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GP\OPIC-OPI\0000 PMI 2021-2023\0.1 Actualización Valor Numérico - ene 2020\VALOR NUMERICO POR INDICADOR\"/>
    </mc:Choice>
  </mc:AlternateContent>
  <bookViews>
    <workbookView xWindow="0" yWindow="60" windowWidth="7470" windowHeight="6255" tabRatio="941" activeTab="27"/>
  </bookViews>
  <sheets>
    <sheet name="ELECTR RURAL" sheetId="9" r:id="rId1"/>
    <sheet name="GEN1" sheetId="10" r:id="rId2"/>
    <sheet name="GEN2" sheetId="11" r:id="rId3"/>
    <sheet name="GEN3" sheetId="12" r:id="rId4"/>
    <sheet name="DIST1.1" sheetId="2" r:id="rId5"/>
    <sheet name="DIST2.1" sheetId="3" r:id="rId6"/>
    <sheet name="DIST3.1" sheetId="4" r:id="rId7"/>
    <sheet name="DIST4.1" sheetId="5" r:id="rId8"/>
    <sheet name="DIST5.1" sheetId="6" r:id="rId9"/>
    <sheet name="DIST6.1" sheetId="7" r:id="rId10"/>
    <sheet name="DIST7.1" sheetId="8" r:id="rId11"/>
    <sheet name="Ductos" sheetId="16" r:id="rId12"/>
    <sheet name="GLP" sheetId="19" r:id="rId13"/>
    <sheet name="REDUN" sheetId="17" r:id="rId14"/>
    <sheet name="SitioImp" sheetId="13" r:id="rId15"/>
    <sheet name="Almacen" sheetId="18" r:id="rId16"/>
    <sheet name="IONIZANTE1" sheetId="20" r:id="rId17"/>
    <sheet name="I+D+i " sheetId="21" r:id="rId18"/>
    <sheet name="RADIOISOTOPOS" sheetId="22" r:id="rId19"/>
    <sheet name="UniProd" sheetId="23" r:id="rId20"/>
    <sheet name="Instrum " sheetId="34" r:id="rId21"/>
    <sheet name="Geofisica" sheetId="37" r:id="rId22"/>
    <sheet name="MapGeol" sheetId="35" r:id="rId23"/>
    <sheet name="Geotermia" sheetId="36" r:id="rId24"/>
    <sheet name="Suelos" sheetId="25" r:id="rId25"/>
    <sheet name="Cuenca" sheetId="26" r:id="rId26"/>
    <sheet name="Pasivos SI" sheetId="24" r:id="rId27"/>
    <sheet name="SistInf" sheetId="31" r:id="rId28"/>
    <sheet name="Edific" sheetId="32" r:id="rId29"/>
    <sheet name="Mision" sheetId="33" r:id="rId30"/>
  </sheets>
  <externalReferences>
    <externalReference r:id="rId31"/>
    <externalReference r:id="rId32"/>
  </externalReferences>
  <definedNames>
    <definedName name="_xlnm._FilterDatabase" localSheetId="0" hidden="1">'ELECTR RURAL'!$A$14:$L$235</definedName>
    <definedName name="_xlnm.Print_Area" localSheetId="15">Almacen!$A$1:$H$235</definedName>
    <definedName name="_xlnm.Print_Area" localSheetId="25">Cuenca!$A$1:$K$235</definedName>
    <definedName name="_xlnm.Print_Area" localSheetId="4">DIST1.1!$A$1:$H$235</definedName>
    <definedName name="_xlnm.Print_Area" localSheetId="5">DIST2.1!$A$1:$H$235</definedName>
    <definedName name="_xlnm.Print_Area" localSheetId="6">DIST3.1!$A$1:$H$235</definedName>
    <definedName name="_xlnm.Print_Area" localSheetId="7">DIST4.1!$A$1:$H$235</definedName>
    <definedName name="_xlnm.Print_Area" localSheetId="8">DIST5.1!$A$1:$H$235</definedName>
    <definedName name="_xlnm.Print_Area" localSheetId="9">DIST6.1!$A$1:$H$235</definedName>
    <definedName name="_xlnm.Print_Area" localSheetId="10">DIST7.1!$A$1:$H$235</definedName>
    <definedName name="_xlnm.Print_Area" localSheetId="11">Ductos!$A$1:$H$235</definedName>
    <definedName name="_xlnm.Print_Area" localSheetId="0">'ELECTR RURAL'!$A$1:$L$235</definedName>
    <definedName name="_xlnm.Print_Area" localSheetId="21">Geofisica!$A$1:$H$235</definedName>
    <definedName name="_xlnm.Print_Area" localSheetId="23">Geotermia!$A$1:$H$235</definedName>
    <definedName name="_xlnm.Print_Area" localSheetId="12">GLP!$A$1:$H$235</definedName>
    <definedName name="_xlnm.Print_Area" localSheetId="17">'I+D+i '!$A$1:$K$235</definedName>
    <definedName name="_xlnm.Print_Area" localSheetId="20">'Instrum '!$A$1:$H$235</definedName>
    <definedName name="_xlnm.Print_Area" localSheetId="16">IONIZANTE1!$A$1:$K$235</definedName>
    <definedName name="_xlnm.Print_Area" localSheetId="22">MapGeol!$A$1:$H$235</definedName>
    <definedName name="_xlnm.Print_Area" localSheetId="26">'Pasivos SI'!$A$1:$K$235</definedName>
    <definedName name="_xlnm.Print_Area" localSheetId="18">RADIOISOTOPOS!$A$1:$K$235</definedName>
    <definedName name="_xlnm.Print_Area" localSheetId="13">REDUN!$A$1:$H$235</definedName>
    <definedName name="_xlnm.Print_Area" localSheetId="14">SitioImp!$A$1:$H$235</definedName>
    <definedName name="_xlnm.Print_Area" localSheetId="24">Suelos!$A$1:$K$235</definedName>
    <definedName name="_xlnm.Print_Area" localSheetId="19">UniProd!$A$1:$K$235</definedName>
    <definedName name="_xlnm.Print_Titles" localSheetId="15">Almacen!$13:$14</definedName>
    <definedName name="_xlnm.Print_Titles" localSheetId="25">Cuenca!$1:$14</definedName>
    <definedName name="_xlnm.Print_Titles" localSheetId="4">DIST1.1!$13:$14</definedName>
    <definedName name="_xlnm.Print_Titles" localSheetId="5">DIST2.1!$13:$14</definedName>
    <definedName name="_xlnm.Print_Titles" localSheetId="6">DIST3.1!$13:$14</definedName>
    <definedName name="_xlnm.Print_Titles" localSheetId="7">DIST4.1!$13:$14</definedName>
    <definedName name="_xlnm.Print_Titles" localSheetId="8">DIST5.1!$13:$14</definedName>
    <definedName name="_xlnm.Print_Titles" localSheetId="9">DIST6.1!$13:$14</definedName>
    <definedName name="_xlnm.Print_Titles" localSheetId="10">DIST7.1!$13:$14</definedName>
    <definedName name="_xlnm.Print_Titles" localSheetId="11">Ductos!$13:$14</definedName>
    <definedName name="_xlnm.Print_Titles" localSheetId="0">'ELECTR RURAL'!$13:$14</definedName>
    <definedName name="_xlnm.Print_Titles" localSheetId="21">Geofisica!$13:$14</definedName>
    <definedName name="_xlnm.Print_Titles" localSheetId="23">Geotermia!$13:$14</definedName>
    <definedName name="_xlnm.Print_Titles" localSheetId="12">GLP!$13:$14</definedName>
    <definedName name="_xlnm.Print_Titles" localSheetId="17">'I+D+i '!$13:$14</definedName>
    <definedName name="_xlnm.Print_Titles" localSheetId="20">'Instrum '!$13:$14</definedName>
    <definedName name="_xlnm.Print_Titles" localSheetId="16">IONIZANTE1!$13:$14</definedName>
    <definedName name="_xlnm.Print_Titles" localSheetId="22">MapGeol!$13:$14</definedName>
    <definedName name="_xlnm.Print_Titles" localSheetId="26">'Pasivos SI'!$13:$14</definedName>
    <definedName name="_xlnm.Print_Titles" localSheetId="18">RADIOISOTOPOS!$13:$14</definedName>
    <definedName name="_xlnm.Print_Titles" localSheetId="13">REDUN!$13:$14</definedName>
    <definedName name="_xlnm.Print_Titles" localSheetId="14">SitioImp!$13:$14</definedName>
    <definedName name="_xlnm.Print_Titles" localSheetId="24">Suelos!$1:$14</definedName>
    <definedName name="_xlnm.Print_Titles" localSheetId="19">UniProd!$13:$14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5" i="37" l="1"/>
  <c r="H235" i="37" s="1"/>
  <c r="G234" i="37"/>
  <c r="H234" i="37" s="1"/>
  <c r="G233" i="37"/>
  <c r="H233" i="37" s="1"/>
  <c r="G232" i="37"/>
  <c r="H232" i="37" s="1"/>
  <c r="G231" i="37"/>
  <c r="H231" i="37" s="1"/>
  <c r="G230" i="37"/>
  <c r="H230" i="37" s="1"/>
  <c r="G229" i="37"/>
  <c r="H229" i="37" s="1"/>
  <c r="G228" i="37"/>
  <c r="H228" i="37" s="1"/>
  <c r="G227" i="37"/>
  <c r="H227" i="37" s="1"/>
  <c r="G226" i="37"/>
  <c r="H226" i="37" s="1"/>
  <c r="G225" i="37"/>
  <c r="H225" i="37" s="1"/>
  <c r="G224" i="37"/>
  <c r="H224" i="37" s="1"/>
  <c r="G223" i="37"/>
  <c r="H223" i="37" s="1"/>
  <c r="G222" i="37"/>
  <c r="H222" i="37" s="1"/>
  <c r="G221" i="37"/>
  <c r="H221" i="37" s="1"/>
  <c r="G220" i="37"/>
  <c r="H220" i="37" s="1"/>
  <c r="G219" i="37"/>
  <c r="H219" i="37" s="1"/>
  <c r="G218" i="37"/>
  <c r="H218" i="37" s="1"/>
  <c r="G217" i="37"/>
  <c r="H217" i="37" s="1"/>
  <c r="G216" i="37"/>
  <c r="H216" i="37" s="1"/>
  <c r="G215" i="37"/>
  <c r="H215" i="37" s="1"/>
  <c r="G214" i="37"/>
  <c r="H214" i="37" s="1"/>
  <c r="G213" i="37"/>
  <c r="H213" i="37" s="1"/>
  <c r="G212" i="37"/>
  <c r="H212" i="37" s="1"/>
  <c r="G211" i="37"/>
  <c r="H211" i="37" s="1"/>
  <c r="G210" i="37"/>
  <c r="H210" i="37" s="1"/>
  <c r="G209" i="37"/>
  <c r="H209" i="37" s="1"/>
  <c r="G208" i="37"/>
  <c r="H208" i="37" s="1"/>
  <c r="G207" i="37"/>
  <c r="H207" i="37" s="1"/>
  <c r="G206" i="37"/>
  <c r="H206" i="37" s="1"/>
  <c r="G205" i="37"/>
  <c r="H205" i="37" s="1"/>
  <c r="G204" i="37"/>
  <c r="H204" i="37" s="1"/>
  <c r="G203" i="37"/>
  <c r="H203" i="37" s="1"/>
  <c r="G202" i="37"/>
  <c r="H202" i="37" s="1"/>
  <c r="G201" i="37"/>
  <c r="H201" i="37" s="1"/>
  <c r="G200" i="37"/>
  <c r="H200" i="37" s="1"/>
  <c r="G199" i="37"/>
  <c r="H199" i="37" s="1"/>
  <c r="G198" i="37"/>
  <c r="H198" i="37" s="1"/>
  <c r="G197" i="37"/>
  <c r="H197" i="37" s="1"/>
  <c r="G196" i="37"/>
  <c r="H196" i="37" s="1"/>
  <c r="G195" i="37"/>
  <c r="H195" i="37" s="1"/>
  <c r="G194" i="37"/>
  <c r="H194" i="37" s="1"/>
  <c r="G193" i="37"/>
  <c r="H193" i="37" s="1"/>
  <c r="G192" i="37"/>
  <c r="H192" i="37" s="1"/>
  <c r="G191" i="37"/>
  <c r="H191" i="37" s="1"/>
  <c r="G190" i="37"/>
  <c r="H190" i="37" s="1"/>
  <c r="G189" i="37"/>
  <c r="H189" i="37" s="1"/>
  <c r="G188" i="37"/>
  <c r="H188" i="37" s="1"/>
  <c r="G187" i="37"/>
  <c r="H187" i="37" s="1"/>
  <c r="G186" i="37"/>
  <c r="H186" i="37" s="1"/>
  <c r="G185" i="37"/>
  <c r="H185" i="37" s="1"/>
  <c r="G184" i="37"/>
  <c r="H184" i="37" s="1"/>
  <c r="G183" i="37"/>
  <c r="H183" i="37" s="1"/>
  <c r="G182" i="37"/>
  <c r="H182" i="37" s="1"/>
  <c r="G181" i="37"/>
  <c r="H181" i="37" s="1"/>
  <c r="G180" i="37"/>
  <c r="H180" i="37" s="1"/>
  <c r="G179" i="37"/>
  <c r="H179" i="37" s="1"/>
  <c r="G178" i="37"/>
  <c r="H178" i="37" s="1"/>
  <c r="G177" i="37"/>
  <c r="H177" i="37" s="1"/>
  <c r="G176" i="37"/>
  <c r="H176" i="37" s="1"/>
  <c r="G175" i="37"/>
  <c r="H175" i="37" s="1"/>
  <c r="G174" i="37"/>
  <c r="H174" i="37" s="1"/>
  <c r="G173" i="37"/>
  <c r="H173" i="37" s="1"/>
  <c r="G172" i="37"/>
  <c r="H172" i="37" s="1"/>
  <c r="G171" i="37"/>
  <c r="H171" i="37" s="1"/>
  <c r="G170" i="37"/>
  <c r="H170" i="37" s="1"/>
  <c r="G169" i="37"/>
  <c r="H169" i="37" s="1"/>
  <c r="G168" i="37"/>
  <c r="H168" i="37" s="1"/>
  <c r="G167" i="37"/>
  <c r="H167" i="37" s="1"/>
  <c r="G166" i="37"/>
  <c r="H166" i="37" s="1"/>
  <c r="G165" i="37"/>
  <c r="H165" i="37" s="1"/>
  <c r="G164" i="37"/>
  <c r="H164" i="37" s="1"/>
  <c r="G163" i="37"/>
  <c r="H163" i="37" s="1"/>
  <c r="G162" i="37"/>
  <c r="H162" i="37" s="1"/>
  <c r="G161" i="37"/>
  <c r="H161" i="37" s="1"/>
  <c r="G160" i="37"/>
  <c r="H160" i="37" s="1"/>
  <c r="G159" i="37"/>
  <c r="H159" i="37" s="1"/>
  <c r="G158" i="37"/>
  <c r="H158" i="37" s="1"/>
  <c r="G157" i="37"/>
  <c r="H157" i="37" s="1"/>
  <c r="G156" i="37"/>
  <c r="H156" i="37" s="1"/>
  <c r="G155" i="37"/>
  <c r="H155" i="37" s="1"/>
  <c r="G154" i="37"/>
  <c r="H154" i="37" s="1"/>
  <c r="G153" i="37"/>
  <c r="H153" i="37" s="1"/>
  <c r="G152" i="37"/>
  <c r="H152" i="37" s="1"/>
  <c r="G151" i="37"/>
  <c r="H151" i="37" s="1"/>
  <c r="G150" i="37"/>
  <c r="H150" i="37" s="1"/>
  <c r="G149" i="37"/>
  <c r="H149" i="37" s="1"/>
  <c r="G148" i="37"/>
  <c r="H148" i="37" s="1"/>
  <c r="G147" i="37"/>
  <c r="H147" i="37" s="1"/>
  <c r="G146" i="37"/>
  <c r="H146" i="37" s="1"/>
  <c r="G145" i="37"/>
  <c r="H145" i="37" s="1"/>
  <c r="G144" i="37"/>
  <c r="H144" i="37" s="1"/>
  <c r="G143" i="37"/>
  <c r="H143" i="37" s="1"/>
  <c r="G142" i="37"/>
  <c r="H142" i="37" s="1"/>
  <c r="G141" i="37"/>
  <c r="H141" i="37" s="1"/>
  <c r="G140" i="37"/>
  <c r="H140" i="37" s="1"/>
  <c r="G139" i="37"/>
  <c r="H139" i="37" s="1"/>
  <c r="G138" i="37"/>
  <c r="H138" i="37" s="1"/>
  <c r="G137" i="37"/>
  <c r="H137" i="37" s="1"/>
  <c r="G136" i="37"/>
  <c r="H136" i="37" s="1"/>
  <c r="G135" i="37"/>
  <c r="H135" i="37" s="1"/>
  <c r="G134" i="37"/>
  <c r="H134" i="37" s="1"/>
  <c r="G133" i="37"/>
  <c r="H133" i="37" s="1"/>
  <c r="G132" i="37"/>
  <c r="H132" i="37" s="1"/>
  <c r="G131" i="37"/>
  <c r="H131" i="37" s="1"/>
  <c r="G130" i="37"/>
  <c r="H130" i="37" s="1"/>
  <c r="G129" i="37"/>
  <c r="H129" i="37" s="1"/>
  <c r="G128" i="37"/>
  <c r="H128" i="37" s="1"/>
  <c r="G127" i="37"/>
  <c r="H127" i="37" s="1"/>
  <c r="G126" i="37"/>
  <c r="H126" i="37" s="1"/>
  <c r="G125" i="37"/>
  <c r="H125" i="37" s="1"/>
  <c r="G124" i="37"/>
  <c r="H124" i="37" s="1"/>
  <c r="G123" i="37"/>
  <c r="H123" i="37" s="1"/>
  <c r="G122" i="37"/>
  <c r="H122" i="37" s="1"/>
  <c r="G121" i="37"/>
  <c r="H121" i="37" s="1"/>
  <c r="G120" i="37"/>
  <c r="H120" i="37" s="1"/>
  <c r="G119" i="37"/>
  <c r="H119" i="37" s="1"/>
  <c r="G118" i="37"/>
  <c r="H118" i="37" s="1"/>
  <c r="G117" i="37"/>
  <c r="H117" i="37" s="1"/>
  <c r="G116" i="37"/>
  <c r="H116" i="37" s="1"/>
  <c r="G115" i="37"/>
  <c r="H115" i="37" s="1"/>
  <c r="G114" i="37"/>
  <c r="H114" i="37" s="1"/>
  <c r="G113" i="37"/>
  <c r="H113" i="37" s="1"/>
  <c r="G112" i="37"/>
  <c r="H112" i="37" s="1"/>
  <c r="G111" i="37"/>
  <c r="H111" i="37" s="1"/>
  <c r="G110" i="37"/>
  <c r="H110" i="37" s="1"/>
  <c r="G109" i="37"/>
  <c r="H109" i="37" s="1"/>
  <c r="G108" i="37"/>
  <c r="H108" i="37" s="1"/>
  <c r="G107" i="37"/>
  <c r="H107" i="37" s="1"/>
  <c r="G106" i="37"/>
  <c r="H106" i="37" s="1"/>
  <c r="G105" i="37"/>
  <c r="H105" i="37" s="1"/>
  <c r="G104" i="37"/>
  <c r="H104" i="37" s="1"/>
  <c r="G103" i="37"/>
  <c r="H103" i="37" s="1"/>
  <c r="G102" i="37"/>
  <c r="H102" i="37" s="1"/>
  <c r="G101" i="37"/>
  <c r="H101" i="37" s="1"/>
  <c r="G100" i="37"/>
  <c r="H100" i="37" s="1"/>
  <c r="G99" i="37"/>
  <c r="H99" i="37" s="1"/>
  <c r="G98" i="37"/>
  <c r="H98" i="37" s="1"/>
  <c r="G97" i="37"/>
  <c r="H97" i="37" s="1"/>
  <c r="G96" i="37"/>
  <c r="H96" i="37" s="1"/>
  <c r="G95" i="37"/>
  <c r="H95" i="37" s="1"/>
  <c r="G94" i="37"/>
  <c r="H94" i="37" s="1"/>
  <c r="G93" i="37"/>
  <c r="H93" i="37" s="1"/>
  <c r="G92" i="37"/>
  <c r="H92" i="37" s="1"/>
  <c r="G91" i="37"/>
  <c r="H91" i="37" s="1"/>
  <c r="G90" i="37"/>
  <c r="H90" i="37" s="1"/>
  <c r="G89" i="37"/>
  <c r="H89" i="37" s="1"/>
  <c r="G88" i="37"/>
  <c r="H88" i="37" s="1"/>
  <c r="G87" i="37"/>
  <c r="H87" i="37" s="1"/>
  <c r="G86" i="37"/>
  <c r="H86" i="37" s="1"/>
  <c r="G85" i="37"/>
  <c r="H85" i="37" s="1"/>
  <c r="G84" i="37"/>
  <c r="H84" i="37" s="1"/>
  <c r="G83" i="37"/>
  <c r="H83" i="37" s="1"/>
  <c r="G82" i="37"/>
  <c r="H82" i="37" s="1"/>
  <c r="G81" i="37"/>
  <c r="H81" i="37" s="1"/>
  <c r="G80" i="37"/>
  <c r="H80" i="37" s="1"/>
  <c r="G79" i="37"/>
  <c r="H79" i="37" s="1"/>
  <c r="G78" i="37"/>
  <c r="H78" i="37" s="1"/>
  <c r="G77" i="37"/>
  <c r="H77" i="37" s="1"/>
  <c r="G76" i="37"/>
  <c r="H76" i="37" s="1"/>
  <c r="G75" i="37"/>
  <c r="H75" i="37" s="1"/>
  <c r="G74" i="37"/>
  <c r="H74" i="37" s="1"/>
  <c r="G73" i="37"/>
  <c r="H73" i="37" s="1"/>
  <c r="G72" i="37"/>
  <c r="H72" i="37" s="1"/>
  <c r="G71" i="37"/>
  <c r="H71" i="37" s="1"/>
  <c r="G70" i="37"/>
  <c r="H70" i="37" s="1"/>
  <c r="G69" i="37"/>
  <c r="H69" i="37" s="1"/>
  <c r="G68" i="37"/>
  <c r="H68" i="37" s="1"/>
  <c r="G67" i="37"/>
  <c r="H67" i="37" s="1"/>
  <c r="G66" i="37"/>
  <c r="H66" i="37" s="1"/>
  <c r="G65" i="37"/>
  <c r="H65" i="37" s="1"/>
  <c r="G64" i="37"/>
  <c r="H64" i="37" s="1"/>
  <c r="G63" i="37"/>
  <c r="H63" i="37" s="1"/>
  <c r="H62" i="37"/>
  <c r="G62" i="37"/>
  <c r="G61" i="37"/>
  <c r="H61" i="37" s="1"/>
  <c r="G60" i="37"/>
  <c r="H60" i="37" s="1"/>
  <c r="G59" i="37"/>
  <c r="H59" i="37" s="1"/>
  <c r="H58" i="37"/>
  <c r="G58" i="37"/>
  <c r="G57" i="37"/>
  <c r="H57" i="37" s="1"/>
  <c r="G56" i="37"/>
  <c r="H56" i="37" s="1"/>
  <c r="G55" i="37"/>
  <c r="H55" i="37" s="1"/>
  <c r="H54" i="37"/>
  <c r="G54" i="37"/>
  <c r="G53" i="37"/>
  <c r="H53" i="37" s="1"/>
  <c r="G52" i="37"/>
  <c r="H52" i="37" s="1"/>
  <c r="G51" i="37"/>
  <c r="H51" i="37" s="1"/>
  <c r="H50" i="37"/>
  <c r="G50" i="37"/>
  <c r="G49" i="37"/>
  <c r="H49" i="37" s="1"/>
  <c r="G48" i="37"/>
  <c r="H48" i="37" s="1"/>
  <c r="G47" i="37"/>
  <c r="H47" i="37" s="1"/>
  <c r="H46" i="37"/>
  <c r="G46" i="37"/>
  <c r="G45" i="37"/>
  <c r="H45" i="37" s="1"/>
  <c r="G44" i="37"/>
  <c r="H44" i="37" s="1"/>
  <c r="G43" i="37"/>
  <c r="H43" i="37" s="1"/>
  <c r="H42" i="37"/>
  <c r="G42" i="37"/>
  <c r="G41" i="37"/>
  <c r="H41" i="37" s="1"/>
  <c r="G40" i="37"/>
  <c r="H40" i="37" s="1"/>
  <c r="G39" i="37"/>
  <c r="H39" i="37" s="1"/>
  <c r="H38" i="37"/>
  <c r="G38" i="37"/>
  <c r="G37" i="37"/>
  <c r="H37" i="37" s="1"/>
  <c r="G36" i="37"/>
  <c r="H36" i="37" s="1"/>
  <c r="G35" i="37"/>
  <c r="H35" i="37" s="1"/>
  <c r="H34" i="37"/>
  <c r="G34" i="37"/>
  <c r="G33" i="37"/>
  <c r="H33" i="37" s="1"/>
  <c r="G32" i="37"/>
  <c r="H32" i="37" s="1"/>
  <c r="G31" i="37"/>
  <c r="H31" i="37" s="1"/>
  <c r="H30" i="37"/>
  <c r="G30" i="37"/>
  <c r="G29" i="37"/>
  <c r="H29" i="37" s="1"/>
  <c r="G28" i="37"/>
  <c r="H28" i="37" s="1"/>
  <c r="G27" i="37"/>
  <c r="H27" i="37" s="1"/>
  <c r="H26" i="37"/>
  <c r="G26" i="37"/>
  <c r="G25" i="37"/>
  <c r="H25" i="37" s="1"/>
  <c r="G24" i="37"/>
  <c r="H24" i="37" s="1"/>
  <c r="G23" i="37"/>
  <c r="H23" i="37" s="1"/>
  <c r="H22" i="37"/>
  <c r="G22" i="37"/>
  <c r="G21" i="37"/>
  <c r="H21" i="37" s="1"/>
  <c r="G20" i="37"/>
  <c r="H20" i="37" s="1"/>
  <c r="G19" i="37"/>
  <c r="H19" i="37" s="1"/>
  <c r="H18" i="37"/>
  <c r="G18" i="37"/>
  <c r="G17" i="37"/>
  <c r="H17" i="37" s="1"/>
  <c r="G16" i="37"/>
  <c r="H16" i="37" s="1"/>
  <c r="G15" i="37"/>
  <c r="H15" i="37" s="1"/>
  <c r="H235" i="36"/>
  <c r="G235" i="36"/>
  <c r="G234" i="36"/>
  <c r="H234" i="36" s="1"/>
  <c r="G233" i="36"/>
  <c r="H233" i="36" s="1"/>
  <c r="G232" i="36"/>
  <c r="H232" i="36" s="1"/>
  <c r="H231" i="36"/>
  <c r="G231" i="36"/>
  <c r="G230" i="36"/>
  <c r="H230" i="36" s="1"/>
  <c r="G229" i="36"/>
  <c r="H229" i="36" s="1"/>
  <c r="G228" i="36"/>
  <c r="H228" i="36" s="1"/>
  <c r="H227" i="36"/>
  <c r="G227" i="36"/>
  <c r="G226" i="36"/>
  <c r="H226" i="36" s="1"/>
  <c r="G225" i="36"/>
  <c r="H225" i="36" s="1"/>
  <c r="G224" i="36"/>
  <c r="H224" i="36" s="1"/>
  <c r="H223" i="36"/>
  <c r="G223" i="36"/>
  <c r="G222" i="36"/>
  <c r="H222" i="36" s="1"/>
  <c r="G221" i="36"/>
  <c r="H221" i="36" s="1"/>
  <c r="G220" i="36"/>
  <c r="H220" i="36" s="1"/>
  <c r="H219" i="36"/>
  <c r="G219" i="36"/>
  <c r="G218" i="36"/>
  <c r="H218" i="36" s="1"/>
  <c r="G217" i="36"/>
  <c r="H217" i="36" s="1"/>
  <c r="G216" i="36"/>
  <c r="H216" i="36" s="1"/>
  <c r="H215" i="36"/>
  <c r="G215" i="36"/>
  <c r="G214" i="36"/>
  <c r="H214" i="36" s="1"/>
  <c r="G213" i="36"/>
  <c r="H213" i="36" s="1"/>
  <c r="G212" i="36"/>
  <c r="H212" i="36" s="1"/>
  <c r="H211" i="36"/>
  <c r="G211" i="36"/>
  <c r="G210" i="36"/>
  <c r="H210" i="36" s="1"/>
  <c r="G209" i="36"/>
  <c r="H209" i="36" s="1"/>
  <c r="G208" i="36"/>
  <c r="H208" i="36" s="1"/>
  <c r="H207" i="36"/>
  <c r="G207" i="36"/>
  <c r="G206" i="36"/>
  <c r="H206" i="36" s="1"/>
  <c r="G205" i="36"/>
  <c r="H205" i="36" s="1"/>
  <c r="G204" i="36"/>
  <c r="H204" i="36" s="1"/>
  <c r="H203" i="36"/>
  <c r="G203" i="36"/>
  <c r="G202" i="36"/>
  <c r="H202" i="36" s="1"/>
  <c r="G201" i="36"/>
  <c r="H201" i="36" s="1"/>
  <c r="G200" i="36"/>
  <c r="H200" i="36" s="1"/>
  <c r="H199" i="36"/>
  <c r="G199" i="36"/>
  <c r="G198" i="36"/>
  <c r="H198" i="36" s="1"/>
  <c r="G197" i="36"/>
  <c r="H197" i="36" s="1"/>
  <c r="G196" i="36"/>
  <c r="H196" i="36" s="1"/>
  <c r="H195" i="36"/>
  <c r="G195" i="36"/>
  <c r="G194" i="36"/>
  <c r="H194" i="36" s="1"/>
  <c r="G193" i="36"/>
  <c r="H193" i="36" s="1"/>
  <c r="G192" i="36"/>
  <c r="H192" i="36" s="1"/>
  <c r="H191" i="36"/>
  <c r="G191" i="36"/>
  <c r="G190" i="36"/>
  <c r="H190" i="36" s="1"/>
  <c r="G189" i="36"/>
  <c r="H189" i="36" s="1"/>
  <c r="G188" i="36"/>
  <c r="H188" i="36" s="1"/>
  <c r="H187" i="36"/>
  <c r="G187" i="36"/>
  <c r="G186" i="36"/>
  <c r="H186" i="36" s="1"/>
  <c r="G185" i="36"/>
  <c r="H185" i="36" s="1"/>
  <c r="G184" i="36"/>
  <c r="H184" i="36" s="1"/>
  <c r="H183" i="36"/>
  <c r="G183" i="36"/>
  <c r="G182" i="36"/>
  <c r="H182" i="36" s="1"/>
  <c r="G181" i="36"/>
  <c r="H181" i="36" s="1"/>
  <c r="H180" i="36"/>
  <c r="G179" i="36"/>
  <c r="H179" i="36" s="1"/>
  <c r="G178" i="36"/>
  <c r="H178" i="36" s="1"/>
  <c r="G177" i="36"/>
  <c r="H177" i="36" s="1"/>
  <c r="G176" i="36"/>
  <c r="H176" i="36" s="1"/>
  <c r="G175" i="36"/>
  <c r="H175" i="36" s="1"/>
  <c r="G174" i="36"/>
  <c r="H174" i="36" s="1"/>
  <c r="G173" i="36"/>
  <c r="H173" i="36" s="1"/>
  <c r="H172" i="36"/>
  <c r="G172" i="36"/>
  <c r="G171" i="36"/>
  <c r="H171" i="36" s="1"/>
  <c r="G170" i="36"/>
  <c r="H170" i="36" s="1"/>
  <c r="G169" i="36"/>
  <c r="H169" i="36" s="1"/>
  <c r="G168" i="36"/>
  <c r="H168" i="36" s="1"/>
  <c r="G167" i="36"/>
  <c r="H167" i="36" s="1"/>
  <c r="G166" i="36"/>
  <c r="H166" i="36" s="1"/>
  <c r="G165" i="36"/>
  <c r="H165" i="36" s="1"/>
  <c r="H164" i="36"/>
  <c r="G164" i="36"/>
  <c r="G163" i="36"/>
  <c r="H163" i="36" s="1"/>
  <c r="G162" i="36"/>
  <c r="H162" i="36" s="1"/>
  <c r="G161" i="36"/>
  <c r="H161" i="36" s="1"/>
  <c r="G160" i="36"/>
  <c r="H160" i="36" s="1"/>
  <c r="G159" i="36"/>
  <c r="H159" i="36" s="1"/>
  <c r="G158" i="36"/>
  <c r="H158" i="36" s="1"/>
  <c r="G157" i="36"/>
  <c r="H157" i="36" s="1"/>
  <c r="H156" i="36"/>
  <c r="G156" i="36"/>
  <c r="G155" i="36"/>
  <c r="H155" i="36" s="1"/>
  <c r="G154" i="36"/>
  <c r="H154" i="36" s="1"/>
  <c r="G153" i="36"/>
  <c r="H153" i="36" s="1"/>
  <c r="G152" i="36"/>
  <c r="H152" i="36" s="1"/>
  <c r="G151" i="36"/>
  <c r="H151" i="36" s="1"/>
  <c r="G150" i="36"/>
  <c r="H150" i="36" s="1"/>
  <c r="G149" i="36"/>
  <c r="H149" i="36" s="1"/>
  <c r="H148" i="36"/>
  <c r="G148" i="36"/>
  <c r="G147" i="36"/>
  <c r="H147" i="36" s="1"/>
  <c r="G146" i="36"/>
  <c r="H146" i="36" s="1"/>
  <c r="G145" i="36"/>
  <c r="H145" i="36" s="1"/>
  <c r="G144" i="36"/>
  <c r="H144" i="36" s="1"/>
  <c r="G143" i="36"/>
  <c r="H143" i="36" s="1"/>
  <c r="G142" i="36"/>
  <c r="H142" i="36" s="1"/>
  <c r="G141" i="36"/>
  <c r="H141" i="36" s="1"/>
  <c r="H140" i="36"/>
  <c r="G140" i="36"/>
  <c r="G139" i="36"/>
  <c r="H139" i="36" s="1"/>
  <c r="G138" i="36"/>
  <c r="H138" i="36" s="1"/>
  <c r="G137" i="36"/>
  <c r="H137" i="36" s="1"/>
  <c r="G136" i="36"/>
  <c r="H136" i="36" s="1"/>
  <c r="G135" i="36"/>
  <c r="H135" i="36" s="1"/>
  <c r="G134" i="36"/>
  <c r="H134" i="36" s="1"/>
  <c r="G133" i="36"/>
  <c r="H133" i="36" s="1"/>
  <c r="H132" i="36"/>
  <c r="G132" i="36"/>
  <c r="G131" i="36"/>
  <c r="H131" i="36" s="1"/>
  <c r="G130" i="36"/>
  <c r="H130" i="36" s="1"/>
  <c r="G129" i="36"/>
  <c r="H129" i="36" s="1"/>
  <c r="G128" i="36"/>
  <c r="H128" i="36" s="1"/>
  <c r="G127" i="36"/>
  <c r="H127" i="36" s="1"/>
  <c r="G126" i="36"/>
  <c r="H126" i="36" s="1"/>
  <c r="G125" i="36"/>
  <c r="H125" i="36" s="1"/>
  <c r="H124" i="36"/>
  <c r="G124" i="36"/>
  <c r="G123" i="36"/>
  <c r="H123" i="36" s="1"/>
  <c r="G122" i="36"/>
  <c r="H122" i="36" s="1"/>
  <c r="G121" i="36"/>
  <c r="H121" i="36" s="1"/>
  <c r="G120" i="36"/>
  <c r="H120" i="36" s="1"/>
  <c r="G119" i="36"/>
  <c r="H119" i="36" s="1"/>
  <c r="G118" i="36"/>
  <c r="H118" i="36" s="1"/>
  <c r="G117" i="36"/>
  <c r="H117" i="36" s="1"/>
  <c r="H116" i="36"/>
  <c r="G116" i="36"/>
  <c r="G115" i="36"/>
  <c r="H115" i="36" s="1"/>
  <c r="G114" i="36"/>
  <c r="H114" i="36" s="1"/>
  <c r="G113" i="36"/>
  <c r="H113" i="36" s="1"/>
  <c r="G112" i="36"/>
  <c r="H112" i="36" s="1"/>
  <c r="G111" i="36"/>
  <c r="H111" i="36" s="1"/>
  <c r="G110" i="36"/>
  <c r="H110" i="36" s="1"/>
  <c r="G109" i="36"/>
  <c r="H109" i="36" s="1"/>
  <c r="H108" i="36"/>
  <c r="G108" i="36"/>
  <c r="G107" i="36"/>
  <c r="H107" i="36" s="1"/>
  <c r="G106" i="36"/>
  <c r="H106" i="36" s="1"/>
  <c r="G105" i="36"/>
  <c r="H105" i="36" s="1"/>
  <c r="G104" i="36"/>
  <c r="H104" i="36" s="1"/>
  <c r="G103" i="36"/>
  <c r="H103" i="36" s="1"/>
  <c r="G102" i="36"/>
  <c r="H102" i="36" s="1"/>
  <c r="G101" i="36"/>
  <c r="H101" i="36" s="1"/>
  <c r="H100" i="36"/>
  <c r="G100" i="36"/>
  <c r="G99" i="36"/>
  <c r="H99" i="36" s="1"/>
  <c r="G98" i="36"/>
  <c r="H98" i="36" s="1"/>
  <c r="G97" i="36"/>
  <c r="H97" i="36" s="1"/>
  <c r="G96" i="36"/>
  <c r="H96" i="36" s="1"/>
  <c r="G95" i="36"/>
  <c r="H95" i="36" s="1"/>
  <c r="G94" i="36"/>
  <c r="H94" i="36" s="1"/>
  <c r="G93" i="36"/>
  <c r="H93" i="36" s="1"/>
  <c r="H92" i="36"/>
  <c r="G92" i="36"/>
  <c r="G91" i="36"/>
  <c r="H91" i="36" s="1"/>
  <c r="G90" i="36"/>
  <c r="H90" i="36" s="1"/>
  <c r="G89" i="36"/>
  <c r="H89" i="36" s="1"/>
  <c r="G88" i="36"/>
  <c r="H88" i="36" s="1"/>
  <c r="G87" i="36"/>
  <c r="H87" i="36" s="1"/>
  <c r="G86" i="36"/>
  <c r="H86" i="36" s="1"/>
  <c r="G85" i="36"/>
  <c r="H85" i="36" s="1"/>
  <c r="H84" i="36"/>
  <c r="G84" i="36"/>
  <c r="G83" i="36"/>
  <c r="H83" i="36" s="1"/>
  <c r="G82" i="36"/>
  <c r="H82" i="36" s="1"/>
  <c r="G81" i="36"/>
  <c r="H81" i="36" s="1"/>
  <c r="G80" i="36"/>
  <c r="H80" i="36" s="1"/>
  <c r="G79" i="36"/>
  <c r="H79" i="36" s="1"/>
  <c r="G78" i="36"/>
  <c r="H78" i="36" s="1"/>
  <c r="G77" i="36"/>
  <c r="H77" i="36" s="1"/>
  <c r="H76" i="36"/>
  <c r="G76" i="36"/>
  <c r="G75" i="36"/>
  <c r="H75" i="36" s="1"/>
  <c r="G74" i="36"/>
  <c r="H74" i="36" s="1"/>
  <c r="G73" i="36"/>
  <c r="H73" i="36" s="1"/>
  <c r="G72" i="36"/>
  <c r="H72" i="36" s="1"/>
  <c r="G71" i="36"/>
  <c r="H71" i="36" s="1"/>
  <c r="G70" i="36"/>
  <c r="H70" i="36" s="1"/>
  <c r="G69" i="36"/>
  <c r="H69" i="36" s="1"/>
  <c r="H68" i="36"/>
  <c r="G68" i="36"/>
  <c r="G67" i="36"/>
  <c r="H67" i="36" s="1"/>
  <c r="G66" i="36"/>
  <c r="H66" i="36" s="1"/>
  <c r="G65" i="36"/>
  <c r="H65" i="36" s="1"/>
  <c r="G64" i="36"/>
  <c r="H64" i="36" s="1"/>
  <c r="G63" i="36"/>
  <c r="H63" i="36" s="1"/>
  <c r="G62" i="36"/>
  <c r="H62" i="36" s="1"/>
  <c r="G61" i="36"/>
  <c r="H61" i="36" s="1"/>
  <c r="H60" i="36"/>
  <c r="G60" i="36"/>
  <c r="G59" i="36"/>
  <c r="H59" i="36" s="1"/>
  <c r="G58" i="36"/>
  <c r="H58" i="36" s="1"/>
  <c r="G57" i="36"/>
  <c r="H57" i="36" s="1"/>
  <c r="G56" i="36"/>
  <c r="H56" i="36" s="1"/>
  <c r="G55" i="36"/>
  <c r="H55" i="36" s="1"/>
  <c r="G54" i="36"/>
  <c r="H54" i="36" s="1"/>
  <c r="H53" i="36"/>
  <c r="H52" i="36"/>
  <c r="G52" i="36"/>
  <c r="H51" i="36"/>
  <c r="G51" i="36"/>
  <c r="H50" i="36"/>
  <c r="G50" i="36"/>
  <c r="G49" i="36"/>
  <c r="H49" i="36" s="1"/>
  <c r="H48" i="36"/>
  <c r="G48" i="36"/>
  <c r="H47" i="36"/>
  <c r="G47" i="36"/>
  <c r="H46" i="36"/>
  <c r="G46" i="36"/>
  <c r="H45" i="36"/>
  <c r="G45" i="36"/>
  <c r="H44" i="36"/>
  <c r="G44" i="36"/>
  <c r="G43" i="36"/>
  <c r="H43" i="36" s="1"/>
  <c r="H42" i="36"/>
  <c r="G42" i="36"/>
  <c r="H41" i="36"/>
  <c r="G41" i="36"/>
  <c r="H40" i="36"/>
  <c r="G40" i="36"/>
  <c r="H39" i="36"/>
  <c r="G39" i="36"/>
  <c r="H38" i="36"/>
  <c r="G38" i="36"/>
  <c r="G37" i="36"/>
  <c r="H37" i="36" s="1"/>
  <c r="H36" i="36"/>
  <c r="G36" i="36"/>
  <c r="H35" i="36"/>
  <c r="G35" i="36"/>
  <c r="H34" i="36"/>
  <c r="G34" i="36"/>
  <c r="H33" i="36"/>
  <c r="G33" i="36"/>
  <c r="H32" i="36"/>
  <c r="G32" i="36"/>
  <c r="G31" i="36"/>
  <c r="H31" i="36" s="1"/>
  <c r="H30" i="36"/>
  <c r="G30" i="36"/>
  <c r="H29" i="36"/>
  <c r="G29" i="36"/>
  <c r="H28" i="36"/>
  <c r="G28" i="36"/>
  <c r="H27" i="36"/>
  <c r="G27" i="36"/>
  <c r="H26" i="36"/>
  <c r="G26" i="36"/>
  <c r="G25" i="36"/>
  <c r="H25" i="36" s="1"/>
  <c r="H24" i="36"/>
  <c r="G24" i="36"/>
  <c r="H23" i="36"/>
  <c r="G23" i="36"/>
  <c r="H22" i="36"/>
  <c r="G22" i="36"/>
  <c r="H21" i="36"/>
  <c r="G21" i="36"/>
  <c r="H20" i="36"/>
  <c r="G20" i="36"/>
  <c r="G19" i="36"/>
  <c r="H19" i="36" s="1"/>
  <c r="H18" i="36"/>
  <c r="G18" i="36"/>
  <c r="H17" i="36"/>
  <c r="G17" i="36"/>
  <c r="H16" i="36"/>
  <c r="G16" i="36"/>
  <c r="K15" i="36"/>
  <c r="J15" i="36"/>
  <c r="I15" i="36"/>
  <c r="F15" i="36"/>
  <c r="E15" i="36"/>
  <c r="G235" i="35"/>
  <c r="H235" i="35" s="1"/>
  <c r="G234" i="35"/>
  <c r="H234" i="35" s="1"/>
  <c r="G233" i="35"/>
  <c r="H233" i="35" s="1"/>
  <c r="G232" i="35"/>
  <c r="H232" i="35" s="1"/>
  <c r="H231" i="35"/>
  <c r="G231" i="35"/>
  <c r="I231" i="35" s="1"/>
  <c r="G230" i="35"/>
  <c r="H230" i="35" s="1"/>
  <c r="G229" i="35"/>
  <c r="H229" i="35" s="1"/>
  <c r="G228" i="35"/>
  <c r="H228" i="35" s="1"/>
  <c r="G227" i="35"/>
  <c r="I227" i="35" s="1"/>
  <c r="G226" i="35"/>
  <c r="H226" i="35" s="1"/>
  <c r="H225" i="35"/>
  <c r="G225" i="35"/>
  <c r="G224" i="35"/>
  <c r="H224" i="35" s="1"/>
  <c r="G223" i="35"/>
  <c r="H223" i="35" s="1"/>
  <c r="I222" i="35"/>
  <c r="H222" i="35"/>
  <c r="G222" i="35"/>
  <c r="G221" i="35"/>
  <c r="H221" i="35" s="1"/>
  <c r="G220" i="35"/>
  <c r="H220" i="35" s="1"/>
  <c r="G219" i="35"/>
  <c r="H219" i="35" s="1"/>
  <c r="H218" i="35"/>
  <c r="G218" i="35"/>
  <c r="G217" i="35"/>
  <c r="H217" i="35" s="1"/>
  <c r="G216" i="35"/>
  <c r="H216" i="35" s="1"/>
  <c r="G215" i="35"/>
  <c r="H215" i="35" s="1"/>
  <c r="H214" i="35"/>
  <c r="G214" i="35"/>
  <c r="G213" i="35"/>
  <c r="H213" i="35" s="1"/>
  <c r="G212" i="35"/>
  <c r="H212" i="35" s="1"/>
  <c r="G211" i="35"/>
  <c r="I211" i="35" s="1"/>
  <c r="G210" i="35"/>
  <c r="H210" i="35" s="1"/>
  <c r="G209" i="35"/>
  <c r="H209" i="35" s="1"/>
  <c r="G208" i="35"/>
  <c r="H208" i="35" s="1"/>
  <c r="G207" i="35"/>
  <c r="H207" i="35" s="1"/>
  <c r="G206" i="35"/>
  <c r="H206" i="35" s="1"/>
  <c r="G205" i="35"/>
  <c r="H205" i="35" s="1"/>
  <c r="G204" i="35"/>
  <c r="H204" i="35" s="1"/>
  <c r="G203" i="35"/>
  <c r="H203" i="35" s="1"/>
  <c r="G202" i="35"/>
  <c r="H202" i="35" s="1"/>
  <c r="G201" i="35"/>
  <c r="H201" i="35" s="1"/>
  <c r="G200" i="35"/>
  <c r="H200" i="35" s="1"/>
  <c r="G199" i="35"/>
  <c r="H199" i="35" s="1"/>
  <c r="G198" i="35"/>
  <c r="H198" i="35" s="1"/>
  <c r="G197" i="35"/>
  <c r="I197" i="35" s="1"/>
  <c r="G196" i="35"/>
  <c r="H196" i="35" s="1"/>
  <c r="G195" i="35"/>
  <c r="H195" i="35" s="1"/>
  <c r="G194" i="35"/>
  <c r="H194" i="35" s="1"/>
  <c r="G193" i="35"/>
  <c r="H193" i="35" s="1"/>
  <c r="G192" i="35"/>
  <c r="H192" i="35" s="1"/>
  <c r="H191" i="35"/>
  <c r="G191" i="35"/>
  <c r="G190" i="35"/>
  <c r="H190" i="35" s="1"/>
  <c r="G189" i="35"/>
  <c r="H189" i="35" s="1"/>
  <c r="G188" i="35"/>
  <c r="I188" i="35" s="1"/>
  <c r="H187" i="35"/>
  <c r="G187" i="35"/>
  <c r="G186" i="35"/>
  <c r="H186" i="35" s="1"/>
  <c r="G185" i="35"/>
  <c r="H185" i="35" s="1"/>
  <c r="G184" i="35"/>
  <c r="I184" i="35" s="1"/>
  <c r="G183" i="35"/>
  <c r="H183" i="35" s="1"/>
  <c r="G182" i="35"/>
  <c r="H182" i="35" s="1"/>
  <c r="G181" i="35"/>
  <c r="H181" i="35" s="1"/>
  <c r="G180" i="35"/>
  <c r="H180" i="35" s="1"/>
  <c r="G179" i="35"/>
  <c r="H179" i="35" s="1"/>
  <c r="G178" i="35"/>
  <c r="H178" i="35" s="1"/>
  <c r="G177" i="35"/>
  <c r="H177" i="35" s="1"/>
  <c r="G176" i="35"/>
  <c r="H176" i="35" s="1"/>
  <c r="H175" i="35"/>
  <c r="G175" i="35"/>
  <c r="G174" i="35"/>
  <c r="H174" i="35" s="1"/>
  <c r="G173" i="35"/>
  <c r="H173" i="35" s="1"/>
  <c r="G172" i="35"/>
  <c r="H172" i="35" s="1"/>
  <c r="G171" i="35"/>
  <c r="H171" i="35" s="1"/>
  <c r="G170" i="35"/>
  <c r="H170" i="35" s="1"/>
  <c r="H169" i="35"/>
  <c r="G169" i="35"/>
  <c r="G168" i="35"/>
  <c r="H168" i="35" s="1"/>
  <c r="H167" i="35"/>
  <c r="G167" i="35"/>
  <c r="I167" i="35" s="1"/>
  <c r="G166" i="35"/>
  <c r="H166" i="35" s="1"/>
  <c r="H165" i="35"/>
  <c r="G165" i="35"/>
  <c r="H164" i="35"/>
  <c r="G164" i="35"/>
  <c r="H163" i="35"/>
  <c r="G163" i="35"/>
  <c r="H162" i="35"/>
  <c r="G162" i="35"/>
  <c r="H161" i="35"/>
  <c r="G161" i="35"/>
  <c r="G160" i="35"/>
  <c r="H160" i="35" s="1"/>
  <c r="H159" i="35"/>
  <c r="G159" i="35"/>
  <c r="H158" i="35"/>
  <c r="G158" i="35"/>
  <c r="H157" i="35"/>
  <c r="G157" i="35"/>
  <c r="I156" i="35"/>
  <c r="G156" i="35"/>
  <c r="H156" i="35" s="1"/>
  <c r="G155" i="35"/>
  <c r="H155" i="35" s="1"/>
  <c r="G154" i="35"/>
  <c r="H154" i="35" s="1"/>
  <c r="G153" i="35"/>
  <c r="H153" i="35" s="1"/>
  <c r="G152" i="35"/>
  <c r="I152" i="35" s="1"/>
  <c r="G151" i="35"/>
  <c r="H151" i="35" s="1"/>
  <c r="G150" i="35"/>
  <c r="H150" i="35" s="1"/>
  <c r="G149" i="35"/>
  <c r="H149" i="35" s="1"/>
  <c r="G148" i="35"/>
  <c r="H148" i="35" s="1"/>
  <c r="G147" i="35"/>
  <c r="H147" i="35" s="1"/>
  <c r="G146" i="35"/>
  <c r="H146" i="35" s="1"/>
  <c r="G145" i="35"/>
  <c r="H145" i="35" s="1"/>
  <c r="G144" i="35"/>
  <c r="H144" i="35" s="1"/>
  <c r="G143" i="35"/>
  <c r="H143" i="35" s="1"/>
  <c r="G142" i="35"/>
  <c r="H142" i="35" s="1"/>
  <c r="G141" i="35"/>
  <c r="H141" i="35" s="1"/>
  <c r="G140" i="35"/>
  <c r="H140" i="35" s="1"/>
  <c r="G139" i="35"/>
  <c r="I139" i="35" s="1"/>
  <c r="H138" i="35"/>
  <c r="G138" i="35"/>
  <c r="G137" i="35"/>
  <c r="H137" i="35" s="1"/>
  <c r="G136" i="35"/>
  <c r="H136" i="35" s="1"/>
  <c r="G135" i="35"/>
  <c r="H135" i="35" s="1"/>
  <c r="G134" i="35"/>
  <c r="H134" i="35" s="1"/>
  <c r="G133" i="35"/>
  <c r="H133" i="35" s="1"/>
  <c r="G132" i="35"/>
  <c r="H132" i="35" s="1"/>
  <c r="G131" i="35"/>
  <c r="H131" i="35" s="1"/>
  <c r="H130" i="35"/>
  <c r="G130" i="35"/>
  <c r="H129" i="35"/>
  <c r="G129" i="35"/>
  <c r="I129" i="35" s="1"/>
  <c r="H128" i="35"/>
  <c r="G128" i="35"/>
  <c r="G127" i="35"/>
  <c r="H127" i="35" s="1"/>
  <c r="H126" i="35"/>
  <c r="G126" i="35"/>
  <c r="H125" i="35"/>
  <c r="G125" i="35"/>
  <c r="H124" i="35"/>
  <c r="G124" i="35"/>
  <c r="I123" i="35"/>
  <c r="G123" i="35"/>
  <c r="H123" i="35" s="1"/>
  <c r="G122" i="35"/>
  <c r="H122" i="35" s="1"/>
  <c r="G121" i="35"/>
  <c r="H121" i="35" s="1"/>
  <c r="G120" i="35"/>
  <c r="H120" i="35" s="1"/>
  <c r="G119" i="35"/>
  <c r="H119" i="35" s="1"/>
  <c r="G118" i="35"/>
  <c r="H118" i="35" s="1"/>
  <c r="H117" i="35"/>
  <c r="G117" i="35"/>
  <c r="G116" i="35"/>
  <c r="H116" i="35" s="1"/>
  <c r="G115" i="35"/>
  <c r="H115" i="35" s="1"/>
  <c r="G114" i="35"/>
  <c r="H114" i="35" s="1"/>
  <c r="G113" i="35"/>
  <c r="H113" i="35" s="1"/>
  <c r="G112" i="35"/>
  <c r="H112" i="35" s="1"/>
  <c r="H111" i="35"/>
  <c r="G111" i="35"/>
  <c r="I111" i="35" s="1"/>
  <c r="H110" i="35"/>
  <c r="G110" i="35"/>
  <c r="H109" i="35"/>
  <c r="G109" i="35"/>
  <c r="H108" i="35"/>
  <c r="G108" i="35"/>
  <c r="G107" i="35"/>
  <c r="H107" i="35" s="1"/>
  <c r="H106" i="35"/>
  <c r="G106" i="35"/>
  <c r="H105" i="35"/>
  <c r="G105" i="35"/>
  <c r="H104" i="35"/>
  <c r="G104" i="35"/>
  <c r="G103" i="35"/>
  <c r="I103" i="35" s="1"/>
  <c r="G102" i="35"/>
  <c r="H102" i="35" s="1"/>
  <c r="G101" i="35"/>
  <c r="H101" i="35" s="1"/>
  <c r="G100" i="35"/>
  <c r="H100" i="35" s="1"/>
  <c r="G99" i="35"/>
  <c r="H99" i="35" s="1"/>
  <c r="G98" i="35"/>
  <c r="H98" i="35" s="1"/>
  <c r="G97" i="35"/>
  <c r="H97" i="35" s="1"/>
  <c r="H96" i="35"/>
  <c r="G96" i="35"/>
  <c r="G95" i="35"/>
  <c r="H95" i="35" s="1"/>
  <c r="G94" i="35"/>
  <c r="H94" i="35" s="1"/>
  <c r="G93" i="35"/>
  <c r="H93" i="35" s="1"/>
  <c r="G92" i="35"/>
  <c r="H92" i="35" s="1"/>
  <c r="G91" i="35"/>
  <c r="H91" i="35" s="1"/>
  <c r="G90" i="35"/>
  <c r="H90" i="35" s="1"/>
  <c r="G89" i="35"/>
  <c r="I89" i="35" s="1"/>
  <c r="G88" i="35"/>
  <c r="H88" i="35" s="1"/>
  <c r="G87" i="35"/>
  <c r="H87" i="35" s="1"/>
  <c r="G86" i="35"/>
  <c r="H86" i="35" s="1"/>
  <c r="G85" i="35"/>
  <c r="H85" i="35" s="1"/>
  <c r="G84" i="35"/>
  <c r="H84" i="35" s="1"/>
  <c r="G83" i="35"/>
  <c r="H83" i="35" s="1"/>
  <c r="G82" i="35"/>
  <c r="H82" i="35" s="1"/>
  <c r="G81" i="35"/>
  <c r="H81" i="35" s="1"/>
  <c r="G80" i="35"/>
  <c r="H80" i="35" s="1"/>
  <c r="G79" i="35"/>
  <c r="H79" i="35" s="1"/>
  <c r="G78" i="35"/>
  <c r="H78" i="35" s="1"/>
  <c r="G77" i="35"/>
  <c r="H77" i="35" s="1"/>
  <c r="G76" i="35"/>
  <c r="H76" i="35" s="1"/>
  <c r="G75" i="35"/>
  <c r="H75" i="35" s="1"/>
  <c r="G74" i="35"/>
  <c r="I74" i="35" s="1"/>
  <c r="G73" i="35"/>
  <c r="H73" i="35" s="1"/>
  <c r="G72" i="35"/>
  <c r="H72" i="35" s="1"/>
  <c r="G71" i="35"/>
  <c r="H71" i="35" s="1"/>
  <c r="G70" i="35"/>
  <c r="H70" i="35" s="1"/>
  <c r="H69" i="35"/>
  <c r="G69" i="35"/>
  <c r="G68" i="35"/>
  <c r="H68" i="35" s="1"/>
  <c r="G67" i="35"/>
  <c r="H67" i="35" s="1"/>
  <c r="G66" i="35"/>
  <c r="H66" i="35" s="1"/>
  <c r="G65" i="35"/>
  <c r="H65" i="35" s="1"/>
  <c r="G64" i="35"/>
  <c r="H64" i="35" s="1"/>
  <c r="G63" i="35"/>
  <c r="H63" i="35" s="1"/>
  <c r="G62" i="35"/>
  <c r="I62" i="35" s="1"/>
  <c r="G61" i="35"/>
  <c r="H61" i="35" s="1"/>
  <c r="G60" i="35"/>
  <c r="H60" i="35" s="1"/>
  <c r="G59" i="35"/>
  <c r="H59" i="35" s="1"/>
  <c r="G58" i="35"/>
  <c r="H58" i="35" s="1"/>
  <c r="G57" i="35"/>
  <c r="H57" i="35" s="1"/>
  <c r="G56" i="35"/>
  <c r="H56" i="35" s="1"/>
  <c r="G55" i="35"/>
  <c r="H55" i="35" s="1"/>
  <c r="G54" i="35"/>
  <c r="H54" i="35" s="1"/>
  <c r="G53" i="35"/>
  <c r="I53" i="35" s="1"/>
  <c r="G52" i="35"/>
  <c r="H52" i="35" s="1"/>
  <c r="G51" i="35"/>
  <c r="H51" i="35" s="1"/>
  <c r="G50" i="35"/>
  <c r="H50" i="35" s="1"/>
  <c r="G49" i="35"/>
  <c r="H49" i="35" s="1"/>
  <c r="H48" i="35"/>
  <c r="G48" i="35"/>
  <c r="G47" i="35"/>
  <c r="H47" i="35" s="1"/>
  <c r="G46" i="35"/>
  <c r="H46" i="35" s="1"/>
  <c r="G45" i="35"/>
  <c r="I45" i="35" s="1"/>
  <c r="G44" i="35"/>
  <c r="H44" i="35" s="1"/>
  <c r="G43" i="35"/>
  <c r="H43" i="35" s="1"/>
  <c r="G42" i="35"/>
  <c r="H42" i="35" s="1"/>
  <c r="G41" i="35"/>
  <c r="H41" i="35" s="1"/>
  <c r="G40" i="35"/>
  <c r="H40" i="35" s="1"/>
  <c r="G39" i="35"/>
  <c r="H39" i="35" s="1"/>
  <c r="G38" i="35"/>
  <c r="H38" i="35" s="1"/>
  <c r="G37" i="35"/>
  <c r="H37" i="35" s="1"/>
  <c r="G36" i="35"/>
  <c r="H36" i="35" s="1"/>
  <c r="G35" i="35"/>
  <c r="H35" i="35" s="1"/>
  <c r="G34" i="35"/>
  <c r="H34" i="35" s="1"/>
  <c r="G33" i="35"/>
  <c r="H33" i="35" s="1"/>
  <c r="G32" i="35"/>
  <c r="H32" i="35" s="1"/>
  <c r="G31" i="35"/>
  <c r="H31" i="35" s="1"/>
  <c r="G30" i="35"/>
  <c r="H30" i="35" s="1"/>
  <c r="G29" i="35"/>
  <c r="H29" i="35" s="1"/>
  <c r="G28" i="35"/>
  <c r="H28" i="35" s="1"/>
  <c r="G27" i="35"/>
  <c r="H27" i="35" s="1"/>
  <c r="G26" i="35"/>
  <c r="H26" i="35" s="1"/>
  <c r="G25" i="35"/>
  <c r="H25" i="35" s="1"/>
  <c r="G24" i="35"/>
  <c r="I24" i="35" s="1"/>
  <c r="H23" i="35"/>
  <c r="G23" i="35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I16" i="35" s="1"/>
  <c r="F15" i="35"/>
  <c r="E15" i="35"/>
  <c r="G235" i="34"/>
  <c r="H235" i="34" s="1"/>
  <c r="H234" i="34"/>
  <c r="G234" i="34"/>
  <c r="G233" i="34"/>
  <c r="H233" i="34" s="1"/>
  <c r="G232" i="34"/>
  <c r="H232" i="34" s="1"/>
  <c r="G231" i="34"/>
  <c r="H231" i="34" s="1"/>
  <c r="H230" i="34"/>
  <c r="G230" i="34"/>
  <c r="G229" i="34"/>
  <c r="H229" i="34" s="1"/>
  <c r="G228" i="34"/>
  <c r="H228" i="34" s="1"/>
  <c r="G227" i="34"/>
  <c r="H227" i="34" s="1"/>
  <c r="H226" i="34"/>
  <c r="G226" i="34"/>
  <c r="G225" i="34"/>
  <c r="H225" i="34" s="1"/>
  <c r="G224" i="34"/>
  <c r="H224" i="34" s="1"/>
  <c r="G223" i="34"/>
  <c r="H223" i="34" s="1"/>
  <c r="H222" i="34"/>
  <c r="G222" i="34"/>
  <c r="G221" i="34"/>
  <c r="H221" i="34" s="1"/>
  <c r="G220" i="34"/>
  <c r="H220" i="34" s="1"/>
  <c r="G219" i="34"/>
  <c r="H219" i="34" s="1"/>
  <c r="H218" i="34"/>
  <c r="G218" i="34"/>
  <c r="G217" i="34"/>
  <c r="H217" i="34" s="1"/>
  <c r="G216" i="34"/>
  <c r="H216" i="34" s="1"/>
  <c r="G215" i="34"/>
  <c r="H215" i="34" s="1"/>
  <c r="H214" i="34"/>
  <c r="G214" i="34"/>
  <c r="G213" i="34"/>
  <c r="H213" i="34" s="1"/>
  <c r="G212" i="34"/>
  <c r="H212" i="34" s="1"/>
  <c r="G211" i="34"/>
  <c r="H211" i="34" s="1"/>
  <c r="H210" i="34"/>
  <c r="G210" i="34"/>
  <c r="G209" i="34"/>
  <c r="H209" i="34" s="1"/>
  <c r="G208" i="34"/>
  <c r="H208" i="34" s="1"/>
  <c r="G207" i="34"/>
  <c r="H207" i="34" s="1"/>
  <c r="H206" i="34"/>
  <c r="G206" i="34"/>
  <c r="G205" i="34"/>
  <c r="H205" i="34" s="1"/>
  <c r="G204" i="34"/>
  <c r="H204" i="34" s="1"/>
  <c r="G203" i="34"/>
  <c r="H203" i="34" s="1"/>
  <c r="H202" i="34"/>
  <c r="G202" i="34"/>
  <c r="G201" i="34"/>
  <c r="H201" i="34" s="1"/>
  <c r="G200" i="34"/>
  <c r="H200" i="34" s="1"/>
  <c r="G199" i="34"/>
  <c r="H199" i="34" s="1"/>
  <c r="H198" i="34"/>
  <c r="G198" i="34"/>
  <c r="G197" i="34"/>
  <c r="H197" i="34" s="1"/>
  <c r="G196" i="34"/>
  <c r="H196" i="34" s="1"/>
  <c r="G195" i="34"/>
  <c r="H195" i="34" s="1"/>
  <c r="H194" i="34"/>
  <c r="G194" i="34"/>
  <c r="G193" i="34"/>
  <c r="H193" i="34" s="1"/>
  <c r="G192" i="34"/>
  <c r="H192" i="34" s="1"/>
  <c r="G191" i="34"/>
  <c r="H191" i="34" s="1"/>
  <c r="H190" i="34"/>
  <c r="G190" i="34"/>
  <c r="G189" i="34"/>
  <c r="H189" i="34" s="1"/>
  <c r="G188" i="34"/>
  <c r="H188" i="34" s="1"/>
  <c r="G187" i="34"/>
  <c r="H187" i="34" s="1"/>
  <c r="H186" i="34"/>
  <c r="G186" i="34"/>
  <c r="G185" i="34"/>
  <c r="H185" i="34" s="1"/>
  <c r="G184" i="34"/>
  <c r="H184" i="34" s="1"/>
  <c r="G183" i="34"/>
  <c r="H183" i="34" s="1"/>
  <c r="H182" i="34"/>
  <c r="G182" i="34"/>
  <c r="G181" i="34"/>
  <c r="H181" i="34" s="1"/>
  <c r="G180" i="34"/>
  <c r="H180" i="34" s="1"/>
  <c r="G179" i="34"/>
  <c r="H179" i="34" s="1"/>
  <c r="H178" i="34"/>
  <c r="G178" i="34"/>
  <c r="G177" i="34"/>
  <c r="H177" i="34" s="1"/>
  <c r="G176" i="34"/>
  <c r="H176" i="34" s="1"/>
  <c r="G175" i="34"/>
  <c r="H175" i="34" s="1"/>
  <c r="H174" i="34"/>
  <c r="G174" i="34"/>
  <c r="G173" i="34"/>
  <c r="H173" i="34" s="1"/>
  <c r="G172" i="34"/>
  <c r="H172" i="34" s="1"/>
  <c r="G171" i="34"/>
  <c r="H171" i="34" s="1"/>
  <c r="H170" i="34"/>
  <c r="G170" i="34"/>
  <c r="G169" i="34"/>
  <c r="H169" i="34" s="1"/>
  <c r="G168" i="34"/>
  <c r="H168" i="34" s="1"/>
  <c r="G167" i="34"/>
  <c r="H167" i="34" s="1"/>
  <c r="H166" i="34"/>
  <c r="G166" i="34"/>
  <c r="G165" i="34"/>
  <c r="H165" i="34" s="1"/>
  <c r="G164" i="34"/>
  <c r="H164" i="34" s="1"/>
  <c r="G163" i="34"/>
  <c r="H163" i="34" s="1"/>
  <c r="H162" i="34"/>
  <c r="G162" i="34"/>
  <c r="G161" i="34"/>
  <c r="H161" i="34" s="1"/>
  <c r="G160" i="34"/>
  <c r="H160" i="34" s="1"/>
  <c r="G159" i="34"/>
  <c r="H159" i="34" s="1"/>
  <c r="H158" i="34"/>
  <c r="G158" i="34"/>
  <c r="G157" i="34"/>
  <c r="H157" i="34" s="1"/>
  <c r="G156" i="34"/>
  <c r="H156" i="34" s="1"/>
  <c r="G155" i="34"/>
  <c r="H155" i="34" s="1"/>
  <c r="H154" i="34"/>
  <c r="G154" i="34"/>
  <c r="G153" i="34"/>
  <c r="H153" i="34" s="1"/>
  <c r="G152" i="34"/>
  <c r="H152" i="34" s="1"/>
  <c r="G151" i="34"/>
  <c r="H151" i="34" s="1"/>
  <c r="H150" i="34"/>
  <c r="G150" i="34"/>
  <c r="G149" i="34"/>
  <c r="H149" i="34" s="1"/>
  <c r="G148" i="34"/>
  <c r="H148" i="34" s="1"/>
  <c r="G147" i="34"/>
  <c r="H147" i="34" s="1"/>
  <c r="H146" i="34"/>
  <c r="G146" i="34"/>
  <c r="G145" i="34"/>
  <c r="H145" i="34" s="1"/>
  <c r="G144" i="34"/>
  <c r="H144" i="34" s="1"/>
  <c r="G143" i="34"/>
  <c r="H143" i="34" s="1"/>
  <c r="H142" i="34"/>
  <c r="G142" i="34"/>
  <c r="G141" i="34"/>
  <c r="H141" i="34" s="1"/>
  <c r="G140" i="34"/>
  <c r="H140" i="34" s="1"/>
  <c r="G139" i="34"/>
  <c r="H139" i="34" s="1"/>
  <c r="H138" i="34"/>
  <c r="G138" i="34"/>
  <c r="G137" i="34"/>
  <c r="H137" i="34" s="1"/>
  <c r="G136" i="34"/>
  <c r="H136" i="34" s="1"/>
  <c r="G135" i="34"/>
  <c r="H135" i="34" s="1"/>
  <c r="H134" i="34"/>
  <c r="G134" i="34"/>
  <c r="G133" i="34"/>
  <c r="H133" i="34" s="1"/>
  <c r="G132" i="34"/>
  <c r="H132" i="34" s="1"/>
  <c r="G131" i="34"/>
  <c r="H131" i="34" s="1"/>
  <c r="H130" i="34"/>
  <c r="G130" i="34"/>
  <c r="G129" i="34"/>
  <c r="H129" i="34" s="1"/>
  <c r="G128" i="34"/>
  <c r="H128" i="34" s="1"/>
  <c r="G127" i="34"/>
  <c r="H127" i="34" s="1"/>
  <c r="H126" i="34"/>
  <c r="G126" i="34"/>
  <c r="G125" i="34"/>
  <c r="H125" i="34" s="1"/>
  <c r="G124" i="34"/>
  <c r="H124" i="34" s="1"/>
  <c r="G123" i="34"/>
  <c r="H123" i="34" s="1"/>
  <c r="H122" i="34"/>
  <c r="G122" i="34"/>
  <c r="G121" i="34"/>
  <c r="H121" i="34" s="1"/>
  <c r="G120" i="34"/>
  <c r="H120" i="34" s="1"/>
  <c r="G119" i="34"/>
  <c r="H119" i="34" s="1"/>
  <c r="H118" i="34"/>
  <c r="G118" i="34"/>
  <c r="G117" i="34"/>
  <c r="H117" i="34" s="1"/>
  <c r="G116" i="34"/>
  <c r="H116" i="34" s="1"/>
  <c r="G115" i="34"/>
  <c r="H115" i="34" s="1"/>
  <c r="H114" i="34"/>
  <c r="G114" i="34"/>
  <c r="G113" i="34"/>
  <c r="H113" i="34" s="1"/>
  <c r="G112" i="34"/>
  <c r="H112" i="34" s="1"/>
  <c r="G111" i="34"/>
  <c r="H111" i="34" s="1"/>
  <c r="H110" i="34"/>
  <c r="G110" i="34"/>
  <c r="G109" i="34"/>
  <c r="H109" i="34" s="1"/>
  <c r="G108" i="34"/>
  <c r="H108" i="34" s="1"/>
  <c r="G107" i="34"/>
  <c r="H107" i="34" s="1"/>
  <c r="H106" i="34"/>
  <c r="G106" i="34"/>
  <c r="G105" i="34"/>
  <c r="H105" i="34" s="1"/>
  <c r="G104" i="34"/>
  <c r="H104" i="34" s="1"/>
  <c r="G103" i="34"/>
  <c r="H103" i="34" s="1"/>
  <c r="H102" i="34"/>
  <c r="G102" i="34"/>
  <c r="G101" i="34"/>
  <c r="H101" i="34" s="1"/>
  <c r="G100" i="34"/>
  <c r="H100" i="34" s="1"/>
  <c r="G99" i="34"/>
  <c r="H99" i="34" s="1"/>
  <c r="H98" i="34"/>
  <c r="G98" i="34"/>
  <c r="G97" i="34"/>
  <c r="H97" i="34" s="1"/>
  <c r="G96" i="34"/>
  <c r="H96" i="34" s="1"/>
  <c r="G95" i="34"/>
  <c r="H95" i="34" s="1"/>
  <c r="H94" i="34"/>
  <c r="G94" i="34"/>
  <c r="G93" i="34"/>
  <c r="H93" i="34" s="1"/>
  <c r="G92" i="34"/>
  <c r="H92" i="34" s="1"/>
  <c r="G91" i="34"/>
  <c r="H91" i="34" s="1"/>
  <c r="H90" i="34"/>
  <c r="G90" i="34"/>
  <c r="G89" i="34"/>
  <c r="H89" i="34" s="1"/>
  <c r="G88" i="34"/>
  <c r="H88" i="34" s="1"/>
  <c r="G87" i="34"/>
  <c r="H87" i="34" s="1"/>
  <c r="H86" i="34"/>
  <c r="G86" i="34"/>
  <c r="G85" i="34"/>
  <c r="H85" i="34" s="1"/>
  <c r="G84" i="34"/>
  <c r="H84" i="34" s="1"/>
  <c r="G83" i="34"/>
  <c r="H83" i="34" s="1"/>
  <c r="H82" i="34"/>
  <c r="G82" i="34"/>
  <c r="G81" i="34"/>
  <c r="H81" i="34" s="1"/>
  <c r="G80" i="34"/>
  <c r="H80" i="34" s="1"/>
  <c r="G79" i="34"/>
  <c r="H79" i="34" s="1"/>
  <c r="G78" i="34"/>
  <c r="H78" i="34" s="1"/>
  <c r="G77" i="34"/>
  <c r="H77" i="34" s="1"/>
  <c r="G76" i="34"/>
  <c r="H76" i="34" s="1"/>
  <c r="G75" i="34"/>
  <c r="H75" i="34" s="1"/>
  <c r="G74" i="34"/>
  <c r="H74" i="34" s="1"/>
  <c r="G73" i="34"/>
  <c r="H73" i="34" s="1"/>
  <c r="G72" i="34"/>
  <c r="H72" i="34" s="1"/>
  <c r="G71" i="34"/>
  <c r="H71" i="34" s="1"/>
  <c r="G70" i="34"/>
  <c r="H70" i="34" s="1"/>
  <c r="G69" i="34"/>
  <c r="H69" i="34" s="1"/>
  <c r="G68" i="34"/>
  <c r="H68" i="34" s="1"/>
  <c r="G67" i="34"/>
  <c r="H67" i="34" s="1"/>
  <c r="G66" i="34"/>
  <c r="H66" i="34" s="1"/>
  <c r="G65" i="34"/>
  <c r="H65" i="34" s="1"/>
  <c r="G64" i="34"/>
  <c r="H64" i="34" s="1"/>
  <c r="G63" i="34"/>
  <c r="H63" i="34" s="1"/>
  <c r="G62" i="34"/>
  <c r="H62" i="34" s="1"/>
  <c r="G61" i="34"/>
  <c r="H61" i="34" s="1"/>
  <c r="G60" i="34"/>
  <c r="H60" i="34" s="1"/>
  <c r="G59" i="34"/>
  <c r="H59" i="34" s="1"/>
  <c r="G58" i="34"/>
  <c r="H58" i="34" s="1"/>
  <c r="G57" i="34"/>
  <c r="H57" i="34" s="1"/>
  <c r="G56" i="34"/>
  <c r="H56" i="34" s="1"/>
  <c r="G55" i="34"/>
  <c r="H55" i="34" s="1"/>
  <c r="G54" i="34"/>
  <c r="H54" i="34" s="1"/>
  <c r="G53" i="34"/>
  <c r="H53" i="34" s="1"/>
  <c r="G52" i="34"/>
  <c r="H52" i="34" s="1"/>
  <c r="G51" i="34"/>
  <c r="H51" i="34" s="1"/>
  <c r="G50" i="34"/>
  <c r="H50" i="34" s="1"/>
  <c r="G49" i="34"/>
  <c r="H49" i="34" s="1"/>
  <c r="G48" i="34"/>
  <c r="H48" i="34" s="1"/>
  <c r="G47" i="34"/>
  <c r="H47" i="34" s="1"/>
  <c r="G46" i="34"/>
  <c r="H46" i="34" s="1"/>
  <c r="G45" i="34"/>
  <c r="H45" i="34" s="1"/>
  <c r="G44" i="34"/>
  <c r="H44" i="34" s="1"/>
  <c r="G43" i="34"/>
  <c r="H43" i="34" s="1"/>
  <c r="G42" i="34"/>
  <c r="H42" i="34" s="1"/>
  <c r="G41" i="34"/>
  <c r="H41" i="34" s="1"/>
  <c r="G40" i="34"/>
  <c r="H40" i="34" s="1"/>
  <c r="G39" i="34"/>
  <c r="H39" i="34" s="1"/>
  <c r="G38" i="34"/>
  <c r="H38" i="34" s="1"/>
  <c r="G37" i="34"/>
  <c r="H37" i="34" s="1"/>
  <c r="G36" i="34"/>
  <c r="H36" i="34" s="1"/>
  <c r="G35" i="34"/>
  <c r="H35" i="34" s="1"/>
  <c r="G34" i="34"/>
  <c r="H34" i="34" s="1"/>
  <c r="G33" i="34"/>
  <c r="H33" i="34" s="1"/>
  <c r="G32" i="34"/>
  <c r="H32" i="34" s="1"/>
  <c r="G31" i="34"/>
  <c r="H31" i="34" s="1"/>
  <c r="G30" i="34"/>
  <c r="H30" i="34" s="1"/>
  <c r="G29" i="34"/>
  <c r="H29" i="34" s="1"/>
  <c r="G28" i="34"/>
  <c r="H28" i="34" s="1"/>
  <c r="G27" i="34"/>
  <c r="H27" i="34" s="1"/>
  <c r="G26" i="34"/>
  <c r="H26" i="34" s="1"/>
  <c r="G25" i="34"/>
  <c r="H25" i="34" s="1"/>
  <c r="G24" i="34"/>
  <c r="H24" i="34" s="1"/>
  <c r="G23" i="34"/>
  <c r="H23" i="34" s="1"/>
  <c r="G22" i="34"/>
  <c r="H22" i="34" s="1"/>
  <c r="G21" i="34"/>
  <c r="H21" i="34" s="1"/>
  <c r="G20" i="34"/>
  <c r="H20" i="34" s="1"/>
  <c r="G19" i="34"/>
  <c r="H19" i="34" s="1"/>
  <c r="G18" i="34"/>
  <c r="H18" i="34" s="1"/>
  <c r="G17" i="34"/>
  <c r="H17" i="34" s="1"/>
  <c r="G16" i="34"/>
  <c r="H16" i="34" s="1"/>
  <c r="K15" i="34"/>
  <c r="J15" i="34"/>
  <c r="I15" i="34"/>
  <c r="F15" i="34"/>
  <c r="E15" i="34"/>
  <c r="I180" i="35" l="1"/>
  <c r="H197" i="35"/>
  <c r="H45" i="35"/>
  <c r="H184" i="35"/>
  <c r="H211" i="35"/>
  <c r="H16" i="35"/>
  <c r="H62" i="35"/>
  <c r="H89" i="35"/>
  <c r="H227" i="35"/>
  <c r="H152" i="35"/>
  <c r="I15" i="35"/>
  <c r="G15" i="35"/>
  <c r="H15" i="35" s="1"/>
  <c r="H24" i="35"/>
  <c r="H53" i="35"/>
  <c r="H74" i="35"/>
  <c r="H103" i="35"/>
  <c r="H139" i="35"/>
  <c r="I176" i="35"/>
  <c r="H188" i="35"/>
  <c r="G15" i="34"/>
  <c r="G15" i="36"/>
  <c r="G235" i="33"/>
  <c r="H235" i="33" s="1"/>
  <c r="G234" i="33"/>
  <c r="H234" i="33" s="1"/>
  <c r="H233" i="33"/>
  <c r="G233" i="33"/>
  <c r="G232" i="33"/>
  <c r="H232" i="33" s="1"/>
  <c r="G231" i="33"/>
  <c r="H231" i="33" s="1"/>
  <c r="G230" i="33"/>
  <c r="H230" i="33" s="1"/>
  <c r="G229" i="33"/>
  <c r="H229" i="33" s="1"/>
  <c r="G228" i="33"/>
  <c r="H228" i="33" s="1"/>
  <c r="G227" i="33"/>
  <c r="H227" i="33" s="1"/>
  <c r="G226" i="33"/>
  <c r="H226" i="33" s="1"/>
  <c r="G225" i="33"/>
  <c r="H225" i="33" s="1"/>
  <c r="G224" i="33"/>
  <c r="H224" i="33" s="1"/>
  <c r="G223" i="33"/>
  <c r="H223" i="33" s="1"/>
  <c r="G222" i="33"/>
  <c r="H222" i="33" s="1"/>
  <c r="G221" i="33"/>
  <c r="H221" i="33" s="1"/>
  <c r="G220" i="33"/>
  <c r="H220" i="33" s="1"/>
  <c r="G219" i="33"/>
  <c r="H219" i="33" s="1"/>
  <c r="G218" i="33"/>
  <c r="H218" i="33" s="1"/>
  <c r="G217" i="33"/>
  <c r="H217" i="33" s="1"/>
  <c r="G216" i="33"/>
  <c r="H216" i="33" s="1"/>
  <c r="G215" i="33"/>
  <c r="H215" i="33" s="1"/>
  <c r="G214" i="33"/>
  <c r="H214" i="33" s="1"/>
  <c r="G213" i="33"/>
  <c r="H213" i="33" s="1"/>
  <c r="G212" i="33"/>
  <c r="H212" i="33" s="1"/>
  <c r="G211" i="33"/>
  <c r="H211" i="33" s="1"/>
  <c r="G210" i="33"/>
  <c r="H210" i="33" s="1"/>
  <c r="G209" i="33"/>
  <c r="H209" i="33" s="1"/>
  <c r="G208" i="33"/>
  <c r="H208" i="33" s="1"/>
  <c r="G207" i="33"/>
  <c r="H207" i="33" s="1"/>
  <c r="G206" i="33"/>
  <c r="H206" i="33" s="1"/>
  <c r="G205" i="33"/>
  <c r="H205" i="33" s="1"/>
  <c r="G204" i="33"/>
  <c r="H204" i="33" s="1"/>
  <c r="G203" i="33"/>
  <c r="H203" i="33" s="1"/>
  <c r="G202" i="33"/>
  <c r="H202" i="33" s="1"/>
  <c r="G201" i="33"/>
  <c r="H201" i="33" s="1"/>
  <c r="G200" i="33"/>
  <c r="H200" i="33" s="1"/>
  <c r="G199" i="33"/>
  <c r="H199" i="33" s="1"/>
  <c r="G198" i="33"/>
  <c r="H198" i="33" s="1"/>
  <c r="G197" i="33"/>
  <c r="H197" i="33" s="1"/>
  <c r="G196" i="33"/>
  <c r="H196" i="33" s="1"/>
  <c r="G195" i="33"/>
  <c r="H195" i="33" s="1"/>
  <c r="G194" i="33"/>
  <c r="H194" i="33" s="1"/>
  <c r="G193" i="33"/>
  <c r="H193" i="33" s="1"/>
  <c r="G192" i="33"/>
  <c r="H192" i="33" s="1"/>
  <c r="G191" i="33"/>
  <c r="H191" i="33" s="1"/>
  <c r="G190" i="33"/>
  <c r="H190" i="33" s="1"/>
  <c r="G189" i="33"/>
  <c r="H189" i="33" s="1"/>
  <c r="G188" i="33"/>
  <c r="H188" i="33" s="1"/>
  <c r="G187" i="33"/>
  <c r="H187" i="33" s="1"/>
  <c r="G186" i="33"/>
  <c r="H186" i="33" s="1"/>
  <c r="G185" i="33"/>
  <c r="H185" i="33" s="1"/>
  <c r="G184" i="33"/>
  <c r="H184" i="33" s="1"/>
  <c r="G183" i="33"/>
  <c r="H183" i="33" s="1"/>
  <c r="G182" i="33"/>
  <c r="H182" i="33" s="1"/>
  <c r="G181" i="33"/>
  <c r="H181" i="33" s="1"/>
  <c r="G180" i="33"/>
  <c r="H180" i="33" s="1"/>
  <c r="G179" i="33"/>
  <c r="H179" i="33" s="1"/>
  <c r="G178" i="33"/>
  <c r="H178" i="33" s="1"/>
  <c r="G177" i="33"/>
  <c r="H177" i="33" s="1"/>
  <c r="G176" i="33"/>
  <c r="H176" i="33" s="1"/>
  <c r="G175" i="33"/>
  <c r="H175" i="33" s="1"/>
  <c r="G174" i="33"/>
  <c r="H174" i="33" s="1"/>
  <c r="G173" i="33"/>
  <c r="H173" i="33" s="1"/>
  <c r="G172" i="33"/>
  <c r="H172" i="33" s="1"/>
  <c r="G171" i="33"/>
  <c r="H171" i="33" s="1"/>
  <c r="G170" i="33"/>
  <c r="H170" i="33" s="1"/>
  <c r="G169" i="33"/>
  <c r="H169" i="33" s="1"/>
  <c r="G168" i="33"/>
  <c r="H168" i="33" s="1"/>
  <c r="G167" i="33"/>
  <c r="H167" i="33" s="1"/>
  <c r="G166" i="33"/>
  <c r="H166" i="33" s="1"/>
  <c r="G165" i="33"/>
  <c r="H165" i="33" s="1"/>
  <c r="G164" i="33"/>
  <c r="H164" i="33" s="1"/>
  <c r="G163" i="33"/>
  <c r="H163" i="33" s="1"/>
  <c r="G162" i="33"/>
  <c r="H162" i="33" s="1"/>
  <c r="G161" i="33"/>
  <c r="H161" i="33" s="1"/>
  <c r="G160" i="33"/>
  <c r="H160" i="33" s="1"/>
  <c r="G159" i="33"/>
  <c r="H159" i="33" s="1"/>
  <c r="G158" i="33"/>
  <c r="H158" i="33" s="1"/>
  <c r="G157" i="33"/>
  <c r="H157" i="33" s="1"/>
  <c r="G156" i="33"/>
  <c r="H156" i="33" s="1"/>
  <c r="G155" i="33"/>
  <c r="H155" i="33" s="1"/>
  <c r="G154" i="33"/>
  <c r="H154" i="33" s="1"/>
  <c r="G153" i="33"/>
  <c r="H153" i="33" s="1"/>
  <c r="G152" i="33"/>
  <c r="H152" i="33" s="1"/>
  <c r="G151" i="33"/>
  <c r="H151" i="33" s="1"/>
  <c r="G150" i="33"/>
  <c r="H150" i="33" s="1"/>
  <c r="G149" i="33"/>
  <c r="H149" i="33" s="1"/>
  <c r="G148" i="33"/>
  <c r="H148" i="33" s="1"/>
  <c r="G147" i="33"/>
  <c r="H147" i="33" s="1"/>
  <c r="G146" i="33"/>
  <c r="H146" i="33" s="1"/>
  <c r="G145" i="33"/>
  <c r="H145" i="33" s="1"/>
  <c r="G144" i="33"/>
  <c r="H144" i="33" s="1"/>
  <c r="G143" i="33"/>
  <c r="H143" i="33" s="1"/>
  <c r="G142" i="33"/>
  <c r="H142" i="33" s="1"/>
  <c r="G141" i="33"/>
  <c r="H141" i="33" s="1"/>
  <c r="G140" i="33"/>
  <c r="H140" i="33" s="1"/>
  <c r="G139" i="33"/>
  <c r="H139" i="33" s="1"/>
  <c r="G138" i="33"/>
  <c r="H138" i="33" s="1"/>
  <c r="G137" i="33"/>
  <c r="H137" i="33" s="1"/>
  <c r="G136" i="33"/>
  <c r="H136" i="33" s="1"/>
  <c r="G135" i="33"/>
  <c r="H135" i="33" s="1"/>
  <c r="G134" i="33"/>
  <c r="H134" i="33" s="1"/>
  <c r="G133" i="33"/>
  <c r="H133" i="33" s="1"/>
  <c r="G132" i="33"/>
  <c r="H132" i="33" s="1"/>
  <c r="G131" i="33"/>
  <c r="H131" i="33" s="1"/>
  <c r="G130" i="33"/>
  <c r="H130" i="33" s="1"/>
  <c r="G129" i="33"/>
  <c r="H129" i="33" s="1"/>
  <c r="G128" i="33"/>
  <c r="H128" i="33" s="1"/>
  <c r="G127" i="33"/>
  <c r="H127" i="33" s="1"/>
  <c r="G126" i="33"/>
  <c r="H126" i="33" s="1"/>
  <c r="G125" i="33"/>
  <c r="H125" i="33" s="1"/>
  <c r="G124" i="33"/>
  <c r="H124" i="33" s="1"/>
  <c r="G123" i="33"/>
  <c r="H123" i="33" s="1"/>
  <c r="G122" i="33"/>
  <c r="H122" i="33" s="1"/>
  <c r="G121" i="33"/>
  <c r="H121" i="33" s="1"/>
  <c r="G120" i="33"/>
  <c r="H120" i="33" s="1"/>
  <c r="G119" i="33"/>
  <c r="H119" i="33" s="1"/>
  <c r="G118" i="33"/>
  <c r="H118" i="33" s="1"/>
  <c r="H117" i="33"/>
  <c r="G117" i="33"/>
  <c r="G116" i="33"/>
  <c r="H116" i="33" s="1"/>
  <c r="G115" i="33"/>
  <c r="H115" i="33" s="1"/>
  <c r="G114" i="33"/>
  <c r="H114" i="33" s="1"/>
  <c r="G113" i="33"/>
  <c r="H113" i="33" s="1"/>
  <c r="G112" i="33"/>
  <c r="H112" i="33" s="1"/>
  <c r="G111" i="33"/>
  <c r="H111" i="33" s="1"/>
  <c r="G110" i="33"/>
  <c r="H110" i="33" s="1"/>
  <c r="G109" i="33"/>
  <c r="H109" i="33" s="1"/>
  <c r="H108" i="33"/>
  <c r="G108" i="33"/>
  <c r="G107" i="33"/>
  <c r="H107" i="33" s="1"/>
  <c r="G106" i="33"/>
  <c r="H106" i="33" s="1"/>
  <c r="G105" i="33"/>
  <c r="H105" i="33" s="1"/>
  <c r="G104" i="33"/>
  <c r="H104" i="33" s="1"/>
  <c r="G103" i="33"/>
  <c r="H103" i="33" s="1"/>
  <c r="G102" i="33"/>
  <c r="H102" i="33" s="1"/>
  <c r="G101" i="33"/>
  <c r="H101" i="33" s="1"/>
  <c r="G100" i="33"/>
  <c r="H100" i="33" s="1"/>
  <c r="H99" i="33"/>
  <c r="G99" i="33"/>
  <c r="G98" i="33"/>
  <c r="H98" i="33" s="1"/>
  <c r="G97" i="33"/>
  <c r="H97" i="33" s="1"/>
  <c r="G96" i="33"/>
  <c r="H96" i="33" s="1"/>
  <c r="G95" i="33"/>
  <c r="H95" i="33" s="1"/>
  <c r="G94" i="33"/>
  <c r="H94" i="33" s="1"/>
  <c r="G93" i="33"/>
  <c r="H93" i="33" s="1"/>
  <c r="G92" i="33"/>
  <c r="H92" i="33" s="1"/>
  <c r="G91" i="33"/>
  <c r="H91" i="33" s="1"/>
  <c r="G90" i="33"/>
  <c r="H90" i="33" s="1"/>
  <c r="G89" i="33"/>
  <c r="H89" i="33" s="1"/>
  <c r="G88" i="33"/>
  <c r="H88" i="33" s="1"/>
  <c r="G87" i="33"/>
  <c r="H87" i="33" s="1"/>
  <c r="G86" i="33"/>
  <c r="H86" i="33" s="1"/>
  <c r="G85" i="33"/>
  <c r="H85" i="33" s="1"/>
  <c r="G84" i="33"/>
  <c r="H84" i="33" s="1"/>
  <c r="G83" i="33"/>
  <c r="H83" i="33" s="1"/>
  <c r="G82" i="33"/>
  <c r="H82" i="33" s="1"/>
  <c r="H81" i="33"/>
  <c r="G81" i="33"/>
  <c r="G80" i="33"/>
  <c r="H80" i="33" s="1"/>
  <c r="G79" i="33"/>
  <c r="H79" i="33" s="1"/>
  <c r="G78" i="33"/>
  <c r="H78" i="33" s="1"/>
  <c r="G77" i="33"/>
  <c r="H77" i="33" s="1"/>
  <c r="G76" i="33"/>
  <c r="H76" i="33" s="1"/>
  <c r="G75" i="33"/>
  <c r="H75" i="33" s="1"/>
  <c r="G74" i="33"/>
  <c r="H74" i="33" s="1"/>
  <c r="G73" i="33"/>
  <c r="H73" i="33" s="1"/>
  <c r="G72" i="33"/>
  <c r="H72" i="33" s="1"/>
  <c r="H71" i="33"/>
  <c r="G71" i="33"/>
  <c r="G70" i="33"/>
  <c r="H70" i="33" s="1"/>
  <c r="G69" i="33"/>
  <c r="H69" i="33" s="1"/>
  <c r="G68" i="33"/>
  <c r="H68" i="33" s="1"/>
  <c r="G67" i="33"/>
  <c r="H67" i="33" s="1"/>
  <c r="G66" i="33"/>
  <c r="H66" i="33" s="1"/>
  <c r="G65" i="33"/>
  <c r="H65" i="33" s="1"/>
  <c r="G64" i="33"/>
  <c r="H64" i="33" s="1"/>
  <c r="H63" i="33"/>
  <c r="G63" i="33"/>
  <c r="G62" i="33"/>
  <c r="H62" i="33" s="1"/>
  <c r="G61" i="33"/>
  <c r="H61" i="33" s="1"/>
  <c r="G60" i="33"/>
  <c r="H60" i="33" s="1"/>
  <c r="G59" i="33"/>
  <c r="H59" i="33" s="1"/>
  <c r="G58" i="33"/>
  <c r="H58" i="33" s="1"/>
  <c r="G57" i="33"/>
  <c r="H57" i="33" s="1"/>
  <c r="G56" i="33"/>
  <c r="H56" i="33" s="1"/>
  <c r="G55" i="33"/>
  <c r="H55" i="33" s="1"/>
  <c r="G54" i="33"/>
  <c r="H54" i="33" s="1"/>
  <c r="G53" i="33"/>
  <c r="H53" i="33" s="1"/>
  <c r="G52" i="33"/>
  <c r="H52" i="33" s="1"/>
  <c r="G51" i="33"/>
  <c r="H51" i="33" s="1"/>
  <c r="G50" i="33"/>
  <c r="H50" i="33" s="1"/>
  <c r="G49" i="33"/>
  <c r="H49" i="33" s="1"/>
  <c r="G48" i="33"/>
  <c r="H48" i="33" s="1"/>
  <c r="G47" i="33"/>
  <c r="H47" i="33" s="1"/>
  <c r="G46" i="33"/>
  <c r="H46" i="33" s="1"/>
  <c r="G45" i="33"/>
  <c r="H45" i="33" s="1"/>
  <c r="G44" i="33"/>
  <c r="H44" i="33" s="1"/>
  <c r="G43" i="33"/>
  <c r="H43" i="33" s="1"/>
  <c r="G42" i="33"/>
  <c r="H42" i="33" s="1"/>
  <c r="G41" i="33"/>
  <c r="H41" i="33" s="1"/>
  <c r="G40" i="33"/>
  <c r="H40" i="33" s="1"/>
  <c r="G39" i="33"/>
  <c r="H39" i="33" s="1"/>
  <c r="G38" i="33"/>
  <c r="H38" i="33" s="1"/>
  <c r="G37" i="33"/>
  <c r="H37" i="33" s="1"/>
  <c r="G36" i="33"/>
  <c r="H36" i="33" s="1"/>
  <c r="H35" i="33"/>
  <c r="G35" i="33"/>
  <c r="G34" i="33"/>
  <c r="H34" i="33" s="1"/>
  <c r="G33" i="33"/>
  <c r="H33" i="33" s="1"/>
  <c r="G32" i="33"/>
  <c r="H32" i="33" s="1"/>
  <c r="G31" i="33"/>
  <c r="H31" i="33" s="1"/>
  <c r="G30" i="33"/>
  <c r="H30" i="33" s="1"/>
  <c r="G29" i="33"/>
  <c r="H29" i="33" s="1"/>
  <c r="G28" i="33"/>
  <c r="H28" i="33" s="1"/>
  <c r="G27" i="33"/>
  <c r="H27" i="33" s="1"/>
  <c r="G26" i="33"/>
  <c r="H26" i="33" s="1"/>
  <c r="G25" i="33"/>
  <c r="H25" i="33" s="1"/>
  <c r="G24" i="33"/>
  <c r="H24" i="33" s="1"/>
  <c r="G23" i="33"/>
  <c r="H23" i="33" s="1"/>
  <c r="G22" i="33"/>
  <c r="H22" i="33" s="1"/>
  <c r="G21" i="33"/>
  <c r="H21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235" i="32"/>
  <c r="H235" i="32" s="1"/>
  <c r="G234" i="32"/>
  <c r="H234" i="32" s="1"/>
  <c r="G233" i="32"/>
  <c r="H233" i="32" s="1"/>
  <c r="G232" i="32"/>
  <c r="H232" i="32" s="1"/>
  <c r="G231" i="32"/>
  <c r="H231" i="32" s="1"/>
  <c r="G230" i="32"/>
  <c r="H230" i="32" s="1"/>
  <c r="G229" i="32"/>
  <c r="H229" i="32" s="1"/>
  <c r="G228" i="32"/>
  <c r="H228" i="32" s="1"/>
  <c r="G227" i="32"/>
  <c r="H227" i="32" s="1"/>
  <c r="G226" i="32"/>
  <c r="H226" i="32" s="1"/>
  <c r="G225" i="32"/>
  <c r="H225" i="32" s="1"/>
  <c r="G224" i="32"/>
  <c r="H224" i="32" s="1"/>
  <c r="G223" i="32"/>
  <c r="H223" i="32" s="1"/>
  <c r="G222" i="32"/>
  <c r="H222" i="32" s="1"/>
  <c r="G221" i="32"/>
  <c r="H221" i="32" s="1"/>
  <c r="G220" i="32"/>
  <c r="H220" i="32" s="1"/>
  <c r="G219" i="32"/>
  <c r="H219" i="32" s="1"/>
  <c r="G218" i="32"/>
  <c r="H218" i="32" s="1"/>
  <c r="G217" i="32"/>
  <c r="H217" i="32" s="1"/>
  <c r="G216" i="32"/>
  <c r="H216" i="32" s="1"/>
  <c r="G215" i="32"/>
  <c r="H215" i="32" s="1"/>
  <c r="G214" i="32"/>
  <c r="H214" i="32" s="1"/>
  <c r="G213" i="32"/>
  <c r="H213" i="32" s="1"/>
  <c r="G212" i="32"/>
  <c r="H212" i="32" s="1"/>
  <c r="G211" i="32"/>
  <c r="H211" i="32" s="1"/>
  <c r="G210" i="32"/>
  <c r="H210" i="32" s="1"/>
  <c r="G209" i="32"/>
  <c r="H209" i="32" s="1"/>
  <c r="G208" i="32"/>
  <c r="H208" i="32" s="1"/>
  <c r="G207" i="32"/>
  <c r="H207" i="32" s="1"/>
  <c r="G206" i="32"/>
  <c r="H206" i="32" s="1"/>
  <c r="G205" i="32"/>
  <c r="H205" i="32" s="1"/>
  <c r="G204" i="32"/>
  <c r="H204" i="32" s="1"/>
  <c r="G203" i="32"/>
  <c r="H203" i="32" s="1"/>
  <c r="G202" i="32"/>
  <c r="H202" i="32" s="1"/>
  <c r="G201" i="32"/>
  <c r="H201" i="32" s="1"/>
  <c r="G200" i="32"/>
  <c r="H200" i="32" s="1"/>
  <c r="G199" i="32"/>
  <c r="H199" i="32" s="1"/>
  <c r="G198" i="32"/>
  <c r="H198" i="32" s="1"/>
  <c r="G197" i="32"/>
  <c r="H197" i="32" s="1"/>
  <c r="G196" i="32"/>
  <c r="H196" i="32" s="1"/>
  <c r="G195" i="32"/>
  <c r="H195" i="32" s="1"/>
  <c r="G194" i="32"/>
  <c r="H194" i="32" s="1"/>
  <c r="G193" i="32"/>
  <c r="H193" i="32" s="1"/>
  <c r="G192" i="32"/>
  <c r="H192" i="32" s="1"/>
  <c r="G191" i="32"/>
  <c r="H191" i="32" s="1"/>
  <c r="G190" i="32"/>
  <c r="H190" i="32" s="1"/>
  <c r="G189" i="32"/>
  <c r="H189" i="32" s="1"/>
  <c r="G188" i="32"/>
  <c r="H188" i="32" s="1"/>
  <c r="G187" i="32"/>
  <c r="H187" i="32" s="1"/>
  <c r="G186" i="32"/>
  <c r="H186" i="32" s="1"/>
  <c r="G185" i="32"/>
  <c r="H185" i="32" s="1"/>
  <c r="G184" i="32"/>
  <c r="H184" i="32" s="1"/>
  <c r="G183" i="32"/>
  <c r="H183" i="32" s="1"/>
  <c r="G182" i="32"/>
  <c r="H182" i="32" s="1"/>
  <c r="G181" i="32"/>
  <c r="H181" i="32" s="1"/>
  <c r="G180" i="32"/>
  <c r="H180" i="32" s="1"/>
  <c r="G179" i="32"/>
  <c r="H179" i="32" s="1"/>
  <c r="G178" i="32"/>
  <c r="H178" i="32" s="1"/>
  <c r="G177" i="32"/>
  <c r="H177" i="32" s="1"/>
  <c r="G176" i="32"/>
  <c r="H176" i="32" s="1"/>
  <c r="G175" i="32"/>
  <c r="H175" i="32" s="1"/>
  <c r="G174" i="32"/>
  <c r="H174" i="32" s="1"/>
  <c r="G173" i="32"/>
  <c r="H173" i="32" s="1"/>
  <c r="G172" i="32"/>
  <c r="H172" i="32" s="1"/>
  <c r="G171" i="32"/>
  <c r="H171" i="32" s="1"/>
  <c r="G170" i="32"/>
  <c r="H170" i="32" s="1"/>
  <c r="H169" i="32"/>
  <c r="G169" i="32"/>
  <c r="G168" i="32"/>
  <c r="H168" i="32" s="1"/>
  <c r="G167" i="32"/>
  <c r="H167" i="32" s="1"/>
  <c r="G166" i="32"/>
  <c r="H166" i="32" s="1"/>
  <c r="G165" i="32"/>
  <c r="H165" i="32" s="1"/>
  <c r="G164" i="32"/>
  <c r="H164" i="32" s="1"/>
  <c r="G163" i="32"/>
  <c r="H163" i="32" s="1"/>
  <c r="G162" i="32"/>
  <c r="H162" i="32" s="1"/>
  <c r="G161" i="32"/>
  <c r="H161" i="32" s="1"/>
  <c r="G160" i="32"/>
  <c r="H160" i="32" s="1"/>
  <c r="G159" i="32"/>
  <c r="H159" i="32" s="1"/>
  <c r="H158" i="32"/>
  <c r="G158" i="32"/>
  <c r="G157" i="32"/>
  <c r="H157" i="32" s="1"/>
  <c r="G156" i="32"/>
  <c r="H156" i="32" s="1"/>
  <c r="G155" i="32"/>
  <c r="H155" i="32" s="1"/>
  <c r="G154" i="32"/>
  <c r="H154" i="32" s="1"/>
  <c r="G153" i="32"/>
  <c r="H153" i="32" s="1"/>
  <c r="G152" i="32"/>
  <c r="H152" i="32" s="1"/>
  <c r="G151" i="32"/>
  <c r="H151" i="32" s="1"/>
  <c r="G150" i="32"/>
  <c r="H150" i="32" s="1"/>
  <c r="H149" i="32"/>
  <c r="G149" i="32"/>
  <c r="H148" i="32"/>
  <c r="G148" i="32"/>
  <c r="G147" i="32"/>
  <c r="H147" i="32" s="1"/>
  <c r="G146" i="32"/>
  <c r="H146" i="32" s="1"/>
  <c r="G145" i="32"/>
  <c r="H145" i="32" s="1"/>
  <c r="G144" i="32"/>
  <c r="H144" i="32" s="1"/>
  <c r="G143" i="32"/>
  <c r="H143" i="32" s="1"/>
  <c r="G142" i="32"/>
  <c r="H142" i="32" s="1"/>
  <c r="G141" i="32"/>
  <c r="H141" i="32" s="1"/>
  <c r="G140" i="32"/>
  <c r="H140" i="32" s="1"/>
  <c r="G139" i="32"/>
  <c r="H139" i="32" s="1"/>
  <c r="G138" i="32"/>
  <c r="H138" i="32" s="1"/>
  <c r="G137" i="32"/>
  <c r="H137" i="32" s="1"/>
  <c r="G136" i="32"/>
  <c r="H136" i="32" s="1"/>
  <c r="G135" i="32"/>
  <c r="H135" i="32" s="1"/>
  <c r="G134" i="32"/>
  <c r="H134" i="32" s="1"/>
  <c r="G133" i="32"/>
  <c r="H133" i="32" s="1"/>
  <c r="G132" i="32"/>
  <c r="H132" i="32" s="1"/>
  <c r="G131" i="32"/>
  <c r="H131" i="32" s="1"/>
  <c r="G130" i="32"/>
  <c r="H130" i="32" s="1"/>
  <c r="G129" i="32"/>
  <c r="H129" i="32" s="1"/>
  <c r="G128" i="32"/>
  <c r="H128" i="32" s="1"/>
  <c r="G127" i="32"/>
  <c r="H127" i="32" s="1"/>
  <c r="G126" i="32"/>
  <c r="H126" i="32" s="1"/>
  <c r="G125" i="32"/>
  <c r="H125" i="32" s="1"/>
  <c r="G124" i="32"/>
  <c r="H124" i="32" s="1"/>
  <c r="G123" i="32"/>
  <c r="H123" i="32" s="1"/>
  <c r="G122" i="32"/>
  <c r="H122" i="32" s="1"/>
  <c r="G121" i="32"/>
  <c r="H121" i="32" s="1"/>
  <c r="G120" i="32"/>
  <c r="H120" i="32" s="1"/>
  <c r="H119" i="32"/>
  <c r="G119" i="32"/>
  <c r="G118" i="32"/>
  <c r="H118" i="32" s="1"/>
  <c r="G117" i="32"/>
  <c r="H117" i="32" s="1"/>
  <c r="G116" i="32"/>
  <c r="H116" i="32" s="1"/>
  <c r="G115" i="32"/>
  <c r="H115" i="32" s="1"/>
  <c r="G114" i="32"/>
  <c r="H114" i="32" s="1"/>
  <c r="G113" i="32"/>
  <c r="H113" i="32" s="1"/>
  <c r="G112" i="32"/>
  <c r="H112" i="32" s="1"/>
  <c r="G111" i="32"/>
  <c r="H111" i="32" s="1"/>
  <c r="G110" i="32"/>
  <c r="H110" i="32" s="1"/>
  <c r="G109" i="32"/>
  <c r="H109" i="32" s="1"/>
  <c r="G108" i="32"/>
  <c r="H108" i="32" s="1"/>
  <c r="G107" i="32"/>
  <c r="H107" i="32" s="1"/>
  <c r="G106" i="32"/>
  <c r="H106" i="32" s="1"/>
  <c r="G105" i="32"/>
  <c r="H105" i="32" s="1"/>
  <c r="G104" i="32"/>
  <c r="H104" i="32" s="1"/>
  <c r="G103" i="32"/>
  <c r="H103" i="32" s="1"/>
  <c r="G102" i="32"/>
  <c r="H102" i="32" s="1"/>
  <c r="G101" i="32"/>
  <c r="H101" i="32" s="1"/>
  <c r="G100" i="32"/>
  <c r="H100" i="32" s="1"/>
  <c r="G99" i="32"/>
  <c r="H99" i="32" s="1"/>
  <c r="G98" i="32"/>
  <c r="H98" i="32" s="1"/>
  <c r="G97" i="32"/>
  <c r="H97" i="32" s="1"/>
  <c r="G96" i="32"/>
  <c r="H96" i="32" s="1"/>
  <c r="G95" i="32"/>
  <c r="H95" i="32" s="1"/>
  <c r="G94" i="32"/>
  <c r="H94" i="32" s="1"/>
  <c r="G93" i="32"/>
  <c r="H93" i="32" s="1"/>
  <c r="G92" i="32"/>
  <c r="H92" i="32" s="1"/>
  <c r="G91" i="32"/>
  <c r="H91" i="32" s="1"/>
  <c r="G90" i="32"/>
  <c r="H90" i="32" s="1"/>
  <c r="G89" i="32"/>
  <c r="H89" i="32" s="1"/>
  <c r="G88" i="32"/>
  <c r="H88" i="32" s="1"/>
  <c r="H87" i="32"/>
  <c r="G87" i="32"/>
  <c r="G86" i="32"/>
  <c r="H86" i="32" s="1"/>
  <c r="G85" i="32"/>
  <c r="H85" i="32" s="1"/>
  <c r="G84" i="32"/>
  <c r="H84" i="32" s="1"/>
  <c r="G83" i="32"/>
  <c r="H83" i="32" s="1"/>
  <c r="G82" i="32"/>
  <c r="H82" i="32" s="1"/>
  <c r="G81" i="32"/>
  <c r="H81" i="32" s="1"/>
  <c r="G80" i="32"/>
  <c r="H80" i="32" s="1"/>
  <c r="G79" i="32"/>
  <c r="H79" i="32" s="1"/>
  <c r="G78" i="32"/>
  <c r="H78" i="32" s="1"/>
  <c r="G77" i="32"/>
  <c r="H77" i="32" s="1"/>
  <c r="G76" i="32"/>
  <c r="H76" i="32" s="1"/>
  <c r="G75" i="32"/>
  <c r="H75" i="32" s="1"/>
  <c r="G74" i="32"/>
  <c r="H74" i="32" s="1"/>
  <c r="G73" i="32"/>
  <c r="H73" i="32" s="1"/>
  <c r="G72" i="32"/>
  <c r="H72" i="32" s="1"/>
  <c r="G71" i="32"/>
  <c r="H71" i="32" s="1"/>
  <c r="G70" i="32"/>
  <c r="H70" i="32" s="1"/>
  <c r="G69" i="32"/>
  <c r="H69" i="32" s="1"/>
  <c r="G68" i="32"/>
  <c r="H68" i="32" s="1"/>
  <c r="G67" i="32"/>
  <c r="H67" i="32" s="1"/>
  <c r="G66" i="32"/>
  <c r="H66" i="32" s="1"/>
  <c r="G65" i="32"/>
  <c r="H65" i="32" s="1"/>
  <c r="H64" i="32"/>
  <c r="G64" i="32"/>
  <c r="G63" i="32"/>
  <c r="H63" i="32" s="1"/>
  <c r="G62" i="32"/>
  <c r="H62" i="32" s="1"/>
  <c r="G61" i="32"/>
  <c r="H61" i="32" s="1"/>
  <c r="G60" i="32"/>
  <c r="H60" i="32" s="1"/>
  <c r="G59" i="32"/>
  <c r="H59" i="32" s="1"/>
  <c r="G58" i="32"/>
  <c r="H58" i="32" s="1"/>
  <c r="G57" i="32"/>
  <c r="H57" i="32" s="1"/>
  <c r="G56" i="32"/>
  <c r="H56" i="32" s="1"/>
  <c r="G55" i="32"/>
  <c r="H55" i="32" s="1"/>
  <c r="G54" i="32"/>
  <c r="H54" i="32" s="1"/>
  <c r="G53" i="32"/>
  <c r="H53" i="32" s="1"/>
  <c r="G52" i="32"/>
  <c r="H52" i="32" s="1"/>
  <c r="H51" i="32"/>
  <c r="G51" i="32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4" i="32"/>
  <c r="H44" i="32" s="1"/>
  <c r="G43" i="32"/>
  <c r="H43" i="32" s="1"/>
  <c r="G42" i="32"/>
  <c r="H42" i="32" s="1"/>
  <c r="G41" i="32"/>
  <c r="H41" i="32" s="1"/>
  <c r="G40" i="32"/>
  <c r="H40" i="32" s="1"/>
  <c r="G39" i="32"/>
  <c r="H39" i="32" s="1"/>
  <c r="H38" i="32"/>
  <c r="G38" i="32"/>
  <c r="G37" i="32"/>
  <c r="H37" i="32" s="1"/>
  <c r="G36" i="32"/>
  <c r="H36" i="32" s="1"/>
  <c r="G35" i="32"/>
  <c r="H35" i="32" s="1"/>
  <c r="G34" i="32"/>
  <c r="H34" i="32" s="1"/>
  <c r="G33" i="32"/>
  <c r="H33" i="32" s="1"/>
  <c r="G32" i="32"/>
  <c r="H32" i="32" s="1"/>
  <c r="G31" i="32"/>
  <c r="H31" i="32" s="1"/>
  <c r="G30" i="32"/>
  <c r="H30" i="32" s="1"/>
  <c r="G29" i="32"/>
  <c r="H29" i="32" s="1"/>
  <c r="G28" i="32"/>
  <c r="H28" i="32" s="1"/>
  <c r="G27" i="32"/>
  <c r="H27" i="32" s="1"/>
  <c r="G26" i="32"/>
  <c r="H26" i="32" s="1"/>
  <c r="H25" i="32"/>
  <c r="G25" i="32"/>
  <c r="G24" i="32"/>
  <c r="H24" i="32" s="1"/>
  <c r="H23" i="32"/>
  <c r="G23" i="32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G16" i="32"/>
  <c r="H16" i="32" s="1"/>
  <c r="G15" i="32"/>
  <c r="H15" i="32" s="1"/>
  <c r="G235" i="31"/>
  <c r="H235" i="31" s="1"/>
  <c r="G234" i="31"/>
  <c r="H234" i="31" s="1"/>
  <c r="G233" i="31"/>
  <c r="H233" i="31" s="1"/>
  <c r="G232" i="31"/>
  <c r="H232" i="31" s="1"/>
  <c r="G231" i="31"/>
  <c r="H231" i="31" s="1"/>
  <c r="G230" i="31"/>
  <c r="H230" i="31" s="1"/>
  <c r="G229" i="31"/>
  <c r="H229" i="31" s="1"/>
  <c r="G228" i="31"/>
  <c r="H228" i="31" s="1"/>
  <c r="G227" i="31"/>
  <c r="H227" i="31" s="1"/>
  <c r="G226" i="31"/>
  <c r="H226" i="31" s="1"/>
  <c r="G225" i="31"/>
  <c r="H225" i="31" s="1"/>
  <c r="G224" i="31"/>
  <c r="H224" i="31" s="1"/>
  <c r="G223" i="31"/>
  <c r="H223" i="31" s="1"/>
  <c r="G222" i="31"/>
  <c r="H222" i="31" s="1"/>
  <c r="G221" i="31"/>
  <c r="H221" i="31" s="1"/>
  <c r="G220" i="31"/>
  <c r="H220" i="31" s="1"/>
  <c r="G219" i="31"/>
  <c r="H219" i="31" s="1"/>
  <c r="G218" i="31"/>
  <c r="H218" i="31" s="1"/>
  <c r="G217" i="31"/>
  <c r="H217" i="31" s="1"/>
  <c r="G216" i="31"/>
  <c r="H216" i="31" s="1"/>
  <c r="G215" i="31"/>
  <c r="H215" i="31" s="1"/>
  <c r="G214" i="31"/>
  <c r="H214" i="31" s="1"/>
  <c r="G213" i="31"/>
  <c r="H213" i="31" s="1"/>
  <c r="G212" i="31"/>
  <c r="H212" i="31" s="1"/>
  <c r="G211" i="31"/>
  <c r="H211" i="31" s="1"/>
  <c r="G210" i="31"/>
  <c r="H210" i="31" s="1"/>
  <c r="G209" i="31"/>
  <c r="H209" i="31" s="1"/>
  <c r="G208" i="31"/>
  <c r="H208" i="31" s="1"/>
  <c r="G207" i="31"/>
  <c r="H207" i="31" s="1"/>
  <c r="G206" i="31"/>
  <c r="H206" i="31" s="1"/>
  <c r="G205" i="31"/>
  <c r="H205" i="31" s="1"/>
  <c r="G204" i="31"/>
  <c r="H204" i="31" s="1"/>
  <c r="G203" i="31"/>
  <c r="H203" i="31" s="1"/>
  <c r="G202" i="31"/>
  <c r="H202" i="31" s="1"/>
  <c r="G201" i="31"/>
  <c r="H201" i="31" s="1"/>
  <c r="G200" i="31"/>
  <c r="H200" i="31" s="1"/>
  <c r="G199" i="31"/>
  <c r="H199" i="31" s="1"/>
  <c r="G198" i="31"/>
  <c r="H198" i="31" s="1"/>
  <c r="G197" i="31"/>
  <c r="H197" i="31" s="1"/>
  <c r="G196" i="31"/>
  <c r="H196" i="31" s="1"/>
  <c r="G195" i="31"/>
  <c r="H195" i="31" s="1"/>
  <c r="G194" i="31"/>
  <c r="H194" i="31" s="1"/>
  <c r="G193" i="31"/>
  <c r="H193" i="31" s="1"/>
  <c r="G192" i="31"/>
  <c r="H192" i="31" s="1"/>
  <c r="G191" i="31"/>
  <c r="H191" i="31" s="1"/>
  <c r="G190" i="31"/>
  <c r="H190" i="31" s="1"/>
  <c r="G189" i="31"/>
  <c r="H189" i="31" s="1"/>
  <c r="G188" i="31"/>
  <c r="H188" i="31" s="1"/>
  <c r="G187" i="31"/>
  <c r="H187" i="31" s="1"/>
  <c r="G186" i="31"/>
  <c r="H186" i="31" s="1"/>
  <c r="G185" i="31"/>
  <c r="H185" i="31" s="1"/>
  <c r="G184" i="31"/>
  <c r="H184" i="31" s="1"/>
  <c r="G183" i="31"/>
  <c r="H183" i="31" s="1"/>
  <c r="G182" i="31"/>
  <c r="H182" i="31" s="1"/>
  <c r="G181" i="31"/>
  <c r="H181" i="31" s="1"/>
  <c r="G180" i="31"/>
  <c r="H180" i="31" s="1"/>
  <c r="G179" i="31"/>
  <c r="H179" i="31" s="1"/>
  <c r="G178" i="31"/>
  <c r="H178" i="31" s="1"/>
  <c r="G177" i="31"/>
  <c r="H177" i="31" s="1"/>
  <c r="G176" i="31"/>
  <c r="H176" i="31" s="1"/>
  <c r="G175" i="31"/>
  <c r="H175" i="31" s="1"/>
  <c r="G174" i="31"/>
  <c r="H174" i="31" s="1"/>
  <c r="G173" i="31"/>
  <c r="H173" i="31" s="1"/>
  <c r="G172" i="31"/>
  <c r="H172" i="31" s="1"/>
  <c r="G171" i="31"/>
  <c r="H171" i="31" s="1"/>
  <c r="G170" i="31"/>
  <c r="H170" i="31" s="1"/>
  <c r="G169" i="31"/>
  <c r="H169" i="31" s="1"/>
  <c r="G168" i="31"/>
  <c r="H168" i="31" s="1"/>
  <c r="G167" i="31"/>
  <c r="H167" i="31" s="1"/>
  <c r="G166" i="31"/>
  <c r="H166" i="31" s="1"/>
  <c r="G165" i="31"/>
  <c r="H165" i="31" s="1"/>
  <c r="G164" i="31"/>
  <c r="H164" i="31" s="1"/>
  <c r="G163" i="31"/>
  <c r="H163" i="31" s="1"/>
  <c r="G162" i="31"/>
  <c r="H162" i="31" s="1"/>
  <c r="G161" i="31"/>
  <c r="H161" i="31" s="1"/>
  <c r="G160" i="31"/>
  <c r="H160" i="31" s="1"/>
  <c r="G159" i="31"/>
  <c r="H159" i="31" s="1"/>
  <c r="G158" i="31"/>
  <c r="H158" i="31" s="1"/>
  <c r="G157" i="31"/>
  <c r="H157" i="31" s="1"/>
  <c r="G156" i="31"/>
  <c r="H156" i="31" s="1"/>
  <c r="G155" i="31"/>
  <c r="H155" i="31" s="1"/>
  <c r="G154" i="31"/>
  <c r="H154" i="31" s="1"/>
  <c r="G153" i="31"/>
  <c r="H153" i="31" s="1"/>
  <c r="G152" i="31"/>
  <c r="H152" i="31" s="1"/>
  <c r="G151" i="31"/>
  <c r="H151" i="31" s="1"/>
  <c r="G150" i="31"/>
  <c r="H150" i="31" s="1"/>
  <c r="G149" i="31"/>
  <c r="H149" i="31" s="1"/>
  <c r="G148" i="31"/>
  <c r="H148" i="31" s="1"/>
  <c r="G147" i="31"/>
  <c r="H147" i="31" s="1"/>
  <c r="G146" i="31"/>
  <c r="H146" i="31" s="1"/>
  <c r="G145" i="31"/>
  <c r="H145" i="31" s="1"/>
  <c r="G144" i="31"/>
  <c r="H144" i="31" s="1"/>
  <c r="G143" i="31"/>
  <c r="H143" i="31" s="1"/>
  <c r="G142" i="31"/>
  <c r="H142" i="31" s="1"/>
  <c r="G141" i="31"/>
  <c r="H141" i="31" s="1"/>
  <c r="G140" i="31"/>
  <c r="H140" i="31" s="1"/>
  <c r="G139" i="31"/>
  <c r="H139" i="31" s="1"/>
  <c r="G138" i="31"/>
  <c r="H138" i="31" s="1"/>
  <c r="G137" i="31"/>
  <c r="H137" i="31" s="1"/>
  <c r="H136" i="31"/>
  <c r="G136" i="31"/>
  <c r="G135" i="31"/>
  <c r="H135" i="31" s="1"/>
  <c r="G134" i="31"/>
  <c r="H134" i="31" s="1"/>
  <c r="G133" i="31"/>
  <c r="H133" i="31" s="1"/>
  <c r="G132" i="31"/>
  <c r="H132" i="31" s="1"/>
  <c r="G131" i="31"/>
  <c r="H131" i="31" s="1"/>
  <c r="G130" i="31"/>
  <c r="H130" i="31" s="1"/>
  <c r="G129" i="31"/>
  <c r="H129" i="31" s="1"/>
  <c r="G128" i="31"/>
  <c r="H128" i="31" s="1"/>
  <c r="G127" i="31"/>
  <c r="H127" i="31" s="1"/>
  <c r="G126" i="31"/>
  <c r="H126" i="31" s="1"/>
  <c r="G125" i="31"/>
  <c r="H125" i="31" s="1"/>
  <c r="G124" i="31"/>
  <c r="H124" i="31" s="1"/>
  <c r="G123" i="31"/>
  <c r="H123" i="31" s="1"/>
  <c r="G122" i="31"/>
  <c r="H122" i="31" s="1"/>
  <c r="G121" i="31"/>
  <c r="H121" i="31" s="1"/>
  <c r="G120" i="31"/>
  <c r="H120" i="31" s="1"/>
  <c r="G119" i="31"/>
  <c r="H119" i="31" s="1"/>
  <c r="G118" i="31"/>
  <c r="H118" i="31" s="1"/>
  <c r="G117" i="31"/>
  <c r="H117" i="31" s="1"/>
  <c r="G116" i="31"/>
  <c r="H116" i="31" s="1"/>
  <c r="G115" i="31"/>
  <c r="H115" i="31" s="1"/>
  <c r="G114" i="31"/>
  <c r="H114" i="31" s="1"/>
  <c r="G113" i="31"/>
  <c r="H113" i="31" s="1"/>
  <c r="G112" i="31"/>
  <c r="H112" i="31" s="1"/>
  <c r="G111" i="31"/>
  <c r="H111" i="31" s="1"/>
  <c r="G110" i="31"/>
  <c r="H110" i="31" s="1"/>
  <c r="G109" i="31"/>
  <c r="H109" i="31" s="1"/>
  <c r="G108" i="31"/>
  <c r="H108" i="31" s="1"/>
  <c r="G107" i="31"/>
  <c r="H107" i="31" s="1"/>
  <c r="G106" i="31"/>
  <c r="H106" i="31" s="1"/>
  <c r="G105" i="31"/>
  <c r="H105" i="31" s="1"/>
  <c r="G104" i="31"/>
  <c r="H104" i="31" s="1"/>
  <c r="G103" i="31"/>
  <c r="H103" i="31" s="1"/>
  <c r="G102" i="31"/>
  <c r="H102" i="31" s="1"/>
  <c r="G101" i="31"/>
  <c r="H101" i="31" s="1"/>
  <c r="G100" i="31"/>
  <c r="H100" i="31" s="1"/>
  <c r="G99" i="31"/>
  <c r="H99" i="31" s="1"/>
  <c r="G98" i="31"/>
  <c r="H98" i="31" s="1"/>
  <c r="G97" i="31"/>
  <c r="H97" i="31" s="1"/>
  <c r="G96" i="31"/>
  <c r="H96" i="31" s="1"/>
  <c r="G95" i="31"/>
  <c r="H95" i="31" s="1"/>
  <c r="G94" i="31"/>
  <c r="H94" i="31" s="1"/>
  <c r="G93" i="31"/>
  <c r="H93" i="31" s="1"/>
  <c r="G92" i="31"/>
  <c r="H92" i="31" s="1"/>
  <c r="G91" i="31"/>
  <c r="H91" i="31" s="1"/>
  <c r="G90" i="31"/>
  <c r="H90" i="31" s="1"/>
  <c r="G89" i="31"/>
  <c r="H89" i="31" s="1"/>
  <c r="G88" i="31"/>
  <c r="H88" i="31" s="1"/>
  <c r="G87" i="31"/>
  <c r="H87" i="31" s="1"/>
  <c r="G86" i="31"/>
  <c r="H86" i="31" s="1"/>
  <c r="G85" i="31"/>
  <c r="H85" i="31" s="1"/>
  <c r="G84" i="31"/>
  <c r="H84" i="31" s="1"/>
  <c r="G83" i="31"/>
  <c r="H83" i="31" s="1"/>
  <c r="G82" i="31"/>
  <c r="H82" i="31" s="1"/>
  <c r="G81" i="31"/>
  <c r="H81" i="31" s="1"/>
  <c r="G80" i="31"/>
  <c r="H80" i="31" s="1"/>
  <c r="G79" i="31"/>
  <c r="H79" i="31" s="1"/>
  <c r="G78" i="31"/>
  <c r="H78" i="31" s="1"/>
  <c r="G77" i="31"/>
  <c r="H77" i="31" s="1"/>
  <c r="H76" i="31"/>
  <c r="G76" i="31"/>
  <c r="G75" i="31"/>
  <c r="H75" i="31" s="1"/>
  <c r="G74" i="31"/>
  <c r="H74" i="31" s="1"/>
  <c r="G73" i="31"/>
  <c r="H73" i="31" s="1"/>
  <c r="G72" i="31"/>
  <c r="H72" i="31" s="1"/>
  <c r="G71" i="31"/>
  <c r="H71" i="31" s="1"/>
  <c r="G70" i="31"/>
  <c r="H70" i="31" s="1"/>
  <c r="G69" i="31"/>
  <c r="H69" i="31" s="1"/>
  <c r="G68" i="31"/>
  <c r="H68" i="31" s="1"/>
  <c r="G67" i="31"/>
  <c r="H67" i="31" s="1"/>
  <c r="G66" i="31"/>
  <c r="H66" i="31" s="1"/>
  <c r="G65" i="31"/>
  <c r="H65" i="31" s="1"/>
  <c r="G64" i="31"/>
  <c r="H64" i="31" s="1"/>
  <c r="G63" i="31"/>
  <c r="H63" i="31" s="1"/>
  <c r="G62" i="31"/>
  <c r="H62" i="31" s="1"/>
  <c r="G61" i="31"/>
  <c r="H61" i="31" s="1"/>
  <c r="G60" i="31"/>
  <c r="H60" i="31" s="1"/>
  <c r="G59" i="31"/>
  <c r="H59" i="31" s="1"/>
  <c r="G58" i="31"/>
  <c r="H58" i="31" s="1"/>
  <c r="G57" i="31"/>
  <c r="H57" i="31" s="1"/>
  <c r="G56" i="31"/>
  <c r="H56" i="31" s="1"/>
  <c r="G55" i="31"/>
  <c r="H55" i="31" s="1"/>
  <c r="G54" i="31"/>
  <c r="H54" i="31" s="1"/>
  <c r="G53" i="31"/>
  <c r="H53" i="31" s="1"/>
  <c r="G52" i="31"/>
  <c r="H52" i="31" s="1"/>
  <c r="G51" i="31"/>
  <c r="H51" i="31" s="1"/>
  <c r="G50" i="31"/>
  <c r="H50" i="31" s="1"/>
  <c r="G49" i="31"/>
  <c r="H49" i="31" s="1"/>
  <c r="G48" i="31"/>
  <c r="H48" i="31" s="1"/>
  <c r="G47" i="31"/>
  <c r="H47" i="31" s="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G40" i="31"/>
  <c r="H40" i="31" s="1"/>
  <c r="G39" i="31"/>
  <c r="H39" i="31" s="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G235" i="26" l="1"/>
  <c r="H235" i="26" s="1"/>
  <c r="G234" i="26"/>
  <c r="H234" i="26" s="1"/>
  <c r="G233" i="26"/>
  <c r="H233" i="26" s="1"/>
  <c r="G232" i="26"/>
  <c r="H232" i="26" s="1"/>
  <c r="G231" i="26"/>
  <c r="H231" i="26" s="1"/>
  <c r="G230" i="26"/>
  <c r="H230" i="26" s="1"/>
  <c r="G229" i="26"/>
  <c r="H229" i="26" s="1"/>
  <c r="G228" i="26"/>
  <c r="H228" i="26" s="1"/>
  <c r="G227" i="26"/>
  <c r="H227" i="26" s="1"/>
  <c r="G226" i="26"/>
  <c r="H226" i="26" s="1"/>
  <c r="G225" i="26"/>
  <c r="H225" i="26" s="1"/>
  <c r="G224" i="26"/>
  <c r="H224" i="26" s="1"/>
  <c r="G223" i="26"/>
  <c r="H223" i="26" s="1"/>
  <c r="G222" i="26"/>
  <c r="H222" i="26" s="1"/>
  <c r="G221" i="26"/>
  <c r="H221" i="26" s="1"/>
  <c r="G220" i="26"/>
  <c r="H220" i="26" s="1"/>
  <c r="G219" i="26"/>
  <c r="H219" i="26" s="1"/>
  <c r="G218" i="26"/>
  <c r="H218" i="26" s="1"/>
  <c r="G217" i="26"/>
  <c r="H217" i="26" s="1"/>
  <c r="G216" i="26"/>
  <c r="H216" i="26" s="1"/>
  <c r="G215" i="26"/>
  <c r="H215" i="26" s="1"/>
  <c r="G214" i="26"/>
  <c r="H214" i="26" s="1"/>
  <c r="G213" i="26"/>
  <c r="H213" i="26" s="1"/>
  <c r="G212" i="26"/>
  <c r="H212" i="26" s="1"/>
  <c r="G211" i="26"/>
  <c r="H211" i="26" s="1"/>
  <c r="G210" i="26"/>
  <c r="H210" i="26" s="1"/>
  <c r="G209" i="26"/>
  <c r="H209" i="26" s="1"/>
  <c r="G208" i="26"/>
  <c r="H208" i="26" s="1"/>
  <c r="G207" i="26"/>
  <c r="H207" i="26" s="1"/>
  <c r="G206" i="26"/>
  <c r="H206" i="26" s="1"/>
  <c r="G205" i="26"/>
  <c r="H205" i="26" s="1"/>
  <c r="G204" i="26"/>
  <c r="H204" i="26" s="1"/>
  <c r="G203" i="26"/>
  <c r="H203" i="26" s="1"/>
  <c r="G202" i="26"/>
  <c r="H202" i="26" s="1"/>
  <c r="G201" i="26"/>
  <c r="H201" i="26" s="1"/>
  <c r="G200" i="26"/>
  <c r="H200" i="26" s="1"/>
  <c r="G199" i="26"/>
  <c r="H199" i="26" s="1"/>
  <c r="G198" i="26"/>
  <c r="H198" i="26" s="1"/>
  <c r="G197" i="26"/>
  <c r="H197" i="26" s="1"/>
  <c r="G196" i="26"/>
  <c r="H196" i="26" s="1"/>
  <c r="G195" i="26"/>
  <c r="H195" i="26" s="1"/>
  <c r="G194" i="26"/>
  <c r="H194" i="26" s="1"/>
  <c r="G193" i="26"/>
  <c r="H193" i="26" s="1"/>
  <c r="G192" i="26"/>
  <c r="H192" i="26" s="1"/>
  <c r="G191" i="26"/>
  <c r="H191" i="26" s="1"/>
  <c r="G190" i="26"/>
  <c r="H190" i="26" s="1"/>
  <c r="G189" i="26"/>
  <c r="H189" i="26" s="1"/>
  <c r="G188" i="26"/>
  <c r="H188" i="26" s="1"/>
  <c r="G187" i="26"/>
  <c r="H187" i="26" s="1"/>
  <c r="G186" i="26"/>
  <c r="H186" i="26" s="1"/>
  <c r="G185" i="26"/>
  <c r="H185" i="26" s="1"/>
  <c r="G184" i="26"/>
  <c r="H184" i="26" s="1"/>
  <c r="G183" i="26"/>
  <c r="H183" i="26" s="1"/>
  <c r="G182" i="26"/>
  <c r="H182" i="26" s="1"/>
  <c r="G181" i="26"/>
  <c r="H181" i="26" s="1"/>
  <c r="G180" i="26"/>
  <c r="H180" i="26" s="1"/>
  <c r="G179" i="26"/>
  <c r="H179" i="26" s="1"/>
  <c r="G178" i="26"/>
  <c r="H178" i="26" s="1"/>
  <c r="G177" i="26"/>
  <c r="H177" i="26" s="1"/>
  <c r="G176" i="26"/>
  <c r="H176" i="26" s="1"/>
  <c r="G175" i="26"/>
  <c r="H175" i="26" s="1"/>
  <c r="G174" i="26"/>
  <c r="H174" i="26" s="1"/>
  <c r="G173" i="26"/>
  <c r="H173" i="26" s="1"/>
  <c r="G172" i="26"/>
  <c r="H172" i="26" s="1"/>
  <c r="G171" i="26"/>
  <c r="H171" i="26" s="1"/>
  <c r="G170" i="26"/>
  <c r="H170" i="26" s="1"/>
  <c r="G169" i="26"/>
  <c r="H169" i="26" s="1"/>
  <c r="G168" i="26"/>
  <c r="H168" i="26" s="1"/>
  <c r="G167" i="26"/>
  <c r="H167" i="26" s="1"/>
  <c r="G166" i="26"/>
  <c r="H166" i="26" s="1"/>
  <c r="G165" i="26"/>
  <c r="H165" i="26" s="1"/>
  <c r="G164" i="26"/>
  <c r="H164" i="26" s="1"/>
  <c r="G163" i="26"/>
  <c r="H163" i="26" s="1"/>
  <c r="G162" i="26"/>
  <c r="H162" i="26" s="1"/>
  <c r="G161" i="26"/>
  <c r="H161" i="26" s="1"/>
  <c r="G160" i="26"/>
  <c r="H160" i="26" s="1"/>
  <c r="G159" i="26"/>
  <c r="H159" i="26" s="1"/>
  <c r="G158" i="26"/>
  <c r="H158" i="26" s="1"/>
  <c r="G157" i="26"/>
  <c r="H157" i="26" s="1"/>
  <c r="G156" i="26"/>
  <c r="H156" i="26" s="1"/>
  <c r="G155" i="26"/>
  <c r="H155" i="26" s="1"/>
  <c r="G154" i="26"/>
  <c r="H154" i="26" s="1"/>
  <c r="G153" i="26"/>
  <c r="H153" i="26" s="1"/>
  <c r="G152" i="26"/>
  <c r="H152" i="26" s="1"/>
  <c r="G151" i="26"/>
  <c r="H151" i="26" s="1"/>
  <c r="G150" i="26"/>
  <c r="H150" i="26" s="1"/>
  <c r="G149" i="26"/>
  <c r="H149" i="26" s="1"/>
  <c r="G148" i="26"/>
  <c r="H148" i="26" s="1"/>
  <c r="G147" i="26"/>
  <c r="H147" i="26" s="1"/>
  <c r="G146" i="26"/>
  <c r="H146" i="26" s="1"/>
  <c r="G145" i="26"/>
  <c r="H145" i="26" s="1"/>
  <c r="G144" i="26"/>
  <c r="H144" i="26" s="1"/>
  <c r="G143" i="26"/>
  <c r="H143" i="26" s="1"/>
  <c r="G142" i="26"/>
  <c r="H142" i="26" s="1"/>
  <c r="G141" i="26"/>
  <c r="H141" i="26" s="1"/>
  <c r="G140" i="26"/>
  <c r="H140" i="26" s="1"/>
  <c r="G139" i="26"/>
  <c r="H139" i="26" s="1"/>
  <c r="G138" i="26"/>
  <c r="H138" i="26" s="1"/>
  <c r="G136" i="26"/>
  <c r="H136" i="26" s="1"/>
  <c r="G135" i="26"/>
  <c r="H135" i="26" s="1"/>
  <c r="G134" i="26"/>
  <c r="H134" i="26" s="1"/>
  <c r="G133" i="26"/>
  <c r="H133" i="26" s="1"/>
  <c r="G132" i="26"/>
  <c r="H132" i="26" s="1"/>
  <c r="G131" i="26"/>
  <c r="H131" i="26" s="1"/>
  <c r="G130" i="26"/>
  <c r="H130" i="26" s="1"/>
  <c r="G129" i="26"/>
  <c r="H129" i="26" s="1"/>
  <c r="G128" i="26"/>
  <c r="H128" i="26" s="1"/>
  <c r="G127" i="26"/>
  <c r="H127" i="26" s="1"/>
  <c r="G126" i="26"/>
  <c r="H126" i="26" s="1"/>
  <c r="G125" i="26"/>
  <c r="H125" i="26" s="1"/>
  <c r="G124" i="26"/>
  <c r="H124" i="26" s="1"/>
  <c r="G123" i="26"/>
  <c r="H123" i="26" s="1"/>
  <c r="G122" i="26"/>
  <c r="H122" i="26" s="1"/>
  <c r="G121" i="26"/>
  <c r="H121" i="26" s="1"/>
  <c r="G120" i="26"/>
  <c r="H120" i="26" s="1"/>
  <c r="G119" i="26"/>
  <c r="H119" i="26" s="1"/>
  <c r="G118" i="26"/>
  <c r="H118" i="26" s="1"/>
  <c r="G117" i="26"/>
  <c r="H117" i="26" s="1"/>
  <c r="G116" i="26"/>
  <c r="H116" i="26" s="1"/>
  <c r="G115" i="26"/>
  <c r="H115" i="26" s="1"/>
  <c r="G114" i="26"/>
  <c r="H114" i="26" s="1"/>
  <c r="G113" i="26"/>
  <c r="H113" i="26" s="1"/>
  <c r="G112" i="26"/>
  <c r="H112" i="26" s="1"/>
  <c r="G111" i="26"/>
  <c r="H111" i="26" s="1"/>
  <c r="G110" i="26"/>
  <c r="H110" i="26" s="1"/>
  <c r="G109" i="26"/>
  <c r="H109" i="26" s="1"/>
  <c r="G108" i="26"/>
  <c r="H108" i="26" s="1"/>
  <c r="G107" i="26"/>
  <c r="H107" i="26" s="1"/>
  <c r="G106" i="26"/>
  <c r="H106" i="26" s="1"/>
  <c r="G105" i="26"/>
  <c r="H105" i="26" s="1"/>
  <c r="G104" i="26"/>
  <c r="H104" i="26" s="1"/>
  <c r="G103" i="26"/>
  <c r="H103" i="26" s="1"/>
  <c r="G102" i="26"/>
  <c r="H102" i="26" s="1"/>
  <c r="G101" i="26"/>
  <c r="H101" i="26" s="1"/>
  <c r="G100" i="26"/>
  <c r="H100" i="26" s="1"/>
  <c r="G99" i="26"/>
  <c r="H99" i="26" s="1"/>
  <c r="G98" i="26"/>
  <c r="H98" i="26" s="1"/>
  <c r="G97" i="26"/>
  <c r="H97" i="26" s="1"/>
  <c r="G96" i="26"/>
  <c r="H96" i="26" s="1"/>
  <c r="G95" i="26"/>
  <c r="H95" i="26" s="1"/>
  <c r="G94" i="26"/>
  <c r="H94" i="26" s="1"/>
  <c r="G93" i="26"/>
  <c r="H93" i="26" s="1"/>
  <c r="G92" i="26"/>
  <c r="H92" i="26" s="1"/>
  <c r="G91" i="26"/>
  <c r="H91" i="26" s="1"/>
  <c r="G90" i="26"/>
  <c r="H90" i="26" s="1"/>
  <c r="G89" i="26"/>
  <c r="H89" i="26" s="1"/>
  <c r="G88" i="26"/>
  <c r="H88" i="26" s="1"/>
  <c r="G87" i="26"/>
  <c r="H87" i="26" s="1"/>
  <c r="G86" i="26"/>
  <c r="H86" i="26" s="1"/>
  <c r="G85" i="26"/>
  <c r="H85" i="26" s="1"/>
  <c r="G84" i="26"/>
  <c r="H84" i="26" s="1"/>
  <c r="G83" i="26"/>
  <c r="H83" i="26" s="1"/>
  <c r="G82" i="26"/>
  <c r="H82" i="26" s="1"/>
  <c r="G81" i="26"/>
  <c r="H81" i="26" s="1"/>
  <c r="G80" i="26"/>
  <c r="H80" i="26" s="1"/>
  <c r="G79" i="26"/>
  <c r="H79" i="26" s="1"/>
  <c r="G78" i="26"/>
  <c r="H78" i="26" s="1"/>
  <c r="G77" i="26"/>
  <c r="H77" i="26" s="1"/>
  <c r="G76" i="26"/>
  <c r="H76" i="26" s="1"/>
  <c r="G75" i="26"/>
  <c r="H75" i="26" s="1"/>
  <c r="G74" i="26"/>
  <c r="H74" i="26" s="1"/>
  <c r="G73" i="26"/>
  <c r="H73" i="26" s="1"/>
  <c r="G72" i="26"/>
  <c r="H72" i="26" s="1"/>
  <c r="G71" i="26"/>
  <c r="H71" i="26" s="1"/>
  <c r="G70" i="26"/>
  <c r="H70" i="26" s="1"/>
  <c r="G69" i="26"/>
  <c r="H69" i="26" s="1"/>
  <c r="G68" i="26"/>
  <c r="H68" i="26" s="1"/>
  <c r="G67" i="26"/>
  <c r="H67" i="26" s="1"/>
  <c r="G66" i="26"/>
  <c r="H66" i="26" s="1"/>
  <c r="G65" i="26"/>
  <c r="H65" i="26" s="1"/>
  <c r="G64" i="26"/>
  <c r="H64" i="26" s="1"/>
  <c r="G63" i="26"/>
  <c r="H63" i="26" s="1"/>
  <c r="G62" i="26"/>
  <c r="H62" i="26" s="1"/>
  <c r="G61" i="26"/>
  <c r="H61" i="26" s="1"/>
  <c r="G60" i="26"/>
  <c r="H60" i="26" s="1"/>
  <c r="G59" i="26"/>
  <c r="H59" i="26" s="1"/>
  <c r="G58" i="26"/>
  <c r="H58" i="26" s="1"/>
  <c r="G57" i="26"/>
  <c r="H57" i="26" s="1"/>
  <c r="G56" i="26"/>
  <c r="H56" i="26" s="1"/>
  <c r="G55" i="26"/>
  <c r="H55" i="26" s="1"/>
  <c r="G54" i="26"/>
  <c r="H54" i="26" s="1"/>
  <c r="G53" i="26"/>
  <c r="H53" i="26" s="1"/>
  <c r="G52" i="26"/>
  <c r="H52" i="26" s="1"/>
  <c r="G51" i="26"/>
  <c r="H51" i="26" s="1"/>
  <c r="G50" i="26"/>
  <c r="H50" i="26" s="1"/>
  <c r="G49" i="26"/>
  <c r="H49" i="26" s="1"/>
  <c r="G48" i="26"/>
  <c r="H48" i="26" s="1"/>
  <c r="G47" i="26"/>
  <c r="H47" i="26" s="1"/>
  <c r="G46" i="26"/>
  <c r="H46" i="26" s="1"/>
  <c r="G45" i="26"/>
  <c r="H45" i="26" s="1"/>
  <c r="G44" i="26"/>
  <c r="H44" i="26" s="1"/>
  <c r="G43" i="26"/>
  <c r="H43" i="26" s="1"/>
  <c r="G42" i="26"/>
  <c r="H42" i="26" s="1"/>
  <c r="G41" i="26"/>
  <c r="H41" i="26" s="1"/>
  <c r="G40" i="26"/>
  <c r="H40" i="26" s="1"/>
  <c r="G39" i="26"/>
  <c r="H39" i="26" s="1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235" i="25" l="1"/>
  <c r="H235" i="25" s="1"/>
  <c r="G234" i="25"/>
  <c r="H234" i="25" s="1"/>
  <c r="G233" i="25"/>
  <c r="H233" i="25" s="1"/>
  <c r="G232" i="25"/>
  <c r="H232" i="25" s="1"/>
  <c r="G231" i="25"/>
  <c r="H231" i="25" s="1"/>
  <c r="G230" i="25"/>
  <c r="H230" i="25" s="1"/>
  <c r="G229" i="25"/>
  <c r="H229" i="25" s="1"/>
  <c r="G228" i="25"/>
  <c r="H228" i="25" s="1"/>
  <c r="G227" i="25"/>
  <c r="H227" i="25" s="1"/>
  <c r="G226" i="25"/>
  <c r="H226" i="25" s="1"/>
  <c r="G225" i="25"/>
  <c r="H225" i="25" s="1"/>
  <c r="G224" i="25"/>
  <c r="H224" i="25" s="1"/>
  <c r="G223" i="25"/>
  <c r="H223" i="25" s="1"/>
  <c r="G222" i="25"/>
  <c r="H222" i="25" s="1"/>
  <c r="G221" i="25"/>
  <c r="H221" i="25" s="1"/>
  <c r="G220" i="25"/>
  <c r="H220" i="25" s="1"/>
  <c r="G219" i="25"/>
  <c r="H219" i="25" s="1"/>
  <c r="G218" i="25"/>
  <c r="H218" i="25" s="1"/>
  <c r="G217" i="25"/>
  <c r="H217" i="25" s="1"/>
  <c r="G216" i="25"/>
  <c r="H216" i="25" s="1"/>
  <c r="G215" i="25"/>
  <c r="H215" i="25" s="1"/>
  <c r="G214" i="25"/>
  <c r="H214" i="25" s="1"/>
  <c r="G213" i="25"/>
  <c r="H213" i="25" s="1"/>
  <c r="G212" i="25"/>
  <c r="H212" i="25" s="1"/>
  <c r="G211" i="25"/>
  <c r="H211" i="25" s="1"/>
  <c r="G210" i="25"/>
  <c r="H210" i="25" s="1"/>
  <c r="G209" i="25"/>
  <c r="H209" i="25" s="1"/>
  <c r="G208" i="25"/>
  <c r="H208" i="25" s="1"/>
  <c r="G207" i="25"/>
  <c r="H207" i="25" s="1"/>
  <c r="H206" i="25"/>
  <c r="G206" i="25"/>
  <c r="G205" i="25"/>
  <c r="H205" i="25" s="1"/>
  <c r="G204" i="25"/>
  <c r="H204" i="25" s="1"/>
  <c r="G203" i="25"/>
  <c r="H203" i="25" s="1"/>
  <c r="G202" i="25"/>
  <c r="H202" i="25" s="1"/>
  <c r="G201" i="25"/>
  <c r="H201" i="25" s="1"/>
  <c r="G200" i="25"/>
  <c r="H200" i="25" s="1"/>
  <c r="G199" i="25"/>
  <c r="H199" i="25" s="1"/>
  <c r="H198" i="25"/>
  <c r="G198" i="25"/>
  <c r="G197" i="25"/>
  <c r="H197" i="25" s="1"/>
  <c r="G196" i="25"/>
  <c r="H196" i="25" s="1"/>
  <c r="G195" i="25"/>
  <c r="H195" i="25" s="1"/>
  <c r="G194" i="25"/>
  <c r="H194" i="25" s="1"/>
  <c r="G193" i="25"/>
  <c r="H193" i="25" s="1"/>
  <c r="G192" i="25"/>
  <c r="H192" i="25" s="1"/>
  <c r="G191" i="25"/>
  <c r="H191" i="25" s="1"/>
  <c r="G190" i="25"/>
  <c r="H190" i="25" s="1"/>
  <c r="G189" i="25"/>
  <c r="H189" i="25" s="1"/>
  <c r="G188" i="25"/>
  <c r="H188" i="25" s="1"/>
  <c r="G187" i="25"/>
  <c r="H187" i="25" s="1"/>
  <c r="G186" i="25"/>
  <c r="H186" i="25" s="1"/>
  <c r="G185" i="25"/>
  <c r="H185" i="25" s="1"/>
  <c r="G184" i="25"/>
  <c r="H184" i="25" s="1"/>
  <c r="G183" i="25"/>
  <c r="H183" i="25" s="1"/>
  <c r="G182" i="25"/>
  <c r="H182" i="25" s="1"/>
  <c r="G181" i="25"/>
  <c r="H181" i="25" s="1"/>
  <c r="G180" i="25"/>
  <c r="H180" i="25" s="1"/>
  <c r="G179" i="25"/>
  <c r="H179" i="25" s="1"/>
  <c r="G178" i="25"/>
  <c r="H178" i="25" s="1"/>
  <c r="G177" i="25"/>
  <c r="H177" i="25" s="1"/>
  <c r="G176" i="25"/>
  <c r="H176" i="25" s="1"/>
  <c r="G175" i="25"/>
  <c r="H175" i="25" s="1"/>
  <c r="G174" i="25"/>
  <c r="H174" i="25" s="1"/>
  <c r="G173" i="25"/>
  <c r="H173" i="25" s="1"/>
  <c r="G172" i="25"/>
  <c r="H172" i="25" s="1"/>
  <c r="G171" i="25"/>
  <c r="H171" i="25" s="1"/>
  <c r="G170" i="25"/>
  <c r="H170" i="25" s="1"/>
  <c r="G169" i="25"/>
  <c r="H169" i="25" s="1"/>
  <c r="G168" i="25"/>
  <c r="H168" i="25" s="1"/>
  <c r="G167" i="25"/>
  <c r="H167" i="25" s="1"/>
  <c r="H166" i="25"/>
  <c r="G166" i="25"/>
  <c r="G165" i="25"/>
  <c r="H165" i="25" s="1"/>
  <c r="G164" i="25"/>
  <c r="H164" i="25" s="1"/>
  <c r="G163" i="25"/>
  <c r="H163" i="25" s="1"/>
  <c r="H162" i="25"/>
  <c r="G162" i="25"/>
  <c r="G161" i="25"/>
  <c r="H161" i="25" s="1"/>
  <c r="G160" i="25"/>
  <c r="H160" i="25" s="1"/>
  <c r="G159" i="25"/>
  <c r="H159" i="25" s="1"/>
  <c r="H158" i="25"/>
  <c r="G158" i="25"/>
  <c r="G157" i="25"/>
  <c r="H157" i="25" s="1"/>
  <c r="G156" i="25"/>
  <c r="H156" i="25" s="1"/>
  <c r="G155" i="25"/>
  <c r="H155" i="25" s="1"/>
  <c r="G154" i="25"/>
  <c r="H154" i="25" s="1"/>
  <c r="G153" i="25"/>
  <c r="H153" i="25" s="1"/>
  <c r="G152" i="25"/>
  <c r="H152" i="25" s="1"/>
  <c r="G151" i="25"/>
  <c r="H151" i="25" s="1"/>
  <c r="G150" i="25"/>
  <c r="H150" i="25" s="1"/>
  <c r="G149" i="25"/>
  <c r="H149" i="25" s="1"/>
  <c r="G148" i="25"/>
  <c r="H148" i="25" s="1"/>
  <c r="G147" i="25"/>
  <c r="H147" i="25" s="1"/>
  <c r="G146" i="25"/>
  <c r="H146" i="25" s="1"/>
  <c r="G145" i="25"/>
  <c r="H145" i="25" s="1"/>
  <c r="G144" i="25"/>
  <c r="H144" i="25" s="1"/>
  <c r="G143" i="25"/>
  <c r="H143" i="25" s="1"/>
  <c r="G142" i="25"/>
  <c r="H142" i="25" s="1"/>
  <c r="G141" i="25"/>
  <c r="H141" i="25" s="1"/>
  <c r="G140" i="25"/>
  <c r="H140" i="25" s="1"/>
  <c r="G139" i="25"/>
  <c r="H139" i="25" s="1"/>
  <c r="G138" i="25"/>
  <c r="H138" i="25" s="1"/>
  <c r="G136" i="25"/>
  <c r="H136" i="25" s="1"/>
  <c r="G135" i="25"/>
  <c r="H135" i="25" s="1"/>
  <c r="G134" i="25"/>
  <c r="H134" i="25" s="1"/>
  <c r="G133" i="25"/>
  <c r="H133" i="25" s="1"/>
  <c r="G132" i="25"/>
  <c r="H132" i="25" s="1"/>
  <c r="G131" i="25"/>
  <c r="H131" i="25" s="1"/>
  <c r="G130" i="25"/>
  <c r="H130" i="25" s="1"/>
  <c r="G129" i="25"/>
  <c r="H129" i="25" s="1"/>
  <c r="G128" i="25"/>
  <c r="H128" i="25" s="1"/>
  <c r="G127" i="25"/>
  <c r="H127" i="25" s="1"/>
  <c r="G126" i="25"/>
  <c r="H126" i="25" s="1"/>
  <c r="G125" i="25"/>
  <c r="H125" i="25" s="1"/>
  <c r="G124" i="25"/>
  <c r="H124" i="25" s="1"/>
  <c r="G123" i="25"/>
  <c r="H123" i="25" s="1"/>
  <c r="G122" i="25"/>
  <c r="H122" i="25" s="1"/>
  <c r="H121" i="25"/>
  <c r="G121" i="25"/>
  <c r="G120" i="25"/>
  <c r="H120" i="25" s="1"/>
  <c r="G119" i="25"/>
  <c r="H119" i="25" s="1"/>
  <c r="G118" i="25"/>
  <c r="H118" i="25" s="1"/>
  <c r="H117" i="25"/>
  <c r="G117" i="25"/>
  <c r="G116" i="25"/>
  <c r="H116" i="25" s="1"/>
  <c r="G115" i="25"/>
  <c r="H115" i="25" s="1"/>
  <c r="G114" i="25"/>
  <c r="H114" i="25" s="1"/>
  <c r="H113" i="25"/>
  <c r="G113" i="25"/>
  <c r="G112" i="25"/>
  <c r="H112" i="25" s="1"/>
  <c r="G111" i="25"/>
  <c r="H111" i="25" s="1"/>
  <c r="G110" i="25"/>
  <c r="H110" i="25" s="1"/>
  <c r="G109" i="25"/>
  <c r="H109" i="25" s="1"/>
  <c r="G108" i="25"/>
  <c r="H108" i="25" s="1"/>
  <c r="G107" i="25"/>
  <c r="H107" i="25" s="1"/>
  <c r="G106" i="25"/>
  <c r="H106" i="25" s="1"/>
  <c r="G105" i="25"/>
  <c r="H105" i="25" s="1"/>
  <c r="G104" i="25"/>
  <c r="H104" i="25" s="1"/>
  <c r="G103" i="25"/>
  <c r="H103" i="25" s="1"/>
  <c r="G102" i="25"/>
  <c r="H102" i="25" s="1"/>
  <c r="H101" i="25"/>
  <c r="G101" i="25"/>
  <c r="G100" i="25"/>
  <c r="H100" i="25" s="1"/>
  <c r="G99" i="25"/>
  <c r="H99" i="25" s="1"/>
  <c r="G98" i="25"/>
  <c r="H98" i="25" s="1"/>
  <c r="G97" i="25"/>
  <c r="H97" i="25" s="1"/>
  <c r="G96" i="25"/>
  <c r="H96" i="25" s="1"/>
  <c r="G95" i="25"/>
  <c r="H95" i="25" s="1"/>
  <c r="G94" i="25"/>
  <c r="H94" i="25" s="1"/>
  <c r="G93" i="25"/>
  <c r="H93" i="25" s="1"/>
  <c r="G92" i="25"/>
  <c r="H92" i="25" s="1"/>
  <c r="G91" i="25"/>
  <c r="H91" i="25" s="1"/>
  <c r="G90" i="25"/>
  <c r="H90" i="25" s="1"/>
  <c r="G89" i="25"/>
  <c r="H89" i="25" s="1"/>
  <c r="G88" i="25"/>
  <c r="H88" i="25" s="1"/>
  <c r="G87" i="25"/>
  <c r="H87" i="25" s="1"/>
  <c r="G86" i="25"/>
  <c r="H86" i="25" s="1"/>
  <c r="G85" i="25"/>
  <c r="H85" i="25" s="1"/>
  <c r="G84" i="25"/>
  <c r="H84" i="25" s="1"/>
  <c r="G83" i="25"/>
  <c r="H83" i="25" s="1"/>
  <c r="G82" i="25"/>
  <c r="H82" i="25" s="1"/>
  <c r="G81" i="25"/>
  <c r="H81" i="25" s="1"/>
  <c r="G80" i="25"/>
  <c r="H80" i="25" s="1"/>
  <c r="G79" i="25"/>
  <c r="H79" i="25" s="1"/>
  <c r="G78" i="25"/>
  <c r="H78" i="25" s="1"/>
  <c r="G77" i="25"/>
  <c r="H77" i="25" s="1"/>
  <c r="G76" i="25"/>
  <c r="H76" i="25" s="1"/>
  <c r="G75" i="25"/>
  <c r="H75" i="25" s="1"/>
  <c r="G74" i="25"/>
  <c r="H74" i="25" s="1"/>
  <c r="H73" i="25"/>
  <c r="G73" i="25"/>
  <c r="G72" i="25"/>
  <c r="H72" i="25" s="1"/>
  <c r="G71" i="25"/>
  <c r="H71" i="25" s="1"/>
  <c r="G70" i="25"/>
  <c r="H70" i="25" s="1"/>
  <c r="H69" i="25"/>
  <c r="G69" i="25"/>
  <c r="G68" i="25"/>
  <c r="H68" i="25" s="1"/>
  <c r="G67" i="25"/>
  <c r="H67" i="25" s="1"/>
  <c r="G66" i="25"/>
  <c r="H66" i="25" s="1"/>
  <c r="G65" i="25"/>
  <c r="H65" i="25" s="1"/>
  <c r="H64" i="25"/>
  <c r="G64" i="25"/>
  <c r="G63" i="25"/>
  <c r="H63" i="25" s="1"/>
  <c r="G62" i="25"/>
  <c r="H62" i="25" s="1"/>
  <c r="G61" i="25"/>
  <c r="H61" i="25" s="1"/>
  <c r="G60" i="25"/>
  <c r="H60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H52" i="25"/>
  <c r="G52" i="25"/>
  <c r="G51" i="25"/>
  <c r="H51" i="25" s="1"/>
  <c r="G50" i="25"/>
  <c r="H50" i="25" s="1"/>
  <c r="G49" i="25"/>
  <c r="H49" i="25" s="1"/>
  <c r="G48" i="25"/>
  <c r="H48" i="25" s="1"/>
  <c r="G47" i="25"/>
  <c r="H47" i="25" s="1"/>
  <c r="H46" i="25"/>
  <c r="G46" i="25"/>
  <c r="G45" i="25"/>
  <c r="H45" i="25" s="1"/>
  <c r="G44" i="25"/>
  <c r="H44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H34" i="25"/>
  <c r="G34" i="25"/>
  <c r="G33" i="25"/>
  <c r="H33" i="25" s="1"/>
  <c r="G32" i="25"/>
  <c r="H32" i="25" s="1"/>
  <c r="G31" i="25"/>
  <c r="H31" i="25" s="1"/>
  <c r="G30" i="25"/>
  <c r="H30" i="25" s="1"/>
  <c r="G29" i="25"/>
  <c r="H29" i="25" s="1"/>
  <c r="H28" i="25"/>
  <c r="G28" i="25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H16" i="25"/>
  <c r="G16" i="25"/>
  <c r="F15" i="25"/>
  <c r="E15" i="25"/>
  <c r="G15" i="25" s="1"/>
  <c r="H15" i="25" s="1"/>
  <c r="G235" i="24" l="1"/>
  <c r="H235" i="24" s="1"/>
  <c r="G234" i="24"/>
  <c r="H234" i="24" s="1"/>
  <c r="G233" i="24"/>
  <c r="H233" i="24" s="1"/>
  <c r="G232" i="24"/>
  <c r="H232" i="24" s="1"/>
  <c r="G231" i="24"/>
  <c r="H231" i="24" s="1"/>
  <c r="G230" i="24"/>
  <c r="H230" i="24" s="1"/>
  <c r="G229" i="24"/>
  <c r="H229" i="24" s="1"/>
  <c r="G228" i="24"/>
  <c r="H228" i="24" s="1"/>
  <c r="G227" i="24"/>
  <c r="H227" i="24" s="1"/>
  <c r="G226" i="24"/>
  <c r="H226" i="24" s="1"/>
  <c r="G225" i="24"/>
  <c r="H225" i="24" s="1"/>
  <c r="G224" i="24"/>
  <c r="G223" i="24"/>
  <c r="F222" i="24"/>
  <c r="E222" i="24"/>
  <c r="G222" i="24" s="1"/>
  <c r="G221" i="24"/>
  <c r="H221" i="24" s="1"/>
  <c r="G220" i="24"/>
  <c r="H220" i="24" s="1"/>
  <c r="G219" i="24"/>
  <c r="H219" i="24" s="1"/>
  <c r="G218" i="24"/>
  <c r="H218" i="24" s="1"/>
  <c r="G217" i="24"/>
  <c r="H217" i="24" s="1"/>
  <c r="G216" i="24"/>
  <c r="H216" i="24" s="1"/>
  <c r="G215" i="24"/>
  <c r="H215" i="24" s="1"/>
  <c r="G214" i="24"/>
  <c r="H214" i="24" s="1"/>
  <c r="G213" i="24"/>
  <c r="H213" i="24" s="1"/>
  <c r="G212" i="24"/>
  <c r="H212" i="24" s="1"/>
  <c r="G211" i="24"/>
  <c r="H211" i="24" s="1"/>
  <c r="G210" i="24"/>
  <c r="H210" i="24" s="1"/>
  <c r="G209" i="24"/>
  <c r="H209" i="24" s="1"/>
  <c r="G208" i="24"/>
  <c r="G207" i="24"/>
  <c r="G206" i="24"/>
  <c r="H206" i="24" s="1"/>
  <c r="G205" i="24"/>
  <c r="H205" i="24" s="1"/>
  <c r="G204" i="24"/>
  <c r="G203" i="24"/>
  <c r="H203" i="24" s="1"/>
  <c r="G202" i="24"/>
  <c r="H202" i="24" s="1"/>
  <c r="G201" i="24"/>
  <c r="G200" i="24"/>
  <c r="G199" i="24"/>
  <c r="H199" i="24" s="1"/>
  <c r="G198" i="24"/>
  <c r="F197" i="24"/>
  <c r="E197" i="24"/>
  <c r="G197" i="24" s="1"/>
  <c r="G196" i="24"/>
  <c r="H196" i="24" s="1"/>
  <c r="G195" i="24"/>
  <c r="H195" i="24" s="1"/>
  <c r="G194" i="24"/>
  <c r="H194" i="24" s="1"/>
  <c r="G193" i="24"/>
  <c r="H193" i="24" s="1"/>
  <c r="G192" i="24"/>
  <c r="H192" i="24" s="1"/>
  <c r="G191" i="24"/>
  <c r="G190" i="24"/>
  <c r="H190" i="24" s="1"/>
  <c r="G189" i="24"/>
  <c r="H189" i="24" s="1"/>
  <c r="F188" i="24"/>
  <c r="E188" i="24"/>
  <c r="G187" i="24"/>
  <c r="H187" i="24" s="1"/>
  <c r="G186" i="24"/>
  <c r="G185" i="24"/>
  <c r="F184" i="24"/>
  <c r="G184" i="24" s="1"/>
  <c r="E184" i="24"/>
  <c r="G183" i="24"/>
  <c r="H183" i="24" s="1"/>
  <c r="G182" i="24"/>
  <c r="G181" i="24"/>
  <c r="H181" i="24" s="1"/>
  <c r="F180" i="24"/>
  <c r="E180" i="24"/>
  <c r="G179" i="24"/>
  <c r="H179" i="24" s="1"/>
  <c r="G178" i="24"/>
  <c r="H178" i="24" s="1"/>
  <c r="G177" i="24"/>
  <c r="H177" i="24" s="1"/>
  <c r="G176" i="24"/>
  <c r="H176" i="24" s="1"/>
  <c r="G175" i="24"/>
  <c r="H175" i="24" s="1"/>
  <c r="G174" i="24"/>
  <c r="H174" i="24" s="1"/>
  <c r="G173" i="24"/>
  <c r="H173" i="24" s="1"/>
  <c r="G172" i="24"/>
  <c r="H172" i="24" s="1"/>
  <c r="G171" i="24"/>
  <c r="H171" i="24" s="1"/>
  <c r="G170" i="24"/>
  <c r="H170" i="24" s="1"/>
  <c r="G169" i="24"/>
  <c r="H169" i="24" s="1"/>
  <c r="G168" i="24"/>
  <c r="H168" i="24" s="1"/>
  <c r="G167" i="24"/>
  <c r="H167" i="24" s="1"/>
  <c r="G166" i="24"/>
  <c r="H166" i="24" s="1"/>
  <c r="G165" i="24"/>
  <c r="G164" i="24"/>
  <c r="H164" i="24" s="1"/>
  <c r="G163" i="24"/>
  <c r="G162" i="24"/>
  <c r="G161" i="24"/>
  <c r="G160" i="24"/>
  <c r="H160" i="24" s="1"/>
  <c r="G159" i="24"/>
  <c r="G158" i="24"/>
  <c r="H158" i="24" s="1"/>
  <c r="G157" i="24"/>
  <c r="H157" i="24" s="1"/>
  <c r="F156" i="24"/>
  <c r="E156" i="24"/>
  <c r="G156" i="24" s="1"/>
  <c r="G155" i="24"/>
  <c r="H155" i="24" s="1"/>
  <c r="G154" i="24"/>
  <c r="H154" i="24" s="1"/>
  <c r="G153" i="24"/>
  <c r="H153" i="24" s="1"/>
  <c r="G152" i="24"/>
  <c r="H152" i="24" s="1"/>
  <c r="G151" i="24"/>
  <c r="H151" i="24" s="1"/>
  <c r="G150" i="24"/>
  <c r="G149" i="24"/>
  <c r="G148" i="24"/>
  <c r="G147" i="24"/>
  <c r="G146" i="24"/>
  <c r="H146" i="24" s="1"/>
  <c r="G145" i="24"/>
  <c r="G144" i="24"/>
  <c r="H144" i="24" s="1"/>
  <c r="G143" i="24"/>
  <c r="H143" i="24" s="1"/>
  <c r="G142" i="24"/>
  <c r="H142" i="24" s="1"/>
  <c r="G141" i="24"/>
  <c r="H141" i="24" s="1"/>
  <c r="G140" i="24"/>
  <c r="H140" i="24" s="1"/>
  <c r="F139" i="24"/>
  <c r="E139" i="24"/>
  <c r="G138" i="24"/>
  <c r="H138" i="24" s="1"/>
  <c r="G137" i="24"/>
  <c r="G136" i="24"/>
  <c r="H136" i="24" s="1"/>
  <c r="G135" i="24"/>
  <c r="H135" i="24" s="1"/>
  <c r="G134" i="24"/>
  <c r="G133" i="24"/>
  <c r="G132" i="24"/>
  <c r="H132" i="24" s="1"/>
  <c r="G131" i="24"/>
  <c r="G130" i="24"/>
  <c r="F129" i="24"/>
  <c r="E129" i="24"/>
  <c r="G128" i="24"/>
  <c r="G127" i="24"/>
  <c r="G126" i="24"/>
  <c r="G125" i="24"/>
  <c r="H125" i="24" s="1"/>
  <c r="G124" i="24"/>
  <c r="H124" i="24" s="1"/>
  <c r="F123" i="24"/>
  <c r="E123" i="24"/>
  <c r="G123" i="24" s="1"/>
  <c r="G122" i="24"/>
  <c r="G121" i="24"/>
  <c r="G120" i="24"/>
  <c r="H120" i="24" s="1"/>
  <c r="G119" i="24"/>
  <c r="H119" i="24" s="1"/>
  <c r="G118" i="24"/>
  <c r="H118" i="24" s="1"/>
  <c r="G117" i="24"/>
  <c r="H117" i="24" s="1"/>
  <c r="G116" i="24"/>
  <c r="H116" i="24" s="1"/>
  <c r="G115" i="24"/>
  <c r="H115" i="24" s="1"/>
  <c r="G114" i="24"/>
  <c r="H114" i="24" s="1"/>
  <c r="G113" i="24"/>
  <c r="G112" i="24"/>
  <c r="F111" i="24"/>
  <c r="E111" i="24"/>
  <c r="G111" i="24" s="1"/>
  <c r="G110" i="24"/>
  <c r="G109" i="24"/>
  <c r="H109" i="24" s="1"/>
  <c r="G108" i="24"/>
  <c r="G107" i="24"/>
  <c r="G106" i="24"/>
  <c r="G105" i="24"/>
  <c r="H105" i="24" s="1"/>
  <c r="G104" i="24"/>
  <c r="F103" i="24"/>
  <c r="E103" i="24"/>
  <c r="G102" i="24"/>
  <c r="H102" i="24" s="1"/>
  <c r="G101" i="24"/>
  <c r="H101" i="24" s="1"/>
  <c r="G100" i="24"/>
  <c r="H100" i="24" s="1"/>
  <c r="G99" i="24"/>
  <c r="H99" i="24" s="1"/>
  <c r="G98" i="24"/>
  <c r="H98" i="24" s="1"/>
  <c r="G97" i="24"/>
  <c r="G96" i="24"/>
  <c r="G95" i="24"/>
  <c r="G94" i="24"/>
  <c r="H94" i="24" s="1"/>
  <c r="G93" i="24"/>
  <c r="H93" i="24" s="1"/>
  <c r="G92" i="24"/>
  <c r="H92" i="24" s="1"/>
  <c r="G91" i="24"/>
  <c r="H91" i="24" s="1"/>
  <c r="G90" i="24"/>
  <c r="H90" i="24" s="1"/>
  <c r="F89" i="24"/>
  <c r="E89" i="24"/>
  <c r="G89" i="24" s="1"/>
  <c r="G88" i="24"/>
  <c r="H88" i="24" s="1"/>
  <c r="G87" i="24"/>
  <c r="H87" i="24" s="1"/>
  <c r="G86" i="24"/>
  <c r="G85" i="24"/>
  <c r="H85" i="24" s="1"/>
  <c r="G84" i="24"/>
  <c r="H84" i="24" s="1"/>
  <c r="G83" i="24"/>
  <c r="H83" i="24" s="1"/>
  <c r="G82" i="24"/>
  <c r="H82" i="24" s="1"/>
  <c r="G81" i="24"/>
  <c r="G80" i="24"/>
  <c r="H80" i="24" s="1"/>
  <c r="G79" i="24"/>
  <c r="H79" i="24" s="1"/>
  <c r="G78" i="24"/>
  <c r="H78" i="24" s="1"/>
  <c r="G77" i="24"/>
  <c r="H77" i="24" s="1"/>
  <c r="G76" i="24"/>
  <c r="G75" i="24"/>
  <c r="F74" i="24"/>
  <c r="E74" i="24"/>
  <c r="G74" i="24" s="1"/>
  <c r="G73" i="24"/>
  <c r="H73" i="24" s="1"/>
  <c r="G72" i="24"/>
  <c r="H72" i="24" s="1"/>
  <c r="G71" i="24"/>
  <c r="H71" i="24" s="1"/>
  <c r="G70" i="24"/>
  <c r="H70" i="24" s="1"/>
  <c r="G69" i="24"/>
  <c r="H69" i="24" s="1"/>
  <c r="G68" i="24"/>
  <c r="G67" i="24"/>
  <c r="H67" i="24" s="1"/>
  <c r="G66" i="24"/>
  <c r="H66" i="24" s="1"/>
  <c r="G65" i="24"/>
  <c r="H65" i="24" s="1"/>
  <c r="G64" i="24"/>
  <c r="H64" i="24" s="1"/>
  <c r="G63" i="24"/>
  <c r="H63" i="24" s="1"/>
  <c r="F62" i="24"/>
  <c r="E62" i="24"/>
  <c r="G61" i="24"/>
  <c r="H61" i="24" s="1"/>
  <c r="G60" i="24"/>
  <c r="H60" i="24" s="1"/>
  <c r="G59" i="24"/>
  <c r="H59" i="24" s="1"/>
  <c r="G58" i="24"/>
  <c r="G57" i="24"/>
  <c r="H57" i="24" s="1"/>
  <c r="G56" i="24"/>
  <c r="H56" i="24" s="1"/>
  <c r="G55" i="24"/>
  <c r="H55" i="24" s="1"/>
  <c r="G54" i="24"/>
  <c r="F53" i="24"/>
  <c r="E53" i="24"/>
  <c r="G53" i="24" s="1"/>
  <c r="G52" i="24"/>
  <c r="G51" i="24"/>
  <c r="H51" i="24" s="1"/>
  <c r="G50" i="24"/>
  <c r="H50" i="24" s="1"/>
  <c r="G49" i="24"/>
  <c r="G48" i="24"/>
  <c r="G47" i="24"/>
  <c r="H47" i="24" s="1"/>
  <c r="G46" i="24"/>
  <c r="H46" i="24" s="1"/>
  <c r="F45" i="24"/>
  <c r="E45" i="24"/>
  <c r="G45" i="24" s="1"/>
  <c r="G44" i="24"/>
  <c r="G43" i="24"/>
  <c r="G42" i="24"/>
  <c r="G41" i="24"/>
  <c r="G40" i="24"/>
  <c r="H40" i="24" s="1"/>
  <c r="G39" i="24"/>
  <c r="G38" i="24"/>
  <c r="G37" i="24"/>
  <c r="G36" i="24"/>
  <c r="G35" i="24"/>
  <c r="H35" i="24" s="1"/>
  <c r="G34" i="24"/>
  <c r="G33" i="24"/>
  <c r="G32" i="24"/>
  <c r="H32" i="24" s="1"/>
  <c r="G31" i="24"/>
  <c r="H31" i="24" s="1"/>
  <c r="G30" i="24"/>
  <c r="G29" i="24"/>
  <c r="G28" i="24"/>
  <c r="H28" i="24" s="1"/>
  <c r="G27" i="24"/>
  <c r="H27" i="24" s="1"/>
  <c r="G26" i="24"/>
  <c r="G25" i="24"/>
  <c r="F24" i="24"/>
  <c r="E24" i="24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H16" i="24"/>
  <c r="G16" i="24"/>
  <c r="G15" i="23"/>
  <c r="H15" i="23" s="1"/>
  <c r="G156" i="21"/>
  <c r="H156" i="21" s="1"/>
  <c r="G235" i="23"/>
  <c r="H235" i="23" s="1"/>
  <c r="G234" i="23"/>
  <c r="H234" i="23" s="1"/>
  <c r="G233" i="23"/>
  <c r="H233" i="23" s="1"/>
  <c r="G232" i="23"/>
  <c r="H232" i="23" s="1"/>
  <c r="G231" i="23"/>
  <c r="H231" i="23" s="1"/>
  <c r="G230" i="23"/>
  <c r="H230" i="23" s="1"/>
  <c r="G229" i="23"/>
  <c r="H229" i="23" s="1"/>
  <c r="G228" i="23"/>
  <c r="H228" i="23" s="1"/>
  <c r="G227" i="23"/>
  <c r="H227" i="23" s="1"/>
  <c r="G226" i="23"/>
  <c r="H226" i="23" s="1"/>
  <c r="G225" i="23"/>
  <c r="H225" i="23" s="1"/>
  <c r="G224" i="23"/>
  <c r="H224" i="23" s="1"/>
  <c r="G223" i="23"/>
  <c r="H223" i="23" s="1"/>
  <c r="G222" i="23"/>
  <c r="H222" i="23" s="1"/>
  <c r="G221" i="23"/>
  <c r="H221" i="23" s="1"/>
  <c r="G220" i="23"/>
  <c r="H220" i="23" s="1"/>
  <c r="G219" i="23"/>
  <c r="H219" i="23" s="1"/>
  <c r="G218" i="23"/>
  <c r="H218" i="23" s="1"/>
  <c r="G217" i="23"/>
  <c r="H217" i="23" s="1"/>
  <c r="G216" i="23"/>
  <c r="H216" i="23" s="1"/>
  <c r="G215" i="23"/>
  <c r="H215" i="23" s="1"/>
  <c r="G214" i="23"/>
  <c r="H214" i="23" s="1"/>
  <c r="G213" i="23"/>
  <c r="H213" i="23" s="1"/>
  <c r="G212" i="23"/>
  <c r="H212" i="23" s="1"/>
  <c r="G211" i="23"/>
  <c r="H211" i="23" s="1"/>
  <c r="G210" i="23"/>
  <c r="H210" i="23" s="1"/>
  <c r="G209" i="23"/>
  <c r="H209" i="23" s="1"/>
  <c r="G208" i="23"/>
  <c r="H208" i="23" s="1"/>
  <c r="G207" i="23"/>
  <c r="H207" i="23" s="1"/>
  <c r="G206" i="23"/>
  <c r="H206" i="23" s="1"/>
  <c r="G205" i="23"/>
  <c r="H205" i="23" s="1"/>
  <c r="G204" i="23"/>
  <c r="H204" i="23" s="1"/>
  <c r="G203" i="23"/>
  <c r="H203" i="23" s="1"/>
  <c r="G202" i="23"/>
  <c r="H202" i="23" s="1"/>
  <c r="G201" i="23"/>
  <c r="H201" i="23" s="1"/>
  <c r="G200" i="23"/>
  <c r="H200" i="23" s="1"/>
  <c r="G199" i="23"/>
  <c r="H199" i="23" s="1"/>
  <c r="G198" i="23"/>
  <c r="H198" i="23" s="1"/>
  <c r="G197" i="23"/>
  <c r="H197" i="23" s="1"/>
  <c r="G196" i="23"/>
  <c r="H196" i="23" s="1"/>
  <c r="G195" i="23"/>
  <c r="H195" i="23" s="1"/>
  <c r="G194" i="23"/>
  <c r="H194" i="23" s="1"/>
  <c r="G193" i="23"/>
  <c r="H193" i="23" s="1"/>
  <c r="G192" i="23"/>
  <c r="H192" i="23" s="1"/>
  <c r="G191" i="23"/>
  <c r="H191" i="23" s="1"/>
  <c r="G190" i="23"/>
  <c r="H190" i="23" s="1"/>
  <c r="G189" i="23"/>
  <c r="H189" i="23" s="1"/>
  <c r="G188" i="23"/>
  <c r="H188" i="23" s="1"/>
  <c r="G187" i="23"/>
  <c r="H187" i="23" s="1"/>
  <c r="G186" i="23"/>
  <c r="H186" i="23" s="1"/>
  <c r="G185" i="23"/>
  <c r="H185" i="23" s="1"/>
  <c r="G184" i="23"/>
  <c r="H184" i="23" s="1"/>
  <c r="G183" i="23"/>
  <c r="H183" i="23" s="1"/>
  <c r="G182" i="23"/>
  <c r="H182" i="23" s="1"/>
  <c r="G181" i="23"/>
  <c r="H181" i="23" s="1"/>
  <c r="G180" i="23"/>
  <c r="H180" i="23" s="1"/>
  <c r="G179" i="23"/>
  <c r="H179" i="23" s="1"/>
  <c r="G178" i="23"/>
  <c r="H178" i="23" s="1"/>
  <c r="G177" i="23"/>
  <c r="H177" i="23" s="1"/>
  <c r="G176" i="23"/>
  <c r="H176" i="23" s="1"/>
  <c r="G175" i="23"/>
  <c r="H175" i="23" s="1"/>
  <c r="G174" i="23"/>
  <c r="H174" i="23" s="1"/>
  <c r="G173" i="23"/>
  <c r="H173" i="23" s="1"/>
  <c r="G172" i="23"/>
  <c r="H172" i="23" s="1"/>
  <c r="G171" i="23"/>
  <c r="H171" i="23" s="1"/>
  <c r="G170" i="23"/>
  <c r="H170" i="23" s="1"/>
  <c r="G169" i="23"/>
  <c r="H169" i="23" s="1"/>
  <c r="G168" i="23"/>
  <c r="H168" i="23" s="1"/>
  <c r="G167" i="23"/>
  <c r="H167" i="23" s="1"/>
  <c r="G166" i="23"/>
  <c r="H166" i="23" s="1"/>
  <c r="G165" i="23"/>
  <c r="H165" i="23" s="1"/>
  <c r="G164" i="23"/>
  <c r="H164" i="23" s="1"/>
  <c r="G163" i="23"/>
  <c r="H163" i="23" s="1"/>
  <c r="G162" i="23"/>
  <c r="H162" i="23" s="1"/>
  <c r="G161" i="23"/>
  <c r="H161" i="23" s="1"/>
  <c r="G160" i="23"/>
  <c r="H160" i="23" s="1"/>
  <c r="G159" i="23"/>
  <c r="H159" i="23" s="1"/>
  <c r="G158" i="23"/>
  <c r="H158" i="23" s="1"/>
  <c r="G157" i="23"/>
  <c r="H157" i="23" s="1"/>
  <c r="G156" i="23"/>
  <c r="H156" i="23" s="1"/>
  <c r="G155" i="23"/>
  <c r="H155" i="23" s="1"/>
  <c r="G154" i="23"/>
  <c r="H154" i="23" s="1"/>
  <c r="G153" i="23"/>
  <c r="H153" i="23" s="1"/>
  <c r="G152" i="23"/>
  <c r="H152" i="23" s="1"/>
  <c r="G151" i="23"/>
  <c r="H151" i="23" s="1"/>
  <c r="G150" i="23"/>
  <c r="H150" i="23" s="1"/>
  <c r="G149" i="23"/>
  <c r="H149" i="23" s="1"/>
  <c r="G148" i="23"/>
  <c r="H148" i="23" s="1"/>
  <c r="G147" i="23"/>
  <c r="H147" i="23" s="1"/>
  <c r="G146" i="23"/>
  <c r="H146" i="23" s="1"/>
  <c r="G145" i="23"/>
  <c r="H145" i="23" s="1"/>
  <c r="G144" i="23"/>
  <c r="H144" i="23" s="1"/>
  <c r="G143" i="23"/>
  <c r="H143" i="23" s="1"/>
  <c r="G142" i="23"/>
  <c r="H142" i="23" s="1"/>
  <c r="G141" i="23"/>
  <c r="H141" i="23" s="1"/>
  <c r="G140" i="23"/>
  <c r="H140" i="23" s="1"/>
  <c r="G139" i="23"/>
  <c r="H139" i="23" s="1"/>
  <c r="G138" i="23"/>
  <c r="H138" i="23" s="1"/>
  <c r="G137" i="23"/>
  <c r="H137" i="23" s="1"/>
  <c r="G136" i="23"/>
  <c r="H136" i="23" s="1"/>
  <c r="G135" i="23"/>
  <c r="H135" i="23" s="1"/>
  <c r="G134" i="23"/>
  <c r="H134" i="23" s="1"/>
  <c r="G133" i="23"/>
  <c r="H133" i="23" s="1"/>
  <c r="G132" i="23"/>
  <c r="H132" i="23" s="1"/>
  <c r="G131" i="23"/>
  <c r="H131" i="23" s="1"/>
  <c r="G130" i="23"/>
  <c r="H130" i="23" s="1"/>
  <c r="G129" i="23"/>
  <c r="H129" i="23" s="1"/>
  <c r="G128" i="23"/>
  <c r="H128" i="23" s="1"/>
  <c r="G127" i="23"/>
  <c r="H127" i="23" s="1"/>
  <c r="G126" i="23"/>
  <c r="H126" i="23" s="1"/>
  <c r="G125" i="23"/>
  <c r="H125" i="23" s="1"/>
  <c r="G124" i="23"/>
  <c r="H124" i="23" s="1"/>
  <c r="G123" i="23"/>
  <c r="H123" i="23" s="1"/>
  <c r="G122" i="23"/>
  <c r="H122" i="23" s="1"/>
  <c r="G121" i="23"/>
  <c r="H121" i="23" s="1"/>
  <c r="G120" i="23"/>
  <c r="H120" i="23" s="1"/>
  <c r="G119" i="23"/>
  <c r="H119" i="23" s="1"/>
  <c r="G118" i="23"/>
  <c r="H118" i="23" s="1"/>
  <c r="G117" i="23"/>
  <c r="H117" i="23" s="1"/>
  <c r="G116" i="23"/>
  <c r="H116" i="23" s="1"/>
  <c r="G115" i="23"/>
  <c r="H115" i="23" s="1"/>
  <c r="G114" i="23"/>
  <c r="H114" i="23" s="1"/>
  <c r="G113" i="23"/>
  <c r="H113" i="23" s="1"/>
  <c r="G112" i="23"/>
  <c r="H112" i="23" s="1"/>
  <c r="G111" i="23"/>
  <c r="H111" i="23" s="1"/>
  <c r="G110" i="23"/>
  <c r="H110" i="23" s="1"/>
  <c r="G109" i="23"/>
  <c r="H109" i="23" s="1"/>
  <c r="G108" i="23"/>
  <c r="H108" i="23" s="1"/>
  <c r="G107" i="23"/>
  <c r="H107" i="23" s="1"/>
  <c r="G106" i="23"/>
  <c r="H106" i="23" s="1"/>
  <c r="G105" i="23"/>
  <c r="H105" i="23" s="1"/>
  <c r="G104" i="23"/>
  <c r="H104" i="23" s="1"/>
  <c r="G103" i="23"/>
  <c r="H103" i="23" s="1"/>
  <c r="G102" i="23"/>
  <c r="H102" i="23" s="1"/>
  <c r="G101" i="23"/>
  <c r="H101" i="23" s="1"/>
  <c r="G100" i="23"/>
  <c r="H100" i="23" s="1"/>
  <c r="G99" i="23"/>
  <c r="H99" i="23" s="1"/>
  <c r="G98" i="23"/>
  <c r="H98" i="23" s="1"/>
  <c r="G97" i="23"/>
  <c r="H97" i="23" s="1"/>
  <c r="G96" i="23"/>
  <c r="H96" i="23" s="1"/>
  <c r="G95" i="23"/>
  <c r="H95" i="23" s="1"/>
  <c r="G94" i="23"/>
  <c r="H94" i="23" s="1"/>
  <c r="G93" i="23"/>
  <c r="H93" i="23" s="1"/>
  <c r="G92" i="23"/>
  <c r="H92" i="23" s="1"/>
  <c r="G91" i="23"/>
  <c r="H91" i="23" s="1"/>
  <c r="G90" i="23"/>
  <c r="H90" i="23" s="1"/>
  <c r="G89" i="23"/>
  <c r="H89" i="23" s="1"/>
  <c r="G88" i="23"/>
  <c r="H88" i="23" s="1"/>
  <c r="G87" i="23"/>
  <c r="H87" i="23" s="1"/>
  <c r="G86" i="23"/>
  <c r="H86" i="23" s="1"/>
  <c r="G85" i="23"/>
  <c r="H85" i="23" s="1"/>
  <c r="G84" i="23"/>
  <c r="H84" i="23" s="1"/>
  <c r="G83" i="23"/>
  <c r="H83" i="23" s="1"/>
  <c r="G82" i="23"/>
  <c r="H82" i="23" s="1"/>
  <c r="G81" i="23"/>
  <c r="H81" i="23" s="1"/>
  <c r="G80" i="23"/>
  <c r="H80" i="23" s="1"/>
  <c r="G79" i="23"/>
  <c r="H79" i="23" s="1"/>
  <c r="G78" i="23"/>
  <c r="H78" i="23" s="1"/>
  <c r="G77" i="23"/>
  <c r="H77" i="23" s="1"/>
  <c r="G76" i="23"/>
  <c r="H76" i="23" s="1"/>
  <c r="G75" i="23"/>
  <c r="H75" i="23" s="1"/>
  <c r="G74" i="23"/>
  <c r="H74" i="23" s="1"/>
  <c r="G73" i="23"/>
  <c r="H73" i="23" s="1"/>
  <c r="G72" i="23"/>
  <c r="H72" i="23" s="1"/>
  <c r="G71" i="23"/>
  <c r="H71" i="23" s="1"/>
  <c r="G70" i="23"/>
  <c r="H70" i="23" s="1"/>
  <c r="G69" i="23"/>
  <c r="H69" i="23" s="1"/>
  <c r="G68" i="23"/>
  <c r="H68" i="23" s="1"/>
  <c r="G67" i="23"/>
  <c r="H67" i="23" s="1"/>
  <c r="G66" i="23"/>
  <c r="H66" i="23" s="1"/>
  <c r="G65" i="23"/>
  <c r="H65" i="23" s="1"/>
  <c r="G64" i="23"/>
  <c r="H64" i="23" s="1"/>
  <c r="G63" i="23"/>
  <c r="H63" i="23" s="1"/>
  <c r="G62" i="23"/>
  <c r="H62" i="23" s="1"/>
  <c r="G61" i="23"/>
  <c r="H61" i="23" s="1"/>
  <c r="G60" i="23"/>
  <c r="H60" i="23" s="1"/>
  <c r="G59" i="23"/>
  <c r="H59" i="23" s="1"/>
  <c r="G58" i="23"/>
  <c r="H58" i="23" s="1"/>
  <c r="G57" i="23"/>
  <c r="H57" i="23" s="1"/>
  <c r="G56" i="23"/>
  <c r="H56" i="23" s="1"/>
  <c r="G55" i="23"/>
  <c r="H55" i="23" s="1"/>
  <c r="G54" i="23"/>
  <c r="H54" i="23" s="1"/>
  <c r="G53" i="23"/>
  <c r="H53" i="23" s="1"/>
  <c r="G52" i="23"/>
  <c r="H52" i="23" s="1"/>
  <c r="G51" i="23"/>
  <c r="H51" i="23" s="1"/>
  <c r="H50" i="23"/>
  <c r="G50" i="23"/>
  <c r="G49" i="23"/>
  <c r="H49" i="23" s="1"/>
  <c r="G48" i="23"/>
  <c r="H48" i="23" s="1"/>
  <c r="G47" i="23"/>
  <c r="H47" i="23" s="1"/>
  <c r="G46" i="23"/>
  <c r="H46" i="23" s="1"/>
  <c r="G45" i="23"/>
  <c r="H45" i="23" s="1"/>
  <c r="G44" i="23"/>
  <c r="H44" i="23" s="1"/>
  <c r="G43" i="23"/>
  <c r="H43" i="23" s="1"/>
  <c r="G42" i="23"/>
  <c r="H42" i="23" s="1"/>
  <c r="G41" i="23"/>
  <c r="H41" i="23" s="1"/>
  <c r="G40" i="23"/>
  <c r="H40" i="23" s="1"/>
  <c r="G39" i="23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H18" i="23"/>
  <c r="G18" i="23"/>
  <c r="G17" i="23"/>
  <c r="H17" i="23" s="1"/>
  <c r="G16" i="23"/>
  <c r="H16" i="23" s="1"/>
  <c r="G235" i="22"/>
  <c r="H235" i="22" s="1"/>
  <c r="G234" i="22"/>
  <c r="H234" i="22" s="1"/>
  <c r="G233" i="22"/>
  <c r="H233" i="22" s="1"/>
  <c r="G232" i="22"/>
  <c r="H232" i="22" s="1"/>
  <c r="G231" i="22"/>
  <c r="H231" i="22" s="1"/>
  <c r="G230" i="22"/>
  <c r="H230" i="22" s="1"/>
  <c r="G229" i="22"/>
  <c r="H229" i="22" s="1"/>
  <c r="G228" i="22"/>
  <c r="H228" i="22" s="1"/>
  <c r="G227" i="22"/>
  <c r="H227" i="22" s="1"/>
  <c r="G226" i="22"/>
  <c r="H226" i="22" s="1"/>
  <c r="G225" i="22"/>
  <c r="H225" i="22" s="1"/>
  <c r="G224" i="22"/>
  <c r="H224" i="22" s="1"/>
  <c r="G223" i="22"/>
  <c r="H223" i="22" s="1"/>
  <c r="G222" i="22"/>
  <c r="H222" i="22" s="1"/>
  <c r="G221" i="22"/>
  <c r="H221" i="22" s="1"/>
  <c r="G220" i="22"/>
  <c r="H220" i="22" s="1"/>
  <c r="G219" i="22"/>
  <c r="H219" i="22" s="1"/>
  <c r="G218" i="22"/>
  <c r="H218" i="22" s="1"/>
  <c r="G217" i="22"/>
  <c r="H217" i="22" s="1"/>
  <c r="G216" i="22"/>
  <c r="H216" i="22" s="1"/>
  <c r="G215" i="22"/>
  <c r="H215" i="22" s="1"/>
  <c r="G214" i="22"/>
  <c r="H214" i="22" s="1"/>
  <c r="G213" i="22"/>
  <c r="H213" i="22" s="1"/>
  <c r="G212" i="22"/>
  <c r="H212" i="22" s="1"/>
  <c r="G211" i="22"/>
  <c r="H211" i="22" s="1"/>
  <c r="G210" i="22"/>
  <c r="H210" i="22" s="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72" i="22"/>
  <c r="H172" i="22" s="1"/>
  <c r="G171" i="22"/>
  <c r="H171" i="22" s="1"/>
  <c r="G170" i="22"/>
  <c r="H170" i="22" s="1"/>
  <c r="G169" i="22"/>
  <c r="H169" i="22" s="1"/>
  <c r="G168" i="22"/>
  <c r="H168" i="22" s="1"/>
  <c r="H167" i="22"/>
  <c r="G167" i="22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H135" i="22"/>
  <c r="G135" i="22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H100" i="22"/>
  <c r="G100" i="22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235" i="21"/>
  <c r="H235" i="21" s="1"/>
  <c r="G234" i="21"/>
  <c r="H234" i="21" s="1"/>
  <c r="G233" i="21"/>
  <c r="H233" i="21" s="1"/>
  <c r="G232" i="21"/>
  <c r="H232" i="21" s="1"/>
  <c r="G231" i="21"/>
  <c r="H231" i="21" s="1"/>
  <c r="G230" i="21"/>
  <c r="H230" i="21" s="1"/>
  <c r="G229" i="21"/>
  <c r="H229" i="21" s="1"/>
  <c r="G228" i="21"/>
  <c r="H228" i="21" s="1"/>
  <c r="G227" i="21"/>
  <c r="H227" i="21" s="1"/>
  <c r="G226" i="21"/>
  <c r="H226" i="21" s="1"/>
  <c r="G225" i="21"/>
  <c r="H225" i="21" s="1"/>
  <c r="G224" i="21"/>
  <c r="H224" i="21" s="1"/>
  <c r="G223" i="21"/>
  <c r="H223" i="21" s="1"/>
  <c r="G222" i="21"/>
  <c r="H222" i="21" s="1"/>
  <c r="G221" i="21"/>
  <c r="H221" i="21" s="1"/>
  <c r="G220" i="21"/>
  <c r="H220" i="21" s="1"/>
  <c r="G219" i="21"/>
  <c r="H219" i="21" s="1"/>
  <c r="G218" i="21"/>
  <c r="H218" i="21" s="1"/>
  <c r="G217" i="21"/>
  <c r="H217" i="21" s="1"/>
  <c r="G216" i="21"/>
  <c r="H216" i="21" s="1"/>
  <c r="G215" i="21"/>
  <c r="H215" i="21" s="1"/>
  <c r="G214" i="21"/>
  <c r="H214" i="21" s="1"/>
  <c r="G213" i="21"/>
  <c r="H213" i="21" s="1"/>
  <c r="G212" i="21"/>
  <c r="H212" i="21" s="1"/>
  <c r="G211" i="21"/>
  <c r="H211" i="21" s="1"/>
  <c r="G210" i="21"/>
  <c r="H210" i="21" s="1"/>
  <c r="G209" i="21"/>
  <c r="H209" i="21" s="1"/>
  <c r="G208" i="21"/>
  <c r="H208" i="21" s="1"/>
  <c r="G207" i="21"/>
  <c r="H207" i="21" s="1"/>
  <c r="G206" i="21"/>
  <c r="H206" i="21" s="1"/>
  <c r="G205" i="21"/>
  <c r="H205" i="21" s="1"/>
  <c r="G204" i="21"/>
  <c r="H204" i="21" s="1"/>
  <c r="G203" i="21"/>
  <c r="H203" i="21" s="1"/>
  <c r="G202" i="21"/>
  <c r="H202" i="21" s="1"/>
  <c r="G201" i="21"/>
  <c r="H201" i="21" s="1"/>
  <c r="G200" i="21"/>
  <c r="H200" i="21" s="1"/>
  <c r="H199" i="21"/>
  <c r="G199" i="21"/>
  <c r="G198" i="21"/>
  <c r="H198" i="21" s="1"/>
  <c r="G197" i="21"/>
  <c r="H197" i="21" s="1"/>
  <c r="G196" i="21"/>
  <c r="H196" i="21" s="1"/>
  <c r="G195" i="21"/>
  <c r="H195" i="21" s="1"/>
  <c r="G194" i="21"/>
  <c r="H194" i="21" s="1"/>
  <c r="G193" i="21"/>
  <c r="H193" i="21" s="1"/>
  <c r="G192" i="21"/>
  <c r="H192" i="21" s="1"/>
  <c r="G191" i="21"/>
  <c r="H191" i="21" s="1"/>
  <c r="G190" i="21"/>
  <c r="H190" i="21" s="1"/>
  <c r="G189" i="21"/>
  <c r="H189" i="21" s="1"/>
  <c r="G188" i="21"/>
  <c r="H188" i="21" s="1"/>
  <c r="G187" i="21"/>
  <c r="H187" i="21" s="1"/>
  <c r="G186" i="21"/>
  <c r="H186" i="21" s="1"/>
  <c r="G185" i="21"/>
  <c r="H185" i="21" s="1"/>
  <c r="G184" i="21"/>
  <c r="H184" i="21" s="1"/>
  <c r="G183" i="21"/>
  <c r="H183" i="21" s="1"/>
  <c r="G182" i="21"/>
  <c r="H182" i="21" s="1"/>
  <c r="G181" i="21"/>
  <c r="H181" i="21" s="1"/>
  <c r="G180" i="21"/>
  <c r="H180" i="21" s="1"/>
  <c r="G179" i="21"/>
  <c r="H179" i="21" s="1"/>
  <c r="G178" i="21"/>
  <c r="H178" i="21" s="1"/>
  <c r="G177" i="21"/>
  <c r="H177" i="21" s="1"/>
  <c r="G176" i="21"/>
  <c r="H176" i="21" s="1"/>
  <c r="G175" i="21"/>
  <c r="H175" i="21" s="1"/>
  <c r="G174" i="21"/>
  <c r="H174" i="21" s="1"/>
  <c r="H173" i="21"/>
  <c r="G173" i="21"/>
  <c r="G172" i="21"/>
  <c r="H172" i="21" s="1"/>
  <c r="G171" i="21"/>
  <c r="H171" i="21" s="1"/>
  <c r="G170" i="21"/>
  <c r="H170" i="21" s="1"/>
  <c r="G169" i="21"/>
  <c r="H169" i="21" s="1"/>
  <c r="G168" i="21"/>
  <c r="H168" i="21" s="1"/>
  <c r="G167" i="21"/>
  <c r="H167" i="21" s="1"/>
  <c r="G166" i="21"/>
  <c r="H166" i="21" s="1"/>
  <c r="G165" i="21"/>
  <c r="H165" i="21" s="1"/>
  <c r="G164" i="21"/>
  <c r="H164" i="21" s="1"/>
  <c r="G163" i="21"/>
  <c r="H163" i="21" s="1"/>
  <c r="G162" i="21"/>
  <c r="H162" i="21" s="1"/>
  <c r="G161" i="21"/>
  <c r="H161" i="21" s="1"/>
  <c r="G160" i="21"/>
  <c r="H160" i="21" s="1"/>
  <c r="G159" i="21"/>
  <c r="H159" i="21" s="1"/>
  <c r="G158" i="21"/>
  <c r="H158" i="21" s="1"/>
  <c r="G157" i="21"/>
  <c r="H157" i="21" s="1"/>
  <c r="G155" i="21"/>
  <c r="H155" i="21" s="1"/>
  <c r="G154" i="21"/>
  <c r="H154" i="21" s="1"/>
  <c r="G153" i="21"/>
  <c r="H153" i="21" s="1"/>
  <c r="G152" i="21"/>
  <c r="H152" i="21" s="1"/>
  <c r="G151" i="21"/>
  <c r="H151" i="21" s="1"/>
  <c r="G150" i="21"/>
  <c r="H150" i="21" s="1"/>
  <c r="G149" i="21"/>
  <c r="H149" i="21" s="1"/>
  <c r="G148" i="21"/>
  <c r="H148" i="21" s="1"/>
  <c r="G147" i="21"/>
  <c r="H147" i="21" s="1"/>
  <c r="G146" i="21"/>
  <c r="H146" i="21" s="1"/>
  <c r="G145" i="21"/>
  <c r="H145" i="21" s="1"/>
  <c r="G144" i="21"/>
  <c r="H144" i="21" s="1"/>
  <c r="G143" i="21"/>
  <c r="H143" i="21" s="1"/>
  <c r="G142" i="21"/>
  <c r="H142" i="21" s="1"/>
  <c r="G141" i="21"/>
  <c r="H141" i="21" s="1"/>
  <c r="G140" i="21"/>
  <c r="H140" i="21" s="1"/>
  <c r="G139" i="21"/>
  <c r="H139" i="21" s="1"/>
  <c r="G138" i="21"/>
  <c r="H138" i="21" s="1"/>
  <c r="H137" i="21"/>
  <c r="G137" i="21"/>
  <c r="G136" i="21"/>
  <c r="H136" i="21" s="1"/>
  <c r="G135" i="21"/>
  <c r="H135" i="21" s="1"/>
  <c r="G134" i="21"/>
  <c r="H134" i="21" s="1"/>
  <c r="G133" i="21"/>
  <c r="H133" i="21" s="1"/>
  <c r="G132" i="21"/>
  <c r="H132" i="21" s="1"/>
  <c r="G131" i="21"/>
  <c r="H131" i="21" s="1"/>
  <c r="G130" i="21"/>
  <c r="H130" i="21" s="1"/>
  <c r="G129" i="21"/>
  <c r="H129" i="21" s="1"/>
  <c r="G128" i="21"/>
  <c r="H128" i="21" s="1"/>
  <c r="G127" i="21"/>
  <c r="H127" i="21" s="1"/>
  <c r="G126" i="21"/>
  <c r="H126" i="21" s="1"/>
  <c r="G125" i="21"/>
  <c r="H125" i="21" s="1"/>
  <c r="G124" i="21"/>
  <c r="H124" i="21" s="1"/>
  <c r="G123" i="21"/>
  <c r="H123" i="21" s="1"/>
  <c r="G122" i="21"/>
  <c r="H122" i="21" s="1"/>
  <c r="G121" i="21"/>
  <c r="H121" i="21" s="1"/>
  <c r="G120" i="21"/>
  <c r="H120" i="21" s="1"/>
  <c r="G119" i="21"/>
  <c r="H119" i="21" s="1"/>
  <c r="G118" i="21"/>
  <c r="H118" i="21" s="1"/>
  <c r="G117" i="21"/>
  <c r="H117" i="21" s="1"/>
  <c r="G116" i="21"/>
  <c r="H116" i="21" s="1"/>
  <c r="G115" i="21"/>
  <c r="H115" i="21" s="1"/>
  <c r="G114" i="21"/>
  <c r="H114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8" i="21"/>
  <c r="H108" i="21" s="1"/>
  <c r="G107" i="21"/>
  <c r="H107" i="21" s="1"/>
  <c r="G106" i="21"/>
  <c r="H106" i="21" s="1"/>
  <c r="G105" i="21"/>
  <c r="H105" i="21" s="1"/>
  <c r="G104" i="21"/>
  <c r="H104" i="21" s="1"/>
  <c r="G103" i="21"/>
  <c r="H103" i="21" s="1"/>
  <c r="G102" i="21"/>
  <c r="H102" i="21" s="1"/>
  <c r="G101" i="21"/>
  <c r="H101" i="21" s="1"/>
  <c r="G100" i="21"/>
  <c r="H100" i="21" s="1"/>
  <c r="G99" i="21"/>
  <c r="H99" i="21" s="1"/>
  <c r="G98" i="21"/>
  <c r="H98" i="21" s="1"/>
  <c r="G97" i="21"/>
  <c r="H97" i="21" s="1"/>
  <c r="G96" i="21"/>
  <c r="H96" i="21" s="1"/>
  <c r="G95" i="21"/>
  <c r="H95" i="21" s="1"/>
  <c r="G94" i="21"/>
  <c r="H94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87" i="21"/>
  <c r="H87" i="21" s="1"/>
  <c r="G86" i="21"/>
  <c r="H86" i="21" s="1"/>
  <c r="G85" i="21"/>
  <c r="H85" i="21" s="1"/>
  <c r="G84" i="21"/>
  <c r="H84" i="21" s="1"/>
  <c r="G83" i="21"/>
  <c r="H83" i="21" s="1"/>
  <c r="G82" i="21"/>
  <c r="H82" i="21" s="1"/>
  <c r="G81" i="21"/>
  <c r="H81" i="21" s="1"/>
  <c r="G80" i="21"/>
  <c r="H80" i="21" s="1"/>
  <c r="G79" i="21"/>
  <c r="H79" i="21" s="1"/>
  <c r="G78" i="21"/>
  <c r="H78" i="21" s="1"/>
  <c r="G77" i="21"/>
  <c r="H77" i="21" s="1"/>
  <c r="G76" i="21"/>
  <c r="H76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H63" i="21"/>
  <c r="G63" i="21"/>
  <c r="G62" i="21"/>
  <c r="H62" i="21" s="1"/>
  <c r="G61" i="21"/>
  <c r="H61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235" i="20"/>
  <c r="H235" i="20" s="1"/>
  <c r="G234" i="20"/>
  <c r="H234" i="20" s="1"/>
  <c r="G233" i="20"/>
  <c r="H233" i="20" s="1"/>
  <c r="G232" i="20"/>
  <c r="H232" i="20" s="1"/>
  <c r="G231" i="20"/>
  <c r="H231" i="20" s="1"/>
  <c r="G230" i="20"/>
  <c r="H230" i="20" s="1"/>
  <c r="G229" i="20"/>
  <c r="H229" i="20" s="1"/>
  <c r="G228" i="20"/>
  <c r="H228" i="20" s="1"/>
  <c r="G227" i="20"/>
  <c r="H227" i="20" s="1"/>
  <c r="G226" i="20"/>
  <c r="H226" i="20" s="1"/>
  <c r="G225" i="20"/>
  <c r="H225" i="20" s="1"/>
  <c r="G224" i="20"/>
  <c r="H224" i="20" s="1"/>
  <c r="G223" i="20"/>
  <c r="H223" i="20" s="1"/>
  <c r="G222" i="20"/>
  <c r="H222" i="20" s="1"/>
  <c r="G221" i="20"/>
  <c r="H221" i="20" s="1"/>
  <c r="H220" i="20"/>
  <c r="G220" i="20"/>
  <c r="G219" i="20"/>
  <c r="H219" i="20" s="1"/>
  <c r="G218" i="20"/>
  <c r="H218" i="20" s="1"/>
  <c r="G217" i="20"/>
  <c r="H217" i="20" s="1"/>
  <c r="G216" i="20"/>
  <c r="H216" i="20" s="1"/>
  <c r="G215" i="20"/>
  <c r="H215" i="20" s="1"/>
  <c r="G214" i="20"/>
  <c r="H214" i="20" s="1"/>
  <c r="G213" i="20"/>
  <c r="H213" i="20" s="1"/>
  <c r="G212" i="20"/>
  <c r="H212" i="20" s="1"/>
  <c r="G211" i="20"/>
  <c r="H211" i="20" s="1"/>
  <c r="G210" i="20"/>
  <c r="H210" i="20" s="1"/>
  <c r="G209" i="20"/>
  <c r="H209" i="20" s="1"/>
  <c r="G208" i="20"/>
  <c r="H208" i="20" s="1"/>
  <c r="G207" i="20"/>
  <c r="H207" i="20" s="1"/>
  <c r="G206" i="20"/>
  <c r="H206" i="20" s="1"/>
  <c r="G205" i="20"/>
  <c r="H205" i="20" s="1"/>
  <c r="G204" i="20"/>
  <c r="H204" i="20" s="1"/>
  <c r="G203" i="20"/>
  <c r="H203" i="20" s="1"/>
  <c r="G202" i="20"/>
  <c r="H202" i="20" s="1"/>
  <c r="G201" i="20"/>
  <c r="H201" i="20" s="1"/>
  <c r="G200" i="20"/>
  <c r="H200" i="20" s="1"/>
  <c r="G199" i="20"/>
  <c r="H199" i="20" s="1"/>
  <c r="G198" i="20"/>
  <c r="H198" i="20" s="1"/>
  <c r="G197" i="20"/>
  <c r="H197" i="20" s="1"/>
  <c r="G196" i="20"/>
  <c r="H196" i="20" s="1"/>
  <c r="G195" i="20"/>
  <c r="H195" i="20" s="1"/>
  <c r="G194" i="20"/>
  <c r="H194" i="20" s="1"/>
  <c r="G193" i="20"/>
  <c r="H193" i="20" s="1"/>
  <c r="G192" i="20"/>
  <c r="H192" i="20" s="1"/>
  <c r="G191" i="20"/>
  <c r="H191" i="20" s="1"/>
  <c r="G190" i="20"/>
  <c r="H190" i="20" s="1"/>
  <c r="G189" i="20"/>
  <c r="H189" i="20" s="1"/>
  <c r="G188" i="20"/>
  <c r="H188" i="20" s="1"/>
  <c r="G187" i="20"/>
  <c r="H187" i="20" s="1"/>
  <c r="G186" i="20"/>
  <c r="H186" i="20" s="1"/>
  <c r="G185" i="20"/>
  <c r="H185" i="20" s="1"/>
  <c r="G184" i="20"/>
  <c r="H184" i="20" s="1"/>
  <c r="G183" i="20"/>
  <c r="H183" i="20" s="1"/>
  <c r="G182" i="20"/>
  <c r="H182" i="20" s="1"/>
  <c r="G181" i="20"/>
  <c r="H181" i="20" s="1"/>
  <c r="G180" i="20"/>
  <c r="H180" i="20" s="1"/>
  <c r="G179" i="20"/>
  <c r="H179" i="20" s="1"/>
  <c r="G178" i="20"/>
  <c r="H178" i="20" s="1"/>
  <c r="G177" i="20"/>
  <c r="H177" i="20" s="1"/>
  <c r="G176" i="20"/>
  <c r="H176" i="20" s="1"/>
  <c r="G175" i="20"/>
  <c r="H175" i="20" s="1"/>
  <c r="G174" i="20"/>
  <c r="H174" i="20" s="1"/>
  <c r="G173" i="20"/>
  <c r="H173" i="20" s="1"/>
  <c r="G172" i="20"/>
  <c r="H172" i="20" s="1"/>
  <c r="G171" i="20"/>
  <c r="H171" i="20" s="1"/>
  <c r="G170" i="20"/>
  <c r="H170" i="20" s="1"/>
  <c r="G169" i="20"/>
  <c r="H169" i="20" s="1"/>
  <c r="G168" i="20"/>
  <c r="H168" i="20" s="1"/>
  <c r="G167" i="20"/>
  <c r="H167" i="20" s="1"/>
  <c r="G166" i="20"/>
  <c r="H166" i="20" s="1"/>
  <c r="G165" i="20"/>
  <c r="H165" i="20" s="1"/>
  <c r="G164" i="20"/>
  <c r="H164" i="20" s="1"/>
  <c r="G163" i="20"/>
  <c r="H163" i="20" s="1"/>
  <c r="G162" i="20"/>
  <c r="H162" i="20" s="1"/>
  <c r="G161" i="20"/>
  <c r="H161" i="20" s="1"/>
  <c r="G160" i="20"/>
  <c r="H160" i="20" s="1"/>
  <c r="G159" i="20"/>
  <c r="H159" i="20" s="1"/>
  <c r="G158" i="20"/>
  <c r="H158" i="20" s="1"/>
  <c r="G157" i="20"/>
  <c r="H157" i="20" s="1"/>
  <c r="G156" i="20"/>
  <c r="H156" i="20" s="1"/>
  <c r="G155" i="20"/>
  <c r="H155" i="20" s="1"/>
  <c r="G154" i="20"/>
  <c r="H154" i="20" s="1"/>
  <c r="G153" i="20"/>
  <c r="H153" i="20" s="1"/>
  <c r="G152" i="20"/>
  <c r="H152" i="20" s="1"/>
  <c r="G151" i="20"/>
  <c r="H151" i="20" s="1"/>
  <c r="G150" i="20"/>
  <c r="H150" i="20" s="1"/>
  <c r="G149" i="20"/>
  <c r="H149" i="20" s="1"/>
  <c r="G148" i="20"/>
  <c r="H148" i="20" s="1"/>
  <c r="G147" i="20"/>
  <c r="H147" i="20" s="1"/>
  <c r="G146" i="20"/>
  <c r="H146" i="20" s="1"/>
  <c r="G145" i="20"/>
  <c r="H145" i="20" s="1"/>
  <c r="G144" i="20"/>
  <c r="H144" i="20" s="1"/>
  <c r="G143" i="20"/>
  <c r="H143" i="20" s="1"/>
  <c r="G142" i="20"/>
  <c r="H142" i="20" s="1"/>
  <c r="G141" i="20"/>
  <c r="H141" i="20" s="1"/>
  <c r="G140" i="20"/>
  <c r="H140" i="20" s="1"/>
  <c r="G139" i="20"/>
  <c r="H139" i="20" s="1"/>
  <c r="G138" i="20"/>
  <c r="H138" i="20" s="1"/>
  <c r="G137" i="20"/>
  <c r="H137" i="20" s="1"/>
  <c r="G136" i="20"/>
  <c r="H136" i="20" s="1"/>
  <c r="G135" i="20"/>
  <c r="H135" i="20" s="1"/>
  <c r="G134" i="20"/>
  <c r="H134" i="20" s="1"/>
  <c r="G133" i="20"/>
  <c r="H133" i="20" s="1"/>
  <c r="G132" i="20"/>
  <c r="H132" i="20" s="1"/>
  <c r="G131" i="20"/>
  <c r="H131" i="20" s="1"/>
  <c r="G130" i="20"/>
  <c r="H130" i="20" s="1"/>
  <c r="G129" i="20"/>
  <c r="H129" i="20" s="1"/>
  <c r="G128" i="20"/>
  <c r="H128" i="20" s="1"/>
  <c r="G127" i="20"/>
  <c r="H127" i="20" s="1"/>
  <c r="G126" i="20"/>
  <c r="H126" i="20" s="1"/>
  <c r="G125" i="20"/>
  <c r="H125" i="20" s="1"/>
  <c r="G124" i="20"/>
  <c r="H124" i="20" s="1"/>
  <c r="G123" i="20"/>
  <c r="H123" i="20" s="1"/>
  <c r="G122" i="20"/>
  <c r="H122" i="20" s="1"/>
  <c r="G121" i="20"/>
  <c r="H121" i="20" s="1"/>
  <c r="G120" i="20"/>
  <c r="H120" i="20" s="1"/>
  <c r="G119" i="20"/>
  <c r="H119" i="20" s="1"/>
  <c r="G118" i="20"/>
  <c r="H118" i="20" s="1"/>
  <c r="G117" i="20"/>
  <c r="H117" i="20" s="1"/>
  <c r="G116" i="20"/>
  <c r="H116" i="20" s="1"/>
  <c r="G115" i="20"/>
  <c r="H115" i="20" s="1"/>
  <c r="G114" i="20"/>
  <c r="H114" i="20" s="1"/>
  <c r="G113" i="20"/>
  <c r="H113" i="20" s="1"/>
  <c r="G112" i="20"/>
  <c r="H112" i="20" s="1"/>
  <c r="G111" i="20"/>
  <c r="H111" i="20" s="1"/>
  <c r="G110" i="20"/>
  <c r="H110" i="20" s="1"/>
  <c r="G109" i="20"/>
  <c r="H109" i="20" s="1"/>
  <c r="G108" i="20"/>
  <c r="H108" i="20" s="1"/>
  <c r="G107" i="20"/>
  <c r="H107" i="20" s="1"/>
  <c r="G106" i="20"/>
  <c r="H106" i="20" s="1"/>
  <c r="G105" i="20"/>
  <c r="H105" i="20" s="1"/>
  <c r="G104" i="20"/>
  <c r="H104" i="20" s="1"/>
  <c r="G103" i="20"/>
  <c r="H103" i="20" s="1"/>
  <c r="G102" i="20"/>
  <c r="H102" i="20" s="1"/>
  <c r="G101" i="20"/>
  <c r="H101" i="20" s="1"/>
  <c r="G100" i="20"/>
  <c r="H100" i="20" s="1"/>
  <c r="G99" i="20"/>
  <c r="H99" i="20" s="1"/>
  <c r="G98" i="20"/>
  <c r="H98" i="20" s="1"/>
  <c r="G97" i="20"/>
  <c r="H97" i="20" s="1"/>
  <c r="G96" i="20"/>
  <c r="H96" i="20" s="1"/>
  <c r="G95" i="20"/>
  <c r="H95" i="20" s="1"/>
  <c r="G94" i="20"/>
  <c r="H94" i="20" s="1"/>
  <c r="G93" i="20"/>
  <c r="H93" i="20" s="1"/>
  <c r="G92" i="20"/>
  <c r="H92" i="20" s="1"/>
  <c r="G91" i="20"/>
  <c r="H91" i="20" s="1"/>
  <c r="G90" i="20"/>
  <c r="H90" i="20" s="1"/>
  <c r="G89" i="20"/>
  <c r="H89" i="20" s="1"/>
  <c r="G88" i="20"/>
  <c r="H88" i="20" s="1"/>
  <c r="G87" i="20"/>
  <c r="H87" i="20" s="1"/>
  <c r="G86" i="20"/>
  <c r="H86" i="20" s="1"/>
  <c r="G85" i="20"/>
  <c r="H85" i="20" s="1"/>
  <c r="G84" i="20"/>
  <c r="H84" i="20" s="1"/>
  <c r="G83" i="20"/>
  <c r="H83" i="20" s="1"/>
  <c r="G82" i="20"/>
  <c r="H82" i="20" s="1"/>
  <c r="G81" i="20"/>
  <c r="H81" i="20" s="1"/>
  <c r="G80" i="20"/>
  <c r="H80" i="20" s="1"/>
  <c r="G79" i="20"/>
  <c r="H79" i="20" s="1"/>
  <c r="G78" i="20"/>
  <c r="H78" i="20" s="1"/>
  <c r="G77" i="20"/>
  <c r="H77" i="20" s="1"/>
  <c r="G76" i="20"/>
  <c r="H76" i="20" s="1"/>
  <c r="G75" i="20"/>
  <c r="H75" i="20" s="1"/>
  <c r="G74" i="20"/>
  <c r="H74" i="20" s="1"/>
  <c r="G73" i="20"/>
  <c r="H73" i="20" s="1"/>
  <c r="G72" i="20"/>
  <c r="H72" i="20" s="1"/>
  <c r="G71" i="20"/>
  <c r="H71" i="20" s="1"/>
  <c r="G70" i="20"/>
  <c r="H70" i="20" s="1"/>
  <c r="G69" i="20"/>
  <c r="H69" i="20" s="1"/>
  <c r="G68" i="20"/>
  <c r="H68" i="20" s="1"/>
  <c r="G67" i="20"/>
  <c r="H67" i="20" s="1"/>
  <c r="G66" i="20"/>
  <c r="H66" i="20" s="1"/>
  <c r="G65" i="20"/>
  <c r="H65" i="20" s="1"/>
  <c r="G64" i="20"/>
  <c r="H64" i="20" s="1"/>
  <c r="G63" i="20"/>
  <c r="H63" i="20" s="1"/>
  <c r="G62" i="20"/>
  <c r="H62" i="20" s="1"/>
  <c r="G61" i="20"/>
  <c r="H61" i="20" s="1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 s="1"/>
  <c r="G53" i="20"/>
  <c r="H53" i="20" s="1"/>
  <c r="G52" i="20"/>
  <c r="H52" i="20" s="1"/>
  <c r="G51" i="20"/>
  <c r="H51" i="20" s="1"/>
  <c r="G50" i="20"/>
  <c r="H50" i="20" s="1"/>
  <c r="G49" i="20"/>
  <c r="H49" i="20" s="1"/>
  <c r="G48" i="20"/>
  <c r="H48" i="20" s="1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62" i="24" l="1"/>
  <c r="G139" i="24"/>
  <c r="F15" i="24"/>
  <c r="G180" i="24"/>
  <c r="G24" i="24"/>
  <c r="G129" i="24"/>
  <c r="E15" i="24"/>
  <c r="G15" i="24" s="1"/>
  <c r="H15" i="24" s="1"/>
  <c r="H37" i="24"/>
  <c r="H48" i="24"/>
  <c r="H29" i="24"/>
  <c r="G103" i="24"/>
  <c r="G188" i="24"/>
  <c r="H75" i="24"/>
  <c r="H162" i="24"/>
  <c r="H224" i="24"/>
  <c r="H95" i="24"/>
  <c r="H97" i="24"/>
  <c r="H161" i="24"/>
  <c r="H191" i="24"/>
  <c r="H223" i="24"/>
  <c r="G235" i="19"/>
  <c r="H235" i="19" s="1"/>
  <c r="G234" i="19"/>
  <c r="H234" i="19" s="1"/>
  <c r="G233" i="19"/>
  <c r="H233" i="19" s="1"/>
  <c r="G232" i="19"/>
  <c r="H232" i="19" s="1"/>
  <c r="G231" i="19"/>
  <c r="H231" i="19" s="1"/>
  <c r="G230" i="19"/>
  <c r="H230" i="19" s="1"/>
  <c r="G229" i="19"/>
  <c r="H229" i="19" s="1"/>
  <c r="G228" i="19"/>
  <c r="H228" i="19" s="1"/>
  <c r="G227" i="19"/>
  <c r="H227" i="19" s="1"/>
  <c r="G226" i="19"/>
  <c r="H226" i="19" s="1"/>
  <c r="G225" i="19"/>
  <c r="H225" i="19" s="1"/>
  <c r="G224" i="19"/>
  <c r="H224" i="19" s="1"/>
  <c r="G223" i="19"/>
  <c r="H223" i="19" s="1"/>
  <c r="G222" i="19"/>
  <c r="H222" i="19" s="1"/>
  <c r="G221" i="19"/>
  <c r="H221" i="19" s="1"/>
  <c r="G220" i="19"/>
  <c r="H220" i="19" s="1"/>
  <c r="G219" i="19"/>
  <c r="H219" i="19" s="1"/>
  <c r="G218" i="19"/>
  <c r="H218" i="19" s="1"/>
  <c r="G217" i="19"/>
  <c r="H217" i="19" s="1"/>
  <c r="G216" i="19"/>
  <c r="H216" i="19" s="1"/>
  <c r="G215" i="19"/>
  <c r="H215" i="19" s="1"/>
  <c r="G214" i="19"/>
  <c r="H214" i="19" s="1"/>
  <c r="G213" i="19"/>
  <c r="H213" i="19" s="1"/>
  <c r="G212" i="19"/>
  <c r="H212" i="19" s="1"/>
  <c r="G211" i="19"/>
  <c r="H211" i="19" s="1"/>
  <c r="G210" i="19"/>
  <c r="H210" i="19" s="1"/>
  <c r="G209" i="19"/>
  <c r="H209" i="19" s="1"/>
  <c r="G208" i="19"/>
  <c r="H208" i="19" s="1"/>
  <c r="G207" i="19"/>
  <c r="H207" i="19" s="1"/>
  <c r="G206" i="19"/>
  <c r="H206" i="19" s="1"/>
  <c r="G205" i="19"/>
  <c r="H205" i="19" s="1"/>
  <c r="G204" i="19"/>
  <c r="H204" i="19" s="1"/>
  <c r="G203" i="19"/>
  <c r="H203" i="19" s="1"/>
  <c r="G202" i="19"/>
  <c r="H202" i="19" s="1"/>
  <c r="H201" i="19"/>
  <c r="G201" i="19"/>
  <c r="G200" i="19"/>
  <c r="H200" i="19" s="1"/>
  <c r="G199" i="19"/>
  <c r="H199" i="19" s="1"/>
  <c r="G198" i="19"/>
  <c r="H198" i="19" s="1"/>
  <c r="G197" i="19"/>
  <c r="H197" i="19" s="1"/>
  <c r="G196" i="19"/>
  <c r="H196" i="19" s="1"/>
  <c r="G195" i="19"/>
  <c r="H195" i="19" s="1"/>
  <c r="G194" i="19"/>
  <c r="H194" i="19" s="1"/>
  <c r="H193" i="19"/>
  <c r="G193" i="19"/>
  <c r="G192" i="19"/>
  <c r="H192" i="19" s="1"/>
  <c r="G191" i="19"/>
  <c r="H191" i="19" s="1"/>
  <c r="G190" i="19"/>
  <c r="H190" i="19" s="1"/>
  <c r="G189" i="19"/>
  <c r="H189" i="19" s="1"/>
  <c r="G188" i="19"/>
  <c r="H188" i="19" s="1"/>
  <c r="G187" i="19"/>
  <c r="H187" i="19" s="1"/>
  <c r="G186" i="19"/>
  <c r="H186" i="19" s="1"/>
  <c r="G185" i="19"/>
  <c r="H185" i="19" s="1"/>
  <c r="G184" i="19"/>
  <c r="H184" i="19" s="1"/>
  <c r="G183" i="19"/>
  <c r="H183" i="19" s="1"/>
  <c r="G182" i="19"/>
  <c r="H182" i="19" s="1"/>
  <c r="G181" i="19"/>
  <c r="H181" i="19" s="1"/>
  <c r="G180" i="19"/>
  <c r="H180" i="19" s="1"/>
  <c r="G179" i="19"/>
  <c r="H179" i="19" s="1"/>
  <c r="G178" i="19"/>
  <c r="H178" i="19" s="1"/>
  <c r="G177" i="19"/>
  <c r="H177" i="19" s="1"/>
  <c r="G176" i="19"/>
  <c r="H176" i="19" s="1"/>
  <c r="G175" i="19"/>
  <c r="H175" i="19" s="1"/>
  <c r="G174" i="19"/>
  <c r="H174" i="19" s="1"/>
  <c r="G173" i="19"/>
  <c r="H173" i="19" s="1"/>
  <c r="G172" i="19"/>
  <c r="H172" i="19" s="1"/>
  <c r="G171" i="19"/>
  <c r="H171" i="19" s="1"/>
  <c r="G170" i="19"/>
  <c r="H170" i="19" s="1"/>
  <c r="G169" i="19"/>
  <c r="H169" i="19" s="1"/>
  <c r="G168" i="19"/>
  <c r="H168" i="19" s="1"/>
  <c r="H167" i="19"/>
  <c r="G167" i="19"/>
  <c r="G166" i="19"/>
  <c r="H166" i="19" s="1"/>
  <c r="G165" i="19"/>
  <c r="H165" i="19" s="1"/>
  <c r="G164" i="19"/>
  <c r="H164" i="19" s="1"/>
  <c r="G163" i="19"/>
  <c r="H163" i="19" s="1"/>
  <c r="G162" i="19"/>
  <c r="H162" i="19" s="1"/>
  <c r="G161" i="19"/>
  <c r="H161" i="19" s="1"/>
  <c r="G160" i="19"/>
  <c r="H160" i="19" s="1"/>
  <c r="G159" i="19"/>
  <c r="H159" i="19" s="1"/>
  <c r="G158" i="19"/>
  <c r="H158" i="19" s="1"/>
  <c r="G157" i="19"/>
  <c r="H157" i="19" s="1"/>
  <c r="G156" i="19"/>
  <c r="H156" i="19" s="1"/>
  <c r="G155" i="19"/>
  <c r="H155" i="19" s="1"/>
  <c r="G154" i="19"/>
  <c r="H154" i="19" s="1"/>
  <c r="G153" i="19"/>
  <c r="H153" i="19" s="1"/>
  <c r="G152" i="19"/>
  <c r="H152" i="19" s="1"/>
  <c r="G151" i="19"/>
  <c r="H151" i="19" s="1"/>
  <c r="G150" i="19"/>
  <c r="H150" i="19" s="1"/>
  <c r="G149" i="19"/>
  <c r="H149" i="19" s="1"/>
  <c r="G148" i="19"/>
  <c r="H148" i="19" s="1"/>
  <c r="G147" i="19"/>
  <c r="H147" i="19" s="1"/>
  <c r="G146" i="19"/>
  <c r="H146" i="19" s="1"/>
  <c r="G145" i="19"/>
  <c r="H145" i="19" s="1"/>
  <c r="G144" i="19"/>
  <c r="H144" i="19" s="1"/>
  <c r="G143" i="19"/>
  <c r="H143" i="19" s="1"/>
  <c r="G142" i="19"/>
  <c r="H142" i="19" s="1"/>
  <c r="G141" i="19"/>
  <c r="H141" i="19" s="1"/>
  <c r="G140" i="19"/>
  <c r="H140" i="19" s="1"/>
  <c r="G139" i="19"/>
  <c r="H139" i="19" s="1"/>
  <c r="G138" i="19"/>
  <c r="H138" i="19" s="1"/>
  <c r="G137" i="19"/>
  <c r="H137" i="19" s="1"/>
  <c r="G136" i="19"/>
  <c r="H136" i="19" s="1"/>
  <c r="G135" i="19"/>
  <c r="H135" i="19" s="1"/>
  <c r="G134" i="19"/>
  <c r="H134" i="19" s="1"/>
  <c r="G133" i="19"/>
  <c r="H133" i="19" s="1"/>
  <c r="G132" i="19"/>
  <c r="H132" i="19" s="1"/>
  <c r="G131" i="19"/>
  <c r="H131" i="19" s="1"/>
  <c r="G130" i="19"/>
  <c r="H130" i="19" s="1"/>
  <c r="G129" i="19"/>
  <c r="H129" i="19" s="1"/>
  <c r="G128" i="19"/>
  <c r="H128" i="19" s="1"/>
  <c r="G127" i="19"/>
  <c r="H127" i="19" s="1"/>
  <c r="G126" i="19"/>
  <c r="H126" i="19" s="1"/>
  <c r="G125" i="19"/>
  <c r="H125" i="19" s="1"/>
  <c r="G124" i="19"/>
  <c r="H124" i="19" s="1"/>
  <c r="G123" i="19"/>
  <c r="H123" i="19" s="1"/>
  <c r="G122" i="19"/>
  <c r="H122" i="19" s="1"/>
  <c r="G121" i="19"/>
  <c r="H121" i="19" s="1"/>
  <c r="G120" i="19"/>
  <c r="H120" i="19" s="1"/>
  <c r="H119" i="19"/>
  <c r="G119" i="19"/>
  <c r="G118" i="19"/>
  <c r="H118" i="19" s="1"/>
  <c r="G117" i="19"/>
  <c r="H117" i="19" s="1"/>
  <c r="G116" i="19"/>
  <c r="H116" i="19" s="1"/>
  <c r="G115" i="19"/>
  <c r="H115" i="19" s="1"/>
  <c r="G114" i="19"/>
  <c r="H114" i="19" s="1"/>
  <c r="G113" i="19"/>
  <c r="H113" i="19" s="1"/>
  <c r="G112" i="19"/>
  <c r="H112" i="19" s="1"/>
  <c r="H111" i="19"/>
  <c r="G111" i="19"/>
  <c r="G110" i="19"/>
  <c r="H110" i="19" s="1"/>
  <c r="G109" i="19"/>
  <c r="H109" i="19" s="1"/>
  <c r="G108" i="19"/>
  <c r="H108" i="19" s="1"/>
  <c r="G107" i="19"/>
  <c r="H107" i="19" s="1"/>
  <c r="G106" i="19"/>
  <c r="H106" i="19" s="1"/>
  <c r="G105" i="19"/>
  <c r="H105" i="19" s="1"/>
  <c r="G104" i="19"/>
  <c r="H104" i="19" s="1"/>
  <c r="G103" i="19"/>
  <c r="H103" i="19" s="1"/>
  <c r="G102" i="19"/>
  <c r="H102" i="19" s="1"/>
  <c r="G101" i="19"/>
  <c r="H101" i="19" s="1"/>
  <c r="G100" i="19"/>
  <c r="H100" i="19" s="1"/>
  <c r="G99" i="19"/>
  <c r="H99" i="19" s="1"/>
  <c r="G98" i="19"/>
  <c r="H98" i="19" s="1"/>
  <c r="G97" i="19"/>
  <c r="H97" i="19" s="1"/>
  <c r="G96" i="19"/>
  <c r="H96" i="19" s="1"/>
  <c r="G95" i="19"/>
  <c r="H95" i="19" s="1"/>
  <c r="G94" i="19"/>
  <c r="H94" i="19" s="1"/>
  <c r="G93" i="19"/>
  <c r="H93" i="19" s="1"/>
  <c r="G92" i="19"/>
  <c r="H92" i="19" s="1"/>
  <c r="G91" i="19"/>
  <c r="H91" i="19" s="1"/>
  <c r="G90" i="19"/>
  <c r="H90" i="19" s="1"/>
  <c r="G89" i="19"/>
  <c r="H89" i="19" s="1"/>
  <c r="G88" i="19"/>
  <c r="H88" i="19" s="1"/>
  <c r="G87" i="19"/>
  <c r="H87" i="19" s="1"/>
  <c r="G86" i="19"/>
  <c r="H86" i="19" s="1"/>
  <c r="G85" i="19"/>
  <c r="H85" i="19" s="1"/>
  <c r="G84" i="19"/>
  <c r="H84" i="19" s="1"/>
  <c r="G83" i="19"/>
  <c r="H83" i="19" s="1"/>
  <c r="G82" i="19"/>
  <c r="H82" i="19" s="1"/>
  <c r="G81" i="19"/>
  <c r="H81" i="19" s="1"/>
  <c r="G80" i="19"/>
  <c r="H80" i="19" s="1"/>
  <c r="G79" i="19"/>
  <c r="H79" i="19" s="1"/>
  <c r="G78" i="19"/>
  <c r="H78" i="19" s="1"/>
  <c r="G77" i="19"/>
  <c r="H77" i="19" s="1"/>
  <c r="G76" i="19"/>
  <c r="H76" i="19" s="1"/>
  <c r="G75" i="19"/>
  <c r="H75" i="19" s="1"/>
  <c r="G74" i="19"/>
  <c r="H74" i="19" s="1"/>
  <c r="G73" i="19"/>
  <c r="H73" i="19" s="1"/>
  <c r="G72" i="19"/>
  <c r="H72" i="19" s="1"/>
  <c r="H71" i="19"/>
  <c r="G71" i="19"/>
  <c r="G70" i="19"/>
  <c r="H70" i="19" s="1"/>
  <c r="G69" i="19"/>
  <c r="H69" i="19" s="1"/>
  <c r="G68" i="19"/>
  <c r="H68" i="19" s="1"/>
  <c r="G67" i="19"/>
  <c r="H67" i="19" s="1"/>
  <c r="G66" i="19"/>
  <c r="H66" i="19" s="1"/>
  <c r="G65" i="19"/>
  <c r="H65" i="19" s="1"/>
  <c r="G64" i="19"/>
  <c r="H64" i="19" s="1"/>
  <c r="H63" i="19"/>
  <c r="G63" i="19"/>
  <c r="G62" i="19"/>
  <c r="H62" i="19" s="1"/>
  <c r="G61" i="19"/>
  <c r="H61" i="19" s="1"/>
  <c r="G60" i="19"/>
  <c r="H60" i="19" s="1"/>
  <c r="G59" i="19"/>
  <c r="H59" i="19" s="1"/>
  <c r="G58" i="19"/>
  <c r="H58" i="19" s="1"/>
  <c r="G57" i="19"/>
  <c r="H57" i="19" s="1"/>
  <c r="G56" i="19"/>
  <c r="H56" i="19" s="1"/>
  <c r="G55" i="19"/>
  <c r="H55" i="19" s="1"/>
  <c r="G54" i="19"/>
  <c r="H54" i="19" s="1"/>
  <c r="G53" i="19"/>
  <c r="H53" i="19" s="1"/>
  <c r="G52" i="19"/>
  <c r="H52" i="19" s="1"/>
  <c r="G51" i="19"/>
  <c r="H51" i="19" s="1"/>
  <c r="G50" i="19"/>
  <c r="H50" i="19" s="1"/>
  <c r="G49" i="19"/>
  <c r="H49" i="19" s="1"/>
  <c r="G48" i="19"/>
  <c r="H48" i="19" s="1"/>
  <c r="G47" i="19"/>
  <c r="H47" i="19" s="1"/>
  <c r="G46" i="19"/>
  <c r="H46" i="19" s="1"/>
  <c r="G45" i="19"/>
  <c r="H45" i="19" s="1"/>
  <c r="G44" i="19"/>
  <c r="H44" i="19" s="1"/>
  <c r="G43" i="19"/>
  <c r="H43" i="19" s="1"/>
  <c r="G42" i="19"/>
  <c r="H42" i="19" s="1"/>
  <c r="G41" i="19"/>
  <c r="H41" i="19" s="1"/>
  <c r="G40" i="19"/>
  <c r="H40" i="19" s="1"/>
  <c r="G39" i="19"/>
  <c r="H39" i="19" s="1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H31" i="19"/>
  <c r="G31" i="19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H201" i="24" l="1"/>
  <c r="H81" i="24"/>
  <c r="H39" i="24"/>
  <c r="H107" i="24"/>
  <c r="H104" i="24"/>
  <c r="H25" i="24"/>
  <c r="H68" i="24"/>
  <c r="H53" i="24"/>
  <c r="H204" i="24"/>
  <c r="H54" i="24"/>
  <c r="H112" i="24"/>
  <c r="H110" i="24"/>
  <c r="H106" i="24"/>
  <c r="H52" i="24"/>
  <c r="H207" i="24"/>
  <c r="H41" i="24"/>
  <c r="H185" i="24"/>
  <c r="H222" i="24"/>
  <c r="H96" i="24"/>
  <c r="H198" i="24"/>
  <c r="H44" i="24"/>
  <c r="H123" i="24"/>
  <c r="H76" i="24"/>
  <c r="H165" i="24"/>
  <c r="H208" i="24"/>
  <c r="H86" i="24"/>
  <c r="H186" i="24"/>
  <c r="H43" i="24"/>
  <c r="H197" i="24"/>
  <c r="H36" i="24"/>
  <c r="H147" i="24"/>
  <c r="H200" i="24"/>
  <c r="H163" i="24"/>
  <c r="H148" i="24"/>
  <c r="H33" i="24"/>
  <c r="H89" i="24"/>
  <c r="H129" i="24"/>
  <c r="H137" i="24"/>
  <c r="H184" i="24"/>
  <c r="H159" i="24"/>
  <c r="H134" i="24"/>
  <c r="H180" i="24"/>
  <c r="H49" i="24"/>
  <c r="H24" i="24"/>
  <c r="H133" i="24"/>
  <c r="H182" i="24"/>
  <c r="H149" i="24"/>
  <c r="H130" i="24"/>
  <c r="H42" i="24"/>
  <c r="H38" i="24"/>
  <c r="H139" i="24"/>
  <c r="H127" i="24"/>
  <c r="H156" i="24"/>
  <c r="H145" i="24"/>
  <c r="H128" i="24"/>
  <c r="H30" i="24"/>
  <c r="H26" i="24"/>
  <c r="H34" i="24"/>
  <c r="H121" i="24"/>
  <c r="H150" i="24"/>
  <c r="H131" i="24"/>
  <c r="H122" i="24"/>
  <c r="H188" i="24"/>
  <c r="H45" i="24"/>
  <c r="H74" i="24"/>
  <c r="H113" i="24"/>
  <c r="H126" i="24"/>
  <c r="H111" i="24"/>
  <c r="H108" i="24"/>
  <c r="H103" i="24"/>
  <c r="H58" i="24"/>
  <c r="H62" i="24"/>
  <c r="G235" i="18"/>
  <c r="H235" i="18" s="1"/>
  <c r="G234" i="18"/>
  <c r="H234" i="18" s="1"/>
  <c r="G233" i="18"/>
  <c r="H233" i="18" s="1"/>
  <c r="G232" i="18"/>
  <c r="H232" i="18" s="1"/>
  <c r="G231" i="18"/>
  <c r="H231" i="18" s="1"/>
  <c r="G230" i="18"/>
  <c r="H230" i="18" s="1"/>
  <c r="G229" i="18"/>
  <c r="H229" i="18" s="1"/>
  <c r="G228" i="18"/>
  <c r="H228" i="18" s="1"/>
  <c r="G227" i="18"/>
  <c r="H227" i="18" s="1"/>
  <c r="G226" i="18"/>
  <c r="H226" i="18" s="1"/>
  <c r="G225" i="18"/>
  <c r="H225" i="18" s="1"/>
  <c r="G224" i="18"/>
  <c r="H224" i="18" s="1"/>
  <c r="G223" i="18"/>
  <c r="H223" i="18" s="1"/>
  <c r="G222" i="18"/>
  <c r="H222" i="18" s="1"/>
  <c r="G221" i="18"/>
  <c r="H221" i="18" s="1"/>
  <c r="G220" i="18"/>
  <c r="H220" i="18" s="1"/>
  <c r="G219" i="18"/>
  <c r="H219" i="18" s="1"/>
  <c r="G218" i="18"/>
  <c r="H218" i="18" s="1"/>
  <c r="G217" i="18"/>
  <c r="H217" i="18" s="1"/>
  <c r="G216" i="18"/>
  <c r="H216" i="18" s="1"/>
  <c r="G215" i="18"/>
  <c r="H215" i="18" s="1"/>
  <c r="G214" i="18"/>
  <c r="H214" i="18" s="1"/>
  <c r="G213" i="18"/>
  <c r="H213" i="18" s="1"/>
  <c r="G212" i="18"/>
  <c r="H212" i="18" s="1"/>
  <c r="G211" i="18"/>
  <c r="H211" i="18" s="1"/>
  <c r="G210" i="18"/>
  <c r="H210" i="18" s="1"/>
  <c r="G209" i="18"/>
  <c r="H209" i="18" s="1"/>
  <c r="G208" i="18"/>
  <c r="H208" i="18" s="1"/>
  <c r="G207" i="18"/>
  <c r="H207" i="18" s="1"/>
  <c r="G206" i="18"/>
  <c r="H206" i="18" s="1"/>
  <c r="G205" i="18"/>
  <c r="H205" i="18" s="1"/>
  <c r="G204" i="18"/>
  <c r="H204" i="18" s="1"/>
  <c r="G203" i="18"/>
  <c r="H203" i="18" s="1"/>
  <c r="G202" i="18"/>
  <c r="H202" i="18" s="1"/>
  <c r="G201" i="18"/>
  <c r="H201" i="18" s="1"/>
  <c r="G200" i="18"/>
  <c r="H200" i="18" s="1"/>
  <c r="G199" i="18"/>
  <c r="H199" i="18" s="1"/>
  <c r="G198" i="18"/>
  <c r="H198" i="18" s="1"/>
  <c r="G197" i="18"/>
  <c r="H197" i="18" s="1"/>
  <c r="G196" i="18"/>
  <c r="H196" i="18" s="1"/>
  <c r="G195" i="18"/>
  <c r="H195" i="18" s="1"/>
  <c r="G194" i="18"/>
  <c r="H194" i="18" s="1"/>
  <c r="G193" i="18"/>
  <c r="H193" i="18" s="1"/>
  <c r="G192" i="18"/>
  <c r="H192" i="18" s="1"/>
  <c r="G191" i="18"/>
  <c r="H191" i="18" s="1"/>
  <c r="G190" i="18"/>
  <c r="H190" i="18" s="1"/>
  <c r="G189" i="18"/>
  <c r="H189" i="18" s="1"/>
  <c r="G188" i="18"/>
  <c r="H188" i="18" s="1"/>
  <c r="G187" i="18"/>
  <c r="H187" i="18" s="1"/>
  <c r="G186" i="18"/>
  <c r="H186" i="18" s="1"/>
  <c r="G185" i="18"/>
  <c r="H185" i="18" s="1"/>
  <c r="G184" i="18"/>
  <c r="H184" i="18" s="1"/>
  <c r="G183" i="18"/>
  <c r="H183" i="18" s="1"/>
  <c r="G182" i="18"/>
  <c r="H182" i="18" s="1"/>
  <c r="G181" i="18"/>
  <c r="H181" i="18" s="1"/>
  <c r="G180" i="18"/>
  <c r="H180" i="18" s="1"/>
  <c r="G179" i="18"/>
  <c r="H179" i="18" s="1"/>
  <c r="G178" i="18"/>
  <c r="H178" i="18" s="1"/>
  <c r="G177" i="18"/>
  <c r="H177" i="18" s="1"/>
  <c r="G176" i="18"/>
  <c r="H176" i="18" s="1"/>
  <c r="G175" i="18"/>
  <c r="H175" i="18" s="1"/>
  <c r="G174" i="18"/>
  <c r="H174" i="18" s="1"/>
  <c r="G173" i="18"/>
  <c r="H173" i="18" s="1"/>
  <c r="G172" i="18"/>
  <c r="H172" i="18" s="1"/>
  <c r="G171" i="18"/>
  <c r="H171" i="18" s="1"/>
  <c r="G170" i="18"/>
  <c r="H170" i="18" s="1"/>
  <c r="G169" i="18"/>
  <c r="H169" i="18" s="1"/>
  <c r="G168" i="18"/>
  <c r="H168" i="18" s="1"/>
  <c r="G167" i="18"/>
  <c r="H167" i="18" s="1"/>
  <c r="G166" i="18"/>
  <c r="H166" i="18" s="1"/>
  <c r="G165" i="18"/>
  <c r="H165" i="18" s="1"/>
  <c r="G164" i="18"/>
  <c r="H164" i="18" s="1"/>
  <c r="G163" i="18"/>
  <c r="H163" i="18" s="1"/>
  <c r="G162" i="18"/>
  <c r="H162" i="18" s="1"/>
  <c r="G161" i="18"/>
  <c r="H161" i="18" s="1"/>
  <c r="G160" i="18"/>
  <c r="H160" i="18" s="1"/>
  <c r="G159" i="18"/>
  <c r="H159" i="18" s="1"/>
  <c r="G158" i="18"/>
  <c r="H158" i="18" s="1"/>
  <c r="G157" i="18"/>
  <c r="H157" i="18" s="1"/>
  <c r="G156" i="18"/>
  <c r="H156" i="18" s="1"/>
  <c r="G155" i="18"/>
  <c r="H155" i="18" s="1"/>
  <c r="G154" i="18"/>
  <c r="H154" i="18" s="1"/>
  <c r="G153" i="18"/>
  <c r="H153" i="18" s="1"/>
  <c r="G152" i="18"/>
  <c r="H152" i="18" s="1"/>
  <c r="G151" i="18"/>
  <c r="H151" i="18" s="1"/>
  <c r="G150" i="18"/>
  <c r="H150" i="18" s="1"/>
  <c r="G149" i="18"/>
  <c r="H149" i="18" s="1"/>
  <c r="G148" i="18"/>
  <c r="H148" i="18" s="1"/>
  <c r="G147" i="18"/>
  <c r="H147" i="18" s="1"/>
  <c r="G146" i="18"/>
  <c r="H146" i="18" s="1"/>
  <c r="G145" i="18"/>
  <c r="H145" i="18" s="1"/>
  <c r="G144" i="18"/>
  <c r="H144" i="18" s="1"/>
  <c r="G143" i="18"/>
  <c r="H143" i="18" s="1"/>
  <c r="G142" i="18"/>
  <c r="H142" i="18" s="1"/>
  <c r="G141" i="18"/>
  <c r="H141" i="18" s="1"/>
  <c r="G140" i="18"/>
  <c r="H140" i="18" s="1"/>
  <c r="G139" i="18"/>
  <c r="H139" i="18" s="1"/>
  <c r="G138" i="18"/>
  <c r="H138" i="18" s="1"/>
  <c r="G137" i="18"/>
  <c r="H137" i="18" s="1"/>
  <c r="G136" i="18"/>
  <c r="H136" i="18" s="1"/>
  <c r="G135" i="18"/>
  <c r="H135" i="18" s="1"/>
  <c r="G134" i="18"/>
  <c r="H134" i="18" s="1"/>
  <c r="G133" i="18"/>
  <c r="H133" i="18" s="1"/>
  <c r="G132" i="18"/>
  <c r="H132" i="18" s="1"/>
  <c r="G131" i="18"/>
  <c r="H131" i="18" s="1"/>
  <c r="G130" i="18"/>
  <c r="H130" i="18" s="1"/>
  <c r="G129" i="18"/>
  <c r="H129" i="18" s="1"/>
  <c r="G128" i="18"/>
  <c r="H128" i="18" s="1"/>
  <c r="G127" i="18"/>
  <c r="H127" i="18" s="1"/>
  <c r="G126" i="18"/>
  <c r="H126" i="18" s="1"/>
  <c r="G125" i="18"/>
  <c r="H125" i="18" s="1"/>
  <c r="G124" i="18"/>
  <c r="H124" i="18" s="1"/>
  <c r="G123" i="18"/>
  <c r="H123" i="18" s="1"/>
  <c r="G122" i="18"/>
  <c r="H122" i="18" s="1"/>
  <c r="G121" i="18"/>
  <c r="H121" i="18" s="1"/>
  <c r="G120" i="18"/>
  <c r="H120" i="18" s="1"/>
  <c r="G119" i="18"/>
  <c r="H119" i="18" s="1"/>
  <c r="G118" i="18"/>
  <c r="H118" i="18" s="1"/>
  <c r="G117" i="18"/>
  <c r="H117" i="18" s="1"/>
  <c r="G116" i="18"/>
  <c r="H116" i="18" s="1"/>
  <c r="G115" i="18"/>
  <c r="H115" i="18" s="1"/>
  <c r="G114" i="18"/>
  <c r="H114" i="18" s="1"/>
  <c r="G113" i="18"/>
  <c r="H113" i="18" s="1"/>
  <c r="G112" i="18"/>
  <c r="H112" i="18" s="1"/>
  <c r="G111" i="18"/>
  <c r="H111" i="18" s="1"/>
  <c r="G110" i="18"/>
  <c r="H110" i="18" s="1"/>
  <c r="G109" i="18"/>
  <c r="H109" i="18" s="1"/>
  <c r="G108" i="18"/>
  <c r="H108" i="18" s="1"/>
  <c r="G107" i="18"/>
  <c r="H107" i="18" s="1"/>
  <c r="G106" i="18"/>
  <c r="H106" i="18" s="1"/>
  <c r="G105" i="18"/>
  <c r="H105" i="18" s="1"/>
  <c r="G104" i="18"/>
  <c r="H104" i="18" s="1"/>
  <c r="G103" i="18"/>
  <c r="H103" i="18" s="1"/>
  <c r="G102" i="18"/>
  <c r="H102" i="18" s="1"/>
  <c r="G101" i="18"/>
  <c r="H101" i="18" s="1"/>
  <c r="G100" i="18"/>
  <c r="H100" i="18" s="1"/>
  <c r="G99" i="18"/>
  <c r="H99" i="18" s="1"/>
  <c r="G98" i="18"/>
  <c r="H98" i="18" s="1"/>
  <c r="G97" i="18"/>
  <c r="H97" i="18" s="1"/>
  <c r="G96" i="18"/>
  <c r="H96" i="18" s="1"/>
  <c r="G95" i="18"/>
  <c r="H95" i="18" s="1"/>
  <c r="G94" i="18"/>
  <c r="H94" i="18" s="1"/>
  <c r="G93" i="18"/>
  <c r="H93" i="18" s="1"/>
  <c r="G92" i="18"/>
  <c r="H92" i="18" s="1"/>
  <c r="G91" i="18"/>
  <c r="H91" i="18" s="1"/>
  <c r="G90" i="18"/>
  <c r="H90" i="18" s="1"/>
  <c r="G89" i="18"/>
  <c r="H89" i="18" s="1"/>
  <c r="G88" i="18"/>
  <c r="H88" i="18" s="1"/>
  <c r="G87" i="18"/>
  <c r="H87" i="18" s="1"/>
  <c r="G86" i="18"/>
  <c r="H86" i="18" s="1"/>
  <c r="G85" i="18"/>
  <c r="H85" i="18" s="1"/>
  <c r="G84" i="18"/>
  <c r="H84" i="18" s="1"/>
  <c r="G83" i="18"/>
  <c r="H83" i="18" s="1"/>
  <c r="G82" i="18"/>
  <c r="H82" i="18" s="1"/>
  <c r="G81" i="18"/>
  <c r="H81" i="18" s="1"/>
  <c r="G80" i="18"/>
  <c r="H80" i="18" s="1"/>
  <c r="G79" i="18"/>
  <c r="H79" i="18" s="1"/>
  <c r="G78" i="18"/>
  <c r="H78" i="18" s="1"/>
  <c r="G77" i="18"/>
  <c r="H77" i="18" s="1"/>
  <c r="G76" i="18"/>
  <c r="H76" i="18" s="1"/>
  <c r="G75" i="18"/>
  <c r="H75" i="18" s="1"/>
  <c r="G74" i="18"/>
  <c r="H74" i="18" s="1"/>
  <c r="G73" i="18"/>
  <c r="H73" i="18" s="1"/>
  <c r="G72" i="18"/>
  <c r="H72" i="18" s="1"/>
  <c r="G71" i="18"/>
  <c r="H71" i="18" s="1"/>
  <c r="G70" i="18"/>
  <c r="H70" i="18" s="1"/>
  <c r="G69" i="18"/>
  <c r="H69" i="18" s="1"/>
  <c r="G68" i="18"/>
  <c r="H68" i="18" s="1"/>
  <c r="G67" i="18"/>
  <c r="H67" i="18" s="1"/>
  <c r="G66" i="18"/>
  <c r="H66" i="18" s="1"/>
  <c r="G65" i="18"/>
  <c r="H65" i="18" s="1"/>
  <c r="G64" i="18"/>
  <c r="H64" i="18" s="1"/>
  <c r="G63" i="18"/>
  <c r="H63" i="18" s="1"/>
  <c r="G62" i="18"/>
  <c r="H62" i="18" s="1"/>
  <c r="G61" i="18"/>
  <c r="H61" i="18" s="1"/>
  <c r="G60" i="18"/>
  <c r="H60" i="18" s="1"/>
  <c r="G59" i="18"/>
  <c r="H59" i="18" s="1"/>
  <c r="G58" i="18"/>
  <c r="H58" i="18" s="1"/>
  <c r="G57" i="18"/>
  <c r="H57" i="18" s="1"/>
  <c r="G56" i="18"/>
  <c r="H56" i="18" s="1"/>
  <c r="G55" i="18"/>
  <c r="H55" i="18" s="1"/>
  <c r="G54" i="18"/>
  <c r="H54" i="18" s="1"/>
  <c r="G53" i="18"/>
  <c r="H53" i="18" s="1"/>
  <c r="G52" i="18"/>
  <c r="H52" i="18" s="1"/>
  <c r="G51" i="18"/>
  <c r="H51" i="18" s="1"/>
  <c r="G50" i="18"/>
  <c r="H50" i="18" s="1"/>
  <c r="G49" i="18"/>
  <c r="H49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E15" i="18"/>
  <c r="G15" i="18" s="1"/>
  <c r="H15" i="18" s="1"/>
  <c r="G235" i="17" l="1"/>
  <c r="H235" i="17" s="1"/>
  <c r="G234" i="17"/>
  <c r="H234" i="17" s="1"/>
  <c r="G233" i="17"/>
  <c r="H233" i="17" s="1"/>
  <c r="G232" i="17"/>
  <c r="H232" i="17" s="1"/>
  <c r="G231" i="17"/>
  <c r="H231" i="17" s="1"/>
  <c r="G230" i="17"/>
  <c r="H230" i="17" s="1"/>
  <c r="G229" i="17"/>
  <c r="H229" i="17" s="1"/>
  <c r="G228" i="17"/>
  <c r="H228" i="17" s="1"/>
  <c r="G227" i="17"/>
  <c r="H227" i="17" s="1"/>
  <c r="G226" i="17"/>
  <c r="H226" i="17" s="1"/>
  <c r="G225" i="17"/>
  <c r="H225" i="17" s="1"/>
  <c r="G224" i="17"/>
  <c r="H224" i="17" s="1"/>
  <c r="G223" i="17"/>
  <c r="H223" i="17" s="1"/>
  <c r="G222" i="17"/>
  <c r="H222" i="17" s="1"/>
  <c r="G221" i="17"/>
  <c r="H221" i="17" s="1"/>
  <c r="G220" i="17"/>
  <c r="H220" i="17" s="1"/>
  <c r="G219" i="17"/>
  <c r="H219" i="17" s="1"/>
  <c r="G218" i="17"/>
  <c r="H218" i="17" s="1"/>
  <c r="G217" i="17"/>
  <c r="H217" i="17" s="1"/>
  <c r="G216" i="17"/>
  <c r="H216" i="17" s="1"/>
  <c r="G215" i="17"/>
  <c r="H215" i="17" s="1"/>
  <c r="G214" i="17"/>
  <c r="H214" i="17" s="1"/>
  <c r="G213" i="17"/>
  <c r="H213" i="17" s="1"/>
  <c r="G212" i="17"/>
  <c r="H212" i="17" s="1"/>
  <c r="G211" i="17"/>
  <c r="H211" i="17" s="1"/>
  <c r="G210" i="17"/>
  <c r="H210" i="17" s="1"/>
  <c r="G209" i="17"/>
  <c r="H209" i="17" s="1"/>
  <c r="G208" i="17"/>
  <c r="H208" i="17" s="1"/>
  <c r="G207" i="17"/>
  <c r="H207" i="17" s="1"/>
  <c r="G206" i="17"/>
  <c r="H206" i="17" s="1"/>
  <c r="G205" i="17"/>
  <c r="H205" i="17" s="1"/>
  <c r="G204" i="17"/>
  <c r="H204" i="17" s="1"/>
  <c r="G203" i="17"/>
  <c r="H203" i="17" s="1"/>
  <c r="G202" i="17"/>
  <c r="H202" i="17" s="1"/>
  <c r="G201" i="17"/>
  <c r="H201" i="17" s="1"/>
  <c r="G200" i="17"/>
  <c r="H200" i="17" s="1"/>
  <c r="G199" i="17"/>
  <c r="H199" i="17" s="1"/>
  <c r="G198" i="17"/>
  <c r="H198" i="17" s="1"/>
  <c r="G197" i="17"/>
  <c r="H197" i="17" s="1"/>
  <c r="G196" i="17"/>
  <c r="H196" i="17" s="1"/>
  <c r="G195" i="17"/>
  <c r="H195" i="17" s="1"/>
  <c r="G194" i="17"/>
  <c r="H194" i="17" s="1"/>
  <c r="G193" i="17"/>
  <c r="H193" i="17" s="1"/>
  <c r="G192" i="17"/>
  <c r="H192" i="17" s="1"/>
  <c r="G191" i="17"/>
  <c r="H191" i="17" s="1"/>
  <c r="G190" i="17"/>
  <c r="H190" i="17" s="1"/>
  <c r="G189" i="17"/>
  <c r="H189" i="17" s="1"/>
  <c r="G188" i="17"/>
  <c r="H188" i="17" s="1"/>
  <c r="G187" i="17"/>
  <c r="H187" i="17" s="1"/>
  <c r="G186" i="17"/>
  <c r="H186" i="17" s="1"/>
  <c r="G185" i="17"/>
  <c r="H185" i="17" s="1"/>
  <c r="G184" i="17"/>
  <c r="H184" i="17" s="1"/>
  <c r="G183" i="17"/>
  <c r="H183" i="17" s="1"/>
  <c r="G182" i="17"/>
  <c r="H182" i="17" s="1"/>
  <c r="G181" i="17"/>
  <c r="H181" i="17" s="1"/>
  <c r="G180" i="17"/>
  <c r="H180" i="17" s="1"/>
  <c r="G179" i="17"/>
  <c r="H179" i="17" s="1"/>
  <c r="G178" i="17"/>
  <c r="H178" i="17" s="1"/>
  <c r="G177" i="17"/>
  <c r="H177" i="17" s="1"/>
  <c r="G176" i="17"/>
  <c r="H176" i="17" s="1"/>
  <c r="G175" i="17"/>
  <c r="H175" i="17" s="1"/>
  <c r="G174" i="17"/>
  <c r="H174" i="17" s="1"/>
  <c r="G173" i="17"/>
  <c r="H173" i="17" s="1"/>
  <c r="G172" i="17"/>
  <c r="H172" i="17" s="1"/>
  <c r="G171" i="17"/>
  <c r="H171" i="17" s="1"/>
  <c r="G170" i="17"/>
  <c r="H170" i="17" s="1"/>
  <c r="G169" i="17"/>
  <c r="H169" i="17" s="1"/>
  <c r="G168" i="17"/>
  <c r="H168" i="17" s="1"/>
  <c r="G167" i="17"/>
  <c r="H167" i="17" s="1"/>
  <c r="G166" i="17"/>
  <c r="H166" i="17" s="1"/>
  <c r="G165" i="17"/>
  <c r="H165" i="17" s="1"/>
  <c r="G164" i="17"/>
  <c r="H164" i="17" s="1"/>
  <c r="G163" i="17"/>
  <c r="H163" i="17" s="1"/>
  <c r="G162" i="17"/>
  <c r="H162" i="17" s="1"/>
  <c r="G161" i="17"/>
  <c r="H161" i="17" s="1"/>
  <c r="G160" i="17"/>
  <c r="H160" i="17" s="1"/>
  <c r="G159" i="17"/>
  <c r="H159" i="17" s="1"/>
  <c r="G158" i="17"/>
  <c r="H158" i="17" s="1"/>
  <c r="G157" i="17"/>
  <c r="H157" i="17" s="1"/>
  <c r="G156" i="17"/>
  <c r="H156" i="17" s="1"/>
  <c r="G155" i="17"/>
  <c r="H155" i="17" s="1"/>
  <c r="G154" i="17"/>
  <c r="H154" i="17" s="1"/>
  <c r="G153" i="17"/>
  <c r="H153" i="17" s="1"/>
  <c r="G152" i="17"/>
  <c r="H152" i="17" s="1"/>
  <c r="G151" i="17"/>
  <c r="H151" i="17" s="1"/>
  <c r="G150" i="17"/>
  <c r="H150" i="17" s="1"/>
  <c r="G149" i="17"/>
  <c r="H149" i="17" s="1"/>
  <c r="G148" i="17"/>
  <c r="H148" i="17" s="1"/>
  <c r="G147" i="17"/>
  <c r="H147" i="17" s="1"/>
  <c r="G146" i="17"/>
  <c r="H146" i="17" s="1"/>
  <c r="G145" i="17"/>
  <c r="H145" i="17" s="1"/>
  <c r="G144" i="17"/>
  <c r="H144" i="17" s="1"/>
  <c r="G143" i="17"/>
  <c r="H143" i="17" s="1"/>
  <c r="G142" i="17"/>
  <c r="H142" i="17" s="1"/>
  <c r="G141" i="17"/>
  <c r="H141" i="17" s="1"/>
  <c r="G140" i="17"/>
  <c r="H140" i="17" s="1"/>
  <c r="G139" i="17"/>
  <c r="H139" i="17" s="1"/>
  <c r="G138" i="17"/>
  <c r="H138" i="17" s="1"/>
  <c r="G137" i="17"/>
  <c r="H137" i="17" s="1"/>
  <c r="G136" i="17"/>
  <c r="H136" i="17" s="1"/>
  <c r="G135" i="17"/>
  <c r="H135" i="17" s="1"/>
  <c r="G134" i="17"/>
  <c r="H134" i="17" s="1"/>
  <c r="G133" i="17"/>
  <c r="H133" i="17" s="1"/>
  <c r="G132" i="17"/>
  <c r="H132" i="17" s="1"/>
  <c r="G131" i="17"/>
  <c r="H131" i="17" s="1"/>
  <c r="G130" i="17"/>
  <c r="H130" i="17" s="1"/>
  <c r="G129" i="17"/>
  <c r="H129" i="17" s="1"/>
  <c r="G128" i="17"/>
  <c r="H128" i="17" s="1"/>
  <c r="G127" i="17"/>
  <c r="H127" i="17" s="1"/>
  <c r="G126" i="17"/>
  <c r="H126" i="17" s="1"/>
  <c r="G125" i="17"/>
  <c r="H125" i="17" s="1"/>
  <c r="G124" i="17"/>
  <c r="H124" i="17" s="1"/>
  <c r="G123" i="17"/>
  <c r="H123" i="17" s="1"/>
  <c r="G122" i="17"/>
  <c r="H122" i="17" s="1"/>
  <c r="G121" i="17"/>
  <c r="H121" i="17" s="1"/>
  <c r="G120" i="17"/>
  <c r="H120" i="17" s="1"/>
  <c r="G119" i="17"/>
  <c r="H119" i="17" s="1"/>
  <c r="G118" i="17"/>
  <c r="H118" i="17" s="1"/>
  <c r="G117" i="17"/>
  <c r="H117" i="17" s="1"/>
  <c r="G116" i="17"/>
  <c r="H116" i="17" s="1"/>
  <c r="G115" i="17"/>
  <c r="H115" i="17" s="1"/>
  <c r="G114" i="17"/>
  <c r="H114" i="17" s="1"/>
  <c r="G113" i="17"/>
  <c r="H113" i="17" s="1"/>
  <c r="G112" i="17"/>
  <c r="H112" i="17" s="1"/>
  <c r="G111" i="17"/>
  <c r="H111" i="17" s="1"/>
  <c r="G110" i="17"/>
  <c r="H110" i="17" s="1"/>
  <c r="G109" i="17"/>
  <c r="H109" i="17" s="1"/>
  <c r="G108" i="17"/>
  <c r="H108" i="17" s="1"/>
  <c r="G107" i="17"/>
  <c r="H107" i="17" s="1"/>
  <c r="G106" i="17"/>
  <c r="H106" i="17" s="1"/>
  <c r="G105" i="17"/>
  <c r="H105" i="17" s="1"/>
  <c r="G104" i="17"/>
  <c r="H104" i="17" s="1"/>
  <c r="G103" i="17"/>
  <c r="H103" i="17" s="1"/>
  <c r="G102" i="17"/>
  <c r="H102" i="17" s="1"/>
  <c r="G101" i="17"/>
  <c r="H101" i="17" s="1"/>
  <c r="G100" i="17"/>
  <c r="H100" i="17" s="1"/>
  <c r="G99" i="17"/>
  <c r="H99" i="17" s="1"/>
  <c r="G98" i="17"/>
  <c r="H98" i="17" s="1"/>
  <c r="G97" i="17"/>
  <c r="H97" i="17" s="1"/>
  <c r="G96" i="17"/>
  <c r="H96" i="17" s="1"/>
  <c r="G95" i="17"/>
  <c r="H95" i="17" s="1"/>
  <c r="G94" i="17"/>
  <c r="H94" i="17" s="1"/>
  <c r="G93" i="17"/>
  <c r="H93" i="17" s="1"/>
  <c r="G92" i="17"/>
  <c r="H92" i="17" s="1"/>
  <c r="G91" i="17"/>
  <c r="H91" i="17" s="1"/>
  <c r="G90" i="17"/>
  <c r="H90" i="17" s="1"/>
  <c r="G89" i="17"/>
  <c r="H89" i="17" s="1"/>
  <c r="G88" i="17"/>
  <c r="H88" i="17" s="1"/>
  <c r="G87" i="17"/>
  <c r="H87" i="17" s="1"/>
  <c r="G86" i="17"/>
  <c r="H86" i="17" s="1"/>
  <c r="G85" i="17"/>
  <c r="H85" i="17" s="1"/>
  <c r="G84" i="17"/>
  <c r="H84" i="17" s="1"/>
  <c r="G83" i="17"/>
  <c r="H83" i="17" s="1"/>
  <c r="G82" i="17"/>
  <c r="H82" i="17" s="1"/>
  <c r="G81" i="17"/>
  <c r="H81" i="17" s="1"/>
  <c r="G80" i="17"/>
  <c r="H80" i="17" s="1"/>
  <c r="G79" i="17"/>
  <c r="H79" i="17" s="1"/>
  <c r="G78" i="17"/>
  <c r="H78" i="17" s="1"/>
  <c r="G77" i="17"/>
  <c r="H77" i="17" s="1"/>
  <c r="G76" i="17"/>
  <c r="H76" i="17" s="1"/>
  <c r="G75" i="17"/>
  <c r="H75" i="17" s="1"/>
  <c r="G74" i="17"/>
  <c r="H74" i="17" s="1"/>
  <c r="G73" i="17"/>
  <c r="H73" i="17" s="1"/>
  <c r="G72" i="17"/>
  <c r="H72" i="17" s="1"/>
  <c r="G71" i="17"/>
  <c r="H71" i="17" s="1"/>
  <c r="G70" i="17"/>
  <c r="H70" i="17" s="1"/>
  <c r="G69" i="17"/>
  <c r="H69" i="17" s="1"/>
  <c r="G68" i="17"/>
  <c r="H68" i="17" s="1"/>
  <c r="G67" i="17"/>
  <c r="H67" i="17" s="1"/>
  <c r="G66" i="17"/>
  <c r="H66" i="17" s="1"/>
  <c r="G65" i="17"/>
  <c r="H65" i="17" s="1"/>
  <c r="G64" i="17"/>
  <c r="H64" i="17" s="1"/>
  <c r="G63" i="17"/>
  <c r="H63" i="17" s="1"/>
  <c r="G62" i="17"/>
  <c r="H62" i="17" s="1"/>
  <c r="G61" i="17"/>
  <c r="H61" i="17" s="1"/>
  <c r="G60" i="17"/>
  <c r="H60" i="17" s="1"/>
  <c r="G59" i="17"/>
  <c r="H59" i="17" s="1"/>
  <c r="G58" i="17"/>
  <c r="H58" i="17" s="1"/>
  <c r="G57" i="17"/>
  <c r="H57" i="17" s="1"/>
  <c r="G56" i="17"/>
  <c r="H56" i="17" s="1"/>
  <c r="G55" i="17"/>
  <c r="H55" i="17" s="1"/>
  <c r="G54" i="17"/>
  <c r="H54" i="17" s="1"/>
  <c r="G53" i="17"/>
  <c r="H53" i="17" s="1"/>
  <c r="G52" i="17"/>
  <c r="H52" i="17" s="1"/>
  <c r="G51" i="17"/>
  <c r="H51" i="17" s="1"/>
  <c r="G50" i="17"/>
  <c r="H50" i="17" s="1"/>
  <c r="G49" i="17"/>
  <c r="H49" i="17" s="1"/>
  <c r="G48" i="17"/>
  <c r="H48" i="17" s="1"/>
  <c r="G47" i="17"/>
  <c r="H47" i="17" s="1"/>
  <c r="G46" i="17"/>
  <c r="H46" i="17" s="1"/>
  <c r="G45" i="17"/>
  <c r="H45" i="17" s="1"/>
  <c r="G44" i="17"/>
  <c r="H44" i="17" s="1"/>
  <c r="G43" i="17"/>
  <c r="H43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G235" i="16"/>
  <c r="H235" i="16" s="1"/>
  <c r="G234" i="16"/>
  <c r="H234" i="16" s="1"/>
  <c r="G233" i="16"/>
  <c r="H233" i="16" s="1"/>
  <c r="H232" i="16"/>
  <c r="G232" i="16"/>
  <c r="G231" i="16"/>
  <c r="H231" i="16" s="1"/>
  <c r="H230" i="16"/>
  <c r="G230" i="16"/>
  <c r="H229" i="16"/>
  <c r="G229" i="16"/>
  <c r="G228" i="16"/>
  <c r="H228" i="16" s="1"/>
  <c r="G227" i="16"/>
  <c r="H227" i="16" s="1"/>
  <c r="H226" i="16"/>
  <c r="G226" i="16"/>
  <c r="G225" i="16"/>
  <c r="H225" i="16" s="1"/>
  <c r="H224" i="16"/>
  <c r="G224" i="16"/>
  <c r="H223" i="16"/>
  <c r="G223" i="16"/>
  <c r="G222" i="16"/>
  <c r="H222" i="16" s="1"/>
  <c r="G221" i="16"/>
  <c r="H221" i="16" s="1"/>
  <c r="G220" i="16"/>
  <c r="H220" i="16" s="1"/>
  <c r="G219" i="16"/>
  <c r="H219" i="16" s="1"/>
  <c r="H218" i="16"/>
  <c r="G218" i="16"/>
  <c r="G217" i="16"/>
  <c r="H217" i="16" s="1"/>
  <c r="G216" i="16"/>
  <c r="H216" i="16" s="1"/>
  <c r="G215" i="16"/>
  <c r="H215" i="16" s="1"/>
  <c r="H214" i="16"/>
  <c r="G214" i="16"/>
  <c r="G213" i="16"/>
  <c r="H213" i="16" s="1"/>
  <c r="G212" i="16"/>
  <c r="H212" i="16" s="1"/>
  <c r="G211" i="16"/>
  <c r="H211" i="16" s="1"/>
  <c r="G210" i="16"/>
  <c r="H210" i="16" s="1"/>
  <c r="G209" i="16"/>
  <c r="H209" i="16" s="1"/>
  <c r="H208" i="16"/>
  <c r="G208" i="16"/>
  <c r="G207" i="16"/>
  <c r="H207" i="16" s="1"/>
  <c r="H206" i="16"/>
  <c r="G206" i="16"/>
  <c r="H205" i="16"/>
  <c r="G205" i="16"/>
  <c r="G204" i="16"/>
  <c r="H204" i="16" s="1"/>
  <c r="G203" i="16"/>
  <c r="H203" i="16" s="1"/>
  <c r="H202" i="16"/>
  <c r="G202" i="16"/>
  <c r="G201" i="16"/>
  <c r="H201" i="16" s="1"/>
  <c r="H200" i="16"/>
  <c r="G200" i="16"/>
  <c r="H199" i="16"/>
  <c r="G199" i="16"/>
  <c r="G198" i="16"/>
  <c r="H198" i="16" s="1"/>
  <c r="G197" i="16"/>
  <c r="H197" i="16" s="1"/>
  <c r="G196" i="16"/>
  <c r="H196" i="16" s="1"/>
  <c r="G195" i="16"/>
  <c r="H195" i="16" s="1"/>
  <c r="H194" i="16"/>
  <c r="G194" i="16"/>
  <c r="G193" i="16"/>
  <c r="H193" i="16" s="1"/>
  <c r="G192" i="16"/>
  <c r="H192" i="16" s="1"/>
  <c r="G191" i="16"/>
  <c r="H191" i="16" s="1"/>
  <c r="H190" i="16"/>
  <c r="G190" i="16"/>
  <c r="G189" i="16"/>
  <c r="H189" i="16" s="1"/>
  <c r="G188" i="16"/>
  <c r="H188" i="16" s="1"/>
  <c r="G187" i="16"/>
  <c r="H187" i="16" s="1"/>
  <c r="G186" i="16"/>
  <c r="H186" i="16" s="1"/>
  <c r="G185" i="16"/>
  <c r="H185" i="16" s="1"/>
  <c r="H184" i="16"/>
  <c r="G184" i="16"/>
  <c r="G183" i="16"/>
  <c r="H183" i="16" s="1"/>
  <c r="H182" i="16"/>
  <c r="G182" i="16"/>
  <c r="H181" i="16"/>
  <c r="G181" i="16"/>
  <c r="G180" i="16"/>
  <c r="H180" i="16" s="1"/>
  <c r="G179" i="16"/>
  <c r="H179" i="16" s="1"/>
  <c r="H178" i="16"/>
  <c r="G178" i="16"/>
  <c r="G177" i="16"/>
  <c r="H177" i="16" s="1"/>
  <c r="H176" i="16"/>
  <c r="G176" i="16"/>
  <c r="H175" i="16"/>
  <c r="G175" i="16"/>
  <c r="G174" i="16"/>
  <c r="H174" i="16" s="1"/>
  <c r="G173" i="16"/>
  <c r="H173" i="16" s="1"/>
  <c r="G172" i="16"/>
  <c r="H172" i="16" s="1"/>
  <c r="G171" i="16"/>
  <c r="H171" i="16" s="1"/>
  <c r="H170" i="16"/>
  <c r="G170" i="16"/>
  <c r="G169" i="16"/>
  <c r="H169" i="16" s="1"/>
  <c r="G168" i="16"/>
  <c r="H168" i="16" s="1"/>
  <c r="G167" i="16"/>
  <c r="H167" i="16" s="1"/>
  <c r="H166" i="16"/>
  <c r="G166" i="16"/>
  <c r="G165" i="16"/>
  <c r="H165" i="16" s="1"/>
  <c r="G164" i="16"/>
  <c r="H164" i="16" s="1"/>
  <c r="H163" i="16"/>
  <c r="G163" i="16"/>
  <c r="G162" i="16"/>
  <c r="H162" i="16" s="1"/>
  <c r="G161" i="16"/>
  <c r="H161" i="16" s="1"/>
  <c r="H160" i="16"/>
  <c r="G160" i="16"/>
  <c r="G159" i="16"/>
  <c r="H159" i="16" s="1"/>
  <c r="H158" i="16"/>
  <c r="G158" i="16"/>
  <c r="H157" i="16"/>
  <c r="G157" i="16"/>
  <c r="G156" i="16"/>
  <c r="H156" i="16" s="1"/>
  <c r="G155" i="16"/>
  <c r="H155" i="16" s="1"/>
  <c r="H154" i="16"/>
  <c r="G154" i="16"/>
  <c r="G153" i="16"/>
  <c r="H153" i="16" s="1"/>
  <c r="H152" i="16"/>
  <c r="G152" i="16"/>
  <c r="H151" i="16"/>
  <c r="G151" i="16"/>
  <c r="G150" i="16"/>
  <c r="H150" i="16" s="1"/>
  <c r="G149" i="16"/>
  <c r="H149" i="16" s="1"/>
  <c r="G148" i="16"/>
  <c r="H148" i="16" s="1"/>
  <c r="G147" i="16"/>
  <c r="H147" i="16" s="1"/>
  <c r="H146" i="16"/>
  <c r="G146" i="16"/>
  <c r="G145" i="16"/>
  <c r="H145" i="16" s="1"/>
  <c r="G144" i="16"/>
  <c r="H144" i="16" s="1"/>
  <c r="G143" i="16"/>
  <c r="H143" i="16" s="1"/>
  <c r="H142" i="16"/>
  <c r="G142" i="16"/>
  <c r="G141" i="16"/>
  <c r="H141" i="16" s="1"/>
  <c r="G140" i="16"/>
  <c r="H140" i="16" s="1"/>
  <c r="H139" i="16"/>
  <c r="G139" i="16"/>
  <c r="G138" i="16"/>
  <c r="H138" i="16" s="1"/>
  <c r="G137" i="16"/>
  <c r="H137" i="16" s="1"/>
  <c r="H136" i="16"/>
  <c r="G136" i="16"/>
  <c r="G135" i="16"/>
  <c r="H135" i="16" s="1"/>
  <c r="H134" i="16"/>
  <c r="G134" i="16"/>
  <c r="H133" i="16"/>
  <c r="G133" i="16"/>
  <c r="G132" i="16"/>
  <c r="H132" i="16" s="1"/>
  <c r="G131" i="16"/>
  <c r="H131" i="16" s="1"/>
  <c r="H130" i="16"/>
  <c r="G130" i="16"/>
  <c r="G129" i="16"/>
  <c r="H129" i="16" s="1"/>
  <c r="H128" i="16"/>
  <c r="G128" i="16"/>
  <c r="H127" i="16"/>
  <c r="G127" i="16"/>
  <c r="G126" i="16"/>
  <c r="H126" i="16" s="1"/>
  <c r="G125" i="16"/>
  <c r="H125" i="16" s="1"/>
  <c r="G124" i="16"/>
  <c r="H124" i="16" s="1"/>
  <c r="G123" i="16"/>
  <c r="H123" i="16" s="1"/>
  <c r="H122" i="16"/>
  <c r="G122" i="16"/>
  <c r="G121" i="16"/>
  <c r="H121" i="16" s="1"/>
  <c r="G120" i="16"/>
  <c r="H120" i="16" s="1"/>
  <c r="G119" i="16"/>
  <c r="H119" i="16" s="1"/>
  <c r="H118" i="16"/>
  <c r="G118" i="16"/>
  <c r="G117" i="16"/>
  <c r="H117" i="16" s="1"/>
  <c r="G116" i="16"/>
  <c r="H116" i="16" s="1"/>
  <c r="H115" i="16"/>
  <c r="G115" i="16"/>
  <c r="G114" i="16"/>
  <c r="H114" i="16" s="1"/>
  <c r="G113" i="16"/>
  <c r="H113" i="16" s="1"/>
  <c r="H112" i="16"/>
  <c r="G112" i="16"/>
  <c r="G111" i="16"/>
  <c r="H111" i="16" s="1"/>
  <c r="H110" i="16"/>
  <c r="G110" i="16"/>
  <c r="H109" i="16"/>
  <c r="G109" i="16"/>
  <c r="G108" i="16"/>
  <c r="H108" i="16" s="1"/>
  <c r="G107" i="16"/>
  <c r="H107" i="16" s="1"/>
  <c r="H106" i="16"/>
  <c r="G106" i="16"/>
  <c r="G105" i="16"/>
  <c r="H105" i="16" s="1"/>
  <c r="H104" i="16"/>
  <c r="G104" i="16"/>
  <c r="H103" i="16"/>
  <c r="G103" i="16"/>
  <c r="G102" i="16"/>
  <c r="H102" i="16" s="1"/>
  <c r="G101" i="16"/>
  <c r="H101" i="16" s="1"/>
  <c r="G100" i="16"/>
  <c r="H100" i="16" s="1"/>
  <c r="G99" i="16"/>
  <c r="H99" i="16" s="1"/>
  <c r="H98" i="16"/>
  <c r="G98" i="16"/>
  <c r="G97" i="16"/>
  <c r="H97" i="16" s="1"/>
  <c r="G96" i="16"/>
  <c r="H96" i="16" s="1"/>
  <c r="G95" i="16"/>
  <c r="H95" i="16" s="1"/>
  <c r="G94" i="16"/>
  <c r="H94" i="16" s="1"/>
  <c r="G93" i="16"/>
  <c r="H93" i="16" s="1"/>
  <c r="G92" i="16"/>
  <c r="H92" i="16" s="1"/>
  <c r="H91" i="16"/>
  <c r="G91" i="16"/>
  <c r="G90" i="16"/>
  <c r="H90" i="16" s="1"/>
  <c r="G89" i="16"/>
  <c r="H89" i="16" s="1"/>
  <c r="H88" i="16"/>
  <c r="G88" i="16"/>
  <c r="G87" i="16"/>
  <c r="H87" i="16" s="1"/>
  <c r="G86" i="16"/>
  <c r="H86" i="16" s="1"/>
  <c r="H85" i="16"/>
  <c r="G85" i="16"/>
  <c r="G84" i="16"/>
  <c r="H84" i="16" s="1"/>
  <c r="G83" i="16"/>
  <c r="H83" i="16" s="1"/>
  <c r="H82" i="16"/>
  <c r="G82" i="16"/>
  <c r="G81" i="16"/>
  <c r="H81" i="16" s="1"/>
  <c r="H80" i="16"/>
  <c r="G80" i="16"/>
  <c r="H79" i="16"/>
  <c r="G79" i="16"/>
  <c r="G78" i="16"/>
  <c r="H78" i="16" s="1"/>
  <c r="G77" i="16"/>
  <c r="H77" i="16" s="1"/>
  <c r="G76" i="16"/>
  <c r="H76" i="16" s="1"/>
  <c r="G75" i="16"/>
  <c r="H75" i="16" s="1"/>
  <c r="H74" i="16"/>
  <c r="G74" i="16"/>
  <c r="G73" i="16"/>
  <c r="H73" i="16" s="1"/>
  <c r="G72" i="16"/>
  <c r="H72" i="16" s="1"/>
  <c r="G71" i="16"/>
  <c r="H71" i="16" s="1"/>
  <c r="G70" i="16"/>
  <c r="H70" i="16" s="1"/>
  <c r="G69" i="16"/>
  <c r="H69" i="16" s="1"/>
  <c r="G68" i="16"/>
  <c r="H68" i="16" s="1"/>
  <c r="H67" i="16"/>
  <c r="G67" i="16"/>
  <c r="G66" i="16"/>
  <c r="H66" i="16" s="1"/>
  <c r="G65" i="16"/>
  <c r="H65" i="16" s="1"/>
  <c r="H64" i="16"/>
  <c r="G64" i="16"/>
  <c r="G63" i="16"/>
  <c r="H63" i="16" s="1"/>
  <c r="G62" i="16"/>
  <c r="H62" i="16" s="1"/>
  <c r="H61" i="16"/>
  <c r="G61" i="16"/>
  <c r="G60" i="16"/>
  <c r="H60" i="16" s="1"/>
  <c r="G59" i="16"/>
  <c r="H59" i="16" s="1"/>
  <c r="H58" i="16"/>
  <c r="G58" i="16"/>
  <c r="G57" i="16"/>
  <c r="H57" i="16" s="1"/>
  <c r="H56" i="16"/>
  <c r="G56" i="16"/>
  <c r="H55" i="16"/>
  <c r="G55" i="16"/>
  <c r="G54" i="16"/>
  <c r="H54" i="16" s="1"/>
  <c r="G53" i="16"/>
  <c r="H53" i="16" s="1"/>
  <c r="G52" i="16"/>
  <c r="H52" i="16" s="1"/>
  <c r="G51" i="16"/>
  <c r="H51" i="16" s="1"/>
  <c r="H50" i="16"/>
  <c r="G50" i="16"/>
  <c r="G49" i="16"/>
  <c r="H49" i="16" s="1"/>
  <c r="G48" i="16"/>
  <c r="H48" i="16" s="1"/>
  <c r="G47" i="16"/>
  <c r="H47" i="16" s="1"/>
  <c r="G46" i="16"/>
  <c r="H46" i="16" s="1"/>
  <c r="G45" i="16"/>
  <c r="H45" i="16" s="1"/>
  <c r="G44" i="16"/>
  <c r="H44" i="16" s="1"/>
  <c r="G43" i="16"/>
  <c r="H43" i="16" s="1"/>
  <c r="G42" i="16"/>
  <c r="H42" i="16" s="1"/>
  <c r="G41" i="16"/>
  <c r="H41" i="16" s="1"/>
  <c r="H40" i="16"/>
  <c r="G40" i="16"/>
  <c r="G39" i="16"/>
  <c r="H39" i="16" s="1"/>
  <c r="G38" i="16"/>
  <c r="H38" i="16" s="1"/>
  <c r="H37" i="16"/>
  <c r="G37" i="16"/>
  <c r="G36" i="16"/>
  <c r="H36" i="16" s="1"/>
  <c r="G35" i="16"/>
  <c r="H35" i="16" s="1"/>
  <c r="H34" i="16"/>
  <c r="G34" i="16"/>
  <c r="G33" i="16"/>
  <c r="H33" i="16" s="1"/>
  <c r="H32" i="16"/>
  <c r="G32" i="16"/>
  <c r="H31" i="16"/>
  <c r="G31" i="16"/>
  <c r="G30" i="16"/>
  <c r="H30" i="16" s="1"/>
  <c r="G29" i="16"/>
  <c r="H29" i="16" s="1"/>
  <c r="G28" i="16"/>
  <c r="H28" i="16" s="1"/>
  <c r="G27" i="16"/>
  <c r="H27" i="16" s="1"/>
  <c r="H26" i="16"/>
  <c r="G26" i="16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H16" i="16"/>
  <c r="G16" i="16"/>
  <c r="G15" i="16"/>
  <c r="G235" i="13" l="1"/>
  <c r="H235" i="13" s="1"/>
  <c r="G234" i="13"/>
  <c r="H234" i="13" s="1"/>
  <c r="G233" i="13"/>
  <c r="H233" i="13" s="1"/>
  <c r="G232" i="13"/>
  <c r="H232" i="13" s="1"/>
  <c r="G231" i="13"/>
  <c r="H231" i="13" s="1"/>
  <c r="G230" i="13"/>
  <c r="H230" i="13" s="1"/>
  <c r="G229" i="13"/>
  <c r="H229" i="13" s="1"/>
  <c r="G228" i="13"/>
  <c r="H228" i="13" s="1"/>
  <c r="G227" i="13"/>
  <c r="H227" i="13" s="1"/>
  <c r="G226" i="13"/>
  <c r="H226" i="13" s="1"/>
  <c r="G225" i="13"/>
  <c r="H225" i="13" s="1"/>
  <c r="G224" i="13"/>
  <c r="H224" i="13" s="1"/>
  <c r="G223" i="13"/>
  <c r="H223" i="13" s="1"/>
  <c r="G222" i="13"/>
  <c r="H222" i="13" s="1"/>
  <c r="G221" i="13"/>
  <c r="H221" i="13" s="1"/>
  <c r="G220" i="13"/>
  <c r="H220" i="13" s="1"/>
  <c r="G219" i="13"/>
  <c r="H219" i="13" s="1"/>
  <c r="G218" i="13"/>
  <c r="H218" i="13" s="1"/>
  <c r="G217" i="13"/>
  <c r="H217" i="13" s="1"/>
  <c r="G216" i="13"/>
  <c r="H216" i="13" s="1"/>
  <c r="G215" i="13"/>
  <c r="H215" i="13" s="1"/>
  <c r="G214" i="13"/>
  <c r="H214" i="13" s="1"/>
  <c r="G213" i="13"/>
  <c r="H213" i="13" s="1"/>
  <c r="G212" i="13"/>
  <c r="H212" i="13" s="1"/>
  <c r="G211" i="13"/>
  <c r="H211" i="13" s="1"/>
  <c r="G210" i="13"/>
  <c r="H210" i="13" s="1"/>
  <c r="G209" i="13"/>
  <c r="H209" i="13" s="1"/>
  <c r="G208" i="13"/>
  <c r="H208" i="13" s="1"/>
  <c r="G207" i="13"/>
  <c r="H207" i="13" s="1"/>
  <c r="G206" i="13"/>
  <c r="H206" i="13" s="1"/>
  <c r="G205" i="13"/>
  <c r="H205" i="13" s="1"/>
  <c r="G204" i="13"/>
  <c r="H204" i="13" s="1"/>
  <c r="G203" i="13"/>
  <c r="H203" i="13" s="1"/>
  <c r="G202" i="13"/>
  <c r="H202" i="13" s="1"/>
  <c r="G201" i="13"/>
  <c r="H201" i="13" s="1"/>
  <c r="G200" i="13"/>
  <c r="H200" i="13" s="1"/>
  <c r="G199" i="13"/>
  <c r="H199" i="13" s="1"/>
  <c r="G198" i="13"/>
  <c r="H198" i="13" s="1"/>
  <c r="G197" i="13"/>
  <c r="H197" i="13" s="1"/>
  <c r="G196" i="13"/>
  <c r="H196" i="13" s="1"/>
  <c r="G195" i="13"/>
  <c r="H195" i="13" s="1"/>
  <c r="G194" i="13"/>
  <c r="H194" i="13" s="1"/>
  <c r="G193" i="13"/>
  <c r="H193" i="13" s="1"/>
  <c r="G192" i="13"/>
  <c r="H192" i="13" s="1"/>
  <c r="G191" i="13"/>
  <c r="H191" i="13" s="1"/>
  <c r="G190" i="13"/>
  <c r="H190" i="13" s="1"/>
  <c r="G189" i="13"/>
  <c r="H189" i="13" s="1"/>
  <c r="G188" i="13"/>
  <c r="H188" i="13" s="1"/>
  <c r="G187" i="13"/>
  <c r="H187" i="13" s="1"/>
  <c r="G186" i="13"/>
  <c r="H186" i="13" s="1"/>
  <c r="G185" i="13"/>
  <c r="H185" i="13" s="1"/>
  <c r="G184" i="13"/>
  <c r="H184" i="13" s="1"/>
  <c r="G183" i="13"/>
  <c r="H183" i="13" s="1"/>
  <c r="G182" i="13"/>
  <c r="H182" i="13" s="1"/>
  <c r="G181" i="13"/>
  <c r="H181" i="13" s="1"/>
  <c r="G180" i="13"/>
  <c r="H180" i="13" s="1"/>
  <c r="G179" i="13"/>
  <c r="H179" i="13" s="1"/>
  <c r="G178" i="13"/>
  <c r="H178" i="13" s="1"/>
  <c r="G177" i="13"/>
  <c r="H177" i="13" s="1"/>
  <c r="G176" i="13"/>
  <c r="H176" i="13" s="1"/>
  <c r="G175" i="13"/>
  <c r="H175" i="13" s="1"/>
  <c r="G174" i="13"/>
  <c r="H174" i="13" s="1"/>
  <c r="G173" i="13"/>
  <c r="H173" i="13" s="1"/>
  <c r="G172" i="13"/>
  <c r="H172" i="13" s="1"/>
  <c r="G171" i="13"/>
  <c r="H171" i="13" s="1"/>
  <c r="G170" i="13"/>
  <c r="H170" i="13" s="1"/>
  <c r="G169" i="13"/>
  <c r="H169" i="13" s="1"/>
  <c r="G168" i="13"/>
  <c r="H168" i="13" s="1"/>
  <c r="F167" i="13"/>
  <c r="E167" i="13"/>
  <c r="G166" i="13"/>
  <c r="H166" i="13" s="1"/>
  <c r="G165" i="13"/>
  <c r="H165" i="13" s="1"/>
  <c r="G164" i="13"/>
  <c r="H164" i="13" s="1"/>
  <c r="G163" i="13"/>
  <c r="H163" i="13" s="1"/>
  <c r="G162" i="13"/>
  <c r="H162" i="13" s="1"/>
  <c r="G161" i="13"/>
  <c r="H161" i="13" s="1"/>
  <c r="G160" i="13"/>
  <c r="H160" i="13" s="1"/>
  <c r="G159" i="13"/>
  <c r="H159" i="13" s="1"/>
  <c r="G158" i="13"/>
  <c r="H158" i="13" s="1"/>
  <c r="G157" i="13"/>
  <c r="H157" i="13" s="1"/>
  <c r="G156" i="13"/>
  <c r="H156" i="13" s="1"/>
  <c r="G155" i="13"/>
  <c r="H155" i="13" s="1"/>
  <c r="G154" i="13"/>
  <c r="H154" i="13" s="1"/>
  <c r="G153" i="13"/>
  <c r="H153" i="13" s="1"/>
  <c r="G152" i="13"/>
  <c r="H152" i="13" s="1"/>
  <c r="G151" i="13"/>
  <c r="H151" i="13" s="1"/>
  <c r="G150" i="13"/>
  <c r="H150" i="13" s="1"/>
  <c r="G149" i="13"/>
  <c r="H149" i="13" s="1"/>
  <c r="G148" i="13"/>
  <c r="H148" i="13" s="1"/>
  <c r="G147" i="13"/>
  <c r="H147" i="13" s="1"/>
  <c r="G146" i="13"/>
  <c r="H146" i="13" s="1"/>
  <c r="G145" i="13"/>
  <c r="H145" i="13" s="1"/>
  <c r="G144" i="13"/>
  <c r="H144" i="13" s="1"/>
  <c r="G143" i="13"/>
  <c r="H143" i="13" s="1"/>
  <c r="G142" i="13"/>
  <c r="H142" i="13" s="1"/>
  <c r="G141" i="13"/>
  <c r="H141" i="13" s="1"/>
  <c r="G140" i="13"/>
  <c r="H140" i="13" s="1"/>
  <c r="G139" i="13"/>
  <c r="H139" i="13" s="1"/>
  <c r="G138" i="13"/>
  <c r="H138" i="13" s="1"/>
  <c r="G137" i="13"/>
  <c r="H137" i="13" s="1"/>
  <c r="G136" i="13"/>
  <c r="H136" i="13" s="1"/>
  <c r="G135" i="13"/>
  <c r="H135" i="13" s="1"/>
  <c r="G134" i="13"/>
  <c r="H134" i="13" s="1"/>
  <c r="G133" i="13"/>
  <c r="H133" i="13" s="1"/>
  <c r="G132" i="13"/>
  <c r="H132" i="13" s="1"/>
  <c r="G131" i="13"/>
  <c r="H131" i="13" s="1"/>
  <c r="G130" i="13"/>
  <c r="H130" i="13" s="1"/>
  <c r="G129" i="13"/>
  <c r="H129" i="13" s="1"/>
  <c r="G128" i="13"/>
  <c r="H128" i="13" s="1"/>
  <c r="G127" i="13"/>
  <c r="H127" i="13" s="1"/>
  <c r="G126" i="13"/>
  <c r="H126" i="13" s="1"/>
  <c r="G125" i="13"/>
  <c r="H125" i="13" s="1"/>
  <c r="G124" i="13"/>
  <c r="H124" i="13" s="1"/>
  <c r="G123" i="13"/>
  <c r="H123" i="13" s="1"/>
  <c r="G122" i="13"/>
  <c r="H122" i="13" s="1"/>
  <c r="G121" i="13"/>
  <c r="H121" i="13" s="1"/>
  <c r="G120" i="13"/>
  <c r="H120" i="13" s="1"/>
  <c r="G119" i="13"/>
  <c r="H119" i="13" s="1"/>
  <c r="G118" i="13"/>
  <c r="H118" i="13" s="1"/>
  <c r="G117" i="13"/>
  <c r="H117" i="13" s="1"/>
  <c r="G116" i="13"/>
  <c r="H116" i="13" s="1"/>
  <c r="G115" i="13"/>
  <c r="H115" i="13" s="1"/>
  <c r="G114" i="13"/>
  <c r="H114" i="13" s="1"/>
  <c r="G113" i="13"/>
  <c r="H113" i="13" s="1"/>
  <c r="G112" i="13"/>
  <c r="H112" i="13" s="1"/>
  <c r="G111" i="13"/>
  <c r="H111" i="13" s="1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G104" i="13"/>
  <c r="H104" i="13" s="1"/>
  <c r="G103" i="13"/>
  <c r="H103" i="13" s="1"/>
  <c r="G102" i="13"/>
  <c r="H102" i="13" s="1"/>
  <c r="G101" i="13"/>
  <c r="H101" i="13" s="1"/>
  <c r="G100" i="13"/>
  <c r="H100" i="13" s="1"/>
  <c r="G99" i="13"/>
  <c r="H99" i="13" s="1"/>
  <c r="G98" i="13"/>
  <c r="H98" i="13" s="1"/>
  <c r="G97" i="13"/>
  <c r="H97" i="13" s="1"/>
  <c r="G96" i="13"/>
  <c r="H96" i="13" s="1"/>
  <c r="G95" i="13"/>
  <c r="H95" i="13" s="1"/>
  <c r="G94" i="13"/>
  <c r="H94" i="13" s="1"/>
  <c r="G93" i="13"/>
  <c r="H93" i="13" s="1"/>
  <c r="G92" i="13"/>
  <c r="H92" i="13" s="1"/>
  <c r="G91" i="13"/>
  <c r="H91" i="13" s="1"/>
  <c r="G90" i="13"/>
  <c r="H90" i="13" s="1"/>
  <c r="G89" i="13"/>
  <c r="H89" i="13" s="1"/>
  <c r="G88" i="13"/>
  <c r="H88" i="13" s="1"/>
  <c r="G87" i="13"/>
  <c r="H87" i="13" s="1"/>
  <c r="G86" i="13"/>
  <c r="H86" i="13" s="1"/>
  <c r="G85" i="13"/>
  <c r="H85" i="13" s="1"/>
  <c r="G84" i="13"/>
  <c r="H84" i="13" s="1"/>
  <c r="G83" i="13"/>
  <c r="H83" i="13" s="1"/>
  <c r="G82" i="13"/>
  <c r="H82" i="13" s="1"/>
  <c r="G81" i="13"/>
  <c r="H81" i="13" s="1"/>
  <c r="G80" i="13"/>
  <c r="H80" i="13" s="1"/>
  <c r="G79" i="13"/>
  <c r="H79" i="13" s="1"/>
  <c r="G78" i="13"/>
  <c r="H78" i="13" s="1"/>
  <c r="G77" i="13"/>
  <c r="H77" i="13" s="1"/>
  <c r="G76" i="13"/>
  <c r="H76" i="13" s="1"/>
  <c r="G75" i="13"/>
  <c r="H75" i="13" s="1"/>
  <c r="G74" i="13"/>
  <c r="H74" i="13" s="1"/>
  <c r="G73" i="13"/>
  <c r="H73" i="13" s="1"/>
  <c r="G72" i="13"/>
  <c r="H72" i="13" s="1"/>
  <c r="G71" i="13"/>
  <c r="H71" i="13" s="1"/>
  <c r="G70" i="13"/>
  <c r="H70" i="13" s="1"/>
  <c r="G69" i="13"/>
  <c r="H69" i="13" s="1"/>
  <c r="G68" i="13"/>
  <c r="H68" i="13" s="1"/>
  <c r="G67" i="13"/>
  <c r="H67" i="13" s="1"/>
  <c r="H66" i="13"/>
  <c r="G66" i="13"/>
  <c r="G65" i="13"/>
  <c r="H65" i="13" s="1"/>
  <c r="G64" i="13"/>
  <c r="H64" i="13" s="1"/>
  <c r="G63" i="13"/>
  <c r="H63" i="13" s="1"/>
  <c r="G62" i="13"/>
  <c r="H62" i="13" s="1"/>
  <c r="G61" i="13"/>
  <c r="H61" i="13" s="1"/>
  <c r="G60" i="13"/>
  <c r="H60" i="13" s="1"/>
  <c r="G59" i="13"/>
  <c r="H59" i="13" s="1"/>
  <c r="H58" i="13"/>
  <c r="G58" i="13"/>
  <c r="G57" i="13"/>
  <c r="H57" i="13" s="1"/>
  <c r="G56" i="13"/>
  <c r="H56" i="13" s="1"/>
  <c r="G55" i="13"/>
  <c r="H55" i="13" s="1"/>
  <c r="G54" i="13"/>
  <c r="H54" i="13" s="1"/>
  <c r="G53" i="13"/>
  <c r="H53" i="13" s="1"/>
  <c r="G52" i="13"/>
  <c r="H52" i="13" s="1"/>
  <c r="G51" i="13"/>
  <c r="H51" i="13" s="1"/>
  <c r="H50" i="13"/>
  <c r="G50" i="13"/>
  <c r="G49" i="13"/>
  <c r="H49" i="13" s="1"/>
  <c r="G48" i="13"/>
  <c r="H48" i="13" s="1"/>
  <c r="G47" i="13"/>
  <c r="H47" i="13" s="1"/>
  <c r="G46" i="13"/>
  <c r="H46" i="13" s="1"/>
  <c r="G45" i="13"/>
  <c r="H45" i="13" s="1"/>
  <c r="G44" i="13"/>
  <c r="H44" i="13" s="1"/>
  <c r="G43" i="13"/>
  <c r="H43" i="13" s="1"/>
  <c r="G42" i="13"/>
  <c r="H42" i="13" s="1"/>
  <c r="G41" i="13"/>
  <c r="H41" i="13" s="1"/>
  <c r="G40" i="13"/>
  <c r="H40" i="13" s="1"/>
  <c r="G39" i="13"/>
  <c r="H39" i="13" s="1"/>
  <c r="G38" i="13"/>
  <c r="H38" i="13" s="1"/>
  <c r="G37" i="13"/>
  <c r="H37" i="13" s="1"/>
  <c r="G36" i="13"/>
  <c r="H36" i="13" s="1"/>
  <c r="G35" i="13"/>
  <c r="H35" i="13" s="1"/>
  <c r="H34" i="13"/>
  <c r="G34" i="13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H22" i="13"/>
  <c r="G22" i="13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67" i="13" l="1"/>
  <c r="H167" i="13" s="1"/>
  <c r="G235" i="12"/>
  <c r="H235" i="12" s="1"/>
  <c r="G234" i="12"/>
  <c r="H234" i="12" s="1"/>
  <c r="G233" i="12"/>
  <c r="H233" i="12" s="1"/>
  <c r="G232" i="12"/>
  <c r="H232" i="12" s="1"/>
  <c r="G231" i="12"/>
  <c r="H231" i="12" s="1"/>
  <c r="G230" i="12"/>
  <c r="H230" i="12" s="1"/>
  <c r="G229" i="12"/>
  <c r="H229" i="12" s="1"/>
  <c r="G228" i="12"/>
  <c r="H228" i="12" s="1"/>
  <c r="G227" i="12"/>
  <c r="H227" i="12" s="1"/>
  <c r="G226" i="12"/>
  <c r="H226" i="12" s="1"/>
  <c r="G225" i="12"/>
  <c r="H225" i="12" s="1"/>
  <c r="G224" i="12"/>
  <c r="H224" i="12" s="1"/>
  <c r="G223" i="12"/>
  <c r="H223" i="12" s="1"/>
  <c r="G222" i="12"/>
  <c r="H222" i="12" s="1"/>
  <c r="G221" i="12"/>
  <c r="H221" i="12" s="1"/>
  <c r="G220" i="12"/>
  <c r="H220" i="12" s="1"/>
  <c r="G219" i="12"/>
  <c r="H219" i="12" s="1"/>
  <c r="G218" i="12"/>
  <c r="H218" i="12" s="1"/>
  <c r="G217" i="12"/>
  <c r="H217" i="12" s="1"/>
  <c r="G216" i="12"/>
  <c r="H216" i="12" s="1"/>
  <c r="G215" i="12"/>
  <c r="H215" i="12" s="1"/>
  <c r="G214" i="12"/>
  <c r="H214" i="12" s="1"/>
  <c r="G213" i="12"/>
  <c r="H213" i="12" s="1"/>
  <c r="G212" i="12"/>
  <c r="H212" i="12" s="1"/>
  <c r="G211" i="12"/>
  <c r="H211" i="12" s="1"/>
  <c r="G210" i="12"/>
  <c r="H210" i="12" s="1"/>
  <c r="G209" i="12"/>
  <c r="H209" i="12" s="1"/>
  <c r="G208" i="12"/>
  <c r="H208" i="12" s="1"/>
  <c r="G207" i="12"/>
  <c r="H207" i="12" s="1"/>
  <c r="G206" i="12"/>
  <c r="H206" i="12" s="1"/>
  <c r="G205" i="12"/>
  <c r="H205" i="12" s="1"/>
  <c r="G204" i="12"/>
  <c r="H204" i="12" s="1"/>
  <c r="G203" i="12"/>
  <c r="H203" i="12" s="1"/>
  <c r="G202" i="12"/>
  <c r="H202" i="12" s="1"/>
  <c r="G201" i="12"/>
  <c r="H201" i="12" s="1"/>
  <c r="G200" i="12"/>
  <c r="H200" i="12" s="1"/>
  <c r="G199" i="12"/>
  <c r="H199" i="12" s="1"/>
  <c r="G198" i="12"/>
  <c r="H198" i="12" s="1"/>
  <c r="G197" i="12"/>
  <c r="H197" i="12" s="1"/>
  <c r="G196" i="12"/>
  <c r="H196" i="12" s="1"/>
  <c r="G195" i="12"/>
  <c r="H195" i="12" s="1"/>
  <c r="G194" i="12"/>
  <c r="H194" i="12" s="1"/>
  <c r="G193" i="12"/>
  <c r="H193" i="12" s="1"/>
  <c r="G192" i="12"/>
  <c r="H192" i="12" s="1"/>
  <c r="G191" i="12"/>
  <c r="H191" i="12" s="1"/>
  <c r="G190" i="12"/>
  <c r="H190" i="12" s="1"/>
  <c r="G189" i="12"/>
  <c r="H189" i="12" s="1"/>
  <c r="G188" i="12"/>
  <c r="H188" i="12" s="1"/>
  <c r="G187" i="12"/>
  <c r="H187" i="12" s="1"/>
  <c r="G186" i="12"/>
  <c r="H186" i="12" s="1"/>
  <c r="G185" i="12"/>
  <c r="H185" i="12" s="1"/>
  <c r="G184" i="12"/>
  <c r="H184" i="12" s="1"/>
  <c r="G183" i="12"/>
  <c r="H183" i="12" s="1"/>
  <c r="G182" i="12"/>
  <c r="H182" i="12" s="1"/>
  <c r="G181" i="12"/>
  <c r="H181" i="12" s="1"/>
  <c r="G180" i="12"/>
  <c r="H180" i="12" s="1"/>
  <c r="G179" i="12"/>
  <c r="H179" i="12" s="1"/>
  <c r="G178" i="12"/>
  <c r="H178" i="12" s="1"/>
  <c r="G177" i="12"/>
  <c r="H177" i="12" s="1"/>
  <c r="G176" i="12"/>
  <c r="H176" i="12" s="1"/>
  <c r="G175" i="12"/>
  <c r="H175" i="12" s="1"/>
  <c r="G174" i="12"/>
  <c r="H174" i="12" s="1"/>
  <c r="G173" i="12"/>
  <c r="H173" i="12" s="1"/>
  <c r="G172" i="12"/>
  <c r="H172" i="12" s="1"/>
  <c r="G171" i="12"/>
  <c r="H171" i="12" s="1"/>
  <c r="G170" i="12"/>
  <c r="H170" i="12" s="1"/>
  <c r="G169" i="12"/>
  <c r="H169" i="12" s="1"/>
  <c r="G168" i="12"/>
  <c r="H168" i="12" s="1"/>
  <c r="G167" i="12"/>
  <c r="H167" i="12" s="1"/>
  <c r="G166" i="12"/>
  <c r="H166" i="12" s="1"/>
  <c r="G165" i="12"/>
  <c r="H165" i="12" s="1"/>
  <c r="G164" i="12"/>
  <c r="H164" i="12" s="1"/>
  <c r="G163" i="12"/>
  <c r="H163" i="12" s="1"/>
  <c r="G162" i="12"/>
  <c r="H162" i="12" s="1"/>
  <c r="G161" i="12"/>
  <c r="H161" i="12" s="1"/>
  <c r="G160" i="12"/>
  <c r="H160" i="12" s="1"/>
  <c r="G159" i="12"/>
  <c r="H159" i="12" s="1"/>
  <c r="G158" i="12"/>
  <c r="H158" i="12" s="1"/>
  <c r="G157" i="12"/>
  <c r="H157" i="12" s="1"/>
  <c r="G156" i="12"/>
  <c r="H156" i="12" s="1"/>
  <c r="G155" i="12"/>
  <c r="H155" i="12" s="1"/>
  <c r="G154" i="12"/>
  <c r="H154" i="12" s="1"/>
  <c r="G153" i="12"/>
  <c r="H153" i="12" s="1"/>
  <c r="G152" i="12"/>
  <c r="H152" i="12" s="1"/>
  <c r="G151" i="12"/>
  <c r="H151" i="12" s="1"/>
  <c r="G150" i="12"/>
  <c r="H150" i="12" s="1"/>
  <c r="G149" i="12"/>
  <c r="H149" i="12" s="1"/>
  <c r="G148" i="12"/>
  <c r="H148" i="12" s="1"/>
  <c r="G147" i="12"/>
  <c r="H147" i="12" s="1"/>
  <c r="G146" i="12"/>
  <c r="H146" i="12" s="1"/>
  <c r="G145" i="12"/>
  <c r="H145" i="12" s="1"/>
  <c r="G144" i="12"/>
  <c r="H144" i="12" s="1"/>
  <c r="G143" i="12"/>
  <c r="H143" i="12" s="1"/>
  <c r="G142" i="12"/>
  <c r="H142" i="12" s="1"/>
  <c r="G141" i="12"/>
  <c r="H141" i="12" s="1"/>
  <c r="G140" i="12"/>
  <c r="H140" i="12" s="1"/>
  <c r="G139" i="12"/>
  <c r="H139" i="12" s="1"/>
  <c r="G138" i="12"/>
  <c r="H138" i="12" s="1"/>
  <c r="G137" i="12"/>
  <c r="H137" i="12" s="1"/>
  <c r="G136" i="12"/>
  <c r="H136" i="12" s="1"/>
  <c r="G135" i="12"/>
  <c r="H135" i="12" s="1"/>
  <c r="G134" i="12"/>
  <c r="H134" i="12" s="1"/>
  <c r="G133" i="12"/>
  <c r="H133" i="12" s="1"/>
  <c r="G132" i="12"/>
  <c r="H132" i="12" s="1"/>
  <c r="G131" i="12"/>
  <c r="H131" i="12" s="1"/>
  <c r="G130" i="12"/>
  <c r="H130" i="12" s="1"/>
  <c r="G129" i="12"/>
  <c r="H129" i="12" s="1"/>
  <c r="G128" i="12"/>
  <c r="H128" i="12" s="1"/>
  <c r="G127" i="12"/>
  <c r="H127" i="12" s="1"/>
  <c r="G126" i="12"/>
  <c r="H126" i="12" s="1"/>
  <c r="G125" i="12"/>
  <c r="H125" i="12" s="1"/>
  <c r="G124" i="12"/>
  <c r="H124" i="12" s="1"/>
  <c r="G123" i="12"/>
  <c r="H123" i="12" s="1"/>
  <c r="G122" i="12"/>
  <c r="H122" i="12" s="1"/>
  <c r="G121" i="12"/>
  <c r="H121" i="12" s="1"/>
  <c r="G120" i="12"/>
  <c r="H120" i="12" s="1"/>
  <c r="G119" i="12"/>
  <c r="H119" i="12" s="1"/>
  <c r="G118" i="12"/>
  <c r="H118" i="12" s="1"/>
  <c r="G117" i="12"/>
  <c r="H117" i="12" s="1"/>
  <c r="G116" i="12"/>
  <c r="H116" i="12" s="1"/>
  <c r="G115" i="12"/>
  <c r="H115" i="12" s="1"/>
  <c r="G114" i="12"/>
  <c r="H114" i="12" s="1"/>
  <c r="G113" i="12"/>
  <c r="H113" i="12" s="1"/>
  <c r="G112" i="12"/>
  <c r="H112" i="12" s="1"/>
  <c r="G111" i="12"/>
  <c r="H111" i="12" s="1"/>
  <c r="G110" i="12"/>
  <c r="H110" i="12" s="1"/>
  <c r="G109" i="12"/>
  <c r="H109" i="12" s="1"/>
  <c r="G108" i="12"/>
  <c r="H108" i="12" s="1"/>
  <c r="G107" i="12"/>
  <c r="H107" i="12" s="1"/>
  <c r="G106" i="12"/>
  <c r="H106" i="12" s="1"/>
  <c r="G105" i="12"/>
  <c r="H105" i="12" s="1"/>
  <c r="G104" i="12"/>
  <c r="H104" i="12" s="1"/>
  <c r="G103" i="12"/>
  <c r="H103" i="12" s="1"/>
  <c r="G102" i="12"/>
  <c r="H102" i="12" s="1"/>
  <c r="G101" i="12"/>
  <c r="H101" i="12" s="1"/>
  <c r="G100" i="12"/>
  <c r="H100" i="12" s="1"/>
  <c r="G99" i="12"/>
  <c r="H99" i="12" s="1"/>
  <c r="G98" i="12"/>
  <c r="H98" i="12" s="1"/>
  <c r="G97" i="12"/>
  <c r="H97" i="12" s="1"/>
  <c r="G96" i="12"/>
  <c r="H96" i="12" s="1"/>
  <c r="G95" i="12"/>
  <c r="H95" i="12" s="1"/>
  <c r="G94" i="12"/>
  <c r="H94" i="12" s="1"/>
  <c r="G93" i="12"/>
  <c r="H93" i="12" s="1"/>
  <c r="G92" i="12"/>
  <c r="H92" i="12" s="1"/>
  <c r="G91" i="12"/>
  <c r="H91" i="12" s="1"/>
  <c r="G90" i="12"/>
  <c r="H90" i="12" s="1"/>
  <c r="G89" i="12"/>
  <c r="H89" i="12" s="1"/>
  <c r="G88" i="12"/>
  <c r="H88" i="12" s="1"/>
  <c r="G87" i="12"/>
  <c r="H87" i="12" s="1"/>
  <c r="G86" i="12"/>
  <c r="H86" i="12" s="1"/>
  <c r="G85" i="12"/>
  <c r="H85" i="12" s="1"/>
  <c r="G84" i="12"/>
  <c r="H84" i="12" s="1"/>
  <c r="G83" i="12"/>
  <c r="H83" i="12" s="1"/>
  <c r="G82" i="12"/>
  <c r="H82" i="12" s="1"/>
  <c r="G81" i="12"/>
  <c r="H81" i="12" s="1"/>
  <c r="G80" i="12"/>
  <c r="H80" i="12" s="1"/>
  <c r="G79" i="12"/>
  <c r="H79" i="12" s="1"/>
  <c r="G78" i="12"/>
  <c r="H78" i="12" s="1"/>
  <c r="G77" i="12"/>
  <c r="H77" i="12" s="1"/>
  <c r="G76" i="12"/>
  <c r="H76" i="12" s="1"/>
  <c r="G75" i="12"/>
  <c r="H75" i="12" s="1"/>
  <c r="G74" i="12"/>
  <c r="H74" i="12" s="1"/>
  <c r="G73" i="12"/>
  <c r="H73" i="12" s="1"/>
  <c r="G72" i="12"/>
  <c r="H72" i="12" s="1"/>
  <c r="G71" i="12"/>
  <c r="H71" i="12" s="1"/>
  <c r="G70" i="12"/>
  <c r="H70" i="12" s="1"/>
  <c r="G69" i="12"/>
  <c r="H69" i="12" s="1"/>
  <c r="G68" i="12"/>
  <c r="H68" i="12" s="1"/>
  <c r="G67" i="12"/>
  <c r="H67" i="12" s="1"/>
  <c r="G66" i="12"/>
  <c r="H66" i="12" s="1"/>
  <c r="G65" i="12"/>
  <c r="H65" i="12" s="1"/>
  <c r="G64" i="12"/>
  <c r="H64" i="12" s="1"/>
  <c r="G63" i="12"/>
  <c r="H63" i="12" s="1"/>
  <c r="G62" i="12"/>
  <c r="H62" i="12" s="1"/>
  <c r="G61" i="12"/>
  <c r="H61" i="12" s="1"/>
  <c r="G60" i="12"/>
  <c r="H60" i="12" s="1"/>
  <c r="G59" i="12"/>
  <c r="H59" i="12" s="1"/>
  <c r="G58" i="12"/>
  <c r="H58" i="12" s="1"/>
  <c r="G57" i="12"/>
  <c r="H57" i="12" s="1"/>
  <c r="G56" i="12"/>
  <c r="H56" i="12" s="1"/>
  <c r="G55" i="12"/>
  <c r="H55" i="12" s="1"/>
  <c r="G54" i="12"/>
  <c r="H54" i="12" s="1"/>
  <c r="G53" i="12"/>
  <c r="H53" i="12" s="1"/>
  <c r="G52" i="12"/>
  <c r="H52" i="12" s="1"/>
  <c r="G51" i="12"/>
  <c r="H51" i="12" s="1"/>
  <c r="G50" i="12"/>
  <c r="H50" i="12" s="1"/>
  <c r="G49" i="12"/>
  <c r="H49" i="12" s="1"/>
  <c r="G48" i="12"/>
  <c r="H48" i="12" s="1"/>
  <c r="G47" i="12"/>
  <c r="H47" i="12" s="1"/>
  <c r="G46" i="12"/>
  <c r="H46" i="12" s="1"/>
  <c r="G45" i="12"/>
  <c r="H45" i="12" s="1"/>
  <c r="G44" i="12"/>
  <c r="H44" i="12" s="1"/>
  <c r="G43" i="12"/>
  <c r="H43" i="12" s="1"/>
  <c r="G42" i="12"/>
  <c r="H42" i="12" s="1"/>
  <c r="G41" i="12"/>
  <c r="H41" i="12" s="1"/>
  <c r="G40" i="12"/>
  <c r="H40" i="12" s="1"/>
  <c r="G39" i="12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236" i="11"/>
  <c r="H236" i="11" s="1"/>
  <c r="G235" i="11"/>
  <c r="H235" i="11" s="1"/>
  <c r="G234" i="11"/>
  <c r="H234" i="11" s="1"/>
  <c r="G233" i="11"/>
  <c r="H233" i="11" s="1"/>
  <c r="G232" i="11"/>
  <c r="H232" i="11" s="1"/>
  <c r="G231" i="11"/>
  <c r="H231" i="11" s="1"/>
  <c r="G230" i="11"/>
  <c r="H230" i="11" s="1"/>
  <c r="G229" i="11"/>
  <c r="H229" i="11" s="1"/>
  <c r="G228" i="11"/>
  <c r="H228" i="11" s="1"/>
  <c r="G227" i="11"/>
  <c r="H227" i="11" s="1"/>
  <c r="G226" i="11"/>
  <c r="H226" i="11" s="1"/>
  <c r="G225" i="11"/>
  <c r="H225" i="11" s="1"/>
  <c r="G224" i="11"/>
  <c r="H224" i="11" s="1"/>
  <c r="G223" i="11"/>
  <c r="H223" i="11" s="1"/>
  <c r="G222" i="11"/>
  <c r="H222" i="11" s="1"/>
  <c r="G221" i="11"/>
  <c r="H221" i="11" s="1"/>
  <c r="G220" i="11"/>
  <c r="H220" i="11" s="1"/>
  <c r="G219" i="11"/>
  <c r="H219" i="11" s="1"/>
  <c r="G218" i="11"/>
  <c r="H218" i="11" s="1"/>
  <c r="G217" i="11"/>
  <c r="H217" i="11" s="1"/>
  <c r="G216" i="11"/>
  <c r="H216" i="11" s="1"/>
  <c r="G215" i="11"/>
  <c r="H215" i="11" s="1"/>
  <c r="G214" i="11"/>
  <c r="H214" i="11" s="1"/>
  <c r="G213" i="11"/>
  <c r="H213" i="11" s="1"/>
  <c r="G212" i="11"/>
  <c r="H212" i="11" s="1"/>
  <c r="G211" i="11"/>
  <c r="H211" i="11" s="1"/>
  <c r="G210" i="11"/>
  <c r="H210" i="11" s="1"/>
  <c r="G209" i="11"/>
  <c r="H209" i="11" s="1"/>
  <c r="G208" i="11"/>
  <c r="H208" i="11" s="1"/>
  <c r="G207" i="11"/>
  <c r="H207" i="11" s="1"/>
  <c r="G206" i="11"/>
  <c r="H206" i="11" s="1"/>
  <c r="G205" i="11"/>
  <c r="H205" i="11" s="1"/>
  <c r="G204" i="11"/>
  <c r="H204" i="11" s="1"/>
  <c r="G203" i="11"/>
  <c r="H203" i="11" s="1"/>
  <c r="G202" i="11"/>
  <c r="H202" i="11" s="1"/>
  <c r="G201" i="11"/>
  <c r="H201" i="11" s="1"/>
  <c r="G200" i="11"/>
  <c r="H200" i="11" s="1"/>
  <c r="G199" i="11"/>
  <c r="H199" i="11" s="1"/>
  <c r="G198" i="11"/>
  <c r="H198" i="11" s="1"/>
  <c r="G197" i="11"/>
  <c r="H197" i="11" s="1"/>
  <c r="G196" i="11"/>
  <c r="H196" i="11" s="1"/>
  <c r="G195" i="11"/>
  <c r="H195" i="11" s="1"/>
  <c r="G194" i="11"/>
  <c r="H194" i="11" s="1"/>
  <c r="G193" i="11"/>
  <c r="H193" i="11" s="1"/>
  <c r="G192" i="11"/>
  <c r="H192" i="11" s="1"/>
  <c r="G191" i="11"/>
  <c r="H191" i="11" s="1"/>
  <c r="G190" i="11"/>
  <c r="H190" i="11" s="1"/>
  <c r="G189" i="11"/>
  <c r="H189" i="11" s="1"/>
  <c r="G188" i="11"/>
  <c r="H188" i="11" s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G179" i="11"/>
  <c r="H179" i="11" s="1"/>
  <c r="G178" i="11"/>
  <c r="H178" i="11" s="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H16" i="11"/>
  <c r="G235" i="10"/>
  <c r="H235" i="10" s="1"/>
  <c r="G234" i="10"/>
  <c r="H234" i="10" s="1"/>
  <c r="G233" i="10"/>
  <c r="H233" i="10" s="1"/>
  <c r="G232" i="10"/>
  <c r="H232" i="10" s="1"/>
  <c r="G231" i="10"/>
  <c r="H231" i="10" s="1"/>
  <c r="G230" i="10"/>
  <c r="H230" i="10" s="1"/>
  <c r="G229" i="10"/>
  <c r="H229" i="10" s="1"/>
  <c r="G228" i="10"/>
  <c r="H228" i="10" s="1"/>
  <c r="G227" i="10"/>
  <c r="H227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201" i="10"/>
  <c r="H201" i="10" s="1"/>
  <c r="G200" i="10"/>
  <c r="H200" i="10" s="1"/>
  <c r="G199" i="10"/>
  <c r="H199" i="10" s="1"/>
  <c r="G198" i="10"/>
  <c r="H198" i="10" s="1"/>
  <c r="G197" i="10"/>
  <c r="H197" i="10" s="1"/>
  <c r="G196" i="10"/>
  <c r="H196" i="10" s="1"/>
  <c r="G195" i="10"/>
  <c r="H195" i="10" s="1"/>
  <c r="G194" i="10"/>
  <c r="H194" i="10" s="1"/>
  <c r="G193" i="10"/>
  <c r="H193" i="10" s="1"/>
  <c r="G192" i="10"/>
  <c r="H192" i="10" s="1"/>
  <c r="G191" i="10"/>
  <c r="H191" i="10" s="1"/>
  <c r="G190" i="10"/>
  <c r="H190" i="10" s="1"/>
  <c r="G189" i="10"/>
  <c r="H189" i="10" s="1"/>
  <c r="G188" i="10"/>
  <c r="H188" i="10" s="1"/>
  <c r="G187" i="10"/>
  <c r="H187" i="10" s="1"/>
  <c r="G186" i="10"/>
  <c r="H186" i="10" s="1"/>
  <c r="G185" i="10"/>
  <c r="H185" i="10" s="1"/>
  <c r="G184" i="10"/>
  <c r="H184" i="10" s="1"/>
  <c r="G183" i="10"/>
  <c r="H183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5" i="10"/>
  <c r="H135" i="10" s="1"/>
  <c r="G134" i="10"/>
  <c r="H134" i="10" s="1"/>
  <c r="G133" i="10"/>
  <c r="H133" i="10" s="1"/>
  <c r="G132" i="10"/>
  <c r="H132" i="10" s="1"/>
  <c r="G131" i="10"/>
  <c r="H131" i="10" s="1"/>
  <c r="G130" i="10"/>
  <c r="H130" i="10" s="1"/>
  <c r="G129" i="10"/>
  <c r="H129" i="10" s="1"/>
  <c r="G128" i="10"/>
  <c r="H128" i="10" s="1"/>
  <c r="G127" i="10"/>
  <c r="H127" i="10" s="1"/>
  <c r="G126" i="10"/>
  <c r="H126" i="10" s="1"/>
  <c r="G125" i="10"/>
  <c r="H125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8" i="10"/>
  <c r="H118" i="10" s="1"/>
  <c r="G117" i="10"/>
  <c r="H117" i="10" s="1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G108" i="10"/>
  <c r="H108" i="10" s="1"/>
  <c r="G107" i="10"/>
  <c r="H107" i="10" s="1"/>
  <c r="G106" i="10"/>
  <c r="H106" i="10" s="1"/>
  <c r="G105" i="10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4" i="10"/>
  <c r="H94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G87" i="10"/>
  <c r="H87" i="10" s="1"/>
  <c r="G86" i="10"/>
  <c r="H86" i="10" s="1"/>
  <c r="G85" i="10"/>
  <c r="H85" i="10" s="1"/>
  <c r="G84" i="10"/>
  <c r="H84" i="10" s="1"/>
  <c r="G83" i="10"/>
  <c r="H83" i="10" s="1"/>
  <c r="G82" i="10"/>
  <c r="H82" i="10" s="1"/>
  <c r="G81" i="10"/>
  <c r="H81" i="10" s="1"/>
  <c r="G80" i="10"/>
  <c r="H80" i="10" s="1"/>
  <c r="G79" i="10"/>
  <c r="H79" i="10" s="1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H73" i="10" s="1"/>
  <c r="G72" i="10"/>
  <c r="H72" i="10" s="1"/>
  <c r="G71" i="10"/>
  <c r="H71" i="10" s="1"/>
  <c r="G70" i="10"/>
  <c r="H70" i="10" s="1"/>
  <c r="G69" i="10"/>
  <c r="H69" i="10" s="1"/>
  <c r="G68" i="10"/>
  <c r="H68" i="10" s="1"/>
  <c r="G67" i="10"/>
  <c r="H67" i="10" s="1"/>
  <c r="G66" i="10"/>
  <c r="H66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235" i="9" l="1"/>
  <c r="H235" i="9" s="1"/>
  <c r="G234" i="9"/>
  <c r="H234" i="9" s="1"/>
  <c r="G233" i="9"/>
  <c r="H233" i="9" s="1"/>
  <c r="G232" i="9"/>
  <c r="H232" i="9" s="1"/>
  <c r="G231" i="9"/>
  <c r="G230" i="9"/>
  <c r="H230" i="9" s="1"/>
  <c r="G229" i="9"/>
  <c r="H229" i="9" s="1"/>
  <c r="G228" i="9"/>
  <c r="H228" i="9" s="1"/>
  <c r="G227" i="9"/>
  <c r="G226" i="9"/>
  <c r="H226" i="9" s="1"/>
  <c r="G225" i="9"/>
  <c r="H225" i="9" s="1"/>
  <c r="G224" i="9"/>
  <c r="H224" i="9" s="1"/>
  <c r="G223" i="9"/>
  <c r="H223" i="9" s="1"/>
  <c r="G222" i="9"/>
  <c r="G221" i="9"/>
  <c r="H221" i="9" s="1"/>
  <c r="G220" i="9"/>
  <c r="H220" i="9" s="1"/>
  <c r="G219" i="9"/>
  <c r="H219" i="9" s="1"/>
  <c r="G218" i="9"/>
  <c r="H218" i="9" s="1"/>
  <c r="G217" i="9"/>
  <c r="H217" i="9" s="1"/>
  <c r="G216" i="9"/>
  <c r="H216" i="9" s="1"/>
  <c r="G215" i="9"/>
  <c r="H215" i="9" s="1"/>
  <c r="G214" i="9"/>
  <c r="H214" i="9" s="1"/>
  <c r="G213" i="9"/>
  <c r="H213" i="9" s="1"/>
  <c r="H212" i="9"/>
  <c r="G212" i="9"/>
  <c r="G211" i="9"/>
  <c r="G210" i="9"/>
  <c r="H210" i="9" s="1"/>
  <c r="G209" i="9"/>
  <c r="H209" i="9" s="1"/>
  <c r="G208" i="9"/>
  <c r="H208" i="9" s="1"/>
  <c r="G207" i="9"/>
  <c r="H207" i="9" s="1"/>
  <c r="G206" i="9"/>
  <c r="H206" i="9" s="1"/>
  <c r="G205" i="9"/>
  <c r="H205" i="9" s="1"/>
  <c r="G204" i="9"/>
  <c r="H204" i="9" s="1"/>
  <c r="G203" i="9"/>
  <c r="H203" i="9" s="1"/>
  <c r="G202" i="9"/>
  <c r="H202" i="9" s="1"/>
  <c r="G201" i="9"/>
  <c r="H201" i="9" s="1"/>
  <c r="G200" i="9"/>
  <c r="H200" i="9" s="1"/>
  <c r="G199" i="9"/>
  <c r="H199" i="9" s="1"/>
  <c r="G198" i="9"/>
  <c r="H198" i="9" s="1"/>
  <c r="G197" i="9"/>
  <c r="G196" i="9"/>
  <c r="H196" i="9" s="1"/>
  <c r="G195" i="9"/>
  <c r="H195" i="9" s="1"/>
  <c r="G194" i="9"/>
  <c r="H194" i="9" s="1"/>
  <c r="G193" i="9"/>
  <c r="H193" i="9" s="1"/>
  <c r="G192" i="9"/>
  <c r="H192" i="9" s="1"/>
  <c r="G191" i="9"/>
  <c r="H191" i="9" s="1"/>
  <c r="G190" i="9"/>
  <c r="H190" i="9" s="1"/>
  <c r="G189" i="9"/>
  <c r="H189" i="9" s="1"/>
  <c r="G188" i="9"/>
  <c r="G187" i="9"/>
  <c r="H187" i="9" s="1"/>
  <c r="G186" i="9"/>
  <c r="H186" i="9" s="1"/>
  <c r="G185" i="9"/>
  <c r="H185" i="9" s="1"/>
  <c r="G184" i="9"/>
  <c r="G183" i="9"/>
  <c r="H183" i="9" s="1"/>
  <c r="G182" i="9"/>
  <c r="H182" i="9" s="1"/>
  <c r="G181" i="9"/>
  <c r="H181" i="9" s="1"/>
  <c r="G180" i="9"/>
  <c r="G179" i="9"/>
  <c r="H179" i="9" s="1"/>
  <c r="G178" i="9"/>
  <c r="H178" i="9" s="1"/>
  <c r="G177" i="9"/>
  <c r="H177" i="9" s="1"/>
  <c r="G176" i="9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G155" i="9"/>
  <c r="H155" i="9" s="1"/>
  <c r="G154" i="9"/>
  <c r="H154" i="9" s="1"/>
  <c r="G153" i="9"/>
  <c r="H153" i="9" s="1"/>
  <c r="G152" i="9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H143" i="9"/>
  <c r="G143" i="9"/>
  <c r="G142" i="9"/>
  <c r="H142" i="9" s="1"/>
  <c r="G141" i="9"/>
  <c r="H141" i="9" s="1"/>
  <c r="G140" i="9"/>
  <c r="H140" i="9" s="1"/>
  <c r="G139" i="9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G122" i="9"/>
  <c r="H122" i="9" s="1"/>
  <c r="H121" i="9"/>
  <c r="G121" i="9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G110" i="9"/>
  <c r="H110" i="9" s="1"/>
  <c r="G109" i="9"/>
  <c r="H109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G102" i="9"/>
  <c r="H102" i="9" s="1"/>
  <c r="H101" i="9"/>
  <c r="G101" i="9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54" i="9"/>
  <c r="H54" i="9" s="1"/>
  <c r="G53" i="9"/>
  <c r="G52" i="9"/>
  <c r="H52" i="9" s="1"/>
  <c r="G51" i="9"/>
  <c r="H51" i="9" s="1"/>
  <c r="G50" i="9"/>
  <c r="H50" i="9" s="1"/>
  <c r="G49" i="9"/>
  <c r="H49" i="9" s="1"/>
  <c r="G48" i="9"/>
  <c r="H48" i="9" s="1"/>
  <c r="G47" i="9"/>
  <c r="H47" i="9" s="1"/>
  <c r="G46" i="9"/>
  <c r="H46" i="9" s="1"/>
  <c r="G45" i="9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G15" i="9"/>
  <c r="G235" i="8" l="1"/>
  <c r="H235" i="8" s="1"/>
  <c r="G234" i="8"/>
  <c r="H234" i="8" s="1"/>
  <c r="G233" i="8"/>
  <c r="H233" i="8" s="1"/>
  <c r="G232" i="8"/>
  <c r="H232" i="8" s="1"/>
  <c r="G231" i="8"/>
  <c r="H231" i="8" s="1"/>
  <c r="G230" i="8"/>
  <c r="H230" i="8" s="1"/>
  <c r="G229" i="8"/>
  <c r="H229" i="8" s="1"/>
  <c r="G228" i="8"/>
  <c r="H228" i="8" s="1"/>
  <c r="G227" i="8"/>
  <c r="H227" i="8" s="1"/>
  <c r="G226" i="8"/>
  <c r="H226" i="8" s="1"/>
  <c r="G225" i="8"/>
  <c r="H225" i="8" s="1"/>
  <c r="G224" i="8"/>
  <c r="H224" i="8" s="1"/>
  <c r="G223" i="8"/>
  <c r="H223" i="8" s="1"/>
  <c r="G222" i="8"/>
  <c r="H222" i="8" s="1"/>
  <c r="G221" i="8"/>
  <c r="H221" i="8" s="1"/>
  <c r="G220" i="8"/>
  <c r="H220" i="8" s="1"/>
  <c r="G219" i="8"/>
  <c r="H219" i="8" s="1"/>
  <c r="G218" i="8"/>
  <c r="H218" i="8" s="1"/>
  <c r="G217" i="8"/>
  <c r="H217" i="8" s="1"/>
  <c r="G216" i="8"/>
  <c r="H216" i="8" s="1"/>
  <c r="G215" i="8"/>
  <c r="H215" i="8" s="1"/>
  <c r="G214" i="8"/>
  <c r="H214" i="8" s="1"/>
  <c r="G213" i="8"/>
  <c r="H213" i="8" s="1"/>
  <c r="G212" i="8"/>
  <c r="H212" i="8" s="1"/>
  <c r="G211" i="8"/>
  <c r="H211" i="8" s="1"/>
  <c r="G210" i="8"/>
  <c r="H210" i="8" s="1"/>
  <c r="G209" i="8"/>
  <c r="H209" i="8" s="1"/>
  <c r="G208" i="8"/>
  <c r="H208" i="8" s="1"/>
  <c r="G207" i="8"/>
  <c r="H207" i="8" s="1"/>
  <c r="G206" i="8"/>
  <c r="H206" i="8" s="1"/>
  <c r="G205" i="8"/>
  <c r="H205" i="8" s="1"/>
  <c r="G204" i="8"/>
  <c r="H204" i="8" s="1"/>
  <c r="H203" i="8"/>
  <c r="G203" i="8"/>
  <c r="G202" i="8"/>
  <c r="H202" i="8" s="1"/>
  <c r="G201" i="8"/>
  <c r="H201" i="8" s="1"/>
  <c r="G200" i="8"/>
  <c r="H200" i="8" s="1"/>
  <c r="G199" i="8"/>
  <c r="H199" i="8" s="1"/>
  <c r="G198" i="8"/>
  <c r="H198" i="8" s="1"/>
  <c r="G197" i="8"/>
  <c r="H197" i="8" s="1"/>
  <c r="G196" i="8"/>
  <c r="H196" i="8" s="1"/>
  <c r="G195" i="8"/>
  <c r="H195" i="8" s="1"/>
  <c r="G194" i="8"/>
  <c r="H194" i="8" s="1"/>
  <c r="G193" i="8"/>
  <c r="H193" i="8" s="1"/>
  <c r="G192" i="8"/>
  <c r="H192" i="8" s="1"/>
  <c r="G191" i="8"/>
  <c r="H191" i="8" s="1"/>
  <c r="G190" i="8"/>
  <c r="H190" i="8" s="1"/>
  <c r="G189" i="8"/>
  <c r="H189" i="8" s="1"/>
  <c r="G188" i="8"/>
  <c r="H188" i="8" s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G179" i="8"/>
  <c r="H179" i="8" s="1"/>
  <c r="G178" i="8"/>
  <c r="H178" i="8" s="1"/>
  <c r="G177" i="8"/>
  <c r="H177" i="8" s="1"/>
  <c r="G176" i="8"/>
  <c r="H176" i="8" s="1"/>
  <c r="G175" i="8"/>
  <c r="H175" i="8" s="1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H53" i="8"/>
  <c r="G53" i="8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235" i="7" l="1"/>
  <c r="H235" i="7" s="1"/>
  <c r="G234" i="7"/>
  <c r="H234" i="7" s="1"/>
  <c r="G233" i="7"/>
  <c r="H233" i="7" s="1"/>
  <c r="G232" i="7"/>
  <c r="H232" i="7" s="1"/>
  <c r="G231" i="7"/>
  <c r="H231" i="7" s="1"/>
  <c r="G230" i="7"/>
  <c r="H230" i="7" s="1"/>
  <c r="G229" i="7"/>
  <c r="H229" i="7" s="1"/>
  <c r="G228" i="7"/>
  <c r="H228" i="7" s="1"/>
  <c r="G227" i="7"/>
  <c r="H227" i="7" s="1"/>
  <c r="G226" i="7"/>
  <c r="H226" i="7" s="1"/>
  <c r="G225" i="7"/>
  <c r="H225" i="7" s="1"/>
  <c r="G224" i="7"/>
  <c r="H224" i="7" s="1"/>
  <c r="G223" i="7"/>
  <c r="H223" i="7" s="1"/>
  <c r="G222" i="7"/>
  <c r="H222" i="7" s="1"/>
  <c r="G221" i="7"/>
  <c r="H221" i="7" s="1"/>
  <c r="G220" i="7"/>
  <c r="H220" i="7" s="1"/>
  <c r="G219" i="7"/>
  <c r="H219" i="7" s="1"/>
  <c r="G218" i="7"/>
  <c r="H218" i="7" s="1"/>
  <c r="G217" i="7"/>
  <c r="H217" i="7" s="1"/>
  <c r="G216" i="7"/>
  <c r="H216" i="7" s="1"/>
  <c r="G215" i="7"/>
  <c r="H215" i="7" s="1"/>
  <c r="G214" i="7"/>
  <c r="H214" i="7" s="1"/>
  <c r="G213" i="7"/>
  <c r="H213" i="7" s="1"/>
  <c r="G212" i="7"/>
  <c r="H212" i="7" s="1"/>
  <c r="G211" i="7"/>
  <c r="H211" i="7" s="1"/>
  <c r="G210" i="7"/>
  <c r="H210" i="7" s="1"/>
  <c r="G209" i="7"/>
  <c r="H209" i="7" s="1"/>
  <c r="G208" i="7"/>
  <c r="H208" i="7" s="1"/>
  <c r="G207" i="7"/>
  <c r="H207" i="7" s="1"/>
  <c r="G206" i="7"/>
  <c r="H206" i="7" s="1"/>
  <c r="G205" i="7"/>
  <c r="H205" i="7" s="1"/>
  <c r="G204" i="7"/>
  <c r="H204" i="7" s="1"/>
  <c r="G203" i="7"/>
  <c r="H203" i="7" s="1"/>
  <c r="G202" i="7"/>
  <c r="H202" i="7" s="1"/>
  <c r="G201" i="7"/>
  <c r="H201" i="7" s="1"/>
  <c r="G200" i="7"/>
  <c r="H200" i="7" s="1"/>
  <c r="G199" i="7"/>
  <c r="H199" i="7" s="1"/>
  <c r="G198" i="7"/>
  <c r="H198" i="7" s="1"/>
  <c r="G197" i="7"/>
  <c r="H197" i="7" s="1"/>
  <c r="G196" i="7"/>
  <c r="H196" i="7" s="1"/>
  <c r="G195" i="7"/>
  <c r="H195" i="7" s="1"/>
  <c r="G194" i="7"/>
  <c r="H194" i="7" s="1"/>
  <c r="G193" i="7"/>
  <c r="H193" i="7" s="1"/>
  <c r="G192" i="7"/>
  <c r="H192" i="7" s="1"/>
  <c r="G191" i="7"/>
  <c r="H191" i="7" s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G182" i="7"/>
  <c r="H182" i="7" s="1"/>
  <c r="G181" i="7"/>
  <c r="H181" i="7" s="1"/>
  <c r="G180" i="7"/>
  <c r="H180" i="7" s="1"/>
  <c r="G179" i="7"/>
  <c r="H179" i="7" s="1"/>
  <c r="G178" i="7"/>
  <c r="H178" i="7" s="1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 l="1"/>
  <c r="H15" i="7" s="1"/>
  <c r="G235" i="6"/>
  <c r="H235" i="6" s="1"/>
  <c r="G234" i="6"/>
  <c r="H234" i="6" s="1"/>
  <c r="G233" i="6"/>
  <c r="H233" i="6" s="1"/>
  <c r="G232" i="6"/>
  <c r="H232" i="6" s="1"/>
  <c r="G231" i="6"/>
  <c r="H231" i="6" s="1"/>
  <c r="G230" i="6"/>
  <c r="H230" i="6" s="1"/>
  <c r="G229" i="6"/>
  <c r="H229" i="6" s="1"/>
  <c r="G228" i="6"/>
  <c r="H228" i="6" s="1"/>
  <c r="G227" i="6"/>
  <c r="H227" i="6" s="1"/>
  <c r="G226" i="6"/>
  <c r="H226" i="6" s="1"/>
  <c r="G225" i="6"/>
  <c r="H225" i="6" s="1"/>
  <c r="G224" i="6"/>
  <c r="H224" i="6" s="1"/>
  <c r="G223" i="6"/>
  <c r="H223" i="6" s="1"/>
  <c r="G222" i="6"/>
  <c r="H222" i="6" s="1"/>
  <c r="G221" i="6"/>
  <c r="H221" i="6" s="1"/>
  <c r="G220" i="6"/>
  <c r="H220" i="6" s="1"/>
  <c r="G219" i="6"/>
  <c r="H219" i="6" s="1"/>
  <c r="G218" i="6"/>
  <c r="H218" i="6" s="1"/>
  <c r="G217" i="6"/>
  <c r="H217" i="6" s="1"/>
  <c r="G216" i="6"/>
  <c r="H216" i="6" s="1"/>
  <c r="G215" i="6"/>
  <c r="H215" i="6" s="1"/>
  <c r="G214" i="6"/>
  <c r="H214" i="6" s="1"/>
  <c r="G213" i="6"/>
  <c r="H213" i="6" s="1"/>
  <c r="G212" i="6"/>
  <c r="H212" i="6" s="1"/>
  <c r="G211" i="6"/>
  <c r="H211" i="6" s="1"/>
  <c r="G210" i="6"/>
  <c r="H210" i="6" s="1"/>
  <c r="G209" i="6"/>
  <c r="H209" i="6" s="1"/>
  <c r="G208" i="6"/>
  <c r="H208" i="6" s="1"/>
  <c r="G207" i="6"/>
  <c r="H207" i="6" s="1"/>
  <c r="G206" i="6"/>
  <c r="H206" i="6" s="1"/>
  <c r="G205" i="6"/>
  <c r="H205" i="6" s="1"/>
  <c r="G204" i="6"/>
  <c r="H204" i="6" s="1"/>
  <c r="G203" i="6"/>
  <c r="H203" i="6" s="1"/>
  <c r="G202" i="6"/>
  <c r="H202" i="6" s="1"/>
  <c r="G201" i="6"/>
  <c r="H201" i="6" s="1"/>
  <c r="G200" i="6"/>
  <c r="H200" i="6" s="1"/>
  <c r="G199" i="6"/>
  <c r="H199" i="6" s="1"/>
  <c r="G198" i="6"/>
  <c r="H198" i="6" s="1"/>
  <c r="G197" i="6"/>
  <c r="H197" i="6" s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G188" i="6"/>
  <c r="H188" i="6" s="1"/>
  <c r="G187" i="6"/>
  <c r="H187" i="6" s="1"/>
  <c r="G186" i="6"/>
  <c r="H186" i="6" s="1"/>
  <c r="H185" i="6"/>
  <c r="G185" i="6"/>
  <c r="G184" i="6"/>
  <c r="H184" i="6" s="1"/>
  <c r="G183" i="6"/>
  <c r="H183" i="6" s="1"/>
  <c r="G182" i="6"/>
  <c r="H182" i="6" s="1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H149" i="6"/>
  <c r="G149" i="6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235" i="5" l="1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H160" i="5"/>
  <c r="G160" i="5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H106" i="5"/>
  <c r="G106" i="5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H95" i="5"/>
  <c r="G95" i="5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235" i="4" l="1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235" i="3" l="1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H213" i="3"/>
  <c r="G213" i="3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H177" i="3"/>
  <c r="G177" i="3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H123" i="3"/>
  <c r="G123" i="3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H105" i="3"/>
  <c r="G105" i="3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235" i="2" l="1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H159" i="2"/>
  <c r="G159" i="2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H143" i="2"/>
  <c r="G143" i="2"/>
  <c r="G142" i="2"/>
  <c r="H142" i="2" s="1"/>
  <c r="G141" i="2"/>
  <c r="H141" i="2" s="1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H65" i="2"/>
  <c r="G65" i="2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H41" i="2"/>
  <c r="G41" i="2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E16" i="2"/>
  <c r="G16" i="2" s="1"/>
  <c r="H16" i="2" s="1"/>
  <c r="G15" i="2" l="1"/>
  <c r="H15" i="2" s="1"/>
</calcChain>
</file>

<file path=xl/sharedStrings.xml><?xml version="1.0" encoding="utf-8"?>
<sst xmlns="http://schemas.openxmlformats.org/spreadsheetml/2006/main" count="20498" uniqueCount="349">
  <si>
    <t>SECTOR ENERGÍA Y MINAS</t>
  </si>
  <si>
    <t>REGISTRO DE VALORES DE LOS INDICADORES DE BRECHAS</t>
  </si>
  <si>
    <t>Nombre del Indicador</t>
  </si>
  <si>
    <t>Unidad de Medida (Variables)</t>
  </si>
  <si>
    <t>Variable 1 (V1)</t>
  </si>
  <si>
    <t xml:space="preserve">Total de Viviendas </t>
  </si>
  <si>
    <t>Variable 2 (V2)</t>
  </si>
  <si>
    <t>Viviendas con servicio</t>
  </si>
  <si>
    <t xml:space="preserve">Instrucciones: </t>
  </si>
  <si>
    <t>a) Si no se cuenta con valores del indicador desagregados a nivel de departamento, provincia y/o distrito consignar: N.D.</t>
  </si>
  <si>
    <t>b) Si algún indicador no aplica a nivel de región, provincia o distrito, consignar: N/A</t>
  </si>
  <si>
    <t>Nivel de Desagregación del Indicador de Brecha</t>
  </si>
  <si>
    <t>LÍNEA BASE 2019</t>
  </si>
  <si>
    <t>VARIACIÓN DE LO REQUERIDO</t>
  </si>
  <si>
    <t>NACIONAL</t>
  </si>
  <si>
    <t>DEPARTAMENTO</t>
  </si>
  <si>
    <t>PROVINCIA</t>
  </si>
  <si>
    <t>DISTRITO</t>
  </si>
  <si>
    <t>REQUERIDO
(V1)</t>
  </si>
  <si>
    <t>IMPLEMENTADO
(V2)</t>
  </si>
  <si>
    <t>POR IMPLEMENTAR
(V3=V1-V2)</t>
  </si>
  <si>
    <t>BRECHA %</t>
  </si>
  <si>
    <t>INCREMENTO 2020</t>
  </si>
  <si>
    <t>INCREMENTO 2021</t>
  </si>
  <si>
    <t>INCREMENTO 2022</t>
  </si>
  <si>
    <t>PERÚ</t>
  </si>
  <si>
    <t>AMAZONAS</t>
  </si>
  <si>
    <t>N.D.</t>
  </si>
  <si>
    <t>CHACHAPOYAS</t>
  </si>
  <si>
    <t>N/A</t>
  </si>
  <si>
    <t>BAGUA</t>
  </si>
  <si>
    <t>BONGARÁ</t>
  </si>
  <si>
    <t>CONDORCANQUI</t>
  </si>
  <si>
    <t>LUYA</t>
  </si>
  <si>
    <t>RODRÍGUEZ DE MENDOZA</t>
  </si>
  <si>
    <t>UTCUBAMBA</t>
  </si>
  <si>
    <t>ANCASH</t>
  </si>
  <si>
    <t>HUARAZ</t>
  </si>
  <si>
    <t>AIJA</t>
  </si>
  <si>
    <t>ANTONIO RAIMONDI</t>
  </si>
  <si>
    <t>ASUNCIÓN</t>
  </si>
  <si>
    <t>BOLOGNESI</t>
  </si>
  <si>
    <t>CARHUAZ</t>
  </si>
  <si>
    <t>CARLOS FERMÍN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</si>
  <si>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</si>
  <si>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</si>
  <si>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</si>
  <si>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</si>
  <si>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</si>
  <si>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</si>
  <si>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</si>
  <si>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</si>
  <si>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</si>
  <si>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</si>
  <si>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</si>
  <si>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</si>
  <si>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</si>
  <si>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APURÍMAC</t>
  </si>
  <si>
    <t>ABANCAY</t>
  </si>
  <si>
    <t>ANDAHUAYLAS</t>
  </si>
  <si>
    <t>ANTABAMBA</t>
  </si>
  <si>
    <t>AYMARAES</t>
  </si>
  <si>
    <t>COTABAMBAS</t>
  </si>
  <si>
    <t>CHINCHEROS</t>
  </si>
  <si>
    <t>GRAU</t>
  </si>
  <si>
    <t>AREQUIPA</t>
  </si>
  <si>
    <t>CAMANÁ</t>
  </si>
  <si>
    <t>CARAVELÍ</t>
  </si>
  <si>
    <t>CASTILLA</t>
  </si>
  <si>
    <t>CAYLLOMA</t>
  </si>
  <si>
    <t>CONDESUYOS</t>
  </si>
  <si>
    <t>ISLAY</t>
  </si>
  <si>
    <t>LA UNIÓN</t>
  </si>
  <si>
    <t>AYACUCHO</t>
  </si>
  <si>
    <t>HUAMANGA</t>
  </si>
  <si>
    <t>CANGALLO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</si>
  <si>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</si>
  <si>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</si>
  <si>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</si>
  <si>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</si>
  <si>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</si>
  <si>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</si>
  <si>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</si>
  <si>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VÍCTOR FAJARDO</t>
  </si>
  <si>
    <t>VILCAS HUAMÁN</t>
  </si>
  <si>
    <t>CAJAMARCA</t>
  </si>
  <si>
    <t>CAJABAMBA</t>
  </si>
  <si>
    <t>CELENDÍN</t>
  </si>
  <si>
    <t>CHOTA</t>
  </si>
  <si>
    <t>CONTUMAZÁ</t>
  </si>
  <si>
    <t>CUTERVO</t>
  </si>
  <si>
    <t>HUALGAYOC</t>
  </si>
  <si>
    <t>JAÉN</t>
  </si>
  <si>
    <t>SAN IGNACIO</t>
  </si>
  <si>
    <t>SAN MARCOS</t>
  </si>
  <si>
    <t>SAN MIGUEL</t>
  </si>
  <si>
    <t>SAN PABLO</t>
  </si>
  <si>
    <t>SANTA CRUZ</t>
  </si>
  <si>
    <t>CALLAO</t>
  </si>
  <si>
    <t>CUSCO</t>
  </si>
  <si>
    <t>ACOMAYO</t>
  </si>
  <si>
    <t>ANTA</t>
  </si>
  <si>
    <t>CALCA</t>
  </si>
  <si>
    <t>CANAS</t>
  </si>
  <si>
    <t>CANCHIS</t>
  </si>
  <si>
    <t>CHUMBIVILCAS</t>
  </si>
  <si>
    <t>ESPINAR</t>
  </si>
  <si>
    <t>LA CONVENCIÓN</t>
  </si>
  <si>
    <t>PARURO</t>
  </si>
  <si>
    <t>PAUCARTAMBO</t>
  </si>
  <si>
    <t>QUISPICANCHI</t>
  </si>
  <si>
    <t>URUBAMBA</t>
  </si>
  <si>
    <t>HUANCAVELICA</t>
  </si>
  <si>
    <t>ACOBAMBA</t>
  </si>
  <si>
    <t>ANGARAES</t>
  </si>
  <si>
    <t>CASTROVIRREYNA</t>
  </si>
  <si>
    <t>CHURCAMPA</t>
  </si>
  <si>
    <t>HUAYTARÁ</t>
  </si>
  <si>
    <t>TAYACAJA</t>
  </si>
  <si>
    <t>HUANUCO</t>
  </si>
  <si>
    <t>AMBO</t>
  </si>
  <si>
    <t>DOS DE MAYO</t>
  </si>
  <si>
    <t>HUACAYBAMBA</t>
  </si>
  <si>
    <t>HUAMALIES</t>
  </si>
  <si>
    <t>LEONCIO PRADO</t>
  </si>
  <si>
    <t>MARAÑÓN</t>
  </si>
  <si>
    <t>PACHITEA</t>
  </si>
  <si>
    <t>PUERTO INCA</t>
  </si>
  <si>
    <t>LAURICOCHA</t>
  </si>
  <si>
    <t>YAROWILCA</t>
  </si>
  <si>
    <t>ICA</t>
  </si>
  <si>
    <t>CHINCHA</t>
  </si>
  <si>
    <t>NASCA</t>
  </si>
  <si>
    <t>PALPA</t>
  </si>
  <si>
    <t>PISCO</t>
  </si>
  <si>
    <t>JUNÍN</t>
  </si>
  <si>
    <t>HUANCAYO</t>
  </si>
  <si>
    <t>CONCEPCIÓN</t>
  </si>
  <si>
    <t>CHANCHAMAYO</t>
  </si>
  <si>
    <t>JAUJA</t>
  </si>
  <si>
    <t xml:space="preserve">SATIPO </t>
  </si>
  <si>
    <t>TARMA</t>
  </si>
  <si>
    <t>YAULI</t>
  </si>
  <si>
    <t>CHUPACA</t>
  </si>
  <si>
    <t>LA LIBERTAD</t>
  </si>
  <si>
    <t>TRUJILLO</t>
  </si>
  <si>
    <t>ASCOPE</t>
  </si>
  <si>
    <t>BOLÍVAR</t>
  </si>
  <si>
    <t>CHEPÉN</t>
  </si>
  <si>
    <t>JULCÁN</t>
  </si>
  <si>
    <t>OTUZCO</t>
  </si>
  <si>
    <t>PACASMAYO</t>
  </si>
  <si>
    <t>PATAZ</t>
  </si>
  <si>
    <t>SÁNCHEZ CARRIÓN</t>
  </si>
  <si>
    <t>SANTIAGO DE CHUCO</t>
  </si>
  <si>
    <t>GRAN CHIMÚ</t>
  </si>
  <si>
    <t>VIRÚ</t>
  </si>
  <si>
    <t>LAMBAYEQUE</t>
  </si>
  <si>
    <t>CHICLAYO</t>
  </si>
  <si>
    <t>FERREÑAFE</t>
  </si>
  <si>
    <t>LIMA</t>
  </si>
  <si>
    <t>BARRANCA</t>
  </si>
  <si>
    <t>CAJATAMBO</t>
  </si>
  <si>
    <t>CANTA</t>
  </si>
  <si>
    <t>CAÑETE</t>
  </si>
  <si>
    <t>HUARAL</t>
  </si>
  <si>
    <t>HUAROCHIRI</t>
  </si>
  <si>
    <t>HUAURA</t>
  </si>
  <si>
    <t>OYÓN</t>
  </si>
  <si>
    <t>YAUYOS</t>
  </si>
  <si>
    <t>LORETO</t>
  </si>
  <si>
    <t>MAYNAS</t>
  </si>
  <si>
    <t>ALTO AMAZONAS</t>
  </si>
  <si>
    <t>MARISCAL RAMÓN CASTILLA</t>
  </si>
  <si>
    <t>REQUENA</t>
  </si>
  <si>
    <t>UCAYALI</t>
  </si>
  <si>
    <t>DATEM DEL MARAÑÓN</t>
  </si>
  <si>
    <t>PUTUMAYO</t>
  </si>
  <si>
    <t>MADRE DE DIOS</t>
  </si>
  <si>
    <t>TAMBOPATA</t>
  </si>
  <si>
    <t>MANÚ</t>
  </si>
  <si>
    <t>TAHUAMANÚ</t>
  </si>
  <si>
    <t>MOQUEGUA</t>
  </si>
  <si>
    <t>MARISCAL NIETO</t>
  </si>
  <si>
    <t>GENERAL SÁNCHEZ CERRO</t>
  </si>
  <si>
    <t>ILO</t>
  </si>
  <si>
    <t>PASCO</t>
  </si>
  <si>
    <t>DANIEL A. CARRIÓN</t>
  </si>
  <si>
    <t>OXAPAMPA</t>
  </si>
  <si>
    <t>PIURA</t>
  </si>
  <si>
    <t>AYABACA</t>
  </si>
  <si>
    <t>HUANCABAMBA</t>
  </si>
  <si>
    <t>MORROPÓN</t>
  </si>
  <si>
    <t>PAITA</t>
  </si>
  <si>
    <t>SULLANA</t>
  </si>
  <si>
    <t>TALARA</t>
  </si>
  <si>
    <t>SECHURA</t>
  </si>
  <si>
    <t>PUNO</t>
  </si>
  <si>
    <t>AZÁNGARO</t>
  </si>
  <si>
    <t>CARABAYA</t>
  </si>
  <si>
    <t>CHUCUITO</t>
  </si>
  <si>
    <t>EL COLLAO</t>
  </si>
  <si>
    <t>HUANCANÉ</t>
  </si>
  <si>
    <t>LAMPA</t>
  </si>
  <si>
    <t>MELGAR</t>
  </si>
  <si>
    <t>MOHO</t>
  </si>
  <si>
    <t>SAN ANTONIO DE PUTINA</t>
  </si>
  <si>
    <t>SAN ROMÁN</t>
  </si>
  <si>
    <t>SANDIA</t>
  </si>
  <si>
    <t>YUNGUYO</t>
  </si>
  <si>
    <t>SAN MARTÍN</t>
  </si>
  <si>
    <t>MOYOBAMBA</t>
  </si>
  <si>
    <t>BELLAVISTA</t>
  </si>
  <si>
    <t>EL DORADO</t>
  </si>
  <si>
    <t>HUALLAGA</t>
  </si>
  <si>
    <t>LAMAS</t>
  </si>
  <si>
    <t>MARISCAL CÁCERES</t>
  </si>
  <si>
    <t>PICOTA</t>
  </si>
  <si>
    <t>RIOJA</t>
  </si>
  <si>
    <t>TOCACHE</t>
  </si>
  <si>
    <t>TACNA</t>
  </si>
  <si>
    <t>CANDARAVE</t>
  </si>
  <si>
    <t>JORGE BASADRE</t>
  </si>
  <si>
    <t>TARATA</t>
  </si>
  <si>
    <t>TUMBES</t>
  </si>
  <si>
    <t>CONTRALMIRANTE VILLAR</t>
  </si>
  <si>
    <t>ZARUMILLA</t>
  </si>
  <si>
    <t>CORONEL PORTILLO</t>
  </si>
  <si>
    <t>ATALAYA</t>
  </si>
  <si>
    <t>PADRE ABAD</t>
  </si>
  <si>
    <t>PURÚS</t>
  </si>
  <si>
    <t>SAIDI Regulado</t>
  </si>
  <si>
    <t>SAIDI Ejecutado</t>
  </si>
  <si>
    <t>SAIFI Regulado</t>
  </si>
  <si>
    <t>SAIFI Ejecutado</t>
  </si>
  <si>
    <t xml:space="preserve"> </t>
  </si>
  <si>
    <t>Deficiencias Programadas</t>
  </si>
  <si>
    <t>Deficiencias Subsanadas</t>
  </si>
  <si>
    <t>Demanda total de Energía atendida requerida mediante generación distribuida</t>
  </si>
  <si>
    <t>Energía producida por Generación Distribuida</t>
  </si>
  <si>
    <t>Km de Líneas de Sub Transmisión Requeridas</t>
  </si>
  <si>
    <t>Km de Líneas de Sub Transmisión Existentes</t>
  </si>
  <si>
    <t>Total Km de Línea de Sub Transmisión existente</t>
  </si>
  <si>
    <t>Km de Línea de Sub Transmisión sin deficiencias</t>
  </si>
  <si>
    <t>Viviendas rurales totales</t>
  </si>
  <si>
    <t>Viviendas rurales con servicio eléctrico</t>
  </si>
  <si>
    <t>LÍNEA BASE 2018</t>
  </si>
  <si>
    <t>REAL 2019</t>
  </si>
  <si>
    <t>Volumen de agua a represar para caudal óptimo</t>
  </si>
  <si>
    <t>Volumen de agua almacenada</t>
  </si>
  <si>
    <t>Potencia instalada Existente</t>
  </si>
  <si>
    <t>Potencia Efectiva</t>
  </si>
  <si>
    <t>Potencia de Reserva Total</t>
  </si>
  <si>
    <t>Potencia de Reserva Eficiente</t>
  </si>
  <si>
    <t>Número total de sitios impactados  por actividades de hidrocarburos de atención prioritaria requeridos identificados por la autoridad correspondiente</t>
  </si>
  <si>
    <t>Número de sitios impactados de atención prioritaria remediados</t>
  </si>
  <si>
    <t>KM</t>
  </si>
  <si>
    <t>KM de ducto requerido en el sur del país</t>
  </si>
  <si>
    <t>KM de ducto implementado en el sur del país</t>
  </si>
  <si>
    <t>KM de ducto con redundancia requerido</t>
  </si>
  <si>
    <t>KM de ducto con redundancia implementado</t>
  </si>
  <si>
    <t>demanda requerida para seguridad energética de GLP y Diésel en caso de emergencia</t>
  </si>
  <si>
    <t>demanda atendida para seguridad energética de GLP y Diésel en caso de emergencia</t>
  </si>
  <si>
    <t>Demanda de GLP en zonas sin intervención privada</t>
  </si>
  <si>
    <t>Oferta de GLP  en zonas sin intervención privada</t>
  </si>
  <si>
    <t>TUE: Total de Usuarios Existentes</t>
  </si>
  <si>
    <t>TUC: Total de Usuarios Controlados</t>
  </si>
  <si>
    <t>PROYECTOS</t>
  </si>
  <si>
    <t>Cantidad total de proyectos priorizados</t>
  </si>
  <si>
    <t xml:space="preserve">Cantidad total de proyectos ejecutados </t>
  </si>
  <si>
    <t>RADIOISÓTOPOS Y/O RADIOFÁRMACOS PRODUCIDOS</t>
  </si>
  <si>
    <t>Radioisótopos y/o radiofármacos demandados</t>
  </si>
  <si>
    <t>Radioisótopos y/o radiofármacos producidos y entregados</t>
  </si>
  <si>
    <t>Total de unidades productivas que requieren el servicio</t>
  </si>
  <si>
    <t>Unidades Productivas que acceden al servicio</t>
  </si>
  <si>
    <t>-</t>
  </si>
  <si>
    <t>pasivos ambientales mineros de atención prioritaria identificados</t>
  </si>
  <si>
    <t>pasivos ambientales mineros  de atención prioritaria intervenidos</t>
  </si>
  <si>
    <t>HA</t>
  </si>
  <si>
    <t>Areas afectadas por emisiones del CMLO en suelos al 2016</t>
  </si>
  <si>
    <t>Areas intervenidas</t>
  </si>
  <si>
    <t>Cuencas impactadas por actividades de explotación minera de atención prioritaria</t>
  </si>
  <si>
    <t>Cuencas impactadas por actividades de explotación minera de atención prioritaria intervenidas</t>
  </si>
  <si>
    <t>INSTRUMENTOS</t>
  </si>
  <si>
    <t>Total de instrumentos con transmisión de datos en tiempo real necesarios</t>
  </si>
  <si>
    <t>Total de instrumentos con transmisión de datos en tiempo real instalados</t>
  </si>
  <si>
    <t>N° total de mapas geológicos requeridos</t>
  </si>
  <si>
    <t>N° de Mapas geológicos elaborados</t>
  </si>
  <si>
    <t>ZONAS GEOTERMALES</t>
  </si>
  <si>
    <t>zonas con potencial geotérmico</t>
  </si>
  <si>
    <t>zonas con potencial geotérmico con evaluación</t>
  </si>
  <si>
    <t>N.D</t>
  </si>
  <si>
    <r>
      <rPr>
        <sz val="8"/>
        <rFont val="Calibri"/>
        <family val="2"/>
      </rPr>
      <t>_</t>
    </r>
    <r>
      <rPr>
        <sz val="8"/>
        <rFont val="Calibri"/>
        <family val="2"/>
        <scheme val="minor"/>
      </rPr>
      <t xml:space="preserve">           </t>
    </r>
  </si>
  <si>
    <t>KM2</t>
  </si>
  <si>
    <t>Número total de Km2 del territorio peruano</t>
  </si>
  <si>
    <t>N° de Km2 del territorio peruano con prospección geofísica aérea</t>
  </si>
  <si>
    <t>PORCENTAJE DE VIVIENDAS EN EL ÁMBITO RURAL QUE NO CUENTAN CON SERVICIO ELÉCTRICO</t>
  </si>
  <si>
    <t>VIVIENDAS ATENDIDAS/AÑO</t>
  </si>
  <si>
    <t>PORCENTAJE DEL VOLÚMEN DE AGUA REQUERIDO PARA LOGRAR EL CAUDAL ÓPTIMO PARA LA GENERACIÓN DE ELECTRICIDAD</t>
  </si>
  <si>
    <t>MILLONES DE M3</t>
  </si>
  <si>
    <t>PORCENTAJE DE POTENCIA NO RECUPERADA EN CENTRALES DE GENERACIÓN DE ENERGÍA ELÉCTRICA</t>
  </si>
  <si>
    <t>PORCENTAJE DE POTENCIA REQUERIDA PARA EL MARGEN DE RESERVA DEL SISTEMA ELÉCTRICO INTERCONECTADO NACIONAL</t>
  </si>
  <si>
    <t>PORCENTAJE DE VIVIENDAS EN EL ÁMBITO URBANO SIN ACCESO AL SERVICIO DE ENERGÍA ELÉCTRICA</t>
  </si>
  <si>
    <t>PORCENTAJE DE HORAS PROMEDIO DE INTERRUPCIONES AL AÑO QUE EXCEDE EL SAIDI</t>
  </si>
  <si>
    <t>HORAS PROMEDIO/AÑO</t>
  </si>
  <si>
    <t>PORCENTAJE DE PROMEDIO DE INTERRUPCIONES AL AÑO QUE EXCEDE EL SAIFI</t>
  </si>
  <si>
    <t>INTERRUPCIONES PROMEDIO/AÑO</t>
  </si>
  <si>
    <t>PORCENTAJE DE DEFICIENCIAS EN LAS REDES ELÉCTRICAS DE MEDIA Y BAJA TENSIÓN</t>
  </si>
  <si>
    <t>DEFICIENCIAS</t>
  </si>
  <si>
    <t>PORCENTAJE DE LA DEMANDA DE ENERGÍA ELÉCTRICA NO ATENDIDA MEDIANTE GENERACIÓN DISTRIBUIDA</t>
  </si>
  <si>
    <t>PORCENTAJE DE LÍNEAS DEL SISTEMA DE TRANSMISIÓN Y SUB TRANSMISIÓN POR IMPLEMENTAR</t>
  </si>
  <si>
    <t>PORCENTAJE DE LÍNEAS DEL SISTEMA DE TRANSMISIÓN Y SUB TRANSMISIÓN CON DEFICIENCIAS</t>
  </si>
  <si>
    <t>PORCENTAJE DEL SISTEMA DE TRANSPORTE DE HIDROCARBUROS POR DUCTOS QUE NO CUENTA CON REDUNDANCIA</t>
  </si>
  <si>
    <t>PORCENTAJE DE DEMANDA DE GLP NO ATENDIDA EN ZONAS SIN INTERVENCIÓN PRIVADA</t>
  </si>
  <si>
    <t>MILES DE BARRILES POR DÍA CALENDARIO</t>
  </si>
  <si>
    <t>PORCENTAJE DE SITIOS IMPACTADOS POR ACTIVIDADES DE HIDROCARBUROS, SIN INTERVENCIÓN</t>
  </si>
  <si>
    <t>SITIOS IMPACTADOS</t>
  </si>
  <si>
    <t>PORCENTAJE DE ALMACENAMIENTO REQUERIDO PARA EL ABASTECIMIENTO DE HIDROCARBUROS</t>
  </si>
  <si>
    <t>MILES DE BARRILES/DÍA</t>
  </si>
  <si>
    <t>PORCENTAJE DE USUARIOS DE FUENTES DE RADIACIÓN IONIZANTE NO CONTROLADOS</t>
  </si>
  <si>
    <t>USUARIO/AÑO</t>
  </si>
  <si>
    <t>PORCENTAJE DE PROYECTOS DE I+D+I EN ENERGÍA NUCLEAR POR IMPLEMENTAR</t>
  </si>
  <si>
    <t>PORCENTAJE DE LA DEMANDA NACIONAL DE RADIOISÓTOPOS Y RADIOFÁRMACOS POR ATENDER</t>
  </si>
  <si>
    <t>PORCENTAJE DE UNIDADES PRODUCTIVAS SIN ACCESO A SERVICIOS TECNOLÓGICOS NUCLEARES</t>
  </si>
  <si>
    <t>UNIDADES PRODUCTIVAS</t>
  </si>
  <si>
    <t>PORCENTAJE DE INSTRUMENTACIÓN NO INSTALADA PARA EL MONITOREO DE VOLCANES</t>
  </si>
  <si>
    <t>PORCENTAJE DEL TERRITORIO NACIONAL SIN PROSPECCIÓN GEOFÍSICA AÉREA</t>
  </si>
  <si>
    <t>PORCENTAJE DE MAPAS GEOLÓGICOS CONTINENTALES Y DE MARINA NO DESARROLLADOS</t>
  </si>
  <si>
    <t>MAPAS GEOLÓGICOS</t>
  </si>
  <si>
    <t>PORCENTAJE DE ZONAS CON POTENCIAL GEOTÉRMICO SIN EVALUACIÓN</t>
  </si>
  <si>
    <t>PORCENTAJE DE SUELOS AFECTADOS POR LA ACTIVIDAD MINERÍA POR REMEDIAR</t>
  </si>
  <si>
    <t>PORCENTAJE DE CUENCAS VULNERABLES IMPACTADAS POR LA MINERÍA QUE REQUIEREN RECUPERACIÓN AMBIENTAL</t>
  </si>
  <si>
    <t>CUENCAS</t>
  </si>
  <si>
    <t>PORCENTAJE DE PASIVOS AMBIENTALES MINEROS POR INTERVENIR</t>
  </si>
  <si>
    <t>PASIVOS AMBIENTALES</t>
  </si>
  <si>
    <t>Porcentaje de sistemas de información que no funcionan adecuadamente</t>
  </si>
  <si>
    <t>SISTEMAS INFORMÁTICOS</t>
  </si>
  <si>
    <t>Total de Sistemas Informáticos</t>
  </si>
  <si>
    <t>Sistemas Informáticos en adecuadas condiciones</t>
  </si>
  <si>
    <t>Porcentaje de unidades orgánicas de la entidad con inadecua do índice de ocupación</t>
  </si>
  <si>
    <t>Unidades Orgánicas</t>
  </si>
  <si>
    <t>Total de unidades orgánicas de la Entidad</t>
  </si>
  <si>
    <t>Número de unidades orgánicas de la Entidad con adecuado índice de ocupación</t>
  </si>
  <si>
    <t>Porcentaje de servicios operativos o misionales institucionales con capacidad operativa inadecuada</t>
  </si>
  <si>
    <t>SERVICIOS</t>
  </si>
  <si>
    <t>Servicion Operativos o Misionales de la Entidad</t>
  </si>
  <si>
    <t>Servicion Operativos o Misionales de la Entidad con capacidad adecuada</t>
  </si>
  <si>
    <t>MEGAWATT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</si>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</sst>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rgb="FF00B050"/>
      <name val="Calibri"/>
      <family val="2"/>
      <scheme val="minor"/>
    </font>
    <font>
      <u/>
      <sz val="8"/>
      <color rgb="FF7030A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3" fontId="11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13" fillId="0" borderId="7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10" fontId="13" fillId="2" borderId="9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3" borderId="1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10" fontId="3" fillId="0" borderId="20" xfId="0" applyNumberFormat="1" applyFont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7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9" fontId="3" fillId="0" borderId="20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9" fontId="3" fillId="0" borderId="20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0" fontId="16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9" fontId="3" fillId="0" borderId="24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1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3" fontId="4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10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3" fillId="0" borderId="20" xfId="1" applyFont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0" fontId="3" fillId="3" borderId="20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0" fontId="13" fillId="0" borderId="0" xfId="0" quotePrefix="1" applyFont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3" fontId="3" fillId="0" borderId="16" xfId="2" applyFont="1" applyBorder="1" applyAlignment="1">
      <alignment horizontal="center" vertical="center"/>
    </xf>
    <xf numFmtId="43" fontId="13" fillId="0" borderId="0" xfId="2" applyFont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10" fontId="3" fillId="0" borderId="20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top" wrapText="1"/>
    </xf>
    <xf numFmtId="10" fontId="13" fillId="0" borderId="9" xfId="0" applyNumberFormat="1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0" fontId="20" fillId="0" borderId="16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10" fontId="20" fillId="0" borderId="26" xfId="0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0" fontId="17" fillId="0" borderId="25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0" fontId="17" fillId="0" borderId="9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DIST1.1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GP/OPIC-OPI/0000%20PMI%202021-2023/0.1%20Actualizaci&#243;n%20Valor%20Num&#233;rico%20-%20ene%202020/Entidades/1.%20AMSAC/2019-01-10%20Correcciones%20por%20correo)/Formato%20Valores%20Numericos%20AMSAC%2010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1.1"/>
      <sheetName val="ELECTROSURESTE"/>
      <sheetName val="ELECTROSUR"/>
      <sheetName val="DISTRILUZ"/>
      <sheetName val="ADINELSA"/>
      <sheetName val="ELECTROPUNO"/>
      <sheetName val="ELECTRORIRNTE"/>
      <sheetName val="ELECTROUCAYALI"/>
      <sheetName val="SEAL"/>
    </sheetNames>
    <sheetDataSet>
      <sheetData sheetId="0"/>
      <sheetData sheetId="1">
        <row r="15">
          <cell r="E15">
            <v>149022.27623357036</v>
          </cell>
        </row>
        <row r="16">
          <cell r="E16" t="str">
            <v>N.D.</v>
          </cell>
        </row>
      </sheetData>
      <sheetData sheetId="2">
        <row r="15">
          <cell r="E15">
            <v>233223</v>
          </cell>
        </row>
      </sheetData>
      <sheetData sheetId="3"/>
      <sheetData sheetId="4">
        <row r="15">
          <cell r="E15">
            <v>0</v>
          </cell>
        </row>
      </sheetData>
      <sheetData sheetId="5">
        <row r="15">
          <cell r="E15">
            <v>407559.6161995898</v>
          </cell>
        </row>
      </sheetData>
      <sheetData sheetId="6">
        <row r="15">
          <cell r="E15">
            <v>348398</v>
          </cell>
        </row>
      </sheetData>
      <sheetData sheetId="7">
        <row r="15">
          <cell r="E15">
            <v>115774</v>
          </cell>
        </row>
      </sheetData>
      <sheetData sheetId="8">
        <row r="53">
          <cell r="E53">
            <v>381307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OS"/>
      <sheetName val="Sustento Suelos"/>
      <sheetName val="PASIVO"/>
      <sheetName val="Sustento PAMs"/>
    </sheetNames>
    <sheetDataSet>
      <sheetData sheetId="0"/>
      <sheetData sheetId="1">
        <row r="11">
          <cell r="C11">
            <v>2351.2799999999997</v>
          </cell>
          <cell r="D11">
            <v>800.07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7"/>
  <sheetViews>
    <sheetView zoomScale="130" zoomScaleNormal="130" zoomScaleSheetLayoutView="80" workbookViewId="0">
      <selection activeCell="C4" sqref="C4"/>
    </sheetView>
  </sheetViews>
  <sheetFormatPr baseColWidth="10" defaultColWidth="11.42578125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99" customWidth="1"/>
    <col min="10" max="10" width="12.7109375" style="74" customWidth="1"/>
    <col min="11" max="11" width="12.85546875" style="70" customWidth="1"/>
    <col min="12" max="12" width="13" style="70" customWidth="1"/>
    <col min="13" max="16384" width="11.42578125" style="54"/>
  </cols>
  <sheetData>
    <row r="1" spans="1:12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s="1" customFormat="1" x14ac:dyDescent="0.25">
      <c r="A3" s="222"/>
      <c r="B3" s="222"/>
      <c r="C3" s="222"/>
      <c r="D3" s="222"/>
      <c r="E3" s="222"/>
      <c r="F3" s="222"/>
      <c r="G3" s="222"/>
      <c r="H3" s="222"/>
      <c r="I3" s="85"/>
      <c r="J3" s="2"/>
      <c r="K3" s="3"/>
      <c r="L3" s="3"/>
    </row>
    <row r="4" spans="1:12" s="6" customFormat="1" ht="11.25" customHeight="1" x14ac:dyDescent="0.25">
      <c r="A4" s="219" t="s">
        <v>2</v>
      </c>
      <c r="B4" s="219"/>
      <c r="C4" s="86" t="s">
        <v>296</v>
      </c>
      <c r="D4" s="80"/>
      <c r="E4" s="80"/>
      <c r="F4" s="80"/>
      <c r="H4" s="80"/>
      <c r="I4" s="87"/>
      <c r="J4" s="4"/>
      <c r="K4" s="5"/>
      <c r="L4" s="5"/>
    </row>
    <row r="5" spans="1:12" s="6" customFormat="1" ht="11.25" customHeight="1" x14ac:dyDescent="0.25">
      <c r="A5" s="219" t="s">
        <v>3</v>
      </c>
      <c r="B5" s="219"/>
      <c r="C5" s="86" t="s">
        <v>297</v>
      </c>
      <c r="D5" s="80"/>
      <c r="E5" s="80"/>
      <c r="F5" s="80"/>
      <c r="H5" s="80"/>
      <c r="I5" s="87"/>
      <c r="J5" s="4"/>
      <c r="K5" s="5"/>
      <c r="L5" s="5"/>
    </row>
    <row r="6" spans="1:12" s="6" customFormat="1" ht="11.25" customHeight="1" x14ac:dyDescent="0.25">
      <c r="A6" s="219" t="s">
        <v>4</v>
      </c>
      <c r="B6" s="219"/>
      <c r="C6" s="80" t="s">
        <v>244</v>
      </c>
      <c r="D6" s="80"/>
      <c r="E6" s="80"/>
      <c r="F6" s="80"/>
      <c r="G6" s="80"/>
      <c r="H6" s="80"/>
      <c r="I6" s="87"/>
      <c r="J6" s="4"/>
      <c r="K6" s="5"/>
      <c r="L6" s="5"/>
    </row>
    <row r="7" spans="1:12" s="6" customFormat="1" ht="11.25" customHeight="1" x14ac:dyDescent="0.25">
      <c r="A7" s="219" t="s">
        <v>6</v>
      </c>
      <c r="B7" s="219"/>
      <c r="C7" s="86" t="s">
        <v>245</v>
      </c>
      <c r="D7" s="80"/>
      <c r="E7" s="80"/>
      <c r="F7" s="80"/>
      <c r="G7" s="80"/>
      <c r="H7" s="80"/>
      <c r="I7" s="87"/>
      <c r="J7" s="4"/>
      <c r="K7" s="5"/>
      <c r="L7" s="5"/>
    </row>
    <row r="8" spans="1:12" s="6" customFormat="1" ht="11.25" customHeight="1" x14ac:dyDescent="0.25">
      <c r="A8" s="79"/>
      <c r="B8" s="79"/>
      <c r="C8" s="80"/>
      <c r="D8" s="80"/>
      <c r="E8" s="9"/>
      <c r="F8" s="9"/>
      <c r="G8" s="80"/>
      <c r="H8" s="80"/>
      <c r="I8" s="87"/>
      <c r="J8" s="4"/>
      <c r="K8" s="5"/>
      <c r="L8" s="5"/>
    </row>
    <row r="9" spans="1:12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88"/>
      <c r="J9" s="13"/>
      <c r="K9" s="14"/>
      <c r="L9" s="15"/>
    </row>
    <row r="10" spans="1:12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89"/>
      <c r="J10" s="20"/>
      <c r="K10" s="21"/>
      <c r="L10" s="22"/>
    </row>
    <row r="11" spans="1:12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90"/>
      <c r="J11" s="26"/>
      <c r="K11" s="27"/>
      <c r="L11" s="28"/>
    </row>
    <row r="12" spans="1:12" s="1" customFormat="1" x14ac:dyDescent="0.25">
      <c r="A12" s="29"/>
      <c r="B12" s="29"/>
      <c r="C12" s="29"/>
      <c r="D12" s="29"/>
      <c r="E12" s="30"/>
      <c r="F12" s="30"/>
      <c r="G12" s="29"/>
      <c r="H12" s="31"/>
      <c r="I12" s="91"/>
      <c r="J12" s="32"/>
      <c r="K12" s="3"/>
      <c r="L12" s="3"/>
    </row>
    <row r="13" spans="1:12" s="33" customFormat="1" ht="24" customHeight="1" x14ac:dyDescent="0.25">
      <c r="A13" s="223" t="s">
        <v>11</v>
      </c>
      <c r="B13" s="223"/>
      <c r="C13" s="223"/>
      <c r="D13" s="223"/>
      <c r="E13" s="224" t="s">
        <v>246</v>
      </c>
      <c r="F13" s="225"/>
      <c r="G13" s="225"/>
      <c r="H13" s="226"/>
      <c r="I13" s="92"/>
      <c r="J13" s="227" t="s">
        <v>13</v>
      </c>
      <c r="K13" s="228"/>
      <c r="L13" s="229"/>
    </row>
    <row r="14" spans="1:12" s="33" customFormat="1" ht="21" customHeight="1" x14ac:dyDescent="0.25">
      <c r="A14" s="81" t="s">
        <v>14</v>
      </c>
      <c r="B14" s="81" t="s">
        <v>15</v>
      </c>
      <c r="C14" s="81" t="s">
        <v>16</v>
      </c>
      <c r="D14" s="81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93" t="s">
        <v>247</v>
      </c>
      <c r="J14" s="35" t="s">
        <v>22</v>
      </c>
      <c r="K14" s="35" t="s">
        <v>23</v>
      </c>
      <c r="L14" s="35" t="s">
        <v>24</v>
      </c>
    </row>
    <row r="15" spans="1:12" s="33" customFormat="1" x14ac:dyDescent="0.25">
      <c r="A15" s="230" t="s">
        <v>25</v>
      </c>
      <c r="B15" s="231"/>
      <c r="C15" s="231"/>
      <c r="D15" s="232"/>
      <c r="E15" s="38">
        <v>1543731</v>
      </c>
      <c r="F15" s="38">
        <v>1231759</v>
      </c>
      <c r="G15" s="45">
        <f>+E15-F15</f>
        <v>311972</v>
      </c>
      <c r="H15" s="94">
        <v>0.20208961276284534</v>
      </c>
      <c r="I15" s="95"/>
      <c r="J15" s="38">
        <v>77866</v>
      </c>
      <c r="K15" s="38">
        <v>47852</v>
      </c>
      <c r="L15" s="38">
        <v>126811</v>
      </c>
    </row>
    <row r="16" spans="1:12" s="46" customFormat="1" x14ac:dyDescent="0.25">
      <c r="A16" s="41"/>
      <c r="B16" s="42" t="s">
        <v>26</v>
      </c>
      <c r="C16" s="42"/>
      <c r="D16" s="43"/>
      <c r="E16" s="44">
        <v>51823</v>
      </c>
      <c r="F16" s="44">
        <v>39263</v>
      </c>
      <c r="G16" s="45">
        <f>+E16-F16</f>
        <v>12560</v>
      </c>
      <c r="H16" s="96">
        <v>0.24236342936533972</v>
      </c>
      <c r="I16" s="97"/>
      <c r="J16" s="44">
        <v>5347</v>
      </c>
      <c r="K16" s="44">
        <v>7213</v>
      </c>
      <c r="L16" s="44">
        <v>0</v>
      </c>
    </row>
    <row r="17" spans="1:13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0">IFERROR(E17-F17, "…")</f>
        <v>…</v>
      </c>
      <c r="H17" s="96" t="str">
        <f t="shared" si="0"/>
        <v>…</v>
      </c>
      <c r="I17" s="97"/>
      <c r="J17" s="44"/>
      <c r="K17" s="44"/>
      <c r="L17" s="44"/>
      <c r="M17" s="46"/>
    </row>
    <row r="18" spans="1:13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0"/>
        <v>…</v>
      </c>
      <c r="H18" s="96" t="str">
        <f t="shared" si="0"/>
        <v>…</v>
      </c>
      <c r="I18" s="97"/>
      <c r="J18" s="44"/>
      <c r="K18" s="44"/>
      <c r="L18" s="44"/>
      <c r="M18" s="46"/>
    </row>
    <row r="19" spans="1:13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0"/>
        <v>…</v>
      </c>
      <c r="H19" s="96" t="str">
        <f t="shared" si="0"/>
        <v>…</v>
      </c>
      <c r="I19" s="97"/>
      <c r="J19" s="44"/>
      <c r="K19" s="44"/>
      <c r="L19" s="44"/>
      <c r="M19" s="46"/>
    </row>
    <row r="20" spans="1:13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0"/>
        <v>…</v>
      </c>
      <c r="H20" s="96" t="str">
        <f t="shared" si="0"/>
        <v>…</v>
      </c>
      <c r="I20" s="97"/>
      <c r="J20" s="44"/>
      <c r="K20" s="44"/>
      <c r="L20" s="44"/>
      <c r="M20" s="46"/>
    </row>
    <row r="21" spans="1:13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0"/>
        <v>…</v>
      </c>
      <c r="H21" s="96" t="str">
        <f t="shared" si="0"/>
        <v>…</v>
      </c>
      <c r="I21" s="97"/>
      <c r="J21" s="44"/>
      <c r="K21" s="44"/>
      <c r="L21" s="44"/>
    </row>
    <row r="22" spans="1:13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0"/>
        <v>…</v>
      </c>
      <c r="H22" s="96" t="str">
        <f t="shared" si="0"/>
        <v>…</v>
      </c>
      <c r="I22" s="97"/>
      <c r="J22" s="44"/>
      <c r="K22" s="44"/>
      <c r="L22" s="44"/>
    </row>
    <row r="23" spans="1:13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0"/>
        <v>…</v>
      </c>
      <c r="H23" s="96" t="str">
        <f t="shared" si="0"/>
        <v>…</v>
      </c>
      <c r="I23" s="97"/>
      <c r="J23" s="44"/>
      <c r="K23" s="44"/>
      <c r="L23" s="44"/>
    </row>
    <row r="24" spans="1:13" x14ac:dyDescent="0.25">
      <c r="A24" s="41"/>
      <c r="B24" s="100" t="s">
        <v>36</v>
      </c>
      <c r="C24" s="100"/>
      <c r="D24" s="101"/>
      <c r="E24" s="102">
        <v>89651</v>
      </c>
      <c r="F24" s="102">
        <v>70822</v>
      </c>
      <c r="G24" s="103">
        <f>+E24-F24</f>
        <v>18829</v>
      </c>
      <c r="H24" s="104">
        <v>0.21002554349644734</v>
      </c>
      <c r="I24" s="105">
        <v>915</v>
      </c>
      <c r="J24" s="102">
        <v>1660</v>
      </c>
      <c r="K24" s="102">
        <v>1045</v>
      </c>
      <c r="L24" s="102">
        <v>9937</v>
      </c>
      <c r="M24" s="106"/>
    </row>
    <row r="25" spans="1:13" s="53" customFormat="1" outlineLevel="1" x14ac:dyDescent="0.25">
      <c r="A25" s="47"/>
      <c r="B25" s="107"/>
      <c r="C25" s="108" t="s">
        <v>37</v>
      </c>
      <c r="D25" s="109"/>
      <c r="E25" s="110" t="s">
        <v>29</v>
      </c>
      <c r="F25" s="110" t="s">
        <v>29</v>
      </c>
      <c r="G25" s="111" t="str">
        <f t="shared" si="0"/>
        <v>…</v>
      </c>
      <c r="H25" s="104" t="str">
        <f t="shared" si="0"/>
        <v>…</v>
      </c>
      <c r="I25" s="105"/>
      <c r="J25" s="102"/>
      <c r="K25" s="102"/>
      <c r="L25" s="102">
        <v>0</v>
      </c>
      <c r="M25" s="106"/>
    </row>
    <row r="26" spans="1:13" s="53" customFormat="1" outlineLevel="1" x14ac:dyDescent="0.25">
      <c r="A26" s="47"/>
      <c r="B26" s="107"/>
      <c r="C26" s="108" t="s">
        <v>38</v>
      </c>
      <c r="D26" s="109"/>
      <c r="E26" s="110" t="s">
        <v>29</v>
      </c>
      <c r="F26" s="110" t="s">
        <v>29</v>
      </c>
      <c r="G26" s="111" t="str">
        <f t="shared" si="0"/>
        <v>…</v>
      </c>
      <c r="H26" s="104" t="str">
        <f t="shared" si="0"/>
        <v>…</v>
      </c>
      <c r="I26" s="105"/>
      <c r="J26" s="102"/>
      <c r="K26" s="102"/>
      <c r="L26" s="102">
        <v>0</v>
      </c>
      <c r="M26" s="106"/>
    </row>
    <row r="27" spans="1:13" s="53" customFormat="1" outlineLevel="1" x14ac:dyDescent="0.25">
      <c r="A27" s="47"/>
      <c r="B27" s="107"/>
      <c r="C27" s="108" t="s">
        <v>39</v>
      </c>
      <c r="D27" s="109"/>
      <c r="E27" s="110" t="s">
        <v>29</v>
      </c>
      <c r="F27" s="110" t="s">
        <v>29</v>
      </c>
      <c r="G27" s="111" t="str">
        <f t="shared" si="0"/>
        <v>…</v>
      </c>
      <c r="H27" s="104" t="str">
        <f t="shared" si="0"/>
        <v>…</v>
      </c>
      <c r="I27" s="105"/>
      <c r="J27" s="102"/>
      <c r="K27" s="102"/>
      <c r="L27" s="102">
        <v>0</v>
      </c>
      <c r="M27" s="106"/>
    </row>
    <row r="28" spans="1:13" s="53" customFormat="1" outlineLevel="1" x14ac:dyDescent="0.25">
      <c r="A28" s="47"/>
      <c r="B28" s="107"/>
      <c r="C28" s="108" t="s">
        <v>40</v>
      </c>
      <c r="D28" s="109"/>
      <c r="E28" s="110" t="s">
        <v>29</v>
      </c>
      <c r="F28" s="110" t="s">
        <v>29</v>
      </c>
      <c r="G28" s="111" t="str">
        <f t="shared" si="0"/>
        <v>…</v>
      </c>
      <c r="H28" s="104" t="str">
        <f t="shared" si="0"/>
        <v>…</v>
      </c>
      <c r="I28" s="105"/>
      <c r="J28" s="102"/>
      <c r="K28" s="102"/>
      <c r="L28" s="102">
        <v>0</v>
      </c>
      <c r="M28" s="106"/>
    </row>
    <row r="29" spans="1:13" s="53" customFormat="1" outlineLevel="1" x14ac:dyDescent="0.25">
      <c r="A29" s="47"/>
      <c r="B29" s="107"/>
      <c r="C29" s="108" t="s">
        <v>41</v>
      </c>
      <c r="D29" s="109"/>
      <c r="E29" s="110" t="s">
        <v>29</v>
      </c>
      <c r="F29" s="110" t="s">
        <v>29</v>
      </c>
      <c r="G29" s="111" t="str">
        <f t="shared" si="0"/>
        <v>…</v>
      </c>
      <c r="H29" s="104" t="str">
        <f t="shared" si="0"/>
        <v>…</v>
      </c>
      <c r="I29" s="105"/>
      <c r="J29" s="102"/>
      <c r="K29" s="102"/>
      <c r="L29" s="102">
        <v>0</v>
      </c>
      <c r="M29" s="106"/>
    </row>
    <row r="30" spans="1:13" s="53" customFormat="1" outlineLevel="1" x14ac:dyDescent="0.25">
      <c r="A30" s="47"/>
      <c r="B30" s="107"/>
      <c r="C30" s="108" t="s">
        <v>42</v>
      </c>
      <c r="D30" s="109"/>
      <c r="E30" s="110" t="s">
        <v>29</v>
      </c>
      <c r="F30" s="110" t="s">
        <v>29</v>
      </c>
      <c r="G30" s="111" t="str">
        <f t="shared" si="0"/>
        <v>…</v>
      </c>
      <c r="H30" s="104" t="str">
        <f t="shared" si="0"/>
        <v>…</v>
      </c>
      <c r="I30" s="105"/>
      <c r="J30" s="102"/>
      <c r="K30" s="102"/>
      <c r="L30" s="102">
        <v>0</v>
      </c>
      <c r="M30" s="106"/>
    </row>
    <row r="31" spans="1:13" s="53" customFormat="1" outlineLevel="1" x14ac:dyDescent="0.25">
      <c r="A31" s="47"/>
      <c r="B31" s="107"/>
      <c r="C31" s="108" t="s">
        <v>43</v>
      </c>
      <c r="D31" s="109"/>
      <c r="E31" s="110" t="s">
        <v>29</v>
      </c>
      <c r="F31" s="110" t="s">
        <v>29</v>
      </c>
      <c r="G31" s="111" t="str">
        <f t="shared" si="0"/>
        <v>…</v>
      </c>
      <c r="H31" s="104" t="str">
        <f t="shared" si="0"/>
        <v>…</v>
      </c>
      <c r="I31" s="105"/>
      <c r="J31" s="102"/>
      <c r="K31" s="102"/>
      <c r="L31" s="102">
        <v>0</v>
      </c>
      <c r="M31" s="106"/>
    </row>
    <row r="32" spans="1:13" s="53" customFormat="1" outlineLevel="1" x14ac:dyDescent="0.25">
      <c r="A32" s="47"/>
      <c r="B32" s="107"/>
      <c r="C32" s="108" t="s">
        <v>44</v>
      </c>
      <c r="D32" s="109"/>
      <c r="E32" s="110" t="s">
        <v>29</v>
      </c>
      <c r="F32" s="110" t="s">
        <v>29</v>
      </c>
      <c r="G32" s="111" t="str">
        <f t="shared" si="0"/>
        <v>…</v>
      </c>
      <c r="H32" s="104" t="str">
        <f t="shared" si="0"/>
        <v>…</v>
      </c>
      <c r="I32" s="105"/>
      <c r="J32" s="102"/>
      <c r="K32" s="102"/>
      <c r="L32" s="102">
        <v>0</v>
      </c>
      <c r="M32" s="106"/>
    </row>
    <row r="33" spans="1:13" s="53" customFormat="1" outlineLevel="1" x14ac:dyDescent="0.25">
      <c r="A33" s="47"/>
      <c r="B33" s="107"/>
      <c r="C33" s="108" t="s">
        <v>45</v>
      </c>
      <c r="D33" s="109"/>
      <c r="E33" s="110" t="s">
        <v>29</v>
      </c>
      <c r="F33" s="110" t="s">
        <v>29</v>
      </c>
      <c r="G33" s="111" t="str">
        <f t="shared" si="0"/>
        <v>…</v>
      </c>
      <c r="H33" s="104" t="str">
        <f t="shared" si="0"/>
        <v>…</v>
      </c>
      <c r="I33" s="105"/>
      <c r="J33" s="102"/>
      <c r="K33" s="102"/>
      <c r="L33" s="102">
        <v>0</v>
      </c>
      <c r="M33" s="106"/>
    </row>
    <row r="34" spans="1:13" s="53" customFormat="1" outlineLevel="1" x14ac:dyDescent="0.25">
      <c r="A34" s="47"/>
      <c r="B34" s="107"/>
      <c r="C34" s="108" t="s">
        <v>46</v>
      </c>
      <c r="D34" s="109"/>
      <c r="E34" s="110" t="s">
        <v>29</v>
      </c>
      <c r="F34" s="110" t="s">
        <v>29</v>
      </c>
      <c r="G34" s="111" t="str">
        <f t="shared" si="0"/>
        <v>…</v>
      </c>
      <c r="H34" s="104" t="str">
        <f t="shared" si="0"/>
        <v>…</v>
      </c>
      <c r="I34" s="105"/>
      <c r="J34" s="102"/>
      <c r="K34" s="102"/>
      <c r="L34" s="102">
        <v>0</v>
      </c>
      <c r="M34" s="106"/>
    </row>
    <row r="35" spans="1:13" s="53" customFormat="1" outlineLevel="1" x14ac:dyDescent="0.25">
      <c r="A35" s="47"/>
      <c r="B35" s="107"/>
      <c r="C35" s="108" t="s">
        <v>47</v>
      </c>
      <c r="D35" s="109"/>
      <c r="E35" s="110" t="s">
        <v>29</v>
      </c>
      <c r="F35" s="110" t="s">
        <v>29</v>
      </c>
      <c r="G35" s="111" t="str">
        <f t="shared" si="0"/>
        <v>…</v>
      </c>
      <c r="H35" s="104" t="str">
        <f t="shared" si="0"/>
        <v>…</v>
      </c>
      <c r="I35" s="105"/>
      <c r="J35" s="102"/>
      <c r="K35" s="102"/>
      <c r="L35" s="102">
        <v>0</v>
      </c>
      <c r="M35" s="106"/>
    </row>
    <row r="36" spans="1:13" s="53" customFormat="1" outlineLevel="1" x14ac:dyDescent="0.25">
      <c r="A36" s="47"/>
      <c r="B36" s="107"/>
      <c r="C36" s="108" t="s">
        <v>48</v>
      </c>
      <c r="D36" s="109"/>
      <c r="E36" s="110" t="s">
        <v>29</v>
      </c>
      <c r="F36" s="110" t="s">
        <v>29</v>
      </c>
      <c r="G36" s="111" t="str">
        <f t="shared" si="0"/>
        <v>…</v>
      </c>
      <c r="H36" s="104" t="str">
        <f t="shared" si="0"/>
        <v>…</v>
      </c>
      <c r="I36" s="105"/>
      <c r="J36" s="102"/>
      <c r="K36" s="102"/>
      <c r="L36" s="102">
        <v>0</v>
      </c>
      <c r="M36" s="106"/>
    </row>
    <row r="37" spans="1:13" s="53" customFormat="1" outlineLevel="1" x14ac:dyDescent="0.25">
      <c r="A37" s="47"/>
      <c r="B37" s="107"/>
      <c r="C37" s="108" t="s">
        <v>49</v>
      </c>
      <c r="D37" s="109"/>
      <c r="E37" s="110" t="s">
        <v>29</v>
      </c>
      <c r="F37" s="110" t="s">
        <v>29</v>
      </c>
      <c r="G37" s="111" t="str">
        <f t="shared" si="0"/>
        <v>…</v>
      </c>
      <c r="H37" s="104" t="str">
        <f t="shared" si="0"/>
        <v>…</v>
      </c>
      <c r="I37" s="105"/>
      <c r="J37" s="102"/>
      <c r="K37" s="102"/>
      <c r="L37" s="102">
        <v>0</v>
      </c>
      <c r="M37" s="106"/>
    </row>
    <row r="38" spans="1:13" s="53" customFormat="1" outlineLevel="1" x14ac:dyDescent="0.25">
      <c r="A38" s="47"/>
      <c r="B38" s="107"/>
      <c r="C38" s="108" t="s">
        <v>50</v>
      </c>
      <c r="D38" s="109"/>
      <c r="E38" s="110" t="s">
        <v>29</v>
      </c>
      <c r="F38" s="110" t="s">
        <v>29</v>
      </c>
      <c r="G38" s="111" t="str">
        <f t="shared" si="0"/>
        <v>…</v>
      </c>
      <c r="H38" s="104" t="str">
        <f t="shared" si="0"/>
        <v>…</v>
      </c>
      <c r="I38" s="105"/>
      <c r="J38" s="102"/>
      <c r="K38" s="102"/>
      <c r="L38" s="102">
        <v>0</v>
      </c>
      <c r="M38" s="106"/>
    </row>
    <row r="39" spans="1:13" s="53" customFormat="1" outlineLevel="1" x14ac:dyDescent="0.25">
      <c r="A39" s="47"/>
      <c r="B39" s="107"/>
      <c r="C39" s="108" t="s">
        <v>51</v>
      </c>
      <c r="D39" s="109"/>
      <c r="E39" s="110" t="s">
        <v>29</v>
      </c>
      <c r="F39" s="110" t="s">
        <v>29</v>
      </c>
      <c r="G39" s="111" t="str">
        <f t="shared" si="0"/>
        <v>…</v>
      </c>
      <c r="H39" s="104" t="str">
        <f t="shared" si="0"/>
        <v>…</v>
      </c>
      <c r="I39" s="105"/>
      <c r="J39" s="102"/>
      <c r="K39" s="102"/>
      <c r="L39" s="102">
        <v>0</v>
      </c>
      <c r="M39" s="106"/>
    </row>
    <row r="40" spans="1:13" s="53" customFormat="1" outlineLevel="1" x14ac:dyDescent="0.25">
      <c r="A40" s="47"/>
      <c r="B40" s="107"/>
      <c r="C40" s="108" t="s">
        <v>52</v>
      </c>
      <c r="D40" s="109"/>
      <c r="E40" s="110" t="s">
        <v>29</v>
      </c>
      <c r="F40" s="110" t="s">
        <v>29</v>
      </c>
      <c r="G40" s="111" t="str">
        <f t="shared" si="0"/>
        <v>…</v>
      </c>
      <c r="H40" s="104" t="str">
        <f t="shared" si="0"/>
        <v>…</v>
      </c>
      <c r="I40" s="105"/>
      <c r="J40" s="102"/>
      <c r="K40" s="102"/>
      <c r="L40" s="102">
        <v>0</v>
      </c>
      <c r="M40" s="106"/>
    </row>
    <row r="41" spans="1:13" s="53" customFormat="1" outlineLevel="1" x14ac:dyDescent="0.25">
      <c r="A41" s="47"/>
      <c r="B41" s="107"/>
      <c r="C41" s="108" t="s">
        <v>53</v>
      </c>
      <c r="D41" s="109"/>
      <c r="E41" s="110" t="s">
        <v>29</v>
      </c>
      <c r="F41" s="110" t="s">
        <v>29</v>
      </c>
      <c r="G41" s="111" t="str">
        <f t="shared" si="0"/>
        <v>…</v>
      </c>
      <c r="H41" s="104" t="str">
        <f t="shared" si="0"/>
        <v>…</v>
      </c>
      <c r="I41" s="105"/>
      <c r="J41" s="102"/>
      <c r="K41" s="102"/>
      <c r="L41" s="102">
        <v>0</v>
      </c>
      <c r="M41" s="106"/>
    </row>
    <row r="42" spans="1:13" s="53" customFormat="1" outlineLevel="1" x14ac:dyDescent="0.25">
      <c r="A42" s="47"/>
      <c r="B42" s="107"/>
      <c r="C42" s="108" t="s">
        <v>54</v>
      </c>
      <c r="D42" s="109"/>
      <c r="E42" s="110" t="s">
        <v>29</v>
      </c>
      <c r="F42" s="110" t="s">
        <v>29</v>
      </c>
      <c r="G42" s="111" t="str">
        <f t="shared" si="0"/>
        <v>…</v>
      </c>
      <c r="H42" s="104" t="str">
        <f t="shared" si="0"/>
        <v>…</v>
      </c>
      <c r="I42" s="105"/>
      <c r="J42" s="102"/>
      <c r="K42" s="102"/>
      <c r="L42" s="102">
        <v>0</v>
      </c>
      <c r="M42" s="106"/>
    </row>
    <row r="43" spans="1:13" s="53" customFormat="1" outlineLevel="1" x14ac:dyDescent="0.25">
      <c r="A43" s="47"/>
      <c r="B43" s="107"/>
      <c r="C43" s="108" t="s">
        <v>55</v>
      </c>
      <c r="D43" s="109"/>
      <c r="E43" s="110" t="s">
        <v>29</v>
      </c>
      <c r="F43" s="110" t="s">
        <v>29</v>
      </c>
      <c r="G43" s="111" t="str">
        <f t="shared" si="0"/>
        <v>…</v>
      </c>
      <c r="H43" s="104" t="str">
        <f t="shared" si="0"/>
        <v>…</v>
      </c>
      <c r="I43" s="105"/>
      <c r="J43" s="102"/>
      <c r="K43" s="102"/>
      <c r="L43" s="102">
        <v>0</v>
      </c>
      <c r="M43" s="106"/>
    </row>
    <row r="44" spans="1:13" s="53" customFormat="1" outlineLevel="1" x14ac:dyDescent="0.25">
      <c r="A44" s="47"/>
      <c r="B44" s="107"/>
      <c r="C44" s="108" t="s">
        <v>56</v>
      </c>
      <c r="D44" s="109"/>
      <c r="E44" s="110" t="s">
        <v>29</v>
      </c>
      <c r="F44" s="110" t="s">
        <v>29</v>
      </c>
      <c r="G44" s="111" t="str">
        <f t="shared" si="0"/>
        <v>…</v>
      </c>
      <c r="H44" s="104" t="str">
        <f t="shared" si="0"/>
        <v>…</v>
      </c>
      <c r="I44" s="105"/>
      <c r="J44" s="102"/>
      <c r="K44" s="102"/>
      <c r="L44" s="102">
        <v>0</v>
      </c>
      <c r="M44" s="106"/>
    </row>
    <row r="45" spans="1:13" x14ac:dyDescent="0.25">
      <c r="A45" s="41"/>
      <c r="B45" s="100" t="s">
        <v>57</v>
      </c>
      <c r="C45" s="100"/>
      <c r="D45" s="101"/>
      <c r="E45" s="102">
        <v>54634</v>
      </c>
      <c r="F45" s="102">
        <v>44403</v>
      </c>
      <c r="G45" s="103">
        <f>+E45-F45</f>
        <v>10231</v>
      </c>
      <c r="H45" s="104">
        <v>0.18726434088662738</v>
      </c>
      <c r="I45" s="105">
        <v>918</v>
      </c>
      <c r="J45" s="102">
        <v>1107</v>
      </c>
      <c r="K45" s="102">
        <v>2618</v>
      </c>
      <c r="L45" s="102">
        <v>3504</v>
      </c>
      <c r="M45" s="106"/>
    </row>
    <row r="46" spans="1:13" s="53" customFormat="1" outlineLevel="1" x14ac:dyDescent="0.25">
      <c r="A46" s="47"/>
      <c r="B46" s="107"/>
      <c r="C46" s="108" t="s">
        <v>58</v>
      </c>
      <c r="D46" s="109"/>
      <c r="E46" s="110" t="s">
        <v>29</v>
      </c>
      <c r="F46" s="110" t="s">
        <v>29</v>
      </c>
      <c r="G46" s="111" t="str">
        <f t="shared" si="0"/>
        <v>…</v>
      </c>
      <c r="H46" s="104" t="str">
        <f t="shared" si="0"/>
        <v>…</v>
      </c>
      <c r="I46" s="105"/>
      <c r="J46" s="102"/>
      <c r="K46" s="102"/>
      <c r="L46" s="102">
        <v>0</v>
      </c>
      <c r="M46" s="106"/>
    </row>
    <row r="47" spans="1:13" s="53" customFormat="1" outlineLevel="1" x14ac:dyDescent="0.25">
      <c r="A47" s="47"/>
      <c r="B47" s="107"/>
      <c r="C47" s="108" t="s">
        <v>59</v>
      </c>
      <c r="D47" s="109"/>
      <c r="E47" s="110" t="s">
        <v>29</v>
      </c>
      <c r="F47" s="110" t="s">
        <v>29</v>
      </c>
      <c r="G47" s="111" t="str">
        <f t="shared" si="0"/>
        <v>…</v>
      </c>
      <c r="H47" s="104" t="str">
        <f t="shared" si="0"/>
        <v>…</v>
      </c>
      <c r="I47" s="105"/>
      <c r="J47" s="102"/>
      <c r="K47" s="102"/>
      <c r="L47" s="102">
        <v>0</v>
      </c>
      <c r="M47" s="106"/>
    </row>
    <row r="48" spans="1:13" s="53" customFormat="1" outlineLevel="1" x14ac:dyDescent="0.25">
      <c r="A48" s="47"/>
      <c r="B48" s="107"/>
      <c r="C48" s="108" t="s">
        <v>60</v>
      </c>
      <c r="D48" s="109"/>
      <c r="E48" s="110" t="s">
        <v>29</v>
      </c>
      <c r="F48" s="110" t="s">
        <v>29</v>
      </c>
      <c r="G48" s="111" t="str">
        <f t="shared" si="0"/>
        <v>…</v>
      </c>
      <c r="H48" s="104" t="str">
        <f t="shared" si="0"/>
        <v>…</v>
      </c>
      <c r="I48" s="105"/>
      <c r="J48" s="102"/>
      <c r="K48" s="102"/>
      <c r="L48" s="102">
        <v>0</v>
      </c>
      <c r="M48" s="106"/>
    </row>
    <row r="49" spans="1:13" s="53" customFormat="1" outlineLevel="1" x14ac:dyDescent="0.25">
      <c r="A49" s="47"/>
      <c r="B49" s="107"/>
      <c r="C49" s="108" t="s">
        <v>61</v>
      </c>
      <c r="D49" s="109"/>
      <c r="E49" s="110" t="s">
        <v>29</v>
      </c>
      <c r="F49" s="110" t="s">
        <v>29</v>
      </c>
      <c r="G49" s="111" t="str">
        <f t="shared" si="0"/>
        <v>…</v>
      </c>
      <c r="H49" s="104" t="str">
        <f t="shared" si="0"/>
        <v>…</v>
      </c>
      <c r="I49" s="105"/>
      <c r="J49" s="102"/>
      <c r="K49" s="102"/>
      <c r="L49" s="102">
        <v>0</v>
      </c>
      <c r="M49" s="106"/>
    </row>
    <row r="50" spans="1:13" s="53" customFormat="1" outlineLevel="1" x14ac:dyDescent="0.25">
      <c r="A50" s="47"/>
      <c r="B50" s="107"/>
      <c r="C50" s="108" t="s">
        <v>62</v>
      </c>
      <c r="D50" s="109"/>
      <c r="E50" s="110" t="s">
        <v>29</v>
      </c>
      <c r="F50" s="110" t="s">
        <v>29</v>
      </c>
      <c r="G50" s="111" t="str">
        <f t="shared" si="0"/>
        <v>…</v>
      </c>
      <c r="H50" s="104" t="str">
        <f t="shared" si="0"/>
        <v>…</v>
      </c>
      <c r="I50" s="105"/>
      <c r="J50" s="102"/>
      <c r="K50" s="102"/>
      <c r="L50" s="102">
        <v>0</v>
      </c>
      <c r="M50" s="106"/>
    </row>
    <row r="51" spans="1:13" s="53" customFormat="1" outlineLevel="1" x14ac:dyDescent="0.25">
      <c r="A51" s="47"/>
      <c r="B51" s="107"/>
      <c r="C51" s="108" t="s">
        <v>63</v>
      </c>
      <c r="D51" s="109"/>
      <c r="E51" s="110" t="s">
        <v>29</v>
      </c>
      <c r="F51" s="110" t="s">
        <v>29</v>
      </c>
      <c r="G51" s="111" t="str">
        <f t="shared" si="0"/>
        <v>…</v>
      </c>
      <c r="H51" s="104" t="str">
        <f t="shared" si="0"/>
        <v>…</v>
      </c>
      <c r="I51" s="105"/>
      <c r="J51" s="102"/>
      <c r="K51" s="102"/>
      <c r="L51" s="102">
        <v>0</v>
      </c>
      <c r="M51" s="106"/>
    </row>
    <row r="52" spans="1:13" s="53" customFormat="1" outlineLevel="1" x14ac:dyDescent="0.25">
      <c r="A52" s="47"/>
      <c r="B52" s="107"/>
      <c r="C52" s="108" t="s">
        <v>64</v>
      </c>
      <c r="D52" s="109"/>
      <c r="E52" s="110" t="s">
        <v>29</v>
      </c>
      <c r="F52" s="110" t="s">
        <v>29</v>
      </c>
      <c r="G52" s="111" t="str">
        <f t="shared" si="0"/>
        <v>…</v>
      </c>
      <c r="H52" s="104" t="str">
        <f t="shared" si="0"/>
        <v>…</v>
      </c>
      <c r="I52" s="105"/>
      <c r="J52" s="102"/>
      <c r="K52" s="102"/>
      <c r="L52" s="102">
        <v>0</v>
      </c>
      <c r="M52" s="106"/>
    </row>
    <row r="53" spans="1:13" x14ac:dyDescent="0.25">
      <c r="A53" s="41"/>
      <c r="B53" s="100" t="s">
        <v>65</v>
      </c>
      <c r="C53" s="100"/>
      <c r="D53" s="101"/>
      <c r="E53" s="102">
        <v>24118</v>
      </c>
      <c r="F53" s="102">
        <v>20167</v>
      </c>
      <c r="G53" s="103">
        <f>+E53-F53</f>
        <v>3951</v>
      </c>
      <c r="H53" s="104">
        <v>0.1638195538601874</v>
      </c>
      <c r="I53" s="105"/>
      <c r="J53" s="102">
        <v>959</v>
      </c>
      <c r="K53" s="102">
        <v>0</v>
      </c>
      <c r="L53" s="102">
        <v>2992</v>
      </c>
      <c r="M53" s="106"/>
    </row>
    <row r="54" spans="1:13" outlineLevel="1" x14ac:dyDescent="0.25">
      <c r="A54" s="41"/>
      <c r="B54" s="112"/>
      <c r="C54" s="113" t="s">
        <v>65</v>
      </c>
      <c r="D54" s="114"/>
      <c r="E54" s="110" t="s">
        <v>29</v>
      </c>
      <c r="F54" s="110" t="s">
        <v>29</v>
      </c>
      <c r="G54" s="111" t="str">
        <f t="shared" si="0"/>
        <v>…</v>
      </c>
      <c r="H54" s="104" t="str">
        <f t="shared" si="0"/>
        <v>…</v>
      </c>
      <c r="I54" s="105"/>
      <c r="J54" s="102"/>
      <c r="K54" s="102"/>
      <c r="L54" s="102">
        <v>0</v>
      </c>
      <c r="M54" s="106"/>
    </row>
    <row r="55" spans="1:13" outlineLevel="1" x14ac:dyDescent="0.25">
      <c r="A55" s="41"/>
      <c r="B55" s="112"/>
      <c r="C55" s="113" t="s">
        <v>66</v>
      </c>
      <c r="D55" s="114"/>
      <c r="E55" s="110" t="s">
        <v>29</v>
      </c>
      <c r="F55" s="110" t="s">
        <v>29</v>
      </c>
      <c r="G55" s="111" t="str">
        <f t="shared" si="0"/>
        <v>…</v>
      </c>
      <c r="H55" s="104" t="str">
        <f t="shared" si="0"/>
        <v>…</v>
      </c>
      <c r="I55" s="105"/>
      <c r="J55" s="102"/>
      <c r="K55" s="102"/>
      <c r="L55" s="102">
        <v>0</v>
      </c>
      <c r="M55" s="106"/>
    </row>
    <row r="56" spans="1:13" outlineLevel="1" x14ac:dyDescent="0.25">
      <c r="A56" s="41"/>
      <c r="B56" s="112"/>
      <c r="C56" s="113" t="s">
        <v>67</v>
      </c>
      <c r="D56" s="114"/>
      <c r="E56" s="110" t="s">
        <v>29</v>
      </c>
      <c r="F56" s="110" t="s">
        <v>29</v>
      </c>
      <c r="G56" s="111" t="str">
        <f t="shared" si="0"/>
        <v>…</v>
      </c>
      <c r="H56" s="104" t="str">
        <f t="shared" si="0"/>
        <v>…</v>
      </c>
      <c r="I56" s="105"/>
      <c r="J56" s="102"/>
      <c r="K56" s="102"/>
      <c r="L56" s="102">
        <v>0</v>
      </c>
      <c r="M56" s="106"/>
    </row>
    <row r="57" spans="1:13" outlineLevel="1" x14ac:dyDescent="0.25">
      <c r="A57" s="41"/>
      <c r="B57" s="112"/>
      <c r="C57" s="113" t="s">
        <v>68</v>
      </c>
      <c r="D57" s="114"/>
      <c r="E57" s="110" t="s">
        <v>29</v>
      </c>
      <c r="F57" s="110" t="s">
        <v>29</v>
      </c>
      <c r="G57" s="111" t="str">
        <f t="shared" si="0"/>
        <v>…</v>
      </c>
      <c r="H57" s="104" t="str">
        <f t="shared" si="0"/>
        <v>…</v>
      </c>
      <c r="I57" s="105"/>
      <c r="J57" s="102"/>
      <c r="K57" s="102"/>
      <c r="L57" s="102">
        <v>0</v>
      </c>
      <c r="M57" s="106"/>
    </row>
    <row r="58" spans="1:13" outlineLevel="1" x14ac:dyDescent="0.25">
      <c r="A58" s="41"/>
      <c r="B58" s="112"/>
      <c r="C58" s="113" t="s">
        <v>69</v>
      </c>
      <c r="D58" s="114"/>
      <c r="E58" s="110" t="s">
        <v>29</v>
      </c>
      <c r="F58" s="110" t="s">
        <v>29</v>
      </c>
      <c r="G58" s="111" t="str">
        <f t="shared" si="0"/>
        <v>…</v>
      </c>
      <c r="H58" s="104" t="str">
        <f t="shared" si="0"/>
        <v>…</v>
      </c>
      <c r="I58" s="105"/>
      <c r="J58" s="102"/>
      <c r="K58" s="102"/>
      <c r="L58" s="102">
        <v>0</v>
      </c>
      <c r="M58" s="106"/>
    </row>
    <row r="59" spans="1:13" outlineLevel="1" x14ac:dyDescent="0.25">
      <c r="A59" s="41"/>
      <c r="B59" s="112"/>
      <c r="C59" s="113" t="s">
        <v>70</v>
      </c>
      <c r="D59" s="114"/>
      <c r="E59" s="110" t="s">
        <v>29</v>
      </c>
      <c r="F59" s="110" t="s">
        <v>29</v>
      </c>
      <c r="G59" s="111" t="str">
        <f t="shared" si="0"/>
        <v>…</v>
      </c>
      <c r="H59" s="104" t="str">
        <f t="shared" si="0"/>
        <v>…</v>
      </c>
      <c r="I59" s="105"/>
      <c r="J59" s="102"/>
      <c r="K59" s="102"/>
      <c r="L59" s="102">
        <v>0</v>
      </c>
      <c r="M59" s="106"/>
    </row>
    <row r="60" spans="1:13" outlineLevel="1" x14ac:dyDescent="0.25">
      <c r="A60" s="41"/>
      <c r="B60" s="112"/>
      <c r="C60" s="113" t="s">
        <v>71</v>
      </c>
      <c r="D60" s="114"/>
      <c r="E60" s="110" t="s">
        <v>29</v>
      </c>
      <c r="F60" s="110" t="s">
        <v>29</v>
      </c>
      <c r="G60" s="111" t="str">
        <f t="shared" si="0"/>
        <v>…</v>
      </c>
      <c r="H60" s="104" t="str">
        <f t="shared" si="0"/>
        <v>…</v>
      </c>
      <c r="I60" s="105"/>
      <c r="J60" s="102"/>
      <c r="K60" s="102"/>
      <c r="L60" s="102">
        <v>0</v>
      </c>
      <c r="M60" s="106"/>
    </row>
    <row r="61" spans="1:13" outlineLevel="1" x14ac:dyDescent="0.25">
      <c r="A61" s="41"/>
      <c r="B61" s="112"/>
      <c r="C61" s="113" t="s">
        <v>72</v>
      </c>
      <c r="D61" s="114"/>
      <c r="E61" s="110" t="s">
        <v>29</v>
      </c>
      <c r="F61" s="110" t="s">
        <v>29</v>
      </c>
      <c r="G61" s="111" t="str">
        <f t="shared" si="0"/>
        <v>…</v>
      </c>
      <c r="H61" s="104" t="str">
        <f t="shared" si="0"/>
        <v>…</v>
      </c>
      <c r="I61" s="105"/>
      <c r="J61" s="102"/>
      <c r="K61" s="102"/>
      <c r="L61" s="102">
        <v>0</v>
      </c>
      <c r="M61" s="106"/>
    </row>
    <row r="62" spans="1:13" x14ac:dyDescent="0.25">
      <c r="A62" s="41"/>
      <c r="B62" s="100" t="s">
        <v>73</v>
      </c>
      <c r="C62" s="100"/>
      <c r="D62" s="101"/>
      <c r="E62" s="102">
        <v>60951</v>
      </c>
      <c r="F62" s="102">
        <v>45530</v>
      </c>
      <c r="G62" s="103">
        <f>+E62-F62</f>
        <v>15421</v>
      </c>
      <c r="H62" s="104">
        <v>0.25300651342881986</v>
      </c>
      <c r="I62" s="105">
        <v>191</v>
      </c>
      <c r="J62" s="102">
        <v>1413</v>
      </c>
      <c r="K62" s="102">
        <v>2783</v>
      </c>
      <c r="L62" s="102">
        <v>1309</v>
      </c>
      <c r="M62" s="106"/>
    </row>
    <row r="63" spans="1:13" outlineLevel="1" x14ac:dyDescent="0.25">
      <c r="A63" s="41"/>
      <c r="B63" s="112"/>
      <c r="C63" s="113" t="s">
        <v>74</v>
      </c>
      <c r="D63" s="114"/>
      <c r="E63" s="110" t="s">
        <v>29</v>
      </c>
      <c r="F63" s="110" t="s">
        <v>29</v>
      </c>
      <c r="G63" s="111" t="str">
        <f t="shared" si="0"/>
        <v>…</v>
      </c>
      <c r="H63" s="104" t="str">
        <f t="shared" si="0"/>
        <v>…</v>
      </c>
      <c r="I63" s="105"/>
      <c r="J63" s="102"/>
      <c r="K63" s="102"/>
      <c r="L63" s="102">
        <v>0</v>
      </c>
      <c r="M63" s="106"/>
    </row>
    <row r="64" spans="1:13" outlineLevel="1" x14ac:dyDescent="0.25">
      <c r="A64" s="41"/>
      <c r="B64" s="112"/>
      <c r="C64" s="113" t="s">
        <v>75</v>
      </c>
      <c r="D64" s="114"/>
      <c r="E64" s="110" t="s">
        <v>29</v>
      </c>
      <c r="F64" s="110" t="s">
        <v>29</v>
      </c>
      <c r="G64" s="111" t="str">
        <f t="shared" si="0"/>
        <v>…</v>
      </c>
      <c r="H64" s="104" t="str">
        <f t="shared" si="0"/>
        <v>…</v>
      </c>
      <c r="I64" s="105"/>
      <c r="J64" s="102"/>
      <c r="K64" s="102"/>
      <c r="L64" s="102">
        <v>0</v>
      </c>
      <c r="M64" s="106"/>
    </row>
    <row r="65" spans="1:14" outlineLevel="1" x14ac:dyDescent="0.25">
      <c r="A65" s="41"/>
      <c r="B65" s="112"/>
      <c r="C65" s="113" t="s">
        <v>76</v>
      </c>
      <c r="D65" s="114"/>
      <c r="E65" s="110" t="s">
        <v>29</v>
      </c>
      <c r="F65" s="110" t="s">
        <v>29</v>
      </c>
      <c r="G65" s="111" t="str">
        <f t="shared" si="0"/>
        <v>…</v>
      </c>
      <c r="H65" s="104" t="str">
        <f t="shared" si="0"/>
        <v>…</v>
      </c>
      <c r="I65" s="105"/>
      <c r="J65" s="102"/>
      <c r="K65" s="102"/>
      <c r="L65" s="102">
        <v>0</v>
      </c>
      <c r="M65" s="106"/>
    </row>
    <row r="66" spans="1:14" outlineLevel="1" x14ac:dyDescent="0.25">
      <c r="A66" s="41"/>
      <c r="B66" s="112"/>
      <c r="C66" s="113" t="s">
        <v>77</v>
      </c>
      <c r="D66" s="114"/>
      <c r="E66" s="110" t="s">
        <v>29</v>
      </c>
      <c r="F66" s="110" t="s">
        <v>29</v>
      </c>
      <c r="G66" s="111" t="str">
        <f t="shared" si="0"/>
        <v>…</v>
      </c>
      <c r="H66" s="104" t="str">
        <f t="shared" si="0"/>
        <v>…</v>
      </c>
      <c r="I66" s="105"/>
      <c r="J66" s="102"/>
      <c r="K66" s="102"/>
      <c r="L66" s="102">
        <v>0</v>
      </c>
      <c r="M66" s="106"/>
    </row>
    <row r="67" spans="1:14" outlineLevel="1" x14ac:dyDescent="0.25">
      <c r="A67" s="41"/>
      <c r="B67" s="112"/>
      <c r="C67" s="113" t="s">
        <v>78</v>
      </c>
      <c r="D67" s="114"/>
      <c r="E67" s="110" t="s">
        <v>29</v>
      </c>
      <c r="F67" s="110" t="s">
        <v>29</v>
      </c>
      <c r="G67" s="111" t="str">
        <f t="shared" si="0"/>
        <v>…</v>
      </c>
      <c r="H67" s="104" t="str">
        <f t="shared" si="0"/>
        <v>…</v>
      </c>
      <c r="I67" s="105"/>
      <c r="J67" s="102"/>
      <c r="K67" s="102"/>
      <c r="L67" s="102">
        <v>0</v>
      </c>
      <c r="M67" s="106"/>
    </row>
    <row r="68" spans="1:14" outlineLevel="1" x14ac:dyDescent="0.25">
      <c r="A68" s="41"/>
      <c r="B68" s="112"/>
      <c r="C68" s="113" t="s">
        <v>79</v>
      </c>
      <c r="D68" s="114"/>
      <c r="E68" s="110" t="s">
        <v>29</v>
      </c>
      <c r="F68" s="110" t="s">
        <v>29</v>
      </c>
      <c r="G68" s="111" t="str">
        <f t="shared" si="0"/>
        <v>…</v>
      </c>
      <c r="H68" s="104" t="str">
        <f t="shared" si="0"/>
        <v>…</v>
      </c>
      <c r="I68" s="105"/>
      <c r="J68" s="102"/>
      <c r="K68" s="102"/>
      <c r="L68" s="102">
        <v>0</v>
      </c>
      <c r="M68" s="106"/>
    </row>
    <row r="69" spans="1:14" outlineLevel="1" x14ac:dyDescent="0.25">
      <c r="A69" s="41"/>
      <c r="B69" s="112"/>
      <c r="C69" s="113" t="s">
        <v>80</v>
      </c>
      <c r="D69" s="114"/>
      <c r="E69" s="110" t="s">
        <v>29</v>
      </c>
      <c r="F69" s="110" t="s">
        <v>29</v>
      </c>
      <c r="G69" s="111" t="str">
        <f t="shared" si="0"/>
        <v>…</v>
      </c>
      <c r="H69" s="104" t="str">
        <f t="shared" si="0"/>
        <v>…</v>
      </c>
      <c r="I69" s="105"/>
      <c r="J69" s="102"/>
      <c r="K69" s="102"/>
      <c r="L69" s="102">
        <v>0</v>
      </c>
      <c r="M69" s="106"/>
    </row>
    <row r="70" spans="1:14" outlineLevel="1" x14ac:dyDescent="0.25">
      <c r="A70" s="41"/>
      <c r="B70" s="112"/>
      <c r="C70" s="113" t="s">
        <v>81</v>
      </c>
      <c r="D70" s="114"/>
      <c r="E70" s="110" t="s">
        <v>29</v>
      </c>
      <c r="F70" s="110" t="s">
        <v>29</v>
      </c>
      <c r="G70" s="111" t="str">
        <f t="shared" si="0"/>
        <v>…</v>
      </c>
      <c r="H70" s="104" t="str">
        <f t="shared" si="0"/>
        <v>…</v>
      </c>
      <c r="I70" s="105"/>
      <c r="J70" s="102"/>
      <c r="K70" s="102"/>
      <c r="L70" s="102">
        <v>0</v>
      </c>
      <c r="M70" s="106"/>
    </row>
    <row r="71" spans="1:14" outlineLevel="1" x14ac:dyDescent="0.25">
      <c r="A71" s="41"/>
      <c r="B71" s="112"/>
      <c r="C71" s="113" t="s">
        <v>82</v>
      </c>
      <c r="D71" s="114"/>
      <c r="E71" s="110" t="s">
        <v>29</v>
      </c>
      <c r="F71" s="110" t="s">
        <v>29</v>
      </c>
      <c r="G71" s="111" t="str">
        <f t="shared" si="0"/>
        <v>…</v>
      </c>
      <c r="H71" s="104" t="str">
        <f t="shared" si="0"/>
        <v>…</v>
      </c>
      <c r="I71" s="105"/>
      <c r="J71" s="102"/>
      <c r="K71" s="102"/>
      <c r="L71" s="102">
        <v>0</v>
      </c>
      <c r="M71" s="106"/>
    </row>
    <row r="72" spans="1:14" outlineLevel="1" x14ac:dyDescent="0.25">
      <c r="A72" s="41"/>
      <c r="B72" s="112"/>
      <c r="C72" s="113" t="s">
        <v>83</v>
      </c>
      <c r="D72" s="114"/>
      <c r="E72" s="110" t="s">
        <v>29</v>
      </c>
      <c r="F72" s="110" t="s">
        <v>29</v>
      </c>
      <c r="G72" s="111" t="str">
        <f t="shared" si="0"/>
        <v>…</v>
      </c>
      <c r="H72" s="104" t="str">
        <f t="shared" si="0"/>
        <v>…</v>
      </c>
      <c r="I72" s="105"/>
      <c r="J72" s="102"/>
      <c r="K72" s="102"/>
      <c r="L72" s="102">
        <v>0</v>
      </c>
      <c r="M72" s="106"/>
    </row>
    <row r="73" spans="1:14" outlineLevel="1" x14ac:dyDescent="0.25">
      <c r="A73" s="41"/>
      <c r="B73" s="112"/>
      <c r="C73" s="113" t="s">
        <v>84</v>
      </c>
      <c r="D73" s="114"/>
      <c r="E73" s="110" t="s">
        <v>29</v>
      </c>
      <c r="F73" s="110" t="s">
        <v>29</v>
      </c>
      <c r="G73" s="111" t="str">
        <f t="shared" si="0"/>
        <v>…</v>
      </c>
      <c r="H73" s="104" t="str">
        <f t="shared" si="0"/>
        <v>…</v>
      </c>
      <c r="I73" s="105"/>
      <c r="J73" s="102"/>
      <c r="K73" s="102"/>
      <c r="L73" s="102">
        <v>0</v>
      </c>
      <c r="M73" s="106"/>
    </row>
    <row r="74" spans="1:14" x14ac:dyDescent="0.25">
      <c r="A74" s="41"/>
      <c r="B74" s="100" t="s">
        <v>85</v>
      </c>
      <c r="C74" s="100"/>
      <c r="D74" s="101"/>
      <c r="E74" s="102">
        <v>235940</v>
      </c>
      <c r="F74" s="102">
        <v>191444</v>
      </c>
      <c r="G74" s="103">
        <f>+E74-F74</f>
        <v>44496</v>
      </c>
      <c r="H74" s="104">
        <v>0.18859031957277275</v>
      </c>
      <c r="I74" s="105">
        <v>13096</v>
      </c>
      <c r="J74" s="102">
        <v>20943</v>
      </c>
      <c r="K74" s="102">
        <v>1985</v>
      </c>
      <c r="L74" s="102">
        <v>0</v>
      </c>
      <c r="M74" s="106"/>
      <c r="N74" s="98"/>
    </row>
    <row r="75" spans="1:14" outlineLevel="1" x14ac:dyDescent="0.25">
      <c r="A75" s="41"/>
      <c r="B75" s="112"/>
      <c r="C75" s="113" t="s">
        <v>85</v>
      </c>
      <c r="D75" s="114"/>
      <c r="E75" s="110" t="s">
        <v>29</v>
      </c>
      <c r="F75" s="110" t="s">
        <v>29</v>
      </c>
      <c r="G75" s="111" t="str">
        <f t="shared" si="0"/>
        <v>…</v>
      </c>
      <c r="H75" s="104" t="str">
        <f t="shared" si="0"/>
        <v>…</v>
      </c>
      <c r="I75" s="105"/>
      <c r="J75" s="102"/>
      <c r="K75" s="102"/>
      <c r="L75" s="102">
        <v>0</v>
      </c>
      <c r="M75" s="106"/>
    </row>
    <row r="76" spans="1:14" outlineLevel="1" x14ac:dyDescent="0.25">
      <c r="A76" s="41"/>
      <c r="B76" s="112"/>
      <c r="C76" s="113" t="s">
        <v>86</v>
      </c>
      <c r="D76" s="114"/>
      <c r="E76" s="110" t="s">
        <v>29</v>
      </c>
      <c r="F76" s="110" t="s">
        <v>29</v>
      </c>
      <c r="G76" s="111" t="str">
        <f t="shared" si="0"/>
        <v>…</v>
      </c>
      <c r="H76" s="104" t="str">
        <f t="shared" si="0"/>
        <v>…</v>
      </c>
      <c r="I76" s="105"/>
      <c r="J76" s="102"/>
      <c r="K76" s="102"/>
      <c r="L76" s="102">
        <v>0</v>
      </c>
      <c r="M76" s="106"/>
    </row>
    <row r="77" spans="1:14" outlineLevel="1" x14ac:dyDescent="0.25">
      <c r="A77" s="41"/>
      <c r="B77" s="112"/>
      <c r="C77" s="113" t="s">
        <v>87</v>
      </c>
      <c r="D77" s="114"/>
      <c r="E77" s="110" t="s">
        <v>29</v>
      </c>
      <c r="F77" s="110" t="s">
        <v>29</v>
      </c>
      <c r="G77" s="111" t="str">
        <f t="shared" si="0"/>
        <v>…</v>
      </c>
      <c r="H77" s="104" t="str">
        <f t="shared" si="0"/>
        <v>…</v>
      </c>
      <c r="I77" s="105"/>
      <c r="J77" s="102"/>
      <c r="K77" s="102"/>
      <c r="L77" s="102">
        <v>0</v>
      </c>
      <c r="M77" s="106"/>
    </row>
    <row r="78" spans="1:14" outlineLevel="1" x14ac:dyDescent="0.25">
      <c r="A78" s="41"/>
      <c r="B78" s="112"/>
      <c r="C78" s="113" t="s">
        <v>88</v>
      </c>
      <c r="D78" s="114"/>
      <c r="E78" s="110" t="s">
        <v>29</v>
      </c>
      <c r="F78" s="110" t="s">
        <v>29</v>
      </c>
      <c r="G78" s="111" t="str">
        <f t="shared" si="0"/>
        <v>…</v>
      </c>
      <c r="H78" s="104" t="str">
        <f t="shared" si="0"/>
        <v>…</v>
      </c>
      <c r="I78" s="105"/>
      <c r="J78" s="102"/>
      <c r="K78" s="102"/>
      <c r="L78" s="102">
        <v>0</v>
      </c>
      <c r="M78" s="106"/>
    </row>
    <row r="79" spans="1:14" outlineLevel="1" x14ac:dyDescent="0.25">
      <c r="A79" s="41"/>
      <c r="B79" s="112"/>
      <c r="C79" s="113" t="s">
        <v>89</v>
      </c>
      <c r="D79" s="114"/>
      <c r="E79" s="110" t="s">
        <v>29</v>
      </c>
      <c r="F79" s="110" t="s">
        <v>29</v>
      </c>
      <c r="G79" s="111" t="str">
        <f t="shared" si="0"/>
        <v>…</v>
      </c>
      <c r="H79" s="104" t="str">
        <f t="shared" si="0"/>
        <v>…</v>
      </c>
      <c r="I79" s="105"/>
      <c r="J79" s="102"/>
      <c r="K79" s="102"/>
      <c r="L79" s="102">
        <v>0</v>
      </c>
      <c r="M79" s="106"/>
    </row>
    <row r="80" spans="1:14" outlineLevel="1" x14ac:dyDescent="0.25">
      <c r="A80" s="41"/>
      <c r="B80" s="112"/>
      <c r="C80" s="113" t="s">
        <v>90</v>
      </c>
      <c r="D80" s="114"/>
      <c r="E80" s="110" t="s">
        <v>29</v>
      </c>
      <c r="F80" s="110" t="s">
        <v>29</v>
      </c>
      <c r="G80" s="111" t="str">
        <f t="shared" si="0"/>
        <v>…</v>
      </c>
      <c r="H80" s="104" t="str">
        <f t="shared" si="0"/>
        <v>…</v>
      </c>
      <c r="I80" s="105"/>
      <c r="J80" s="102"/>
      <c r="K80" s="102"/>
      <c r="L80" s="102">
        <v>0</v>
      </c>
      <c r="M80" s="106"/>
    </row>
    <row r="81" spans="1:13" outlineLevel="1" x14ac:dyDescent="0.25">
      <c r="A81" s="41"/>
      <c r="B81" s="112"/>
      <c r="C81" s="113" t="s">
        <v>91</v>
      </c>
      <c r="D81" s="114"/>
      <c r="E81" s="110" t="s">
        <v>29</v>
      </c>
      <c r="F81" s="110" t="s">
        <v>29</v>
      </c>
      <c r="G81" s="111" t="str">
        <f t="shared" ref="G81:H144" si="1">IFERROR(E81-F81, "…")</f>
        <v>…</v>
      </c>
      <c r="H81" s="104" t="str">
        <f t="shared" si="1"/>
        <v>…</v>
      </c>
      <c r="I81" s="105"/>
      <c r="J81" s="102"/>
      <c r="K81" s="102"/>
      <c r="L81" s="102">
        <v>0</v>
      </c>
      <c r="M81" s="106"/>
    </row>
    <row r="82" spans="1:13" outlineLevel="1" x14ac:dyDescent="0.25">
      <c r="A82" s="41"/>
      <c r="B82" s="112"/>
      <c r="C82" s="113" t="s">
        <v>92</v>
      </c>
      <c r="D82" s="114"/>
      <c r="E82" s="110" t="s">
        <v>29</v>
      </c>
      <c r="F82" s="110" t="s">
        <v>29</v>
      </c>
      <c r="G82" s="111" t="str">
        <f t="shared" si="1"/>
        <v>…</v>
      </c>
      <c r="H82" s="104" t="str">
        <f t="shared" si="1"/>
        <v>…</v>
      </c>
      <c r="I82" s="105"/>
      <c r="J82" s="102"/>
      <c r="K82" s="102"/>
      <c r="L82" s="102">
        <v>0</v>
      </c>
      <c r="M82" s="106"/>
    </row>
    <row r="83" spans="1:13" outlineLevel="1" x14ac:dyDescent="0.25">
      <c r="A83" s="41"/>
      <c r="B83" s="112"/>
      <c r="C83" s="113" t="s">
        <v>93</v>
      </c>
      <c r="D83" s="114"/>
      <c r="E83" s="110" t="s">
        <v>29</v>
      </c>
      <c r="F83" s="110" t="s">
        <v>29</v>
      </c>
      <c r="G83" s="111" t="str">
        <f t="shared" si="1"/>
        <v>…</v>
      </c>
      <c r="H83" s="104" t="str">
        <f t="shared" si="1"/>
        <v>…</v>
      </c>
      <c r="I83" s="105"/>
      <c r="J83" s="102"/>
      <c r="K83" s="102"/>
      <c r="L83" s="102">
        <v>0</v>
      </c>
      <c r="M83" s="106"/>
    </row>
    <row r="84" spans="1:13" outlineLevel="1" x14ac:dyDescent="0.25">
      <c r="A84" s="41"/>
      <c r="B84" s="112"/>
      <c r="C84" s="113" t="s">
        <v>94</v>
      </c>
      <c r="D84" s="114"/>
      <c r="E84" s="110" t="s">
        <v>29</v>
      </c>
      <c r="F84" s="110" t="s">
        <v>29</v>
      </c>
      <c r="G84" s="111" t="str">
        <f t="shared" si="1"/>
        <v>…</v>
      </c>
      <c r="H84" s="104" t="str">
        <f t="shared" si="1"/>
        <v>…</v>
      </c>
      <c r="I84" s="105"/>
      <c r="J84" s="102"/>
      <c r="K84" s="102"/>
      <c r="L84" s="102">
        <v>0</v>
      </c>
      <c r="M84" s="106"/>
    </row>
    <row r="85" spans="1:13" outlineLevel="1" x14ac:dyDescent="0.25">
      <c r="A85" s="41"/>
      <c r="B85" s="112"/>
      <c r="C85" s="113" t="s">
        <v>95</v>
      </c>
      <c r="D85" s="114"/>
      <c r="E85" s="110" t="s">
        <v>29</v>
      </c>
      <c r="F85" s="110" t="s">
        <v>29</v>
      </c>
      <c r="G85" s="111" t="str">
        <f t="shared" si="1"/>
        <v>…</v>
      </c>
      <c r="H85" s="104" t="str">
        <f t="shared" si="1"/>
        <v>…</v>
      </c>
      <c r="I85" s="105"/>
      <c r="J85" s="102"/>
      <c r="K85" s="102"/>
      <c r="L85" s="102">
        <v>0</v>
      </c>
      <c r="M85" s="106"/>
    </row>
    <row r="86" spans="1:13" outlineLevel="1" x14ac:dyDescent="0.25">
      <c r="A86" s="41"/>
      <c r="B86" s="112"/>
      <c r="C86" s="113" t="s">
        <v>96</v>
      </c>
      <c r="D86" s="114"/>
      <c r="E86" s="110" t="s">
        <v>29</v>
      </c>
      <c r="F86" s="110" t="s">
        <v>29</v>
      </c>
      <c r="G86" s="111" t="str">
        <f t="shared" si="1"/>
        <v>…</v>
      </c>
      <c r="H86" s="104" t="str">
        <f t="shared" si="1"/>
        <v>…</v>
      </c>
      <c r="I86" s="105"/>
      <c r="J86" s="102"/>
      <c r="K86" s="102"/>
      <c r="L86" s="102">
        <v>0</v>
      </c>
      <c r="M86" s="106"/>
    </row>
    <row r="87" spans="1:13" outlineLevel="1" x14ac:dyDescent="0.25">
      <c r="A87" s="41"/>
      <c r="B87" s="112"/>
      <c r="C87" s="113" t="s">
        <v>97</v>
      </c>
      <c r="D87" s="114"/>
      <c r="E87" s="110" t="s">
        <v>29</v>
      </c>
      <c r="F87" s="110" t="s">
        <v>29</v>
      </c>
      <c r="G87" s="111" t="str">
        <f t="shared" si="1"/>
        <v>…</v>
      </c>
      <c r="H87" s="104" t="str">
        <f t="shared" si="1"/>
        <v>…</v>
      </c>
      <c r="I87" s="105"/>
      <c r="J87" s="102"/>
      <c r="K87" s="102"/>
      <c r="L87" s="102">
        <v>0</v>
      </c>
      <c r="M87" s="106"/>
    </row>
    <row r="88" spans="1:13" x14ac:dyDescent="0.25">
      <c r="A88" s="41"/>
      <c r="B88" s="100" t="s">
        <v>98</v>
      </c>
      <c r="C88" s="100"/>
      <c r="D88" s="101"/>
      <c r="E88" s="110" t="s">
        <v>27</v>
      </c>
      <c r="F88" s="110" t="s">
        <v>27</v>
      </c>
      <c r="G88" s="111" t="str">
        <f t="shared" si="1"/>
        <v>…</v>
      </c>
      <c r="H88" s="104" t="str">
        <f t="shared" si="1"/>
        <v>…</v>
      </c>
      <c r="I88" s="105"/>
      <c r="J88" s="102"/>
      <c r="K88" s="102"/>
      <c r="L88" s="102">
        <v>0</v>
      </c>
      <c r="M88" s="106"/>
    </row>
    <row r="89" spans="1:13" x14ac:dyDescent="0.25">
      <c r="A89" s="41"/>
      <c r="B89" s="100" t="s">
        <v>99</v>
      </c>
      <c r="C89" s="100"/>
      <c r="D89" s="101"/>
      <c r="E89" s="102">
        <v>125312</v>
      </c>
      <c r="F89" s="102">
        <v>102944</v>
      </c>
      <c r="G89" s="103">
        <f>+E89-F89</f>
        <v>22368</v>
      </c>
      <c r="H89" s="104">
        <v>0.17849846782431053</v>
      </c>
      <c r="I89" s="105">
        <v>104</v>
      </c>
      <c r="J89" s="102">
        <v>1860</v>
      </c>
      <c r="K89" s="102">
        <v>3589</v>
      </c>
      <c r="L89" s="102">
        <v>10619</v>
      </c>
      <c r="M89" s="106"/>
    </row>
    <row r="90" spans="1:13" outlineLevel="1" x14ac:dyDescent="0.25">
      <c r="A90" s="41"/>
      <c r="B90" s="112"/>
      <c r="C90" s="113" t="s">
        <v>99</v>
      </c>
      <c r="D90" s="114"/>
      <c r="E90" s="102" t="s">
        <v>29</v>
      </c>
      <c r="F90" s="102" t="s">
        <v>29</v>
      </c>
      <c r="G90" s="111" t="str">
        <f t="shared" si="1"/>
        <v>…</v>
      </c>
      <c r="H90" s="104" t="str">
        <f t="shared" si="1"/>
        <v>…</v>
      </c>
      <c r="I90" s="105"/>
      <c r="J90" s="102"/>
      <c r="K90" s="102"/>
      <c r="L90" s="102">
        <v>0</v>
      </c>
      <c r="M90" s="106"/>
    </row>
    <row r="91" spans="1:13" outlineLevel="1" x14ac:dyDescent="0.25">
      <c r="A91" s="41"/>
      <c r="B91" s="112"/>
      <c r="C91" s="113" t="s">
        <v>100</v>
      </c>
      <c r="D91" s="114"/>
      <c r="E91" s="102" t="s">
        <v>29</v>
      </c>
      <c r="F91" s="102" t="s">
        <v>29</v>
      </c>
      <c r="G91" s="111" t="str">
        <f t="shared" si="1"/>
        <v>…</v>
      </c>
      <c r="H91" s="104" t="str">
        <f t="shared" si="1"/>
        <v>…</v>
      </c>
      <c r="I91" s="105"/>
      <c r="J91" s="102"/>
      <c r="K91" s="102"/>
      <c r="L91" s="102">
        <v>0</v>
      </c>
      <c r="M91" s="106"/>
    </row>
    <row r="92" spans="1:13" outlineLevel="1" x14ac:dyDescent="0.25">
      <c r="A92" s="41"/>
      <c r="B92" s="112"/>
      <c r="C92" s="113" t="s">
        <v>101</v>
      </c>
      <c r="D92" s="114"/>
      <c r="E92" s="102" t="s">
        <v>29</v>
      </c>
      <c r="F92" s="102" t="s">
        <v>29</v>
      </c>
      <c r="G92" s="111" t="str">
        <f t="shared" si="1"/>
        <v>…</v>
      </c>
      <c r="H92" s="104" t="str">
        <f t="shared" si="1"/>
        <v>…</v>
      </c>
      <c r="I92" s="105"/>
      <c r="J92" s="102"/>
      <c r="K92" s="102"/>
      <c r="L92" s="102">
        <v>0</v>
      </c>
      <c r="M92" s="106"/>
    </row>
    <row r="93" spans="1:13" outlineLevel="1" x14ac:dyDescent="0.25">
      <c r="A93" s="41"/>
      <c r="B93" s="112"/>
      <c r="C93" s="113" t="s">
        <v>102</v>
      </c>
      <c r="D93" s="114"/>
      <c r="E93" s="102" t="s">
        <v>29</v>
      </c>
      <c r="F93" s="102" t="s">
        <v>29</v>
      </c>
      <c r="G93" s="111" t="str">
        <f t="shared" si="1"/>
        <v>…</v>
      </c>
      <c r="H93" s="104" t="str">
        <f t="shared" si="1"/>
        <v>…</v>
      </c>
      <c r="I93" s="105"/>
      <c r="J93" s="102"/>
      <c r="K93" s="102"/>
      <c r="L93" s="102">
        <v>0</v>
      </c>
      <c r="M93" s="106"/>
    </row>
    <row r="94" spans="1:13" outlineLevel="1" x14ac:dyDescent="0.25">
      <c r="A94" s="41"/>
      <c r="B94" s="112"/>
      <c r="C94" s="113" t="s">
        <v>103</v>
      </c>
      <c r="D94" s="114"/>
      <c r="E94" s="102" t="s">
        <v>29</v>
      </c>
      <c r="F94" s="102" t="s">
        <v>29</v>
      </c>
      <c r="G94" s="111" t="str">
        <f t="shared" si="1"/>
        <v>…</v>
      </c>
      <c r="H94" s="104" t="str">
        <f t="shared" si="1"/>
        <v>…</v>
      </c>
      <c r="I94" s="105"/>
      <c r="J94" s="102"/>
      <c r="K94" s="102"/>
      <c r="L94" s="102">
        <v>0</v>
      </c>
      <c r="M94" s="106"/>
    </row>
    <row r="95" spans="1:13" outlineLevel="1" x14ac:dyDescent="0.25">
      <c r="A95" s="41"/>
      <c r="B95" s="112"/>
      <c r="C95" s="113" t="s">
        <v>104</v>
      </c>
      <c r="D95" s="114"/>
      <c r="E95" s="102" t="s">
        <v>29</v>
      </c>
      <c r="F95" s="102" t="s">
        <v>29</v>
      </c>
      <c r="G95" s="111" t="str">
        <f t="shared" si="1"/>
        <v>…</v>
      </c>
      <c r="H95" s="104" t="str">
        <f t="shared" si="1"/>
        <v>…</v>
      </c>
      <c r="I95" s="105"/>
      <c r="J95" s="102"/>
      <c r="K95" s="102"/>
      <c r="L95" s="102">
        <v>0</v>
      </c>
      <c r="M95" s="106"/>
    </row>
    <row r="96" spans="1:13" outlineLevel="1" x14ac:dyDescent="0.25">
      <c r="A96" s="41"/>
      <c r="B96" s="112"/>
      <c r="C96" s="113" t="s">
        <v>105</v>
      </c>
      <c r="D96" s="114"/>
      <c r="E96" s="102" t="s">
        <v>29</v>
      </c>
      <c r="F96" s="102" t="s">
        <v>29</v>
      </c>
      <c r="G96" s="111" t="str">
        <f t="shared" si="1"/>
        <v>…</v>
      </c>
      <c r="H96" s="104" t="str">
        <f t="shared" si="1"/>
        <v>…</v>
      </c>
      <c r="I96" s="105"/>
      <c r="J96" s="102"/>
      <c r="K96" s="102"/>
      <c r="L96" s="102">
        <v>0</v>
      </c>
      <c r="M96" s="106"/>
    </row>
    <row r="97" spans="1:13" outlineLevel="1" x14ac:dyDescent="0.25">
      <c r="A97" s="41"/>
      <c r="B97" s="112"/>
      <c r="C97" s="113" t="s">
        <v>106</v>
      </c>
      <c r="D97" s="114"/>
      <c r="E97" s="102" t="s">
        <v>29</v>
      </c>
      <c r="F97" s="102" t="s">
        <v>29</v>
      </c>
      <c r="G97" s="111" t="str">
        <f t="shared" si="1"/>
        <v>…</v>
      </c>
      <c r="H97" s="104" t="str">
        <f t="shared" si="1"/>
        <v>…</v>
      </c>
      <c r="I97" s="105"/>
      <c r="J97" s="102"/>
      <c r="K97" s="102"/>
      <c r="L97" s="102">
        <v>0</v>
      </c>
      <c r="M97" s="106"/>
    </row>
    <row r="98" spans="1:13" outlineLevel="1" x14ac:dyDescent="0.25">
      <c r="A98" s="41"/>
      <c r="B98" s="112"/>
      <c r="C98" s="113" t="s">
        <v>107</v>
      </c>
      <c r="D98" s="114"/>
      <c r="E98" s="102" t="s">
        <v>29</v>
      </c>
      <c r="F98" s="102" t="s">
        <v>29</v>
      </c>
      <c r="G98" s="111" t="str">
        <f t="shared" si="1"/>
        <v>…</v>
      </c>
      <c r="H98" s="104" t="str">
        <f t="shared" si="1"/>
        <v>…</v>
      </c>
      <c r="I98" s="105"/>
      <c r="J98" s="102"/>
      <c r="K98" s="102"/>
      <c r="L98" s="102">
        <v>0</v>
      </c>
      <c r="M98" s="106"/>
    </row>
    <row r="99" spans="1:13" outlineLevel="1" x14ac:dyDescent="0.25">
      <c r="A99" s="41"/>
      <c r="B99" s="112"/>
      <c r="C99" s="113" t="s">
        <v>108</v>
      </c>
      <c r="D99" s="114"/>
      <c r="E99" s="102" t="s">
        <v>29</v>
      </c>
      <c r="F99" s="102" t="s">
        <v>29</v>
      </c>
      <c r="G99" s="111" t="str">
        <f t="shared" si="1"/>
        <v>…</v>
      </c>
      <c r="H99" s="104" t="str">
        <f t="shared" si="1"/>
        <v>…</v>
      </c>
      <c r="I99" s="105"/>
      <c r="J99" s="102"/>
      <c r="K99" s="102"/>
      <c r="L99" s="102">
        <v>0</v>
      </c>
      <c r="M99" s="106"/>
    </row>
    <row r="100" spans="1:13" outlineLevel="1" x14ac:dyDescent="0.25">
      <c r="A100" s="41"/>
      <c r="B100" s="112"/>
      <c r="C100" s="113" t="s">
        <v>109</v>
      </c>
      <c r="D100" s="114"/>
      <c r="E100" s="102" t="s">
        <v>29</v>
      </c>
      <c r="F100" s="102" t="s">
        <v>29</v>
      </c>
      <c r="G100" s="111" t="str">
        <f t="shared" si="1"/>
        <v>…</v>
      </c>
      <c r="H100" s="104" t="str">
        <f t="shared" si="1"/>
        <v>…</v>
      </c>
      <c r="I100" s="105"/>
      <c r="J100" s="102"/>
      <c r="K100" s="102"/>
      <c r="L100" s="102">
        <v>0</v>
      </c>
      <c r="M100" s="106"/>
    </row>
    <row r="101" spans="1:13" outlineLevel="1" x14ac:dyDescent="0.25">
      <c r="A101" s="41"/>
      <c r="B101" s="112"/>
      <c r="C101" s="113" t="s">
        <v>110</v>
      </c>
      <c r="D101" s="114"/>
      <c r="E101" s="102" t="s">
        <v>29</v>
      </c>
      <c r="F101" s="102" t="s">
        <v>29</v>
      </c>
      <c r="G101" s="111" t="str">
        <f t="shared" si="1"/>
        <v>…</v>
      </c>
      <c r="H101" s="104" t="str">
        <f t="shared" si="1"/>
        <v>…</v>
      </c>
      <c r="I101" s="105"/>
      <c r="J101" s="102"/>
      <c r="K101" s="102"/>
      <c r="L101" s="102">
        <v>0</v>
      </c>
      <c r="M101" s="106"/>
    </row>
    <row r="102" spans="1:13" outlineLevel="1" x14ac:dyDescent="0.25">
      <c r="A102" s="41"/>
      <c r="B102" s="112"/>
      <c r="C102" s="113" t="s">
        <v>111</v>
      </c>
      <c r="D102" s="114"/>
      <c r="E102" s="102" t="s">
        <v>29</v>
      </c>
      <c r="F102" s="102" t="s">
        <v>29</v>
      </c>
      <c r="G102" s="111" t="str">
        <f t="shared" si="1"/>
        <v>…</v>
      </c>
      <c r="H102" s="104" t="str">
        <f t="shared" si="1"/>
        <v>…</v>
      </c>
      <c r="I102" s="105"/>
      <c r="J102" s="102"/>
      <c r="K102" s="102"/>
      <c r="L102" s="102">
        <v>0</v>
      </c>
      <c r="M102" s="106"/>
    </row>
    <row r="103" spans="1:13" x14ac:dyDescent="0.25">
      <c r="A103" s="41"/>
      <c r="B103" s="100" t="s">
        <v>112</v>
      </c>
      <c r="C103" s="100"/>
      <c r="D103" s="101"/>
      <c r="E103" s="102">
        <v>57701</v>
      </c>
      <c r="F103" s="102">
        <v>44224</v>
      </c>
      <c r="G103" s="103">
        <f>+E103-F103</f>
        <v>13477</v>
      </c>
      <c r="H103" s="104">
        <v>0.23356614270116635</v>
      </c>
      <c r="I103" s="105"/>
      <c r="J103" s="102">
        <v>2211</v>
      </c>
      <c r="K103" s="102">
        <v>2055</v>
      </c>
      <c r="L103" s="102">
        <v>5000</v>
      </c>
      <c r="M103" s="106"/>
    </row>
    <row r="104" spans="1:13" outlineLevel="1" x14ac:dyDescent="0.25">
      <c r="A104" s="41"/>
      <c r="B104" s="112"/>
      <c r="C104" s="113" t="s">
        <v>112</v>
      </c>
      <c r="D104" s="114"/>
      <c r="E104" s="102" t="s">
        <v>29</v>
      </c>
      <c r="F104" s="102" t="s">
        <v>29</v>
      </c>
      <c r="G104" s="111" t="str">
        <f t="shared" si="1"/>
        <v>…</v>
      </c>
      <c r="H104" s="104" t="str">
        <f t="shared" si="1"/>
        <v>…</v>
      </c>
      <c r="I104" s="105"/>
      <c r="J104" s="102"/>
      <c r="K104" s="102"/>
      <c r="L104" s="102">
        <v>0</v>
      </c>
      <c r="M104" s="106"/>
    </row>
    <row r="105" spans="1:13" outlineLevel="1" x14ac:dyDescent="0.25">
      <c r="A105" s="41"/>
      <c r="B105" s="112"/>
      <c r="C105" s="113" t="s">
        <v>113</v>
      </c>
      <c r="D105" s="114"/>
      <c r="E105" s="102" t="s">
        <v>29</v>
      </c>
      <c r="F105" s="102" t="s">
        <v>29</v>
      </c>
      <c r="G105" s="111" t="str">
        <f t="shared" si="1"/>
        <v>…</v>
      </c>
      <c r="H105" s="104" t="str">
        <f t="shared" si="1"/>
        <v>…</v>
      </c>
      <c r="I105" s="105"/>
      <c r="J105" s="102"/>
      <c r="K105" s="102"/>
      <c r="L105" s="102">
        <v>0</v>
      </c>
      <c r="M105" s="106"/>
    </row>
    <row r="106" spans="1:13" outlineLevel="1" x14ac:dyDescent="0.25">
      <c r="A106" s="41"/>
      <c r="B106" s="112"/>
      <c r="C106" s="113" t="s">
        <v>114</v>
      </c>
      <c r="D106" s="114"/>
      <c r="E106" s="102" t="s">
        <v>29</v>
      </c>
      <c r="F106" s="102" t="s">
        <v>29</v>
      </c>
      <c r="G106" s="111" t="str">
        <f t="shared" si="1"/>
        <v>…</v>
      </c>
      <c r="H106" s="104" t="str">
        <f t="shared" si="1"/>
        <v>…</v>
      </c>
      <c r="I106" s="105"/>
      <c r="J106" s="102"/>
      <c r="K106" s="102"/>
      <c r="L106" s="102">
        <v>0</v>
      </c>
      <c r="M106" s="106"/>
    </row>
    <row r="107" spans="1:13" outlineLevel="1" x14ac:dyDescent="0.25">
      <c r="A107" s="41"/>
      <c r="B107" s="112"/>
      <c r="C107" s="113" t="s">
        <v>115</v>
      </c>
      <c r="D107" s="114"/>
      <c r="E107" s="102" t="s">
        <v>29</v>
      </c>
      <c r="F107" s="102" t="s">
        <v>29</v>
      </c>
      <c r="G107" s="111" t="str">
        <f t="shared" si="1"/>
        <v>…</v>
      </c>
      <c r="H107" s="104" t="str">
        <f t="shared" si="1"/>
        <v>…</v>
      </c>
      <c r="I107" s="105"/>
      <c r="J107" s="102"/>
      <c r="K107" s="102"/>
      <c r="L107" s="102">
        <v>0</v>
      </c>
      <c r="M107" s="106"/>
    </row>
    <row r="108" spans="1:13" outlineLevel="1" x14ac:dyDescent="0.25">
      <c r="A108" s="41"/>
      <c r="B108" s="112"/>
      <c r="C108" s="113" t="s">
        <v>116</v>
      </c>
      <c r="D108" s="114"/>
      <c r="E108" s="102" t="s">
        <v>29</v>
      </c>
      <c r="F108" s="102" t="s">
        <v>29</v>
      </c>
      <c r="G108" s="111" t="str">
        <f t="shared" si="1"/>
        <v>…</v>
      </c>
      <c r="H108" s="104" t="str">
        <f t="shared" si="1"/>
        <v>…</v>
      </c>
      <c r="I108" s="105"/>
      <c r="J108" s="102"/>
      <c r="K108" s="102"/>
      <c r="L108" s="102">
        <v>0</v>
      </c>
      <c r="M108" s="106"/>
    </row>
    <row r="109" spans="1:13" outlineLevel="1" x14ac:dyDescent="0.25">
      <c r="A109" s="41"/>
      <c r="B109" s="112"/>
      <c r="C109" s="113" t="s">
        <v>117</v>
      </c>
      <c r="D109" s="114"/>
      <c r="E109" s="102" t="s">
        <v>29</v>
      </c>
      <c r="F109" s="102" t="s">
        <v>29</v>
      </c>
      <c r="G109" s="111" t="str">
        <f t="shared" si="1"/>
        <v>…</v>
      </c>
      <c r="H109" s="104" t="str">
        <f t="shared" si="1"/>
        <v>…</v>
      </c>
      <c r="I109" s="105"/>
      <c r="J109" s="102"/>
      <c r="K109" s="102"/>
      <c r="L109" s="102">
        <v>0</v>
      </c>
      <c r="M109" s="106"/>
    </row>
    <row r="110" spans="1:13" outlineLevel="1" x14ac:dyDescent="0.25">
      <c r="A110" s="41"/>
      <c r="B110" s="112"/>
      <c r="C110" s="113" t="s">
        <v>118</v>
      </c>
      <c r="D110" s="114"/>
      <c r="E110" s="102" t="s">
        <v>29</v>
      </c>
      <c r="F110" s="102" t="s">
        <v>29</v>
      </c>
      <c r="G110" s="111" t="str">
        <f t="shared" si="1"/>
        <v>…</v>
      </c>
      <c r="H110" s="104" t="str">
        <f t="shared" si="1"/>
        <v>…</v>
      </c>
      <c r="I110" s="105"/>
      <c r="J110" s="102"/>
      <c r="K110" s="102"/>
      <c r="L110" s="102">
        <v>0</v>
      </c>
      <c r="M110" s="106"/>
    </row>
    <row r="111" spans="1:13" x14ac:dyDescent="0.25">
      <c r="A111" s="41"/>
      <c r="B111" s="100" t="s">
        <v>119</v>
      </c>
      <c r="C111" s="100"/>
      <c r="D111" s="101"/>
      <c r="E111" s="102">
        <v>85104</v>
      </c>
      <c r="F111" s="102">
        <v>64444</v>
      </c>
      <c r="G111" s="103">
        <f>+E111-F111</f>
        <v>20660</v>
      </c>
      <c r="H111" s="104">
        <v>0.24276179733032524</v>
      </c>
      <c r="I111" s="105"/>
      <c r="J111" s="102">
        <v>6126</v>
      </c>
      <c r="K111" s="102">
        <v>200</v>
      </c>
      <c r="L111" s="102">
        <v>13029</v>
      </c>
      <c r="M111" s="106"/>
    </row>
    <row r="112" spans="1:13" outlineLevel="1" x14ac:dyDescent="0.25">
      <c r="A112" s="41"/>
      <c r="B112" s="112"/>
      <c r="C112" s="113" t="s">
        <v>119</v>
      </c>
      <c r="D112" s="114"/>
      <c r="E112" s="102" t="s">
        <v>29</v>
      </c>
      <c r="F112" s="102" t="s">
        <v>29</v>
      </c>
      <c r="G112" s="111" t="str">
        <f t="shared" si="1"/>
        <v>…</v>
      </c>
      <c r="H112" s="104" t="str">
        <f t="shared" si="1"/>
        <v>…</v>
      </c>
      <c r="I112" s="105"/>
      <c r="J112" s="102"/>
      <c r="K112" s="102"/>
      <c r="L112" s="102">
        <v>0</v>
      </c>
      <c r="M112" s="106"/>
    </row>
    <row r="113" spans="1:13" outlineLevel="1" x14ac:dyDescent="0.25">
      <c r="A113" s="41"/>
      <c r="B113" s="112"/>
      <c r="C113" s="113" t="s">
        <v>120</v>
      </c>
      <c r="D113" s="114"/>
      <c r="E113" s="102" t="s">
        <v>29</v>
      </c>
      <c r="F113" s="102" t="s">
        <v>29</v>
      </c>
      <c r="G113" s="111" t="str">
        <f t="shared" si="1"/>
        <v>…</v>
      </c>
      <c r="H113" s="104" t="str">
        <f t="shared" si="1"/>
        <v>…</v>
      </c>
      <c r="I113" s="105"/>
      <c r="J113" s="102"/>
      <c r="K113" s="102"/>
      <c r="L113" s="102">
        <v>0</v>
      </c>
      <c r="M113" s="106"/>
    </row>
    <row r="114" spans="1:13" outlineLevel="1" x14ac:dyDescent="0.25">
      <c r="A114" s="41"/>
      <c r="B114" s="112"/>
      <c r="C114" s="113" t="s">
        <v>121</v>
      </c>
      <c r="D114" s="114"/>
      <c r="E114" s="102" t="s">
        <v>29</v>
      </c>
      <c r="F114" s="102" t="s">
        <v>29</v>
      </c>
      <c r="G114" s="111" t="str">
        <f t="shared" si="1"/>
        <v>…</v>
      </c>
      <c r="H114" s="104" t="str">
        <f t="shared" si="1"/>
        <v>…</v>
      </c>
      <c r="I114" s="105"/>
      <c r="J114" s="102"/>
      <c r="K114" s="102"/>
      <c r="L114" s="102">
        <v>0</v>
      </c>
      <c r="M114" s="106"/>
    </row>
    <row r="115" spans="1:13" outlineLevel="1" x14ac:dyDescent="0.25">
      <c r="A115" s="41"/>
      <c r="B115" s="112"/>
      <c r="C115" s="113" t="s">
        <v>122</v>
      </c>
      <c r="D115" s="114"/>
      <c r="E115" s="102" t="s">
        <v>29</v>
      </c>
      <c r="F115" s="102" t="s">
        <v>29</v>
      </c>
      <c r="G115" s="111" t="str">
        <f t="shared" si="1"/>
        <v>…</v>
      </c>
      <c r="H115" s="104" t="str">
        <f t="shared" si="1"/>
        <v>…</v>
      </c>
      <c r="I115" s="105"/>
      <c r="J115" s="102"/>
      <c r="K115" s="102"/>
      <c r="L115" s="102">
        <v>0</v>
      </c>
      <c r="M115" s="106"/>
    </row>
    <row r="116" spans="1:13" outlineLevel="1" x14ac:dyDescent="0.25">
      <c r="A116" s="41"/>
      <c r="B116" s="112"/>
      <c r="C116" s="113" t="s">
        <v>123</v>
      </c>
      <c r="D116" s="114"/>
      <c r="E116" s="102" t="s">
        <v>29</v>
      </c>
      <c r="F116" s="102" t="s">
        <v>29</v>
      </c>
      <c r="G116" s="111" t="str">
        <f t="shared" si="1"/>
        <v>…</v>
      </c>
      <c r="H116" s="104" t="str">
        <f t="shared" si="1"/>
        <v>…</v>
      </c>
      <c r="I116" s="105"/>
      <c r="J116" s="102"/>
      <c r="K116" s="102"/>
      <c r="L116" s="102">
        <v>0</v>
      </c>
      <c r="M116" s="106"/>
    </row>
    <row r="117" spans="1:13" outlineLevel="1" x14ac:dyDescent="0.25">
      <c r="A117" s="41"/>
      <c r="B117" s="112"/>
      <c r="C117" s="113" t="s">
        <v>124</v>
      </c>
      <c r="D117" s="114"/>
      <c r="E117" s="102" t="s">
        <v>29</v>
      </c>
      <c r="F117" s="102" t="s">
        <v>29</v>
      </c>
      <c r="G117" s="111" t="str">
        <f t="shared" si="1"/>
        <v>…</v>
      </c>
      <c r="H117" s="104" t="str">
        <f t="shared" si="1"/>
        <v>…</v>
      </c>
      <c r="I117" s="105"/>
      <c r="J117" s="102"/>
      <c r="K117" s="102"/>
      <c r="L117" s="102">
        <v>0</v>
      </c>
      <c r="M117" s="106"/>
    </row>
    <row r="118" spans="1:13" ht="17.25" customHeight="1" outlineLevel="1" x14ac:dyDescent="0.25">
      <c r="A118" s="41"/>
      <c r="B118" s="112"/>
      <c r="C118" s="113" t="s">
        <v>125</v>
      </c>
      <c r="D118" s="114"/>
      <c r="E118" s="102" t="s">
        <v>29</v>
      </c>
      <c r="F118" s="102" t="s">
        <v>29</v>
      </c>
      <c r="G118" s="111" t="str">
        <f t="shared" si="1"/>
        <v>…</v>
      </c>
      <c r="H118" s="104" t="str">
        <f t="shared" si="1"/>
        <v>…</v>
      </c>
      <c r="I118" s="105"/>
      <c r="J118" s="102"/>
      <c r="K118" s="102"/>
      <c r="L118" s="102">
        <v>0</v>
      </c>
      <c r="M118" s="106"/>
    </row>
    <row r="119" spans="1:13" outlineLevel="1" x14ac:dyDescent="0.25">
      <c r="A119" s="41"/>
      <c r="B119" s="112"/>
      <c r="C119" s="113" t="s">
        <v>126</v>
      </c>
      <c r="D119" s="114"/>
      <c r="E119" s="102" t="s">
        <v>29</v>
      </c>
      <c r="F119" s="102" t="s">
        <v>29</v>
      </c>
      <c r="G119" s="111" t="str">
        <f t="shared" si="1"/>
        <v>…</v>
      </c>
      <c r="H119" s="104" t="str">
        <f t="shared" si="1"/>
        <v>…</v>
      </c>
      <c r="I119" s="105"/>
      <c r="J119" s="102"/>
      <c r="K119" s="102"/>
      <c r="L119" s="102">
        <v>0</v>
      </c>
      <c r="M119" s="106"/>
    </row>
    <row r="120" spans="1:13" outlineLevel="1" x14ac:dyDescent="0.25">
      <c r="A120" s="41"/>
      <c r="B120" s="112"/>
      <c r="C120" s="113" t="s">
        <v>127</v>
      </c>
      <c r="D120" s="114"/>
      <c r="E120" s="102" t="s">
        <v>29</v>
      </c>
      <c r="F120" s="102" t="s">
        <v>29</v>
      </c>
      <c r="G120" s="111" t="str">
        <f t="shared" si="1"/>
        <v>…</v>
      </c>
      <c r="H120" s="104" t="str">
        <f t="shared" si="1"/>
        <v>…</v>
      </c>
      <c r="I120" s="105"/>
      <c r="J120" s="102"/>
      <c r="K120" s="102"/>
      <c r="L120" s="102">
        <v>0</v>
      </c>
      <c r="M120" s="106"/>
    </row>
    <row r="121" spans="1:13" outlineLevel="1" x14ac:dyDescent="0.25">
      <c r="A121" s="41"/>
      <c r="B121" s="112"/>
      <c r="C121" s="113" t="s">
        <v>128</v>
      </c>
      <c r="D121" s="114"/>
      <c r="E121" s="102" t="s">
        <v>29</v>
      </c>
      <c r="F121" s="102" t="s">
        <v>29</v>
      </c>
      <c r="G121" s="111" t="str">
        <f t="shared" si="1"/>
        <v>…</v>
      </c>
      <c r="H121" s="104" t="str">
        <f t="shared" si="1"/>
        <v>…</v>
      </c>
      <c r="I121" s="105"/>
      <c r="J121" s="102"/>
      <c r="K121" s="102"/>
      <c r="L121" s="102">
        <v>0</v>
      </c>
      <c r="M121" s="106"/>
    </row>
    <row r="122" spans="1:13" outlineLevel="1" x14ac:dyDescent="0.25">
      <c r="A122" s="41"/>
      <c r="B122" s="112"/>
      <c r="C122" s="113" t="s">
        <v>129</v>
      </c>
      <c r="D122" s="114"/>
      <c r="E122" s="102" t="s">
        <v>29</v>
      </c>
      <c r="F122" s="102" t="s">
        <v>29</v>
      </c>
      <c r="G122" s="111" t="str">
        <f t="shared" si="1"/>
        <v>…</v>
      </c>
      <c r="H122" s="104" t="str">
        <f t="shared" si="1"/>
        <v>…</v>
      </c>
      <c r="I122" s="105"/>
      <c r="J122" s="102"/>
      <c r="K122" s="102"/>
      <c r="L122" s="102">
        <v>0</v>
      </c>
      <c r="M122" s="106"/>
    </row>
    <row r="123" spans="1:13" x14ac:dyDescent="0.25">
      <c r="A123" s="41"/>
      <c r="B123" s="100" t="s">
        <v>130</v>
      </c>
      <c r="C123" s="100"/>
      <c r="D123" s="101"/>
      <c r="E123" s="102">
        <v>17379</v>
      </c>
      <c r="F123" s="102">
        <v>13792</v>
      </c>
      <c r="G123" s="103">
        <f>+E123-F123</f>
        <v>3587</v>
      </c>
      <c r="H123" s="104">
        <v>0.20639852695782265</v>
      </c>
      <c r="I123" s="105"/>
      <c r="J123" s="102">
        <v>34</v>
      </c>
      <c r="K123" s="102">
        <v>1935</v>
      </c>
      <c r="L123" s="102">
        <v>1618</v>
      </c>
      <c r="M123" s="106"/>
    </row>
    <row r="124" spans="1:13" outlineLevel="1" x14ac:dyDescent="0.25">
      <c r="A124" s="41"/>
      <c r="B124" s="112"/>
      <c r="C124" s="113" t="s">
        <v>130</v>
      </c>
      <c r="D124" s="114"/>
      <c r="E124" s="102" t="s">
        <v>29</v>
      </c>
      <c r="F124" s="102" t="s">
        <v>29</v>
      </c>
      <c r="G124" s="111" t="str">
        <f t="shared" si="1"/>
        <v>…</v>
      </c>
      <c r="H124" s="104" t="str">
        <f t="shared" si="1"/>
        <v>…</v>
      </c>
      <c r="I124" s="105"/>
      <c r="J124" s="102"/>
      <c r="K124" s="102"/>
      <c r="L124" s="102">
        <v>0</v>
      </c>
      <c r="M124" s="106"/>
    </row>
    <row r="125" spans="1:13" outlineLevel="1" x14ac:dyDescent="0.25">
      <c r="A125" s="41"/>
      <c r="B125" s="112"/>
      <c r="C125" s="113" t="s">
        <v>131</v>
      </c>
      <c r="D125" s="114"/>
      <c r="E125" s="102" t="s">
        <v>29</v>
      </c>
      <c r="F125" s="102" t="s">
        <v>29</v>
      </c>
      <c r="G125" s="111" t="str">
        <f t="shared" si="1"/>
        <v>…</v>
      </c>
      <c r="H125" s="104" t="str">
        <f t="shared" si="1"/>
        <v>…</v>
      </c>
      <c r="I125" s="105"/>
      <c r="J125" s="102"/>
      <c r="K125" s="102"/>
      <c r="L125" s="102">
        <v>0</v>
      </c>
      <c r="M125" s="106"/>
    </row>
    <row r="126" spans="1:13" outlineLevel="1" x14ac:dyDescent="0.25">
      <c r="A126" s="41"/>
      <c r="B126" s="112"/>
      <c r="C126" s="113" t="s">
        <v>132</v>
      </c>
      <c r="D126" s="114"/>
      <c r="E126" s="102" t="s">
        <v>29</v>
      </c>
      <c r="F126" s="102" t="s">
        <v>29</v>
      </c>
      <c r="G126" s="111" t="str">
        <f t="shared" si="1"/>
        <v>…</v>
      </c>
      <c r="H126" s="104" t="str">
        <f t="shared" si="1"/>
        <v>…</v>
      </c>
      <c r="I126" s="105"/>
      <c r="J126" s="102"/>
      <c r="K126" s="102"/>
      <c r="L126" s="102">
        <v>0</v>
      </c>
      <c r="M126" s="106"/>
    </row>
    <row r="127" spans="1:13" outlineLevel="1" x14ac:dyDescent="0.25">
      <c r="A127" s="41"/>
      <c r="B127" s="112"/>
      <c r="C127" s="113" t="s">
        <v>133</v>
      </c>
      <c r="D127" s="114"/>
      <c r="E127" s="102" t="s">
        <v>29</v>
      </c>
      <c r="F127" s="102" t="s">
        <v>29</v>
      </c>
      <c r="G127" s="111" t="str">
        <f t="shared" si="1"/>
        <v>…</v>
      </c>
      <c r="H127" s="104" t="str">
        <f t="shared" si="1"/>
        <v>…</v>
      </c>
      <c r="I127" s="105"/>
      <c r="J127" s="102"/>
      <c r="K127" s="102"/>
      <c r="L127" s="102">
        <v>0</v>
      </c>
      <c r="M127" s="106"/>
    </row>
    <row r="128" spans="1:13" outlineLevel="1" x14ac:dyDescent="0.25">
      <c r="A128" s="41"/>
      <c r="B128" s="112"/>
      <c r="C128" s="113" t="s">
        <v>134</v>
      </c>
      <c r="D128" s="114"/>
      <c r="E128" s="102" t="s">
        <v>29</v>
      </c>
      <c r="F128" s="102" t="s">
        <v>29</v>
      </c>
      <c r="G128" s="111" t="str">
        <f t="shared" si="1"/>
        <v>…</v>
      </c>
      <c r="H128" s="104" t="str">
        <f t="shared" si="1"/>
        <v>…</v>
      </c>
      <c r="I128" s="105"/>
      <c r="J128" s="102"/>
      <c r="K128" s="102"/>
      <c r="L128" s="102">
        <v>0</v>
      </c>
      <c r="M128" s="106"/>
    </row>
    <row r="129" spans="1:13" x14ac:dyDescent="0.25">
      <c r="A129" s="41"/>
      <c r="B129" s="100" t="s">
        <v>135</v>
      </c>
      <c r="C129" s="100"/>
      <c r="D129" s="101"/>
      <c r="E129" s="102">
        <v>83682</v>
      </c>
      <c r="F129" s="102">
        <v>68930</v>
      </c>
      <c r="G129" s="103">
        <f>+E129-F129</f>
        <v>14752</v>
      </c>
      <c r="H129" s="104">
        <v>0.17628641762864175</v>
      </c>
      <c r="I129" s="105"/>
      <c r="J129" s="102">
        <v>5393</v>
      </c>
      <c r="K129" s="102">
        <v>1327</v>
      </c>
      <c r="L129" s="102">
        <v>5044</v>
      </c>
      <c r="M129" s="106"/>
    </row>
    <row r="130" spans="1:13" outlineLevel="1" x14ac:dyDescent="0.25">
      <c r="A130" s="41"/>
      <c r="B130" s="112"/>
      <c r="C130" s="113" t="s">
        <v>136</v>
      </c>
      <c r="D130" s="114"/>
      <c r="E130" s="102" t="s">
        <v>29</v>
      </c>
      <c r="F130" s="102" t="s">
        <v>29</v>
      </c>
      <c r="G130" s="111" t="str">
        <f t="shared" si="1"/>
        <v>…</v>
      </c>
      <c r="H130" s="104" t="str">
        <f t="shared" si="1"/>
        <v>…</v>
      </c>
      <c r="I130" s="105"/>
      <c r="J130" s="102"/>
      <c r="K130" s="102"/>
      <c r="L130" s="102">
        <v>0</v>
      </c>
      <c r="M130" s="106"/>
    </row>
    <row r="131" spans="1:13" outlineLevel="1" x14ac:dyDescent="0.25">
      <c r="A131" s="41"/>
      <c r="B131" s="112"/>
      <c r="C131" s="113" t="s">
        <v>137</v>
      </c>
      <c r="D131" s="114"/>
      <c r="E131" s="102" t="s">
        <v>29</v>
      </c>
      <c r="F131" s="102" t="s">
        <v>29</v>
      </c>
      <c r="G131" s="111" t="str">
        <f t="shared" si="1"/>
        <v>…</v>
      </c>
      <c r="H131" s="104" t="str">
        <f t="shared" si="1"/>
        <v>…</v>
      </c>
      <c r="I131" s="105"/>
      <c r="J131" s="102"/>
      <c r="K131" s="102"/>
      <c r="L131" s="102">
        <v>0</v>
      </c>
      <c r="M131" s="106"/>
    </row>
    <row r="132" spans="1:13" outlineLevel="1" x14ac:dyDescent="0.25">
      <c r="A132" s="41"/>
      <c r="B132" s="112"/>
      <c r="C132" s="113" t="s">
        <v>138</v>
      </c>
      <c r="D132" s="114"/>
      <c r="E132" s="102" t="s">
        <v>29</v>
      </c>
      <c r="F132" s="102" t="s">
        <v>29</v>
      </c>
      <c r="G132" s="111" t="str">
        <f t="shared" si="1"/>
        <v>…</v>
      </c>
      <c r="H132" s="104" t="str">
        <f t="shared" si="1"/>
        <v>…</v>
      </c>
      <c r="I132" s="105"/>
      <c r="J132" s="102"/>
      <c r="K132" s="102"/>
      <c r="L132" s="102">
        <v>0</v>
      </c>
      <c r="M132" s="106"/>
    </row>
    <row r="133" spans="1:13" outlineLevel="1" x14ac:dyDescent="0.25">
      <c r="A133" s="41"/>
      <c r="B133" s="112"/>
      <c r="C133" s="113" t="s">
        <v>139</v>
      </c>
      <c r="D133" s="114"/>
      <c r="E133" s="102" t="s">
        <v>29</v>
      </c>
      <c r="F133" s="102" t="s">
        <v>29</v>
      </c>
      <c r="G133" s="111" t="str">
        <f t="shared" si="1"/>
        <v>…</v>
      </c>
      <c r="H133" s="104" t="str">
        <f t="shared" si="1"/>
        <v>…</v>
      </c>
      <c r="I133" s="105"/>
      <c r="J133" s="102"/>
      <c r="K133" s="102"/>
      <c r="L133" s="102">
        <v>0</v>
      </c>
      <c r="M133" s="106"/>
    </row>
    <row r="134" spans="1:13" outlineLevel="1" x14ac:dyDescent="0.25">
      <c r="A134" s="41"/>
      <c r="B134" s="112"/>
      <c r="C134" s="113" t="s">
        <v>135</v>
      </c>
      <c r="D134" s="114"/>
      <c r="E134" s="102" t="s">
        <v>29</v>
      </c>
      <c r="F134" s="102" t="s">
        <v>29</v>
      </c>
      <c r="G134" s="111" t="str">
        <f t="shared" si="1"/>
        <v>…</v>
      </c>
      <c r="H134" s="104" t="str">
        <f t="shared" si="1"/>
        <v>…</v>
      </c>
      <c r="I134" s="105"/>
      <c r="J134" s="102"/>
      <c r="K134" s="102"/>
      <c r="L134" s="102">
        <v>0</v>
      </c>
      <c r="M134" s="106"/>
    </row>
    <row r="135" spans="1:13" outlineLevel="1" x14ac:dyDescent="0.25">
      <c r="A135" s="41"/>
      <c r="B135" s="112"/>
      <c r="C135" s="113" t="s">
        <v>140</v>
      </c>
      <c r="D135" s="114"/>
      <c r="E135" s="102" t="s">
        <v>29</v>
      </c>
      <c r="F135" s="102" t="s">
        <v>29</v>
      </c>
      <c r="G135" s="111" t="str">
        <f t="shared" si="1"/>
        <v>…</v>
      </c>
      <c r="H135" s="104" t="str">
        <f t="shared" si="1"/>
        <v>…</v>
      </c>
      <c r="I135" s="105"/>
      <c r="J135" s="102"/>
      <c r="K135" s="102"/>
      <c r="L135" s="102">
        <v>0</v>
      </c>
      <c r="M135" s="106"/>
    </row>
    <row r="136" spans="1:13" outlineLevel="1" x14ac:dyDescent="0.25">
      <c r="A136" s="41"/>
      <c r="B136" s="112"/>
      <c r="C136" s="113" t="s">
        <v>141</v>
      </c>
      <c r="D136" s="114"/>
      <c r="E136" s="102" t="s">
        <v>29</v>
      </c>
      <c r="F136" s="102" t="s">
        <v>29</v>
      </c>
      <c r="G136" s="111" t="str">
        <f t="shared" si="1"/>
        <v>…</v>
      </c>
      <c r="H136" s="104" t="str">
        <f t="shared" si="1"/>
        <v>…</v>
      </c>
      <c r="I136" s="105"/>
      <c r="J136" s="102"/>
      <c r="K136" s="102"/>
      <c r="L136" s="102">
        <v>0</v>
      </c>
      <c r="M136" s="106"/>
    </row>
    <row r="137" spans="1:13" outlineLevel="1" x14ac:dyDescent="0.25">
      <c r="A137" s="41"/>
      <c r="B137" s="112"/>
      <c r="C137" s="113" t="s">
        <v>142</v>
      </c>
      <c r="D137" s="114"/>
      <c r="E137" s="102" t="s">
        <v>29</v>
      </c>
      <c r="F137" s="102" t="s">
        <v>29</v>
      </c>
      <c r="G137" s="111" t="str">
        <f t="shared" si="1"/>
        <v>…</v>
      </c>
      <c r="H137" s="104" t="str">
        <f t="shared" si="1"/>
        <v>…</v>
      </c>
      <c r="I137" s="105"/>
      <c r="J137" s="102"/>
      <c r="K137" s="102"/>
      <c r="L137" s="102">
        <v>0</v>
      </c>
      <c r="M137" s="106"/>
    </row>
    <row r="138" spans="1:13" outlineLevel="1" x14ac:dyDescent="0.25">
      <c r="A138" s="41"/>
      <c r="B138" s="112"/>
      <c r="C138" s="113" t="s">
        <v>143</v>
      </c>
      <c r="D138" s="114"/>
      <c r="E138" s="102" t="s">
        <v>29</v>
      </c>
      <c r="F138" s="102" t="s">
        <v>29</v>
      </c>
      <c r="G138" s="111" t="str">
        <f t="shared" si="1"/>
        <v>…</v>
      </c>
      <c r="H138" s="104" t="str">
        <f t="shared" si="1"/>
        <v>…</v>
      </c>
      <c r="I138" s="105"/>
      <c r="J138" s="102"/>
      <c r="K138" s="102"/>
      <c r="L138" s="102">
        <v>0</v>
      </c>
      <c r="M138" s="106"/>
    </row>
    <row r="139" spans="1:13" x14ac:dyDescent="0.25">
      <c r="A139" s="41"/>
      <c r="B139" s="100" t="s">
        <v>144</v>
      </c>
      <c r="C139" s="100"/>
      <c r="D139" s="101"/>
      <c r="E139" s="102">
        <v>92726</v>
      </c>
      <c r="F139" s="102">
        <v>74120</v>
      </c>
      <c r="G139" s="103">
        <f>+E139-F139</f>
        <v>18606</v>
      </c>
      <c r="H139" s="104">
        <v>0.20065569527424887</v>
      </c>
      <c r="I139" s="105">
        <v>2484</v>
      </c>
      <c r="J139" s="102">
        <v>3889</v>
      </c>
      <c r="K139" s="102">
        <v>7311</v>
      </c>
      <c r="L139" s="102">
        <v>4922</v>
      </c>
      <c r="M139" s="106"/>
    </row>
    <row r="140" spans="1:13" outlineLevel="1" x14ac:dyDescent="0.25">
      <c r="A140" s="41"/>
      <c r="B140" s="112"/>
      <c r="C140" s="113" t="s">
        <v>145</v>
      </c>
      <c r="D140" s="114"/>
      <c r="E140" s="102" t="s">
        <v>29</v>
      </c>
      <c r="F140" s="102" t="s">
        <v>29</v>
      </c>
      <c r="G140" s="111" t="str">
        <f t="shared" si="1"/>
        <v>…</v>
      </c>
      <c r="H140" s="104" t="str">
        <f t="shared" si="1"/>
        <v>…</v>
      </c>
      <c r="I140" s="105"/>
      <c r="J140" s="102"/>
      <c r="K140" s="102"/>
      <c r="L140" s="102">
        <v>0</v>
      </c>
      <c r="M140" s="106"/>
    </row>
    <row r="141" spans="1:13" outlineLevel="1" x14ac:dyDescent="0.25">
      <c r="A141" s="41"/>
      <c r="B141" s="112"/>
      <c r="C141" s="113" t="s">
        <v>146</v>
      </c>
      <c r="D141" s="114"/>
      <c r="E141" s="102" t="s">
        <v>29</v>
      </c>
      <c r="F141" s="102" t="s">
        <v>29</v>
      </c>
      <c r="G141" s="111" t="str">
        <f t="shared" si="1"/>
        <v>…</v>
      </c>
      <c r="H141" s="104" t="str">
        <f t="shared" si="1"/>
        <v>…</v>
      </c>
      <c r="I141" s="105"/>
      <c r="J141" s="102"/>
      <c r="K141" s="102"/>
      <c r="L141" s="102">
        <v>0</v>
      </c>
      <c r="M141" s="106"/>
    </row>
    <row r="142" spans="1:13" outlineLevel="1" x14ac:dyDescent="0.25">
      <c r="A142" s="41"/>
      <c r="B142" s="112"/>
      <c r="C142" s="113" t="s">
        <v>147</v>
      </c>
      <c r="D142" s="114"/>
      <c r="E142" s="102" t="s">
        <v>29</v>
      </c>
      <c r="F142" s="102" t="s">
        <v>29</v>
      </c>
      <c r="G142" s="111" t="str">
        <f t="shared" si="1"/>
        <v>…</v>
      </c>
      <c r="H142" s="104" t="str">
        <f t="shared" si="1"/>
        <v>…</v>
      </c>
      <c r="I142" s="105"/>
      <c r="J142" s="102"/>
      <c r="K142" s="102"/>
      <c r="L142" s="102">
        <v>0</v>
      </c>
      <c r="M142" s="106"/>
    </row>
    <row r="143" spans="1:13" outlineLevel="1" x14ac:dyDescent="0.25">
      <c r="A143" s="41"/>
      <c r="B143" s="112"/>
      <c r="C143" s="113" t="s">
        <v>148</v>
      </c>
      <c r="D143" s="114"/>
      <c r="E143" s="102" t="s">
        <v>29</v>
      </c>
      <c r="F143" s="102" t="s">
        <v>29</v>
      </c>
      <c r="G143" s="111" t="str">
        <f t="shared" si="1"/>
        <v>…</v>
      </c>
      <c r="H143" s="104" t="str">
        <f t="shared" si="1"/>
        <v>…</v>
      </c>
      <c r="I143" s="105"/>
      <c r="J143" s="102"/>
      <c r="K143" s="102"/>
      <c r="L143" s="102">
        <v>0</v>
      </c>
      <c r="M143" s="106"/>
    </row>
    <row r="144" spans="1:13" outlineLevel="1" x14ac:dyDescent="0.25">
      <c r="A144" s="41"/>
      <c r="B144" s="112"/>
      <c r="C144" s="113" t="s">
        <v>149</v>
      </c>
      <c r="D144" s="114"/>
      <c r="E144" s="102" t="s">
        <v>29</v>
      </c>
      <c r="F144" s="102" t="s">
        <v>29</v>
      </c>
      <c r="G144" s="111" t="str">
        <f t="shared" si="1"/>
        <v>…</v>
      </c>
      <c r="H144" s="104" t="str">
        <f t="shared" si="1"/>
        <v>…</v>
      </c>
      <c r="I144" s="105"/>
      <c r="J144" s="102"/>
      <c r="K144" s="102"/>
      <c r="L144" s="102">
        <v>0</v>
      </c>
      <c r="M144" s="106"/>
    </row>
    <row r="145" spans="1:13" outlineLevel="1" x14ac:dyDescent="0.25">
      <c r="A145" s="41"/>
      <c r="B145" s="112"/>
      <c r="C145" s="113" t="s">
        <v>150</v>
      </c>
      <c r="D145" s="114"/>
      <c r="E145" s="102" t="s">
        <v>29</v>
      </c>
      <c r="F145" s="102" t="s">
        <v>29</v>
      </c>
      <c r="G145" s="111" t="str">
        <f t="shared" ref="G145:H208" si="2">IFERROR(E145-F145, "…")</f>
        <v>…</v>
      </c>
      <c r="H145" s="104" t="str">
        <f t="shared" si="2"/>
        <v>…</v>
      </c>
      <c r="I145" s="105"/>
      <c r="J145" s="102"/>
      <c r="K145" s="102"/>
      <c r="L145" s="102">
        <v>0</v>
      </c>
      <c r="M145" s="106"/>
    </row>
    <row r="146" spans="1:13" outlineLevel="1" x14ac:dyDescent="0.25">
      <c r="A146" s="41"/>
      <c r="B146" s="112"/>
      <c r="C146" s="113" t="s">
        <v>151</v>
      </c>
      <c r="D146" s="114"/>
      <c r="E146" s="102" t="s">
        <v>29</v>
      </c>
      <c r="F146" s="102" t="s">
        <v>29</v>
      </c>
      <c r="G146" s="111" t="str">
        <f t="shared" si="2"/>
        <v>…</v>
      </c>
      <c r="H146" s="104" t="str">
        <f t="shared" si="2"/>
        <v>…</v>
      </c>
      <c r="I146" s="105"/>
      <c r="J146" s="102"/>
      <c r="K146" s="102"/>
      <c r="L146" s="102">
        <v>0</v>
      </c>
      <c r="M146" s="106"/>
    </row>
    <row r="147" spans="1:13" outlineLevel="1" x14ac:dyDescent="0.25">
      <c r="A147" s="41"/>
      <c r="B147" s="112"/>
      <c r="C147" s="113" t="s">
        <v>152</v>
      </c>
      <c r="D147" s="114"/>
      <c r="E147" s="102" t="s">
        <v>29</v>
      </c>
      <c r="F147" s="102" t="s">
        <v>29</v>
      </c>
      <c r="G147" s="111" t="str">
        <f t="shared" si="2"/>
        <v>…</v>
      </c>
      <c r="H147" s="104" t="str">
        <f t="shared" si="2"/>
        <v>…</v>
      </c>
      <c r="I147" s="105"/>
      <c r="J147" s="102"/>
      <c r="K147" s="102"/>
      <c r="L147" s="102">
        <v>0</v>
      </c>
      <c r="M147" s="106"/>
    </row>
    <row r="148" spans="1:13" outlineLevel="1" x14ac:dyDescent="0.25">
      <c r="A148" s="41"/>
      <c r="B148" s="112"/>
      <c r="C148" s="113" t="s">
        <v>153</v>
      </c>
      <c r="D148" s="114"/>
      <c r="E148" s="102" t="s">
        <v>29</v>
      </c>
      <c r="F148" s="102" t="s">
        <v>29</v>
      </c>
      <c r="G148" s="111" t="str">
        <f t="shared" si="2"/>
        <v>…</v>
      </c>
      <c r="H148" s="104" t="str">
        <f t="shared" si="2"/>
        <v>…</v>
      </c>
      <c r="I148" s="105"/>
      <c r="J148" s="102"/>
      <c r="K148" s="102"/>
      <c r="L148" s="102">
        <v>0</v>
      </c>
      <c r="M148" s="106"/>
    </row>
    <row r="149" spans="1:13" outlineLevel="1" x14ac:dyDescent="0.25">
      <c r="A149" s="41"/>
      <c r="B149" s="112"/>
      <c r="C149" s="113" t="s">
        <v>154</v>
      </c>
      <c r="D149" s="114"/>
      <c r="E149" s="102" t="s">
        <v>29</v>
      </c>
      <c r="F149" s="102" t="s">
        <v>29</v>
      </c>
      <c r="G149" s="111" t="str">
        <f t="shared" si="2"/>
        <v>…</v>
      </c>
      <c r="H149" s="104" t="str">
        <f t="shared" si="2"/>
        <v>…</v>
      </c>
      <c r="I149" s="105"/>
      <c r="J149" s="102"/>
      <c r="K149" s="102"/>
      <c r="L149" s="102">
        <v>0</v>
      </c>
      <c r="M149" s="106"/>
    </row>
    <row r="150" spans="1:13" outlineLevel="1" x14ac:dyDescent="0.25">
      <c r="A150" s="41"/>
      <c r="B150" s="112"/>
      <c r="C150" s="113" t="s">
        <v>155</v>
      </c>
      <c r="D150" s="114"/>
      <c r="E150" s="102" t="s">
        <v>29</v>
      </c>
      <c r="F150" s="102" t="s">
        <v>29</v>
      </c>
      <c r="G150" s="111" t="str">
        <f t="shared" si="2"/>
        <v>…</v>
      </c>
      <c r="H150" s="104" t="str">
        <f t="shared" si="2"/>
        <v>…</v>
      </c>
      <c r="I150" s="105"/>
      <c r="J150" s="102"/>
      <c r="K150" s="102"/>
      <c r="L150" s="102">
        <v>0</v>
      </c>
      <c r="M150" s="106"/>
    </row>
    <row r="151" spans="1:13" outlineLevel="1" x14ac:dyDescent="0.25">
      <c r="A151" s="41"/>
      <c r="B151" s="112"/>
      <c r="C151" s="113" t="s">
        <v>156</v>
      </c>
      <c r="D151" s="114"/>
      <c r="E151" s="102" t="s">
        <v>29</v>
      </c>
      <c r="F151" s="102" t="s">
        <v>29</v>
      </c>
      <c r="G151" s="111" t="str">
        <f t="shared" si="2"/>
        <v>…</v>
      </c>
      <c r="H151" s="104" t="str">
        <f t="shared" si="2"/>
        <v>…</v>
      </c>
      <c r="I151" s="105"/>
      <c r="J151" s="102"/>
      <c r="K151" s="102"/>
      <c r="L151" s="102">
        <v>0</v>
      </c>
      <c r="M151" s="106"/>
    </row>
    <row r="152" spans="1:13" x14ac:dyDescent="0.25">
      <c r="A152" s="41"/>
      <c r="B152" s="100" t="s">
        <v>157</v>
      </c>
      <c r="C152" s="100"/>
      <c r="D152" s="101"/>
      <c r="E152" s="102">
        <v>54789</v>
      </c>
      <c r="F152" s="102">
        <v>43908</v>
      </c>
      <c r="G152" s="103">
        <f>+E152-F152</f>
        <v>10881</v>
      </c>
      <c r="H152" s="104">
        <v>0.19859825877457155</v>
      </c>
      <c r="I152" s="105">
        <v>315</v>
      </c>
      <c r="J152" s="102">
        <v>803</v>
      </c>
      <c r="K152" s="102">
        <v>3229</v>
      </c>
      <c r="L152" s="102">
        <v>6534</v>
      </c>
      <c r="M152" s="106"/>
    </row>
    <row r="153" spans="1:13" outlineLevel="1" x14ac:dyDescent="0.25">
      <c r="A153" s="41"/>
      <c r="B153" s="112"/>
      <c r="C153" s="113" t="s">
        <v>158</v>
      </c>
      <c r="D153" s="114"/>
      <c r="E153" s="102" t="s">
        <v>29</v>
      </c>
      <c r="F153" s="102" t="s">
        <v>29</v>
      </c>
      <c r="G153" s="111" t="str">
        <f t="shared" si="2"/>
        <v>…</v>
      </c>
      <c r="H153" s="104" t="str">
        <f t="shared" si="2"/>
        <v>…</v>
      </c>
      <c r="I153" s="105"/>
      <c r="J153" s="102"/>
      <c r="K153" s="102"/>
      <c r="L153" s="102">
        <v>0</v>
      </c>
      <c r="M153" s="106"/>
    </row>
    <row r="154" spans="1:13" outlineLevel="1" x14ac:dyDescent="0.25">
      <c r="A154" s="41"/>
      <c r="B154" s="112"/>
      <c r="C154" s="113" t="s">
        <v>159</v>
      </c>
      <c r="D154" s="114"/>
      <c r="E154" s="102" t="s">
        <v>29</v>
      </c>
      <c r="F154" s="102" t="s">
        <v>29</v>
      </c>
      <c r="G154" s="111" t="str">
        <f t="shared" si="2"/>
        <v>…</v>
      </c>
      <c r="H154" s="104" t="str">
        <f t="shared" si="2"/>
        <v>…</v>
      </c>
      <c r="I154" s="105"/>
      <c r="J154" s="102"/>
      <c r="K154" s="102"/>
      <c r="L154" s="102">
        <v>0</v>
      </c>
      <c r="M154" s="106"/>
    </row>
    <row r="155" spans="1:13" outlineLevel="1" x14ac:dyDescent="0.25">
      <c r="A155" s="41"/>
      <c r="B155" s="112"/>
      <c r="C155" s="113" t="s">
        <v>157</v>
      </c>
      <c r="D155" s="114"/>
      <c r="E155" s="102" t="s">
        <v>29</v>
      </c>
      <c r="F155" s="102" t="s">
        <v>29</v>
      </c>
      <c r="G155" s="111" t="str">
        <f t="shared" si="2"/>
        <v>…</v>
      </c>
      <c r="H155" s="104" t="str">
        <f t="shared" si="2"/>
        <v>…</v>
      </c>
      <c r="I155" s="105"/>
      <c r="J155" s="102"/>
      <c r="K155" s="102"/>
      <c r="L155" s="102">
        <v>0</v>
      </c>
      <c r="M155" s="106"/>
    </row>
    <row r="156" spans="1:13" x14ac:dyDescent="0.25">
      <c r="A156" s="41"/>
      <c r="B156" s="100" t="s">
        <v>160</v>
      </c>
      <c r="C156" s="100"/>
      <c r="D156" s="101"/>
      <c r="E156" s="102">
        <v>32956</v>
      </c>
      <c r="F156" s="102">
        <v>24838</v>
      </c>
      <c r="G156" s="103">
        <f>+E156-F156</f>
        <v>8118</v>
      </c>
      <c r="H156" s="104">
        <v>0.24632843791722298</v>
      </c>
      <c r="I156" s="105">
        <v>334</v>
      </c>
      <c r="J156" s="102">
        <v>2482</v>
      </c>
      <c r="K156" s="102">
        <v>0</v>
      </c>
      <c r="L156" s="102">
        <v>3666</v>
      </c>
      <c r="M156" s="106"/>
    </row>
    <row r="157" spans="1:13" outlineLevel="1" x14ac:dyDescent="0.25">
      <c r="A157" s="41"/>
      <c r="B157" s="112"/>
      <c r="C157" s="113" t="s">
        <v>160</v>
      </c>
      <c r="D157" s="114"/>
      <c r="E157" s="102" t="s">
        <v>29</v>
      </c>
      <c r="F157" s="102" t="s">
        <v>29</v>
      </c>
      <c r="G157" s="111" t="str">
        <f t="shared" si="2"/>
        <v>…</v>
      </c>
      <c r="H157" s="104" t="str">
        <f t="shared" si="2"/>
        <v>…</v>
      </c>
      <c r="I157" s="105"/>
      <c r="J157" s="102"/>
      <c r="K157" s="102"/>
      <c r="L157" s="102">
        <v>0</v>
      </c>
      <c r="M157" s="106"/>
    </row>
    <row r="158" spans="1:13" outlineLevel="1" x14ac:dyDescent="0.25">
      <c r="A158" s="41"/>
      <c r="B158" s="112"/>
      <c r="C158" s="113" t="s">
        <v>161</v>
      </c>
      <c r="D158" s="114"/>
      <c r="E158" s="102" t="s">
        <v>29</v>
      </c>
      <c r="F158" s="102" t="s">
        <v>29</v>
      </c>
      <c r="G158" s="111" t="str">
        <f t="shared" si="2"/>
        <v>…</v>
      </c>
      <c r="H158" s="104" t="str">
        <f t="shared" si="2"/>
        <v>…</v>
      </c>
      <c r="I158" s="105"/>
      <c r="J158" s="102"/>
      <c r="K158" s="102"/>
      <c r="L158" s="102">
        <v>0</v>
      </c>
      <c r="M158" s="106"/>
    </row>
    <row r="159" spans="1:13" outlineLevel="1" x14ac:dyDescent="0.25">
      <c r="A159" s="41"/>
      <c r="B159" s="112"/>
      <c r="C159" s="113" t="s">
        <v>162</v>
      </c>
      <c r="D159" s="114"/>
      <c r="E159" s="102" t="s">
        <v>29</v>
      </c>
      <c r="F159" s="102" t="s">
        <v>29</v>
      </c>
      <c r="G159" s="111" t="str">
        <f t="shared" si="2"/>
        <v>…</v>
      </c>
      <c r="H159" s="104" t="str">
        <f t="shared" si="2"/>
        <v>…</v>
      </c>
      <c r="I159" s="105"/>
      <c r="J159" s="102"/>
      <c r="K159" s="102"/>
      <c r="L159" s="102">
        <v>0</v>
      </c>
      <c r="M159" s="106"/>
    </row>
    <row r="160" spans="1:13" outlineLevel="1" x14ac:dyDescent="0.25">
      <c r="A160" s="41"/>
      <c r="B160" s="112"/>
      <c r="C160" s="113" t="s">
        <v>163</v>
      </c>
      <c r="D160" s="114"/>
      <c r="E160" s="102" t="s">
        <v>29</v>
      </c>
      <c r="F160" s="102" t="s">
        <v>29</v>
      </c>
      <c r="G160" s="111" t="str">
        <f t="shared" si="2"/>
        <v>…</v>
      </c>
      <c r="H160" s="104" t="str">
        <f t="shared" si="2"/>
        <v>…</v>
      </c>
      <c r="I160" s="105"/>
      <c r="J160" s="102"/>
      <c r="K160" s="102"/>
      <c r="L160" s="102">
        <v>0</v>
      </c>
      <c r="M160" s="106"/>
    </row>
    <row r="161" spans="1:13" outlineLevel="1" x14ac:dyDescent="0.25">
      <c r="A161" s="41"/>
      <c r="B161" s="112"/>
      <c r="C161" s="113" t="s">
        <v>164</v>
      </c>
      <c r="D161" s="114"/>
      <c r="E161" s="102" t="s">
        <v>29</v>
      </c>
      <c r="F161" s="102" t="s">
        <v>29</v>
      </c>
      <c r="G161" s="111" t="str">
        <f t="shared" si="2"/>
        <v>…</v>
      </c>
      <c r="H161" s="104" t="str">
        <f t="shared" si="2"/>
        <v>…</v>
      </c>
      <c r="I161" s="105"/>
      <c r="J161" s="102"/>
      <c r="K161" s="102"/>
      <c r="L161" s="102">
        <v>0</v>
      </c>
      <c r="M161" s="106"/>
    </row>
    <row r="162" spans="1:13" outlineLevel="1" x14ac:dyDescent="0.25">
      <c r="A162" s="41"/>
      <c r="B162" s="112"/>
      <c r="C162" s="113" t="s">
        <v>165</v>
      </c>
      <c r="D162" s="114"/>
      <c r="E162" s="102" t="s">
        <v>29</v>
      </c>
      <c r="F162" s="102" t="s">
        <v>29</v>
      </c>
      <c r="G162" s="111" t="str">
        <f t="shared" si="2"/>
        <v>…</v>
      </c>
      <c r="H162" s="104" t="str">
        <f t="shared" si="2"/>
        <v>…</v>
      </c>
      <c r="I162" s="105"/>
      <c r="J162" s="102"/>
      <c r="K162" s="102"/>
      <c r="L162" s="102">
        <v>0</v>
      </c>
      <c r="M162" s="106"/>
    </row>
    <row r="163" spans="1:13" outlineLevel="1" x14ac:dyDescent="0.25">
      <c r="A163" s="41"/>
      <c r="B163" s="112"/>
      <c r="C163" s="113" t="s">
        <v>166</v>
      </c>
      <c r="D163" s="114"/>
      <c r="E163" s="102" t="s">
        <v>29</v>
      </c>
      <c r="F163" s="102" t="s">
        <v>29</v>
      </c>
      <c r="G163" s="111" t="str">
        <f t="shared" si="2"/>
        <v>…</v>
      </c>
      <c r="H163" s="104" t="str">
        <f t="shared" si="2"/>
        <v>…</v>
      </c>
      <c r="I163" s="105"/>
      <c r="J163" s="102"/>
      <c r="K163" s="102"/>
      <c r="L163" s="102">
        <v>0</v>
      </c>
      <c r="M163" s="106"/>
    </row>
    <row r="164" spans="1:13" outlineLevel="1" x14ac:dyDescent="0.25">
      <c r="A164" s="41"/>
      <c r="B164" s="112"/>
      <c r="C164" s="113" t="s">
        <v>167</v>
      </c>
      <c r="D164" s="114"/>
      <c r="E164" s="102" t="s">
        <v>29</v>
      </c>
      <c r="F164" s="102" t="s">
        <v>29</v>
      </c>
      <c r="G164" s="111" t="str">
        <f t="shared" si="2"/>
        <v>…</v>
      </c>
      <c r="H164" s="104" t="str">
        <f t="shared" si="2"/>
        <v>…</v>
      </c>
      <c r="I164" s="105"/>
      <c r="J164" s="102"/>
      <c r="K164" s="102"/>
      <c r="L164" s="102">
        <v>0</v>
      </c>
      <c r="M164" s="106"/>
    </row>
    <row r="165" spans="1:13" outlineLevel="1" x14ac:dyDescent="0.25">
      <c r="A165" s="41"/>
      <c r="B165" s="112"/>
      <c r="C165" s="113" t="s">
        <v>168</v>
      </c>
      <c r="D165" s="114"/>
      <c r="E165" s="102" t="s">
        <v>29</v>
      </c>
      <c r="F165" s="102" t="s">
        <v>29</v>
      </c>
      <c r="G165" s="111" t="str">
        <f t="shared" si="2"/>
        <v>…</v>
      </c>
      <c r="H165" s="104" t="str">
        <f t="shared" si="2"/>
        <v>…</v>
      </c>
      <c r="I165" s="105"/>
      <c r="J165" s="102"/>
      <c r="K165" s="102"/>
      <c r="L165" s="102">
        <v>0</v>
      </c>
      <c r="M165" s="106"/>
    </row>
    <row r="166" spans="1:13" outlineLevel="1" x14ac:dyDescent="0.25">
      <c r="A166" s="41"/>
      <c r="B166" s="112"/>
      <c r="C166" s="113" t="s">
        <v>169</v>
      </c>
      <c r="D166" s="114"/>
      <c r="E166" s="102" t="s">
        <v>29</v>
      </c>
      <c r="F166" s="102" t="s">
        <v>29</v>
      </c>
      <c r="G166" s="111" t="str">
        <f t="shared" si="2"/>
        <v>…</v>
      </c>
      <c r="H166" s="104" t="str">
        <f t="shared" si="2"/>
        <v>…</v>
      </c>
      <c r="I166" s="105"/>
      <c r="J166" s="102"/>
      <c r="K166" s="102"/>
      <c r="L166" s="102">
        <v>0</v>
      </c>
      <c r="M166" s="106"/>
    </row>
    <row r="167" spans="1:13" x14ac:dyDescent="0.25">
      <c r="A167" s="41"/>
      <c r="B167" s="100" t="s">
        <v>170</v>
      </c>
      <c r="C167" s="100"/>
      <c r="D167" s="101"/>
      <c r="E167" s="102">
        <v>55487</v>
      </c>
      <c r="F167" s="102">
        <v>41185</v>
      </c>
      <c r="G167" s="103">
        <f>+E167-F167</f>
        <v>14302</v>
      </c>
      <c r="H167" s="104">
        <v>0.25775406852055438</v>
      </c>
      <c r="I167" s="105">
        <v>1395</v>
      </c>
      <c r="J167" s="102">
        <v>1428</v>
      </c>
      <c r="K167" s="102">
        <v>2828</v>
      </c>
      <c r="L167" s="102">
        <v>5013</v>
      </c>
      <c r="M167" s="106"/>
    </row>
    <row r="168" spans="1:13" outlineLevel="1" x14ac:dyDescent="0.25">
      <c r="A168" s="41"/>
      <c r="B168" s="112"/>
      <c r="C168" s="113" t="s">
        <v>171</v>
      </c>
      <c r="D168" s="114"/>
      <c r="E168" s="102" t="s">
        <v>29</v>
      </c>
      <c r="F168" s="102" t="s">
        <v>29</v>
      </c>
      <c r="G168" s="111" t="str">
        <f t="shared" si="2"/>
        <v>…</v>
      </c>
      <c r="H168" s="104" t="str">
        <f t="shared" si="2"/>
        <v>…</v>
      </c>
      <c r="I168" s="105"/>
      <c r="J168" s="102"/>
      <c r="K168" s="102"/>
      <c r="L168" s="102">
        <v>0</v>
      </c>
      <c r="M168" s="106"/>
    </row>
    <row r="169" spans="1:13" outlineLevel="1" x14ac:dyDescent="0.25">
      <c r="A169" s="41"/>
      <c r="B169" s="112"/>
      <c r="C169" s="113" t="s">
        <v>172</v>
      </c>
      <c r="D169" s="114"/>
      <c r="E169" s="102" t="s">
        <v>29</v>
      </c>
      <c r="F169" s="102" t="s">
        <v>29</v>
      </c>
      <c r="G169" s="111" t="str">
        <f t="shared" si="2"/>
        <v>…</v>
      </c>
      <c r="H169" s="104" t="str">
        <f t="shared" si="2"/>
        <v>…</v>
      </c>
      <c r="I169" s="105"/>
      <c r="J169" s="102"/>
      <c r="K169" s="102"/>
      <c r="L169" s="102">
        <v>0</v>
      </c>
      <c r="M169" s="106"/>
    </row>
    <row r="170" spans="1:13" outlineLevel="1" x14ac:dyDescent="0.25">
      <c r="A170" s="41"/>
      <c r="B170" s="112"/>
      <c r="C170" s="113" t="s">
        <v>170</v>
      </c>
      <c r="D170" s="114"/>
      <c r="E170" s="102" t="s">
        <v>29</v>
      </c>
      <c r="F170" s="102" t="s">
        <v>29</v>
      </c>
      <c r="G170" s="111" t="str">
        <f t="shared" si="2"/>
        <v>…</v>
      </c>
      <c r="H170" s="104" t="str">
        <f t="shared" si="2"/>
        <v>…</v>
      </c>
      <c r="I170" s="105"/>
      <c r="J170" s="102"/>
      <c r="K170" s="102"/>
      <c r="L170" s="102">
        <v>0</v>
      </c>
      <c r="M170" s="106"/>
    </row>
    <row r="171" spans="1:13" outlineLevel="1" x14ac:dyDescent="0.25">
      <c r="A171" s="41"/>
      <c r="B171" s="112"/>
      <c r="C171" s="113" t="s">
        <v>173</v>
      </c>
      <c r="D171" s="114"/>
      <c r="E171" s="102" t="s">
        <v>29</v>
      </c>
      <c r="F171" s="102" t="s">
        <v>29</v>
      </c>
      <c r="G171" s="111" t="str">
        <f t="shared" si="2"/>
        <v>…</v>
      </c>
      <c r="H171" s="104" t="str">
        <f t="shared" si="2"/>
        <v>…</v>
      </c>
      <c r="I171" s="105"/>
      <c r="J171" s="102"/>
      <c r="K171" s="102"/>
      <c r="L171" s="102">
        <v>0</v>
      </c>
      <c r="M171" s="106"/>
    </row>
    <row r="172" spans="1:13" outlineLevel="1" x14ac:dyDescent="0.25">
      <c r="A172" s="41"/>
      <c r="B172" s="112"/>
      <c r="C172" s="113" t="s">
        <v>174</v>
      </c>
      <c r="D172" s="114"/>
      <c r="E172" s="102" t="s">
        <v>29</v>
      </c>
      <c r="F172" s="102" t="s">
        <v>29</v>
      </c>
      <c r="G172" s="111" t="str">
        <f t="shared" si="2"/>
        <v>…</v>
      </c>
      <c r="H172" s="104" t="str">
        <f t="shared" si="2"/>
        <v>…</v>
      </c>
      <c r="I172" s="105"/>
      <c r="J172" s="102"/>
      <c r="K172" s="102"/>
      <c r="L172" s="102">
        <v>0</v>
      </c>
      <c r="M172" s="106"/>
    </row>
    <row r="173" spans="1:13" outlineLevel="1" x14ac:dyDescent="0.25">
      <c r="A173" s="41"/>
      <c r="B173" s="112"/>
      <c r="C173" s="113" t="s">
        <v>175</v>
      </c>
      <c r="D173" s="114"/>
      <c r="E173" s="102" t="s">
        <v>29</v>
      </c>
      <c r="F173" s="102" t="s">
        <v>29</v>
      </c>
      <c r="G173" s="111" t="str">
        <f t="shared" si="2"/>
        <v>…</v>
      </c>
      <c r="H173" s="104" t="str">
        <f t="shared" si="2"/>
        <v>…</v>
      </c>
      <c r="I173" s="105"/>
      <c r="J173" s="102"/>
      <c r="K173" s="102"/>
      <c r="L173" s="102">
        <v>0</v>
      </c>
      <c r="M173" s="106"/>
    </row>
    <row r="174" spans="1:13" outlineLevel="1" x14ac:dyDescent="0.25">
      <c r="A174" s="41"/>
      <c r="B174" s="112"/>
      <c r="C174" s="113" t="s">
        <v>176</v>
      </c>
      <c r="D174" s="114"/>
      <c r="E174" s="102" t="s">
        <v>29</v>
      </c>
      <c r="F174" s="102" t="s">
        <v>29</v>
      </c>
      <c r="G174" s="111" t="str">
        <f t="shared" si="2"/>
        <v>…</v>
      </c>
      <c r="H174" s="104" t="str">
        <f t="shared" si="2"/>
        <v>…</v>
      </c>
      <c r="I174" s="105"/>
      <c r="J174" s="102"/>
      <c r="K174" s="102"/>
      <c r="L174" s="102">
        <v>0</v>
      </c>
      <c r="M174" s="106"/>
    </row>
    <row r="175" spans="1:13" outlineLevel="1" x14ac:dyDescent="0.25">
      <c r="A175" s="41"/>
      <c r="B175" s="112"/>
      <c r="C175" s="113" t="s">
        <v>177</v>
      </c>
      <c r="D175" s="114"/>
      <c r="E175" s="102" t="s">
        <v>29</v>
      </c>
      <c r="F175" s="102" t="s">
        <v>29</v>
      </c>
      <c r="G175" s="111" t="str">
        <f t="shared" si="2"/>
        <v>…</v>
      </c>
      <c r="H175" s="104" t="str">
        <f t="shared" si="2"/>
        <v>…</v>
      </c>
      <c r="I175" s="105"/>
      <c r="J175" s="102"/>
      <c r="K175" s="102"/>
      <c r="L175" s="102">
        <v>0</v>
      </c>
      <c r="M175" s="106"/>
    </row>
    <row r="176" spans="1:13" x14ac:dyDescent="0.25">
      <c r="A176" s="41"/>
      <c r="B176" s="100" t="s">
        <v>178</v>
      </c>
      <c r="C176" s="100"/>
      <c r="D176" s="101"/>
      <c r="E176" s="102">
        <v>5693</v>
      </c>
      <c r="F176" s="102">
        <v>5693</v>
      </c>
      <c r="G176" s="103">
        <f>+E176-F176</f>
        <v>0</v>
      </c>
      <c r="H176" s="104">
        <v>0</v>
      </c>
      <c r="I176" s="105">
        <v>134</v>
      </c>
      <c r="J176" s="102">
        <v>0</v>
      </c>
      <c r="K176" s="102">
        <v>0</v>
      </c>
      <c r="L176" s="102">
        <v>0</v>
      </c>
      <c r="M176" s="106"/>
    </row>
    <row r="177" spans="1:13" outlineLevel="1" x14ac:dyDescent="0.25">
      <c r="A177" s="41"/>
      <c r="B177" s="112"/>
      <c r="C177" s="113" t="s">
        <v>179</v>
      </c>
      <c r="D177" s="114"/>
      <c r="E177" s="102" t="s">
        <v>29</v>
      </c>
      <c r="F177" s="102" t="s">
        <v>29</v>
      </c>
      <c r="G177" s="111" t="str">
        <f t="shared" si="2"/>
        <v>…</v>
      </c>
      <c r="H177" s="104" t="str">
        <f t="shared" si="2"/>
        <v>…</v>
      </c>
      <c r="I177" s="105"/>
      <c r="J177" s="102"/>
      <c r="K177" s="102"/>
      <c r="L177" s="102">
        <v>0</v>
      </c>
      <c r="M177" s="106"/>
    </row>
    <row r="178" spans="1:13" outlineLevel="1" x14ac:dyDescent="0.25">
      <c r="A178" s="41"/>
      <c r="B178" s="112"/>
      <c r="C178" s="113" t="s">
        <v>180</v>
      </c>
      <c r="D178" s="114"/>
      <c r="E178" s="102" t="s">
        <v>29</v>
      </c>
      <c r="F178" s="102" t="s">
        <v>29</v>
      </c>
      <c r="G178" s="111" t="str">
        <f t="shared" si="2"/>
        <v>…</v>
      </c>
      <c r="H178" s="104" t="str">
        <f t="shared" si="2"/>
        <v>…</v>
      </c>
      <c r="I178" s="105"/>
      <c r="J178" s="102"/>
      <c r="K178" s="102"/>
      <c r="L178" s="102">
        <v>0</v>
      </c>
      <c r="M178" s="106"/>
    </row>
    <row r="179" spans="1:13" outlineLevel="1" x14ac:dyDescent="0.25">
      <c r="A179" s="41"/>
      <c r="B179" s="112"/>
      <c r="C179" s="113" t="s">
        <v>181</v>
      </c>
      <c r="D179" s="114"/>
      <c r="E179" s="102" t="s">
        <v>29</v>
      </c>
      <c r="F179" s="102" t="s">
        <v>29</v>
      </c>
      <c r="G179" s="111" t="str">
        <f t="shared" si="2"/>
        <v>…</v>
      </c>
      <c r="H179" s="104" t="str">
        <f t="shared" si="2"/>
        <v>…</v>
      </c>
      <c r="I179" s="105"/>
      <c r="J179" s="102"/>
      <c r="K179" s="102"/>
      <c r="L179" s="102">
        <v>0</v>
      </c>
      <c r="M179" s="106"/>
    </row>
    <row r="180" spans="1:13" x14ac:dyDescent="0.25">
      <c r="A180" s="41"/>
      <c r="B180" s="100" t="s">
        <v>182</v>
      </c>
      <c r="C180" s="100"/>
      <c r="D180" s="101"/>
      <c r="E180" s="102">
        <v>5227</v>
      </c>
      <c r="F180" s="102">
        <v>3827</v>
      </c>
      <c r="G180" s="103">
        <f>+E180-F180</f>
        <v>1400</v>
      </c>
      <c r="H180" s="104">
        <v>0.2678400612205854</v>
      </c>
      <c r="I180" s="105"/>
      <c r="J180" s="102">
        <v>25</v>
      </c>
      <c r="K180" s="102">
        <v>1375</v>
      </c>
      <c r="L180" s="102">
        <v>0</v>
      </c>
      <c r="M180" s="106"/>
    </row>
    <row r="181" spans="1:13" outlineLevel="1" x14ac:dyDescent="0.25">
      <c r="A181" s="41"/>
      <c r="B181" s="112"/>
      <c r="C181" s="113" t="s">
        <v>183</v>
      </c>
      <c r="D181" s="114"/>
      <c r="E181" s="102" t="s">
        <v>29</v>
      </c>
      <c r="F181" s="102" t="s">
        <v>29</v>
      </c>
      <c r="G181" s="111" t="str">
        <f t="shared" si="2"/>
        <v>…</v>
      </c>
      <c r="H181" s="104" t="str">
        <f t="shared" si="2"/>
        <v>…</v>
      </c>
      <c r="I181" s="105"/>
      <c r="J181" s="102"/>
      <c r="K181" s="102"/>
      <c r="L181" s="102">
        <v>0</v>
      </c>
      <c r="M181" s="106"/>
    </row>
    <row r="182" spans="1:13" outlineLevel="1" x14ac:dyDescent="0.25">
      <c r="A182" s="41"/>
      <c r="B182" s="112"/>
      <c r="C182" s="113" t="s">
        <v>184</v>
      </c>
      <c r="D182" s="114"/>
      <c r="E182" s="102" t="s">
        <v>29</v>
      </c>
      <c r="F182" s="102" t="s">
        <v>29</v>
      </c>
      <c r="G182" s="111" t="str">
        <f t="shared" si="2"/>
        <v>…</v>
      </c>
      <c r="H182" s="104" t="str">
        <f t="shared" si="2"/>
        <v>…</v>
      </c>
      <c r="I182" s="105"/>
      <c r="J182" s="102"/>
      <c r="K182" s="102"/>
      <c r="L182" s="102">
        <v>0</v>
      </c>
      <c r="M182" s="106"/>
    </row>
    <row r="183" spans="1:13" outlineLevel="1" x14ac:dyDescent="0.25">
      <c r="A183" s="41"/>
      <c r="B183" s="112"/>
      <c r="C183" s="113" t="s">
        <v>185</v>
      </c>
      <c r="D183" s="114"/>
      <c r="E183" s="102" t="s">
        <v>29</v>
      </c>
      <c r="F183" s="102" t="s">
        <v>29</v>
      </c>
      <c r="G183" s="111" t="str">
        <f t="shared" si="2"/>
        <v>…</v>
      </c>
      <c r="H183" s="104" t="str">
        <f t="shared" si="2"/>
        <v>…</v>
      </c>
      <c r="I183" s="105"/>
      <c r="J183" s="102"/>
      <c r="K183" s="102"/>
      <c r="L183" s="102">
        <v>0</v>
      </c>
      <c r="M183" s="106"/>
    </row>
    <row r="184" spans="1:13" x14ac:dyDescent="0.25">
      <c r="A184" s="41"/>
      <c r="B184" s="100" t="s">
        <v>186</v>
      </c>
      <c r="C184" s="100"/>
      <c r="D184" s="101"/>
      <c r="E184" s="102">
        <v>20691</v>
      </c>
      <c r="F184" s="102">
        <v>16738</v>
      </c>
      <c r="G184" s="103">
        <f>+E184-F184</f>
        <v>3953</v>
      </c>
      <c r="H184" s="104">
        <v>0.19104924846551641</v>
      </c>
      <c r="I184" s="105"/>
      <c r="J184" s="102">
        <v>1389</v>
      </c>
      <c r="K184" s="102">
        <v>482</v>
      </c>
      <c r="L184" s="102">
        <v>2082</v>
      </c>
      <c r="M184" s="106"/>
    </row>
    <row r="185" spans="1:13" outlineLevel="1" x14ac:dyDescent="0.25">
      <c r="A185" s="41"/>
      <c r="B185" s="112"/>
      <c r="C185" s="113" t="s">
        <v>186</v>
      </c>
      <c r="D185" s="114"/>
      <c r="E185" s="102" t="s">
        <v>29</v>
      </c>
      <c r="F185" s="102" t="s">
        <v>29</v>
      </c>
      <c r="G185" s="111" t="str">
        <f t="shared" si="2"/>
        <v>…</v>
      </c>
      <c r="H185" s="104" t="str">
        <f t="shared" si="2"/>
        <v>…</v>
      </c>
      <c r="I185" s="105"/>
      <c r="J185" s="102"/>
      <c r="K185" s="102"/>
      <c r="L185" s="102">
        <v>0</v>
      </c>
      <c r="M185" s="106"/>
    </row>
    <row r="186" spans="1:13" outlineLevel="1" x14ac:dyDescent="0.25">
      <c r="A186" s="41"/>
      <c r="B186" s="112"/>
      <c r="C186" s="113" t="s">
        <v>187</v>
      </c>
      <c r="D186" s="114"/>
      <c r="E186" s="102" t="s">
        <v>29</v>
      </c>
      <c r="F186" s="102" t="s">
        <v>29</v>
      </c>
      <c r="G186" s="111" t="str">
        <f t="shared" si="2"/>
        <v>…</v>
      </c>
      <c r="H186" s="104" t="str">
        <f t="shared" si="2"/>
        <v>…</v>
      </c>
      <c r="I186" s="105"/>
      <c r="J186" s="102"/>
      <c r="K186" s="102"/>
      <c r="L186" s="102">
        <v>0</v>
      </c>
      <c r="M186" s="106"/>
    </row>
    <row r="187" spans="1:13" outlineLevel="1" x14ac:dyDescent="0.25">
      <c r="A187" s="41"/>
      <c r="B187" s="112"/>
      <c r="C187" s="113" t="s">
        <v>188</v>
      </c>
      <c r="D187" s="114"/>
      <c r="E187" s="102" t="s">
        <v>29</v>
      </c>
      <c r="F187" s="102" t="s">
        <v>29</v>
      </c>
      <c r="G187" s="111" t="str">
        <f t="shared" si="2"/>
        <v>…</v>
      </c>
      <c r="H187" s="104" t="str">
        <f t="shared" si="2"/>
        <v>…</v>
      </c>
      <c r="I187" s="105"/>
      <c r="J187" s="102"/>
      <c r="K187" s="102"/>
      <c r="L187" s="102">
        <v>0</v>
      </c>
      <c r="M187" s="106"/>
    </row>
    <row r="188" spans="1:13" x14ac:dyDescent="0.25">
      <c r="A188" s="41"/>
      <c r="B188" s="100" t="s">
        <v>189</v>
      </c>
      <c r="C188" s="100"/>
      <c r="D188" s="101"/>
      <c r="E188" s="102">
        <v>98824</v>
      </c>
      <c r="F188" s="102">
        <v>77609</v>
      </c>
      <c r="G188" s="103">
        <f>+E188-F188</f>
        <v>21215</v>
      </c>
      <c r="H188" s="104">
        <v>0.21467457297822393</v>
      </c>
      <c r="I188" s="105">
        <v>2315</v>
      </c>
      <c r="J188" s="102">
        <v>6749</v>
      </c>
      <c r="K188" s="102">
        <v>34</v>
      </c>
      <c r="L188" s="102">
        <v>5829</v>
      </c>
      <c r="M188" s="106"/>
    </row>
    <row r="189" spans="1:13" outlineLevel="1" x14ac:dyDescent="0.25">
      <c r="A189" s="41"/>
      <c r="B189" s="112"/>
      <c r="C189" s="113" t="s">
        <v>189</v>
      </c>
      <c r="D189" s="114"/>
      <c r="E189" s="102" t="s">
        <v>29</v>
      </c>
      <c r="F189" s="102" t="s">
        <v>29</v>
      </c>
      <c r="G189" s="111" t="str">
        <f t="shared" si="2"/>
        <v>…</v>
      </c>
      <c r="H189" s="104" t="str">
        <f t="shared" si="2"/>
        <v>…</v>
      </c>
      <c r="I189" s="105"/>
      <c r="J189" s="102"/>
      <c r="K189" s="102"/>
      <c r="L189" s="102">
        <v>0</v>
      </c>
      <c r="M189" s="106"/>
    </row>
    <row r="190" spans="1:13" outlineLevel="1" x14ac:dyDescent="0.25">
      <c r="A190" s="41"/>
      <c r="B190" s="112"/>
      <c r="C190" s="113" t="s">
        <v>190</v>
      </c>
      <c r="D190" s="114"/>
      <c r="E190" s="102" t="s">
        <v>29</v>
      </c>
      <c r="F190" s="102" t="s">
        <v>29</v>
      </c>
      <c r="G190" s="111" t="str">
        <f t="shared" si="2"/>
        <v>…</v>
      </c>
      <c r="H190" s="104" t="str">
        <f t="shared" si="2"/>
        <v>…</v>
      </c>
      <c r="I190" s="105"/>
      <c r="J190" s="102"/>
      <c r="K190" s="102"/>
      <c r="L190" s="102">
        <v>0</v>
      </c>
      <c r="M190" s="106"/>
    </row>
    <row r="191" spans="1:13" outlineLevel="1" x14ac:dyDescent="0.25">
      <c r="A191" s="41"/>
      <c r="B191" s="112"/>
      <c r="C191" s="113" t="s">
        <v>191</v>
      </c>
      <c r="D191" s="114"/>
      <c r="E191" s="102" t="s">
        <v>29</v>
      </c>
      <c r="F191" s="102" t="s">
        <v>29</v>
      </c>
      <c r="G191" s="111" t="str">
        <f t="shared" si="2"/>
        <v>…</v>
      </c>
      <c r="H191" s="104" t="str">
        <f t="shared" si="2"/>
        <v>…</v>
      </c>
      <c r="I191" s="105"/>
      <c r="J191" s="102"/>
      <c r="K191" s="102"/>
      <c r="L191" s="102">
        <v>0</v>
      </c>
      <c r="M191" s="106"/>
    </row>
    <row r="192" spans="1:13" outlineLevel="1" x14ac:dyDescent="0.25">
      <c r="A192" s="41"/>
      <c r="B192" s="112"/>
      <c r="C192" s="113" t="s">
        <v>192</v>
      </c>
      <c r="D192" s="114"/>
      <c r="E192" s="102" t="s">
        <v>29</v>
      </c>
      <c r="F192" s="102" t="s">
        <v>29</v>
      </c>
      <c r="G192" s="111" t="str">
        <f t="shared" si="2"/>
        <v>…</v>
      </c>
      <c r="H192" s="104" t="str">
        <f t="shared" si="2"/>
        <v>…</v>
      </c>
      <c r="I192" s="105"/>
      <c r="J192" s="102"/>
      <c r="K192" s="102"/>
      <c r="L192" s="102">
        <v>0</v>
      </c>
      <c r="M192" s="106"/>
    </row>
    <row r="193" spans="1:13" outlineLevel="1" x14ac:dyDescent="0.25">
      <c r="A193" s="41"/>
      <c r="B193" s="112"/>
      <c r="C193" s="113" t="s">
        <v>193</v>
      </c>
      <c r="D193" s="114"/>
      <c r="E193" s="102" t="s">
        <v>29</v>
      </c>
      <c r="F193" s="102" t="s">
        <v>29</v>
      </c>
      <c r="G193" s="111" t="str">
        <f t="shared" si="2"/>
        <v>…</v>
      </c>
      <c r="H193" s="104" t="str">
        <f t="shared" si="2"/>
        <v>…</v>
      </c>
      <c r="I193" s="105"/>
      <c r="J193" s="102"/>
      <c r="K193" s="102"/>
      <c r="L193" s="102">
        <v>0</v>
      </c>
      <c r="M193" s="106"/>
    </row>
    <row r="194" spans="1:13" outlineLevel="1" x14ac:dyDescent="0.25">
      <c r="A194" s="41"/>
      <c r="B194" s="112"/>
      <c r="C194" s="113" t="s">
        <v>194</v>
      </c>
      <c r="D194" s="114"/>
      <c r="E194" s="102" t="s">
        <v>29</v>
      </c>
      <c r="F194" s="102" t="s">
        <v>29</v>
      </c>
      <c r="G194" s="111" t="str">
        <f t="shared" si="2"/>
        <v>…</v>
      </c>
      <c r="H194" s="104" t="str">
        <f t="shared" si="2"/>
        <v>…</v>
      </c>
      <c r="I194" s="105"/>
      <c r="J194" s="102"/>
      <c r="K194" s="102"/>
      <c r="L194" s="102">
        <v>0</v>
      </c>
      <c r="M194" s="106"/>
    </row>
    <row r="195" spans="1:13" outlineLevel="1" x14ac:dyDescent="0.25">
      <c r="A195" s="41"/>
      <c r="B195" s="112"/>
      <c r="C195" s="113" t="s">
        <v>195</v>
      </c>
      <c r="D195" s="114"/>
      <c r="E195" s="102" t="s">
        <v>29</v>
      </c>
      <c r="F195" s="102" t="s">
        <v>29</v>
      </c>
      <c r="G195" s="111" t="str">
        <f t="shared" si="2"/>
        <v>…</v>
      </c>
      <c r="H195" s="104" t="str">
        <f t="shared" si="2"/>
        <v>…</v>
      </c>
      <c r="I195" s="105"/>
      <c r="J195" s="102"/>
      <c r="K195" s="102"/>
      <c r="L195" s="102">
        <v>0</v>
      </c>
      <c r="M195" s="106"/>
    </row>
    <row r="196" spans="1:13" outlineLevel="1" x14ac:dyDescent="0.25">
      <c r="A196" s="41"/>
      <c r="B196" s="112"/>
      <c r="C196" s="113" t="s">
        <v>196</v>
      </c>
      <c r="D196" s="114"/>
      <c r="E196" s="102" t="s">
        <v>29</v>
      </c>
      <c r="F196" s="102" t="s">
        <v>29</v>
      </c>
      <c r="G196" s="111" t="str">
        <f t="shared" si="2"/>
        <v>…</v>
      </c>
      <c r="H196" s="104" t="str">
        <f t="shared" si="2"/>
        <v>…</v>
      </c>
      <c r="I196" s="105"/>
      <c r="J196" s="102"/>
      <c r="K196" s="102"/>
      <c r="L196" s="102">
        <v>0</v>
      </c>
      <c r="M196" s="106"/>
    </row>
    <row r="197" spans="1:13" x14ac:dyDescent="0.25">
      <c r="A197" s="41"/>
      <c r="B197" s="100" t="s">
        <v>197</v>
      </c>
      <c r="C197" s="100"/>
      <c r="D197" s="101"/>
      <c r="E197" s="102">
        <v>197285</v>
      </c>
      <c r="F197" s="102">
        <v>149329</v>
      </c>
      <c r="G197" s="103">
        <f>+E197-F197</f>
        <v>47956</v>
      </c>
      <c r="H197" s="104">
        <v>0.24307980839901666</v>
      </c>
      <c r="I197" s="105">
        <v>4546</v>
      </c>
      <c r="J197" s="102">
        <v>4414</v>
      </c>
      <c r="K197" s="102">
        <v>4358</v>
      </c>
      <c r="L197" s="102">
        <v>19691</v>
      </c>
      <c r="M197" s="106"/>
    </row>
    <row r="198" spans="1:13" outlineLevel="1" x14ac:dyDescent="0.25">
      <c r="A198" s="41"/>
      <c r="B198" s="112"/>
      <c r="C198" s="113" t="s">
        <v>197</v>
      </c>
      <c r="D198" s="114"/>
      <c r="E198" s="102" t="s">
        <v>29</v>
      </c>
      <c r="F198" s="102" t="s">
        <v>29</v>
      </c>
      <c r="G198" s="111" t="str">
        <f t="shared" si="2"/>
        <v>…</v>
      </c>
      <c r="H198" s="104" t="str">
        <f t="shared" si="2"/>
        <v>…</v>
      </c>
      <c r="I198" s="105"/>
      <c r="J198" s="102"/>
      <c r="K198" s="102"/>
      <c r="L198" s="102">
        <v>0</v>
      </c>
      <c r="M198" s="106"/>
    </row>
    <row r="199" spans="1:13" outlineLevel="1" x14ac:dyDescent="0.25">
      <c r="A199" s="41"/>
      <c r="B199" s="112"/>
      <c r="C199" s="113" t="s">
        <v>198</v>
      </c>
      <c r="D199" s="114"/>
      <c r="E199" s="102" t="s">
        <v>29</v>
      </c>
      <c r="F199" s="102" t="s">
        <v>29</v>
      </c>
      <c r="G199" s="111" t="str">
        <f t="shared" si="2"/>
        <v>…</v>
      </c>
      <c r="H199" s="104" t="str">
        <f t="shared" si="2"/>
        <v>…</v>
      </c>
      <c r="I199" s="105"/>
      <c r="J199" s="102"/>
      <c r="K199" s="102"/>
      <c r="L199" s="102">
        <v>0</v>
      </c>
      <c r="M199" s="106"/>
    </row>
    <row r="200" spans="1:13" outlineLevel="1" x14ac:dyDescent="0.25">
      <c r="A200" s="41"/>
      <c r="B200" s="112"/>
      <c r="C200" s="113" t="s">
        <v>199</v>
      </c>
      <c r="D200" s="114"/>
      <c r="E200" s="102" t="s">
        <v>29</v>
      </c>
      <c r="F200" s="102" t="s">
        <v>29</v>
      </c>
      <c r="G200" s="111" t="str">
        <f t="shared" si="2"/>
        <v>…</v>
      </c>
      <c r="H200" s="104" t="str">
        <f t="shared" si="2"/>
        <v>…</v>
      </c>
      <c r="I200" s="105"/>
      <c r="J200" s="102"/>
      <c r="K200" s="102"/>
      <c r="L200" s="102">
        <v>0</v>
      </c>
      <c r="M200" s="106"/>
    </row>
    <row r="201" spans="1:13" outlineLevel="1" x14ac:dyDescent="0.25">
      <c r="A201" s="41"/>
      <c r="B201" s="112"/>
      <c r="C201" s="113" t="s">
        <v>200</v>
      </c>
      <c r="D201" s="114"/>
      <c r="E201" s="102" t="s">
        <v>29</v>
      </c>
      <c r="F201" s="102" t="s">
        <v>29</v>
      </c>
      <c r="G201" s="111" t="str">
        <f t="shared" si="2"/>
        <v>…</v>
      </c>
      <c r="H201" s="104" t="str">
        <f t="shared" si="2"/>
        <v>…</v>
      </c>
      <c r="I201" s="105"/>
      <c r="J201" s="102"/>
      <c r="K201" s="102"/>
      <c r="L201" s="102">
        <v>0</v>
      </c>
      <c r="M201" s="106"/>
    </row>
    <row r="202" spans="1:13" outlineLevel="1" x14ac:dyDescent="0.25">
      <c r="A202" s="41"/>
      <c r="B202" s="112"/>
      <c r="C202" s="113" t="s">
        <v>201</v>
      </c>
      <c r="D202" s="114"/>
      <c r="E202" s="102" t="s">
        <v>29</v>
      </c>
      <c r="F202" s="102" t="s">
        <v>29</v>
      </c>
      <c r="G202" s="111" t="str">
        <f t="shared" si="2"/>
        <v>…</v>
      </c>
      <c r="H202" s="104" t="str">
        <f t="shared" si="2"/>
        <v>…</v>
      </c>
      <c r="I202" s="105"/>
      <c r="J202" s="102"/>
      <c r="K202" s="102"/>
      <c r="L202" s="102">
        <v>0</v>
      </c>
      <c r="M202" s="106"/>
    </row>
    <row r="203" spans="1:13" outlineLevel="1" x14ac:dyDescent="0.25">
      <c r="A203" s="41"/>
      <c r="B203" s="112"/>
      <c r="C203" s="113" t="s">
        <v>202</v>
      </c>
      <c r="D203" s="114"/>
      <c r="E203" s="102" t="s">
        <v>29</v>
      </c>
      <c r="F203" s="102" t="s">
        <v>29</v>
      </c>
      <c r="G203" s="111" t="str">
        <f t="shared" si="2"/>
        <v>…</v>
      </c>
      <c r="H203" s="104" t="str">
        <f t="shared" si="2"/>
        <v>…</v>
      </c>
      <c r="I203" s="105"/>
      <c r="J203" s="102"/>
      <c r="K203" s="102"/>
      <c r="L203" s="102">
        <v>0</v>
      </c>
      <c r="M203" s="106"/>
    </row>
    <row r="204" spans="1:13" outlineLevel="1" x14ac:dyDescent="0.25">
      <c r="A204" s="41"/>
      <c r="B204" s="112"/>
      <c r="C204" s="113" t="s">
        <v>203</v>
      </c>
      <c r="D204" s="114"/>
      <c r="E204" s="102" t="s">
        <v>29</v>
      </c>
      <c r="F204" s="102" t="s">
        <v>29</v>
      </c>
      <c r="G204" s="111" t="str">
        <f t="shared" si="2"/>
        <v>…</v>
      </c>
      <c r="H204" s="104" t="str">
        <f t="shared" si="2"/>
        <v>…</v>
      </c>
      <c r="I204" s="105"/>
      <c r="J204" s="102"/>
      <c r="K204" s="102"/>
      <c r="L204" s="102">
        <v>0</v>
      </c>
      <c r="M204" s="106"/>
    </row>
    <row r="205" spans="1:13" outlineLevel="1" x14ac:dyDescent="0.25">
      <c r="A205" s="41"/>
      <c r="B205" s="112"/>
      <c r="C205" s="113" t="s">
        <v>204</v>
      </c>
      <c r="D205" s="114"/>
      <c r="E205" s="102" t="s">
        <v>29</v>
      </c>
      <c r="F205" s="102" t="s">
        <v>29</v>
      </c>
      <c r="G205" s="111" t="str">
        <f t="shared" si="2"/>
        <v>…</v>
      </c>
      <c r="H205" s="104" t="str">
        <f t="shared" si="2"/>
        <v>…</v>
      </c>
      <c r="I205" s="105"/>
      <c r="J205" s="102"/>
      <c r="K205" s="102"/>
      <c r="L205" s="102">
        <v>0</v>
      </c>
      <c r="M205" s="106"/>
    </row>
    <row r="206" spans="1:13" outlineLevel="1" x14ac:dyDescent="0.25">
      <c r="A206" s="41"/>
      <c r="B206" s="112"/>
      <c r="C206" s="113" t="s">
        <v>205</v>
      </c>
      <c r="D206" s="114"/>
      <c r="E206" s="102" t="s">
        <v>29</v>
      </c>
      <c r="F206" s="102" t="s">
        <v>29</v>
      </c>
      <c r="G206" s="111" t="str">
        <f t="shared" si="2"/>
        <v>…</v>
      </c>
      <c r="H206" s="104" t="str">
        <f t="shared" si="2"/>
        <v>…</v>
      </c>
      <c r="I206" s="105"/>
      <c r="J206" s="102"/>
      <c r="K206" s="102"/>
      <c r="L206" s="102">
        <v>0</v>
      </c>
      <c r="M206" s="106"/>
    </row>
    <row r="207" spans="1:13" outlineLevel="1" x14ac:dyDescent="0.25">
      <c r="A207" s="41"/>
      <c r="B207" s="112"/>
      <c r="C207" s="113" t="s">
        <v>206</v>
      </c>
      <c r="D207" s="114"/>
      <c r="E207" s="102" t="s">
        <v>29</v>
      </c>
      <c r="F207" s="102" t="s">
        <v>29</v>
      </c>
      <c r="G207" s="111" t="str">
        <f t="shared" si="2"/>
        <v>…</v>
      </c>
      <c r="H207" s="104" t="str">
        <f t="shared" si="2"/>
        <v>…</v>
      </c>
      <c r="I207" s="105"/>
      <c r="J207" s="102"/>
      <c r="K207" s="102"/>
      <c r="L207" s="102">
        <v>0</v>
      </c>
      <c r="M207" s="106"/>
    </row>
    <row r="208" spans="1:13" outlineLevel="1" x14ac:dyDescent="0.25">
      <c r="A208" s="41"/>
      <c r="B208" s="112"/>
      <c r="C208" s="113" t="s">
        <v>207</v>
      </c>
      <c r="D208" s="114"/>
      <c r="E208" s="102" t="s">
        <v>29</v>
      </c>
      <c r="F208" s="102" t="s">
        <v>29</v>
      </c>
      <c r="G208" s="111" t="str">
        <f t="shared" si="2"/>
        <v>…</v>
      </c>
      <c r="H208" s="104" t="str">
        <f t="shared" si="2"/>
        <v>…</v>
      </c>
      <c r="I208" s="105"/>
      <c r="J208" s="102"/>
      <c r="K208" s="102"/>
      <c r="L208" s="102">
        <v>0</v>
      </c>
      <c r="M208" s="106"/>
    </row>
    <row r="209" spans="1:13" outlineLevel="1" x14ac:dyDescent="0.25">
      <c r="A209" s="41"/>
      <c r="B209" s="112"/>
      <c r="C209" s="113" t="s">
        <v>208</v>
      </c>
      <c r="D209" s="114"/>
      <c r="E209" s="102" t="s">
        <v>29</v>
      </c>
      <c r="F209" s="102" t="s">
        <v>29</v>
      </c>
      <c r="G209" s="111" t="str">
        <f t="shared" ref="G209:H235" si="3">IFERROR(E209-F209, "…")</f>
        <v>…</v>
      </c>
      <c r="H209" s="104" t="str">
        <f t="shared" si="3"/>
        <v>…</v>
      </c>
      <c r="I209" s="105"/>
      <c r="J209" s="102"/>
      <c r="K209" s="102"/>
      <c r="L209" s="102">
        <v>0</v>
      </c>
      <c r="M209" s="106"/>
    </row>
    <row r="210" spans="1:13" outlineLevel="1" x14ac:dyDescent="0.25">
      <c r="A210" s="41"/>
      <c r="B210" s="112"/>
      <c r="C210" s="113" t="s">
        <v>209</v>
      </c>
      <c r="D210" s="114"/>
      <c r="E210" s="102" t="s">
        <v>29</v>
      </c>
      <c r="F210" s="102" t="s">
        <v>29</v>
      </c>
      <c r="G210" s="111" t="str">
        <f t="shared" si="3"/>
        <v>…</v>
      </c>
      <c r="H210" s="104" t="str">
        <f t="shared" si="3"/>
        <v>…</v>
      </c>
      <c r="I210" s="105"/>
      <c r="J210" s="102"/>
      <c r="K210" s="102"/>
      <c r="L210" s="102">
        <v>0</v>
      </c>
      <c r="M210" s="106"/>
    </row>
    <row r="211" spans="1:13" x14ac:dyDescent="0.25">
      <c r="A211" s="41"/>
      <c r="B211" s="100" t="s">
        <v>210</v>
      </c>
      <c r="C211" s="100"/>
      <c r="D211" s="101"/>
      <c r="E211" s="102">
        <v>59846</v>
      </c>
      <c r="F211" s="102">
        <v>59846</v>
      </c>
      <c r="G211" s="103">
        <f>+E211-F211</f>
        <v>0</v>
      </c>
      <c r="H211" s="104">
        <v>0</v>
      </c>
      <c r="I211" s="105"/>
      <c r="J211" s="102">
        <v>0</v>
      </c>
      <c r="K211" s="102">
        <v>0</v>
      </c>
      <c r="L211" s="102">
        <v>0</v>
      </c>
      <c r="M211" s="106"/>
    </row>
    <row r="212" spans="1:13" outlineLevel="1" x14ac:dyDescent="0.25">
      <c r="A212" s="41"/>
      <c r="B212" s="112"/>
      <c r="C212" s="113" t="s">
        <v>211</v>
      </c>
      <c r="D212" s="114"/>
      <c r="E212" s="102" t="s">
        <v>29</v>
      </c>
      <c r="F212" s="102" t="s">
        <v>29</v>
      </c>
      <c r="G212" s="111" t="str">
        <f t="shared" si="3"/>
        <v>…</v>
      </c>
      <c r="H212" s="104" t="str">
        <f t="shared" si="3"/>
        <v>…</v>
      </c>
      <c r="I212" s="105"/>
      <c r="J212" s="102"/>
      <c r="K212" s="102"/>
      <c r="L212" s="102">
        <v>0</v>
      </c>
      <c r="M212" s="106"/>
    </row>
    <row r="213" spans="1:13" outlineLevel="1" x14ac:dyDescent="0.25">
      <c r="A213" s="41"/>
      <c r="B213" s="112"/>
      <c r="C213" s="113" t="s">
        <v>212</v>
      </c>
      <c r="D213" s="114"/>
      <c r="E213" s="102" t="s">
        <v>29</v>
      </c>
      <c r="F213" s="102" t="s">
        <v>29</v>
      </c>
      <c r="G213" s="111" t="str">
        <f t="shared" si="3"/>
        <v>…</v>
      </c>
      <c r="H213" s="104" t="str">
        <f t="shared" si="3"/>
        <v>…</v>
      </c>
      <c r="I213" s="105"/>
      <c r="J213" s="102"/>
      <c r="K213" s="102"/>
      <c r="L213" s="102">
        <v>0</v>
      </c>
      <c r="M213" s="106"/>
    </row>
    <row r="214" spans="1:13" outlineLevel="1" x14ac:dyDescent="0.25">
      <c r="A214" s="41"/>
      <c r="B214" s="112"/>
      <c r="C214" s="113" t="s">
        <v>213</v>
      </c>
      <c r="D214" s="114"/>
      <c r="E214" s="102" t="s">
        <v>29</v>
      </c>
      <c r="F214" s="102" t="s">
        <v>29</v>
      </c>
      <c r="G214" s="111" t="str">
        <f t="shared" si="3"/>
        <v>…</v>
      </c>
      <c r="H214" s="104" t="str">
        <f t="shared" si="3"/>
        <v>…</v>
      </c>
      <c r="I214" s="105"/>
      <c r="J214" s="102"/>
      <c r="K214" s="102"/>
      <c r="L214" s="102">
        <v>0</v>
      </c>
      <c r="M214" s="106"/>
    </row>
    <row r="215" spans="1:13" outlineLevel="1" x14ac:dyDescent="0.25">
      <c r="A215" s="41"/>
      <c r="B215" s="112"/>
      <c r="C215" s="113" t="s">
        <v>214</v>
      </c>
      <c r="D215" s="114"/>
      <c r="E215" s="102" t="s">
        <v>29</v>
      </c>
      <c r="F215" s="102" t="s">
        <v>29</v>
      </c>
      <c r="G215" s="111" t="str">
        <f t="shared" si="3"/>
        <v>…</v>
      </c>
      <c r="H215" s="104" t="str">
        <f t="shared" si="3"/>
        <v>…</v>
      </c>
      <c r="I215" s="105"/>
      <c r="J215" s="102"/>
      <c r="K215" s="102"/>
      <c r="L215" s="102">
        <v>0</v>
      </c>
      <c r="M215" s="106"/>
    </row>
    <row r="216" spans="1:13" outlineLevel="1" x14ac:dyDescent="0.25">
      <c r="A216" s="41"/>
      <c r="B216" s="112"/>
      <c r="C216" s="113" t="s">
        <v>215</v>
      </c>
      <c r="D216" s="114"/>
      <c r="E216" s="102" t="s">
        <v>29</v>
      </c>
      <c r="F216" s="102" t="s">
        <v>29</v>
      </c>
      <c r="G216" s="111" t="str">
        <f t="shared" si="3"/>
        <v>…</v>
      </c>
      <c r="H216" s="104" t="str">
        <f t="shared" si="3"/>
        <v>…</v>
      </c>
      <c r="I216" s="105"/>
      <c r="J216" s="102"/>
      <c r="K216" s="102"/>
      <c r="L216" s="102">
        <v>0</v>
      </c>
      <c r="M216" s="106"/>
    </row>
    <row r="217" spans="1:13" outlineLevel="1" x14ac:dyDescent="0.25">
      <c r="A217" s="41"/>
      <c r="B217" s="112"/>
      <c r="C217" s="113" t="s">
        <v>216</v>
      </c>
      <c r="D217" s="114"/>
      <c r="E217" s="102" t="s">
        <v>29</v>
      </c>
      <c r="F217" s="102" t="s">
        <v>29</v>
      </c>
      <c r="G217" s="111" t="str">
        <f t="shared" si="3"/>
        <v>…</v>
      </c>
      <c r="H217" s="104" t="str">
        <f t="shared" si="3"/>
        <v>…</v>
      </c>
      <c r="I217" s="105"/>
      <c r="J217" s="102"/>
      <c r="K217" s="102"/>
      <c r="L217" s="102">
        <v>0</v>
      </c>
      <c r="M217" s="106"/>
    </row>
    <row r="218" spans="1:13" outlineLevel="1" x14ac:dyDescent="0.25">
      <c r="A218" s="41"/>
      <c r="B218" s="112"/>
      <c r="C218" s="113" t="s">
        <v>217</v>
      </c>
      <c r="D218" s="114"/>
      <c r="E218" s="102" t="s">
        <v>29</v>
      </c>
      <c r="F218" s="102" t="s">
        <v>29</v>
      </c>
      <c r="G218" s="111" t="str">
        <f t="shared" si="3"/>
        <v>…</v>
      </c>
      <c r="H218" s="104" t="str">
        <f t="shared" si="3"/>
        <v>…</v>
      </c>
      <c r="I218" s="105"/>
      <c r="J218" s="102"/>
      <c r="K218" s="102"/>
      <c r="L218" s="102">
        <v>0</v>
      </c>
      <c r="M218" s="106"/>
    </row>
    <row r="219" spans="1:13" outlineLevel="1" x14ac:dyDescent="0.25">
      <c r="A219" s="41"/>
      <c r="B219" s="112"/>
      <c r="C219" s="113" t="s">
        <v>218</v>
      </c>
      <c r="D219" s="114"/>
      <c r="E219" s="102" t="s">
        <v>29</v>
      </c>
      <c r="F219" s="102" t="s">
        <v>29</v>
      </c>
      <c r="G219" s="111" t="str">
        <f t="shared" si="3"/>
        <v>…</v>
      </c>
      <c r="H219" s="104" t="str">
        <f t="shared" si="3"/>
        <v>…</v>
      </c>
      <c r="I219" s="105"/>
      <c r="J219" s="102"/>
      <c r="K219" s="102"/>
      <c r="L219" s="102">
        <v>0</v>
      </c>
      <c r="M219" s="106"/>
    </row>
    <row r="220" spans="1:13" outlineLevel="1" x14ac:dyDescent="0.25">
      <c r="A220" s="41"/>
      <c r="B220" s="112"/>
      <c r="C220" s="113" t="s">
        <v>210</v>
      </c>
      <c r="D220" s="114"/>
      <c r="E220" s="102" t="s">
        <v>29</v>
      </c>
      <c r="F220" s="102" t="s">
        <v>29</v>
      </c>
      <c r="G220" s="111" t="str">
        <f t="shared" si="3"/>
        <v>…</v>
      </c>
      <c r="H220" s="104" t="str">
        <f t="shared" si="3"/>
        <v>…</v>
      </c>
      <c r="I220" s="105"/>
      <c r="J220" s="102"/>
      <c r="K220" s="102"/>
      <c r="L220" s="102">
        <v>0</v>
      </c>
      <c r="M220" s="106"/>
    </row>
    <row r="221" spans="1:13" outlineLevel="1" x14ac:dyDescent="0.25">
      <c r="A221" s="41"/>
      <c r="B221" s="112"/>
      <c r="C221" s="113" t="s">
        <v>219</v>
      </c>
      <c r="D221" s="114"/>
      <c r="E221" s="102" t="s">
        <v>29</v>
      </c>
      <c r="F221" s="102" t="s">
        <v>29</v>
      </c>
      <c r="G221" s="111" t="str">
        <f t="shared" si="3"/>
        <v>…</v>
      </c>
      <c r="H221" s="104" t="str">
        <f t="shared" si="3"/>
        <v>…</v>
      </c>
      <c r="I221" s="105"/>
      <c r="J221" s="102"/>
      <c r="K221" s="102"/>
      <c r="L221" s="102">
        <v>0</v>
      </c>
      <c r="M221" s="106"/>
    </row>
    <row r="222" spans="1:13" x14ac:dyDescent="0.25">
      <c r="A222" s="41"/>
      <c r="B222" s="100" t="s">
        <v>220</v>
      </c>
      <c r="C222" s="100"/>
      <c r="D222" s="101"/>
      <c r="E222" s="102">
        <v>7216</v>
      </c>
      <c r="F222" s="102">
        <v>4499</v>
      </c>
      <c r="G222" s="103">
        <f>+E222-F222</f>
        <v>2717</v>
      </c>
      <c r="H222" s="104">
        <v>0.37652439024390244</v>
      </c>
      <c r="I222" s="105"/>
      <c r="J222" s="102">
        <v>96</v>
      </c>
      <c r="K222" s="102">
        <v>2621</v>
      </c>
      <c r="L222" s="102">
        <v>0</v>
      </c>
      <c r="M222" s="106"/>
    </row>
    <row r="223" spans="1:13" outlineLevel="1" x14ac:dyDescent="0.25">
      <c r="A223" s="41"/>
      <c r="B223" s="112"/>
      <c r="C223" s="113" t="s">
        <v>220</v>
      </c>
      <c r="D223" s="114"/>
      <c r="E223" s="102" t="s">
        <v>29</v>
      </c>
      <c r="F223" s="102" t="s">
        <v>29</v>
      </c>
      <c r="G223" s="111" t="str">
        <f t="shared" si="3"/>
        <v>…</v>
      </c>
      <c r="H223" s="104" t="str">
        <f t="shared" si="3"/>
        <v>…</v>
      </c>
      <c r="I223" s="105"/>
      <c r="J223" s="102"/>
      <c r="K223" s="102"/>
      <c r="L223" s="102">
        <v>0</v>
      </c>
      <c r="M223" s="106"/>
    </row>
    <row r="224" spans="1:13" outlineLevel="1" x14ac:dyDescent="0.25">
      <c r="A224" s="41"/>
      <c r="B224" s="112"/>
      <c r="C224" s="113" t="s">
        <v>221</v>
      </c>
      <c r="D224" s="114"/>
      <c r="E224" s="102" t="s">
        <v>29</v>
      </c>
      <c r="F224" s="102" t="s">
        <v>29</v>
      </c>
      <c r="G224" s="111" t="str">
        <f t="shared" si="3"/>
        <v>…</v>
      </c>
      <c r="H224" s="104" t="str">
        <f t="shared" si="3"/>
        <v>…</v>
      </c>
      <c r="I224" s="105"/>
      <c r="J224" s="102"/>
      <c r="K224" s="102"/>
      <c r="L224" s="102">
        <v>0</v>
      </c>
      <c r="M224" s="106"/>
    </row>
    <row r="225" spans="1:13" outlineLevel="1" x14ac:dyDescent="0.25">
      <c r="A225" s="41"/>
      <c r="B225" s="112"/>
      <c r="C225" s="113" t="s">
        <v>222</v>
      </c>
      <c r="D225" s="114"/>
      <c r="E225" s="102" t="s">
        <v>29</v>
      </c>
      <c r="F225" s="102" t="s">
        <v>29</v>
      </c>
      <c r="G225" s="111" t="str">
        <f t="shared" si="3"/>
        <v>…</v>
      </c>
      <c r="H225" s="104" t="str">
        <f t="shared" si="3"/>
        <v>…</v>
      </c>
      <c r="I225" s="105"/>
      <c r="J225" s="102"/>
      <c r="K225" s="102"/>
      <c r="L225" s="102">
        <v>0</v>
      </c>
      <c r="M225" s="106"/>
    </row>
    <row r="226" spans="1:13" outlineLevel="1" x14ac:dyDescent="0.25">
      <c r="A226" s="41"/>
      <c r="B226" s="112"/>
      <c r="C226" s="113" t="s">
        <v>223</v>
      </c>
      <c r="D226" s="114"/>
      <c r="E226" s="102" t="s">
        <v>29</v>
      </c>
      <c r="F226" s="102" t="s">
        <v>29</v>
      </c>
      <c r="G226" s="111" t="str">
        <f t="shared" si="3"/>
        <v>…</v>
      </c>
      <c r="H226" s="104" t="str">
        <f t="shared" si="3"/>
        <v>…</v>
      </c>
      <c r="I226" s="105"/>
      <c r="J226" s="102"/>
      <c r="K226" s="102"/>
      <c r="L226" s="102">
        <v>0</v>
      </c>
      <c r="M226" s="106"/>
    </row>
    <row r="227" spans="1:13" x14ac:dyDescent="0.25">
      <c r="A227" s="41"/>
      <c r="B227" s="100" t="s">
        <v>224</v>
      </c>
      <c r="C227" s="100"/>
      <c r="D227" s="101"/>
      <c r="E227" s="102">
        <v>3723</v>
      </c>
      <c r="F227" s="102">
        <v>2859</v>
      </c>
      <c r="G227" s="103">
        <f>+E227-F227</f>
        <v>864</v>
      </c>
      <c r="H227" s="104">
        <v>0.23207091055600323</v>
      </c>
      <c r="I227" s="105"/>
      <c r="J227" s="102">
        <v>0</v>
      </c>
      <c r="K227" s="102">
        <v>864</v>
      </c>
      <c r="L227" s="102">
        <v>0</v>
      </c>
      <c r="M227" s="106"/>
    </row>
    <row r="228" spans="1:13" outlineLevel="1" x14ac:dyDescent="0.25">
      <c r="A228" s="41"/>
      <c r="B228" s="112"/>
      <c r="C228" s="113" t="s">
        <v>224</v>
      </c>
      <c r="D228" s="114"/>
      <c r="E228" s="102" t="s">
        <v>29</v>
      </c>
      <c r="F228" s="102" t="s">
        <v>29</v>
      </c>
      <c r="G228" s="111" t="str">
        <f t="shared" si="3"/>
        <v>…</v>
      </c>
      <c r="H228" s="104" t="str">
        <f t="shared" si="3"/>
        <v>…</v>
      </c>
      <c r="I228" s="105"/>
      <c r="J228" s="102"/>
      <c r="K228" s="102"/>
      <c r="L228" s="102">
        <v>0</v>
      </c>
      <c r="M228" s="106"/>
    </row>
    <row r="229" spans="1:13" outlineLevel="1" x14ac:dyDescent="0.25">
      <c r="A229" s="41"/>
      <c r="B229" s="112"/>
      <c r="C229" s="113" t="s">
        <v>225</v>
      </c>
      <c r="D229" s="114"/>
      <c r="E229" s="102" t="s">
        <v>29</v>
      </c>
      <c r="F229" s="102" t="s">
        <v>29</v>
      </c>
      <c r="G229" s="111" t="str">
        <f t="shared" si="3"/>
        <v>…</v>
      </c>
      <c r="H229" s="104" t="str">
        <f t="shared" si="3"/>
        <v>…</v>
      </c>
      <c r="I229" s="105"/>
      <c r="J229" s="102"/>
      <c r="K229" s="102"/>
      <c r="L229" s="102">
        <v>0</v>
      </c>
      <c r="M229" s="106"/>
    </row>
    <row r="230" spans="1:13" outlineLevel="1" x14ac:dyDescent="0.25">
      <c r="A230" s="41"/>
      <c r="B230" s="112"/>
      <c r="C230" s="113" t="s">
        <v>226</v>
      </c>
      <c r="D230" s="114"/>
      <c r="E230" s="102" t="s">
        <v>29</v>
      </c>
      <c r="F230" s="102" t="s">
        <v>29</v>
      </c>
      <c r="G230" s="111" t="str">
        <f t="shared" si="3"/>
        <v>…</v>
      </c>
      <c r="H230" s="104" t="str">
        <f t="shared" si="3"/>
        <v>…</v>
      </c>
      <c r="I230" s="105"/>
      <c r="J230" s="102"/>
      <c r="K230" s="102"/>
      <c r="L230" s="102">
        <v>0</v>
      </c>
      <c r="M230" s="106"/>
    </row>
    <row r="231" spans="1:13" x14ac:dyDescent="0.25">
      <c r="A231" s="41"/>
      <c r="B231" s="100" t="s">
        <v>175</v>
      </c>
      <c r="C231" s="100"/>
      <c r="D231" s="101"/>
      <c r="E231" s="102">
        <v>22973</v>
      </c>
      <c r="F231" s="102">
        <v>20109</v>
      </c>
      <c r="G231" s="103">
        <f>+E231-F231</f>
        <v>2864</v>
      </c>
      <c r="H231" s="104">
        <v>0.12466808862577809</v>
      </c>
      <c r="I231" s="105"/>
      <c r="J231" s="102">
        <v>538</v>
      </c>
      <c r="K231" s="102">
        <v>0</v>
      </c>
      <c r="L231" s="102">
        <v>2022</v>
      </c>
      <c r="M231" s="106"/>
    </row>
    <row r="232" spans="1:13" outlineLevel="1" x14ac:dyDescent="0.25">
      <c r="A232" s="41"/>
      <c r="B232" s="112"/>
      <c r="C232" s="113" t="s">
        <v>227</v>
      </c>
      <c r="D232" s="114"/>
      <c r="E232" s="110" t="s">
        <v>29</v>
      </c>
      <c r="F232" s="102" t="s">
        <v>29</v>
      </c>
      <c r="G232" s="111" t="str">
        <f t="shared" si="3"/>
        <v>…</v>
      </c>
      <c r="H232" s="104" t="str">
        <f t="shared" si="3"/>
        <v>…</v>
      </c>
      <c r="I232" s="105"/>
      <c r="J232" s="102"/>
      <c r="K232" s="102"/>
      <c r="L232" s="102"/>
      <c r="M232" s="1"/>
    </row>
    <row r="233" spans="1:13" outlineLevel="1" x14ac:dyDescent="0.25">
      <c r="A233" s="41"/>
      <c r="B233" s="112"/>
      <c r="C233" s="113" t="s">
        <v>228</v>
      </c>
      <c r="D233" s="114"/>
      <c r="E233" s="110" t="s">
        <v>29</v>
      </c>
      <c r="F233" s="110" t="s">
        <v>29</v>
      </c>
      <c r="G233" s="111" t="str">
        <f t="shared" si="3"/>
        <v>…</v>
      </c>
      <c r="H233" s="104" t="str">
        <f t="shared" si="3"/>
        <v>…</v>
      </c>
      <c r="I233" s="105"/>
      <c r="J233" s="102"/>
      <c r="K233" s="102"/>
      <c r="L233" s="102"/>
      <c r="M233" s="1"/>
    </row>
    <row r="234" spans="1:13" outlineLevel="1" x14ac:dyDescent="0.25">
      <c r="A234" s="41"/>
      <c r="B234" s="112"/>
      <c r="C234" s="113" t="s">
        <v>229</v>
      </c>
      <c r="D234" s="114"/>
      <c r="E234" s="110" t="s">
        <v>29</v>
      </c>
      <c r="F234" s="110" t="s">
        <v>29</v>
      </c>
      <c r="G234" s="111" t="str">
        <f t="shared" si="3"/>
        <v>…</v>
      </c>
      <c r="H234" s="104" t="str">
        <f t="shared" si="3"/>
        <v>…</v>
      </c>
      <c r="I234" s="105"/>
      <c r="J234" s="102"/>
      <c r="K234" s="102"/>
      <c r="L234" s="102"/>
      <c r="M234" s="1"/>
    </row>
    <row r="235" spans="1:13" outlineLevel="1" x14ac:dyDescent="0.25">
      <c r="A235" s="59"/>
      <c r="B235" s="115"/>
      <c r="C235" s="116" t="s">
        <v>230</v>
      </c>
      <c r="D235" s="117"/>
      <c r="E235" s="118" t="s">
        <v>29</v>
      </c>
      <c r="F235" s="118" t="s">
        <v>29</v>
      </c>
      <c r="G235" s="119" t="str">
        <f t="shared" si="3"/>
        <v>…</v>
      </c>
      <c r="H235" s="120" t="str">
        <f t="shared" si="3"/>
        <v>…</v>
      </c>
      <c r="I235" s="121"/>
      <c r="J235" s="122"/>
      <c r="K235" s="122"/>
      <c r="L235" s="122"/>
      <c r="M235" s="1"/>
    </row>
    <row r="236" spans="1:13" x14ac:dyDescent="0.25">
      <c r="A236" s="66"/>
      <c r="B236" s="123"/>
      <c r="C236" s="123"/>
      <c r="D236" s="123"/>
      <c r="E236" s="124"/>
      <c r="F236" s="124"/>
      <c r="G236" s="123"/>
      <c r="H236" s="125"/>
      <c r="I236" s="126"/>
      <c r="J236" s="127"/>
      <c r="K236" s="3"/>
      <c r="L236" s="3"/>
      <c r="M236" s="1"/>
    </row>
    <row r="237" spans="1:13" x14ac:dyDescent="0.25">
      <c r="B237" s="128"/>
      <c r="C237" s="128"/>
      <c r="D237" s="128"/>
      <c r="E237" s="129"/>
      <c r="F237" s="129"/>
      <c r="G237" s="1"/>
      <c r="H237" s="130"/>
      <c r="I237" s="85"/>
      <c r="J237" s="2"/>
      <c r="K237" s="3"/>
      <c r="L237" s="3"/>
      <c r="M237" s="1"/>
    </row>
  </sheetData>
  <dataConsolidate/>
  <mergeCells count="11">
    <mergeCell ref="A7:B7"/>
    <mergeCell ref="A13:D13"/>
    <mergeCell ref="E13:H13"/>
    <mergeCell ref="J13:L13"/>
    <mergeCell ref="A15:D15"/>
    <mergeCell ref="A6:B6"/>
    <mergeCell ref="A1:L1"/>
    <mergeCell ref="A2:L2"/>
    <mergeCell ref="A3:H3"/>
    <mergeCell ref="A4:B4"/>
    <mergeCell ref="A5:B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7" fitToHeight="2" orientation="portrait" r:id="rId1"/>
  <rowBreaks count="1" manualBreakCount="1">
    <brk id="31" max="10" man="1"/>
  </rowBreaks>
  <ignoredErrors>
    <ignoredError sqref="G24:G2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06" zoomScaleNormal="106" zoomScaleSheetLayoutView="80" workbookViewId="0">
      <selection activeCell="J60" sqref="J60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310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256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240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241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34" t="s">
        <v>14</v>
      </c>
      <c r="B14" s="34" t="s">
        <v>15</v>
      </c>
      <c r="C14" s="34" t="s">
        <v>16</v>
      </c>
      <c r="D14" s="3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6493.1871074999999</v>
      </c>
      <c r="F15" s="38">
        <v>4834.818452999999</v>
      </c>
      <c r="G15" s="39">
        <f>E15-F15</f>
        <v>1658.368654500001</v>
      </c>
      <c r="H15" s="40">
        <f>G15/E15</f>
        <v>0.25540133482130695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98" zoomScaleNormal="98" zoomScaleSheetLayoutView="80" workbookViewId="0">
      <selection activeCell="N32" sqref="N32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311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256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242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7" t="s">
        <v>243</v>
      </c>
      <c r="D7" s="237"/>
      <c r="E7" s="237"/>
      <c r="F7" s="237"/>
      <c r="G7" s="237"/>
      <c r="H7" s="237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34" t="s">
        <v>14</v>
      </c>
      <c r="B14" s="34" t="s">
        <v>15</v>
      </c>
      <c r="C14" s="34" t="s">
        <v>16</v>
      </c>
      <c r="D14" s="3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4986.6275529999994</v>
      </c>
      <c r="F15" s="38">
        <v>4571.1169993999993</v>
      </c>
      <c r="G15" s="39">
        <f>E15-F15</f>
        <v>415.51055360000009</v>
      </c>
      <c r="H15" s="40">
        <f>G15/E15</f>
        <v>8.3324962448824813E-2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15" zoomScaleNormal="115" zoomScaleSheetLayoutView="80" workbookViewId="0">
      <selection activeCell="K52" sqref="K52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312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256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257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7" t="s">
        <v>258</v>
      </c>
      <c r="D7" s="237"/>
      <c r="E7" s="237"/>
      <c r="F7" s="237"/>
      <c r="G7" s="237"/>
      <c r="H7" s="237"/>
      <c r="I7" s="4"/>
      <c r="J7" s="5"/>
      <c r="K7" s="5"/>
    </row>
    <row r="8" spans="1:11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843</v>
      </c>
      <c r="F15" s="38">
        <v>0</v>
      </c>
      <c r="G15" s="39">
        <f>E15-F15</f>
        <v>843</v>
      </c>
      <c r="H15" s="40">
        <v>1</v>
      </c>
      <c r="I15" s="39">
        <v>0</v>
      </c>
      <c r="J15" s="39">
        <v>0</v>
      </c>
      <c r="K15" s="39">
        <v>0</v>
      </c>
    </row>
    <row r="16" spans="1:11" s="46" customFormat="1" x14ac:dyDescent="0.25">
      <c r="A16" s="41"/>
      <c r="B16" s="42" t="s">
        <v>26</v>
      </c>
      <c r="C16" s="42"/>
      <c r="D16" s="43"/>
      <c r="E16" s="51" t="s">
        <v>29</v>
      </c>
      <c r="F16" s="51" t="s">
        <v>29</v>
      </c>
      <c r="G16" s="45" t="str">
        <f>IFERROR(E16-F16, "…")</f>
        <v>…</v>
      </c>
      <c r="H16" s="45" t="str">
        <f t="shared" ref="H16:H79" si="0">IFERROR(F16-G16, "…")</f>
        <v>…</v>
      </c>
      <c r="I16" s="51"/>
      <c r="J16" s="51"/>
      <c r="K16" s="51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51"/>
      <c r="J17" s="51"/>
      <c r="K17" s="51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51"/>
      <c r="J18" s="51"/>
      <c r="K18" s="51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51"/>
      <c r="J19" s="51"/>
      <c r="K19" s="51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51"/>
      <c r="J20" s="51"/>
      <c r="K20" s="51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51"/>
      <c r="J21" s="51"/>
      <c r="K21" s="51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51"/>
      <c r="J22" s="51"/>
      <c r="K22" s="51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51"/>
      <c r="J23" s="51"/>
      <c r="K23" s="51"/>
    </row>
    <row r="24" spans="1:12" x14ac:dyDescent="0.25">
      <c r="A24" s="41"/>
      <c r="B24" s="42" t="s">
        <v>36</v>
      </c>
      <c r="C24" s="42"/>
      <c r="D24" s="43"/>
      <c r="E24" s="51" t="s">
        <v>29</v>
      </c>
      <c r="F24" s="51" t="s">
        <v>29</v>
      </c>
      <c r="G24" s="45" t="str">
        <f t="shared" si="1"/>
        <v>…</v>
      </c>
      <c r="H24" s="45" t="str">
        <f t="shared" si="0"/>
        <v>…</v>
      </c>
      <c r="I24" s="51"/>
      <c r="J24" s="51"/>
      <c r="K24" s="51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51"/>
      <c r="J25" s="51"/>
      <c r="K25" s="51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51"/>
      <c r="J26" s="51"/>
      <c r="K26" s="51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51"/>
      <c r="J27" s="51"/>
      <c r="K27" s="51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51"/>
      <c r="J28" s="51"/>
      <c r="K28" s="51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51"/>
      <c r="J29" s="51"/>
      <c r="K29" s="51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51"/>
      <c r="J30" s="51"/>
      <c r="K30" s="51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51"/>
      <c r="J31" s="51"/>
      <c r="K31" s="51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51"/>
      <c r="J32" s="51"/>
      <c r="K32" s="51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51"/>
      <c r="J33" s="51"/>
      <c r="K33" s="51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51"/>
      <c r="J34" s="51"/>
      <c r="K34" s="51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51"/>
      <c r="J35" s="51"/>
      <c r="K35" s="51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51"/>
      <c r="J36" s="51"/>
      <c r="K36" s="51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51"/>
      <c r="J37" s="51"/>
      <c r="K37" s="51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51"/>
      <c r="J38" s="51"/>
      <c r="K38" s="51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51"/>
      <c r="J39" s="51"/>
      <c r="K39" s="51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51"/>
      <c r="J40" s="51"/>
      <c r="K40" s="51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51"/>
      <c r="J41" s="51"/>
      <c r="K41" s="51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51"/>
      <c r="J42" s="51"/>
      <c r="K42" s="51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51"/>
      <c r="J43" s="51"/>
      <c r="K43" s="51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51"/>
      <c r="J44" s="51"/>
      <c r="K44" s="51"/>
    </row>
    <row r="45" spans="1:11" x14ac:dyDescent="0.25">
      <c r="A45" s="41"/>
      <c r="B45" s="42" t="s">
        <v>57</v>
      </c>
      <c r="C45" s="42"/>
      <c r="D45" s="43"/>
      <c r="E45" s="51" t="s">
        <v>29</v>
      </c>
      <c r="F45" s="51" t="s">
        <v>29</v>
      </c>
      <c r="G45" s="45" t="str">
        <f t="shared" si="1"/>
        <v>…</v>
      </c>
      <c r="H45" s="45" t="str">
        <f t="shared" si="0"/>
        <v>…</v>
      </c>
      <c r="I45" s="51"/>
      <c r="J45" s="51"/>
      <c r="K45" s="51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51"/>
      <c r="J46" s="51"/>
      <c r="K46" s="51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51"/>
      <c r="J47" s="51"/>
      <c r="K47" s="51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51"/>
      <c r="J48" s="51"/>
      <c r="K48" s="51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51"/>
      <c r="J49" s="51"/>
      <c r="K49" s="51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51"/>
      <c r="J50" s="51"/>
      <c r="K50" s="51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51"/>
      <c r="J51" s="51"/>
      <c r="K51" s="51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51"/>
      <c r="J52" s="51"/>
      <c r="K52" s="51"/>
    </row>
    <row r="53" spans="1:11" x14ac:dyDescent="0.25">
      <c r="A53" s="41"/>
      <c r="B53" s="42" t="s">
        <v>65</v>
      </c>
      <c r="C53" s="42"/>
      <c r="D53" s="43"/>
      <c r="E53" s="51" t="s">
        <v>29</v>
      </c>
      <c r="F53" s="51" t="s">
        <v>29</v>
      </c>
      <c r="G53" s="45" t="str">
        <f t="shared" si="1"/>
        <v>…</v>
      </c>
      <c r="H53" s="45" t="str">
        <f t="shared" si="0"/>
        <v>…</v>
      </c>
      <c r="I53" s="51"/>
      <c r="J53" s="51"/>
      <c r="K53" s="51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51"/>
      <c r="J54" s="51"/>
      <c r="K54" s="51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51"/>
      <c r="J55" s="51"/>
      <c r="K55" s="51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51"/>
      <c r="J56" s="51"/>
      <c r="K56" s="51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51"/>
      <c r="J57" s="51"/>
      <c r="K57" s="51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51"/>
      <c r="J58" s="51"/>
      <c r="K58" s="51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51"/>
      <c r="J59" s="51"/>
      <c r="K59" s="51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51"/>
      <c r="J60" s="51"/>
      <c r="K60" s="51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51"/>
      <c r="J61" s="51"/>
      <c r="K61" s="51"/>
    </row>
    <row r="62" spans="1:11" x14ac:dyDescent="0.25">
      <c r="A62" s="41"/>
      <c r="B62" s="42" t="s">
        <v>73</v>
      </c>
      <c r="C62" s="42"/>
      <c r="D62" s="43"/>
      <c r="E62" s="51" t="s">
        <v>29</v>
      </c>
      <c r="F62" s="51" t="s">
        <v>29</v>
      </c>
      <c r="G62" s="45" t="str">
        <f t="shared" si="1"/>
        <v>…</v>
      </c>
      <c r="H62" s="45" t="str">
        <f t="shared" si="0"/>
        <v>…</v>
      </c>
      <c r="I62" s="51"/>
      <c r="J62" s="51"/>
      <c r="K62" s="51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51"/>
      <c r="J63" s="51"/>
      <c r="K63" s="51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51"/>
      <c r="J64" s="51"/>
      <c r="K64" s="51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51"/>
      <c r="J65" s="51"/>
      <c r="K65" s="51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51"/>
      <c r="J66" s="51"/>
      <c r="K66" s="51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51"/>
      <c r="J67" s="51"/>
      <c r="K67" s="51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51"/>
      <c r="J68" s="51"/>
      <c r="K68" s="51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51"/>
      <c r="J69" s="51"/>
      <c r="K69" s="51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51"/>
      <c r="J70" s="51"/>
      <c r="K70" s="51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51"/>
      <c r="J71" s="51"/>
      <c r="K71" s="51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51"/>
      <c r="J72" s="51"/>
      <c r="K72" s="51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51"/>
      <c r="J73" s="51"/>
      <c r="K73" s="51"/>
    </row>
    <row r="74" spans="1:11" x14ac:dyDescent="0.25">
      <c r="A74" s="41"/>
      <c r="B74" s="42" t="s">
        <v>85</v>
      </c>
      <c r="C74" s="42"/>
      <c r="D74" s="43"/>
      <c r="E74" s="51" t="s">
        <v>29</v>
      </c>
      <c r="F74" s="51" t="s">
        <v>29</v>
      </c>
      <c r="G74" s="45" t="str">
        <f t="shared" si="1"/>
        <v>…</v>
      </c>
      <c r="H74" s="45" t="str">
        <f t="shared" si="0"/>
        <v>…</v>
      </c>
      <c r="I74" s="51"/>
      <c r="J74" s="51"/>
      <c r="K74" s="51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51"/>
      <c r="J75" s="51"/>
      <c r="K75" s="51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51"/>
      <c r="J76" s="51"/>
      <c r="K76" s="51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51"/>
      <c r="J77" s="51"/>
      <c r="K77" s="51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51"/>
      <c r="J78" s="51"/>
      <c r="K78" s="51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51"/>
      <c r="J79" s="51"/>
      <c r="K79" s="51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51"/>
      <c r="J80" s="51"/>
      <c r="K80" s="51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51"/>
      <c r="J81" s="51"/>
      <c r="K81" s="51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51"/>
      <c r="J82" s="51"/>
      <c r="K82" s="51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51"/>
      <c r="J83" s="51"/>
      <c r="K83" s="51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51"/>
      <c r="J84" s="51"/>
      <c r="K84" s="51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51"/>
      <c r="J85" s="51"/>
      <c r="K85" s="51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51"/>
      <c r="J86" s="51"/>
      <c r="K86" s="51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51"/>
      <c r="J87" s="51"/>
      <c r="K87" s="51"/>
    </row>
    <row r="88" spans="1:11" x14ac:dyDescent="0.25">
      <c r="A88" s="41"/>
      <c r="B88" s="42" t="s">
        <v>98</v>
      </c>
      <c r="C88" s="42"/>
      <c r="D88" s="43"/>
      <c r="E88" s="51" t="s">
        <v>29</v>
      </c>
      <c r="F88" s="51" t="s">
        <v>29</v>
      </c>
      <c r="G88" s="52" t="str">
        <f t="shared" si="2"/>
        <v>…</v>
      </c>
      <c r="H88" s="58" t="str">
        <f t="shared" si="2"/>
        <v>…</v>
      </c>
      <c r="I88" s="51"/>
      <c r="J88" s="51"/>
      <c r="K88" s="51"/>
    </row>
    <row r="89" spans="1:11" x14ac:dyDescent="0.25">
      <c r="A89" s="41"/>
      <c r="B89" s="42" t="s">
        <v>99</v>
      </c>
      <c r="C89" s="42"/>
      <c r="D89" s="43"/>
      <c r="E89" s="51" t="s">
        <v>29</v>
      </c>
      <c r="F89" s="51" t="s">
        <v>29</v>
      </c>
      <c r="G89" s="52" t="str">
        <f t="shared" si="2"/>
        <v>…</v>
      </c>
      <c r="H89" s="58" t="str">
        <f t="shared" si="2"/>
        <v>…</v>
      </c>
      <c r="I89" s="51"/>
      <c r="J89" s="51"/>
      <c r="K89" s="51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51"/>
      <c r="J90" s="51"/>
      <c r="K90" s="51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51"/>
      <c r="J91" s="51"/>
      <c r="K91" s="51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51"/>
      <c r="J92" s="51"/>
      <c r="K92" s="51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51"/>
      <c r="J93" s="51"/>
      <c r="K93" s="51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51"/>
      <c r="J94" s="51"/>
      <c r="K94" s="51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51"/>
      <c r="J95" s="51"/>
      <c r="K95" s="51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51"/>
      <c r="J96" s="51"/>
      <c r="K96" s="51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51"/>
      <c r="J97" s="51"/>
      <c r="K97" s="51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51"/>
      <c r="J98" s="51"/>
      <c r="K98" s="51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51"/>
      <c r="J99" s="51"/>
      <c r="K99" s="51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51"/>
      <c r="J100" s="51"/>
      <c r="K100" s="51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51"/>
      <c r="J101" s="51"/>
      <c r="K101" s="51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51"/>
      <c r="J102" s="51"/>
      <c r="K102" s="51"/>
    </row>
    <row r="103" spans="1:11" x14ac:dyDescent="0.25">
      <c r="A103" s="41"/>
      <c r="B103" s="42" t="s">
        <v>112</v>
      </c>
      <c r="C103" s="42"/>
      <c r="D103" s="43"/>
      <c r="E103" s="51" t="s">
        <v>29</v>
      </c>
      <c r="F103" s="51" t="s">
        <v>29</v>
      </c>
      <c r="G103" s="52" t="str">
        <f t="shared" si="2"/>
        <v>…</v>
      </c>
      <c r="H103" s="58" t="str">
        <f t="shared" si="2"/>
        <v>…</v>
      </c>
      <c r="I103" s="51"/>
      <c r="J103" s="51"/>
      <c r="K103" s="51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51"/>
      <c r="J104" s="51"/>
      <c r="K104" s="51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51"/>
      <c r="J105" s="51"/>
      <c r="K105" s="51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51"/>
      <c r="J106" s="51"/>
      <c r="K106" s="51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51"/>
      <c r="J107" s="51"/>
      <c r="K107" s="51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51"/>
      <c r="J108" s="51"/>
      <c r="K108" s="51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51"/>
      <c r="J109" s="51"/>
      <c r="K109" s="51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51"/>
      <c r="J110" s="51"/>
      <c r="K110" s="51"/>
    </row>
    <row r="111" spans="1:11" x14ac:dyDescent="0.25">
      <c r="A111" s="41"/>
      <c r="B111" s="42" t="s">
        <v>119</v>
      </c>
      <c r="C111" s="42"/>
      <c r="D111" s="43"/>
      <c r="E111" s="51" t="s">
        <v>29</v>
      </c>
      <c r="F111" s="51" t="s">
        <v>29</v>
      </c>
      <c r="G111" s="52" t="str">
        <f t="shared" si="2"/>
        <v>…</v>
      </c>
      <c r="H111" s="58" t="str">
        <f t="shared" si="2"/>
        <v>…</v>
      </c>
      <c r="I111" s="51"/>
      <c r="J111" s="51"/>
      <c r="K111" s="51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51"/>
      <c r="J112" s="51"/>
      <c r="K112" s="51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51"/>
      <c r="J113" s="51"/>
      <c r="K113" s="51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51"/>
      <c r="J114" s="51"/>
      <c r="K114" s="51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51"/>
      <c r="J115" s="51"/>
      <c r="K115" s="51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51"/>
      <c r="J116" s="51"/>
      <c r="K116" s="51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51"/>
      <c r="J117" s="51"/>
      <c r="K117" s="51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51"/>
      <c r="J118" s="51"/>
      <c r="K118" s="51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51"/>
      <c r="J119" s="51"/>
      <c r="K119" s="51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51"/>
      <c r="J120" s="51"/>
      <c r="K120" s="51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51"/>
      <c r="J121" s="51"/>
      <c r="K121" s="51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51"/>
      <c r="J122" s="51"/>
      <c r="K122" s="51"/>
    </row>
    <row r="123" spans="1:11" x14ac:dyDescent="0.25">
      <c r="A123" s="41"/>
      <c r="B123" s="42" t="s">
        <v>130</v>
      </c>
      <c r="C123" s="42"/>
      <c r="D123" s="43"/>
      <c r="E123" s="51" t="s">
        <v>29</v>
      </c>
      <c r="F123" s="51" t="s">
        <v>29</v>
      </c>
      <c r="G123" s="52" t="str">
        <f t="shared" si="2"/>
        <v>…</v>
      </c>
      <c r="H123" s="58" t="str">
        <f t="shared" si="2"/>
        <v>…</v>
      </c>
      <c r="I123" s="51"/>
      <c r="J123" s="51"/>
      <c r="K123" s="51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51"/>
      <c r="J124" s="51"/>
      <c r="K124" s="51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51"/>
      <c r="J125" s="51"/>
      <c r="K125" s="51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51"/>
      <c r="J126" s="51"/>
      <c r="K126" s="51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51"/>
      <c r="J127" s="51"/>
      <c r="K127" s="51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51"/>
      <c r="J128" s="51"/>
      <c r="K128" s="51"/>
    </row>
    <row r="129" spans="1:11" x14ac:dyDescent="0.25">
      <c r="A129" s="41"/>
      <c r="B129" s="42" t="s">
        <v>135</v>
      </c>
      <c r="C129" s="42"/>
      <c r="D129" s="43"/>
      <c r="E129" s="51" t="s">
        <v>29</v>
      </c>
      <c r="F129" s="51" t="s">
        <v>29</v>
      </c>
      <c r="G129" s="52" t="str">
        <f t="shared" si="2"/>
        <v>…</v>
      </c>
      <c r="H129" s="58" t="str">
        <f t="shared" si="2"/>
        <v>…</v>
      </c>
      <c r="I129" s="51"/>
      <c r="J129" s="51"/>
      <c r="K129" s="51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51"/>
      <c r="J130" s="51"/>
      <c r="K130" s="51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51"/>
      <c r="J131" s="51"/>
      <c r="K131" s="51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51"/>
      <c r="J132" s="51"/>
      <c r="K132" s="51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51"/>
      <c r="J133" s="51"/>
      <c r="K133" s="51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51"/>
      <c r="J134" s="51"/>
      <c r="K134" s="51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51"/>
      <c r="J135" s="51"/>
      <c r="K135" s="51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51"/>
      <c r="J136" s="51"/>
      <c r="K136" s="51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51"/>
      <c r="J137" s="51"/>
      <c r="K137" s="51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51"/>
      <c r="J138" s="51"/>
      <c r="K138" s="51"/>
    </row>
    <row r="139" spans="1:11" x14ac:dyDescent="0.25">
      <c r="A139" s="41"/>
      <c r="B139" s="42" t="s">
        <v>144</v>
      </c>
      <c r="C139" s="42"/>
      <c r="D139" s="43"/>
      <c r="E139" s="51" t="s">
        <v>29</v>
      </c>
      <c r="F139" s="51" t="s">
        <v>29</v>
      </c>
      <c r="G139" s="52" t="str">
        <f t="shared" si="2"/>
        <v>…</v>
      </c>
      <c r="H139" s="58" t="str">
        <f t="shared" si="2"/>
        <v>…</v>
      </c>
      <c r="I139" s="51"/>
      <c r="J139" s="51"/>
      <c r="K139" s="51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51"/>
      <c r="J140" s="51"/>
      <c r="K140" s="51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51"/>
      <c r="J141" s="51"/>
      <c r="K141" s="51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51"/>
      <c r="J142" s="51"/>
      <c r="K142" s="51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51"/>
      <c r="J143" s="51"/>
      <c r="K143" s="51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51"/>
      <c r="J144" s="51"/>
      <c r="K144" s="51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51"/>
      <c r="J145" s="51"/>
      <c r="K145" s="51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51"/>
      <c r="J146" s="51"/>
      <c r="K146" s="51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51"/>
      <c r="J147" s="51"/>
      <c r="K147" s="51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51"/>
      <c r="J148" s="51"/>
      <c r="K148" s="51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51"/>
      <c r="J149" s="51"/>
      <c r="K149" s="51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51"/>
      <c r="J150" s="51"/>
      <c r="K150" s="51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51"/>
      <c r="J151" s="51"/>
      <c r="K151" s="51"/>
    </row>
    <row r="152" spans="1:11" x14ac:dyDescent="0.25">
      <c r="A152" s="41"/>
      <c r="B152" s="42" t="s">
        <v>157</v>
      </c>
      <c r="C152" s="42"/>
      <c r="D152" s="43"/>
      <c r="E152" s="51" t="s">
        <v>29</v>
      </c>
      <c r="F152" s="51" t="s">
        <v>29</v>
      </c>
      <c r="G152" s="52" t="str">
        <f t="shared" si="3"/>
        <v>…</v>
      </c>
      <c r="H152" s="58" t="str">
        <f t="shared" si="3"/>
        <v>…</v>
      </c>
      <c r="I152" s="51"/>
      <c r="J152" s="51"/>
      <c r="K152" s="51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51"/>
      <c r="J153" s="51"/>
      <c r="K153" s="51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51"/>
      <c r="J154" s="51"/>
      <c r="K154" s="51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51"/>
      <c r="J155" s="51"/>
      <c r="K155" s="51"/>
    </row>
    <row r="156" spans="1:11" x14ac:dyDescent="0.25">
      <c r="A156" s="41"/>
      <c r="B156" s="42" t="s">
        <v>160</v>
      </c>
      <c r="C156" s="42"/>
      <c r="D156" s="43"/>
      <c r="E156" s="51" t="s">
        <v>29</v>
      </c>
      <c r="F156" s="51" t="s">
        <v>29</v>
      </c>
      <c r="G156" s="52" t="str">
        <f t="shared" si="3"/>
        <v>…</v>
      </c>
      <c r="H156" s="58" t="str">
        <f t="shared" si="3"/>
        <v>…</v>
      </c>
      <c r="I156" s="51"/>
      <c r="J156" s="51"/>
      <c r="K156" s="51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51"/>
      <c r="J157" s="51"/>
      <c r="K157" s="51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51"/>
      <c r="J158" s="51"/>
      <c r="K158" s="51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51"/>
      <c r="J159" s="51"/>
      <c r="K159" s="51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51"/>
      <c r="J160" s="51"/>
      <c r="K160" s="51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51"/>
      <c r="J161" s="51"/>
      <c r="K161" s="51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51"/>
      <c r="J162" s="51"/>
      <c r="K162" s="51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51"/>
      <c r="J163" s="51"/>
      <c r="K163" s="51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51"/>
      <c r="J164" s="51"/>
      <c r="K164" s="51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51"/>
      <c r="J165" s="51"/>
      <c r="K165" s="51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51"/>
      <c r="J166" s="51"/>
      <c r="K166" s="51"/>
    </row>
    <row r="167" spans="1:11" x14ac:dyDescent="0.25">
      <c r="A167" s="41"/>
      <c r="B167" s="42" t="s">
        <v>170</v>
      </c>
      <c r="C167" s="42"/>
      <c r="D167" s="43"/>
      <c r="E167" s="51" t="s">
        <v>29</v>
      </c>
      <c r="F167" s="51" t="s">
        <v>29</v>
      </c>
      <c r="G167" s="52" t="str">
        <f t="shared" si="3"/>
        <v>…</v>
      </c>
      <c r="H167" s="58" t="str">
        <f t="shared" si="3"/>
        <v>…</v>
      </c>
      <c r="I167" s="51"/>
      <c r="J167" s="51"/>
      <c r="K167" s="51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51"/>
      <c r="J168" s="51"/>
      <c r="K168" s="51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51"/>
      <c r="J169" s="51"/>
      <c r="K169" s="51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51"/>
      <c r="J170" s="51"/>
      <c r="K170" s="51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51"/>
      <c r="J171" s="51"/>
      <c r="K171" s="51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51"/>
      <c r="J172" s="51"/>
      <c r="K172" s="51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51"/>
      <c r="J173" s="51"/>
      <c r="K173" s="51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51"/>
      <c r="J174" s="51"/>
      <c r="K174" s="51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51"/>
      <c r="J175" s="51"/>
      <c r="K175" s="51"/>
    </row>
    <row r="176" spans="1:11" x14ac:dyDescent="0.25">
      <c r="A176" s="41"/>
      <c r="B176" s="42" t="s">
        <v>178</v>
      </c>
      <c r="C176" s="42"/>
      <c r="D176" s="43"/>
      <c r="E176" s="51" t="s">
        <v>29</v>
      </c>
      <c r="F176" s="51" t="s">
        <v>29</v>
      </c>
      <c r="G176" s="52" t="str">
        <f t="shared" si="3"/>
        <v>…</v>
      </c>
      <c r="H176" s="58" t="str">
        <f t="shared" si="3"/>
        <v>…</v>
      </c>
      <c r="I176" s="51"/>
      <c r="J176" s="51"/>
      <c r="K176" s="51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51"/>
      <c r="J177" s="51"/>
      <c r="K177" s="51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51"/>
      <c r="J178" s="51"/>
      <c r="K178" s="51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51"/>
      <c r="J179" s="51"/>
      <c r="K179" s="51"/>
    </row>
    <row r="180" spans="1:11" x14ac:dyDescent="0.25">
      <c r="A180" s="41"/>
      <c r="B180" s="42" t="s">
        <v>182</v>
      </c>
      <c r="C180" s="42"/>
      <c r="D180" s="43"/>
      <c r="E180" s="51" t="s">
        <v>29</v>
      </c>
      <c r="F180" s="51" t="s">
        <v>29</v>
      </c>
      <c r="G180" s="52" t="str">
        <f t="shared" si="3"/>
        <v>…</v>
      </c>
      <c r="H180" s="58" t="str">
        <f t="shared" si="3"/>
        <v>…</v>
      </c>
      <c r="I180" s="51"/>
      <c r="J180" s="51"/>
      <c r="K180" s="51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51"/>
      <c r="J181" s="51"/>
      <c r="K181" s="51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51"/>
      <c r="J182" s="51"/>
      <c r="K182" s="51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51"/>
      <c r="J183" s="51"/>
      <c r="K183" s="51"/>
    </row>
    <row r="184" spans="1:11" x14ac:dyDescent="0.25">
      <c r="A184" s="41"/>
      <c r="B184" s="42" t="s">
        <v>186</v>
      </c>
      <c r="C184" s="42"/>
      <c r="D184" s="43"/>
      <c r="E184" s="51" t="s">
        <v>29</v>
      </c>
      <c r="F184" s="51" t="s">
        <v>29</v>
      </c>
      <c r="G184" s="52" t="str">
        <f t="shared" si="3"/>
        <v>…</v>
      </c>
      <c r="H184" s="58" t="str">
        <f t="shared" si="3"/>
        <v>…</v>
      </c>
      <c r="I184" s="51"/>
      <c r="J184" s="51"/>
      <c r="K184" s="51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51"/>
      <c r="J185" s="51"/>
      <c r="K185" s="51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51"/>
      <c r="J186" s="51"/>
      <c r="K186" s="51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51"/>
      <c r="J187" s="51"/>
      <c r="K187" s="51"/>
    </row>
    <row r="188" spans="1:11" x14ac:dyDescent="0.25">
      <c r="A188" s="41"/>
      <c r="B188" s="42" t="s">
        <v>189</v>
      </c>
      <c r="C188" s="42"/>
      <c r="D188" s="43"/>
      <c r="E188" s="51" t="s">
        <v>29</v>
      </c>
      <c r="F188" s="51" t="s">
        <v>29</v>
      </c>
      <c r="G188" s="52" t="str">
        <f t="shared" si="3"/>
        <v>…</v>
      </c>
      <c r="H188" s="58" t="str">
        <f t="shared" si="3"/>
        <v>…</v>
      </c>
      <c r="I188" s="51"/>
      <c r="J188" s="51"/>
      <c r="K188" s="51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51"/>
      <c r="J189" s="51"/>
      <c r="K189" s="51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51"/>
      <c r="J190" s="51"/>
      <c r="K190" s="51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51"/>
      <c r="J191" s="51"/>
      <c r="K191" s="51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51"/>
      <c r="J192" s="51"/>
      <c r="K192" s="51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51"/>
      <c r="J193" s="51"/>
      <c r="K193" s="51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51"/>
      <c r="J194" s="51"/>
      <c r="K194" s="51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51"/>
      <c r="J195" s="51"/>
      <c r="K195" s="51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51"/>
      <c r="J196" s="51"/>
      <c r="K196" s="51"/>
    </row>
    <row r="197" spans="1:11" x14ac:dyDescent="0.25">
      <c r="A197" s="41"/>
      <c r="B197" s="42" t="s">
        <v>197</v>
      </c>
      <c r="C197" s="42"/>
      <c r="D197" s="43"/>
      <c r="E197" s="51" t="s">
        <v>29</v>
      </c>
      <c r="F197" s="51" t="s">
        <v>29</v>
      </c>
      <c r="G197" s="52" t="str">
        <f t="shared" si="3"/>
        <v>…</v>
      </c>
      <c r="H197" s="58" t="str">
        <f t="shared" si="3"/>
        <v>…</v>
      </c>
      <c r="I197" s="51"/>
      <c r="J197" s="51"/>
      <c r="K197" s="51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51"/>
      <c r="J198" s="51"/>
      <c r="K198" s="51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51"/>
      <c r="J199" s="51"/>
      <c r="K199" s="51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51"/>
      <c r="J200" s="51"/>
      <c r="K200" s="51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51"/>
      <c r="J201" s="51"/>
      <c r="K201" s="51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51"/>
      <c r="J202" s="51"/>
      <c r="K202" s="51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51"/>
      <c r="J203" s="51"/>
      <c r="K203" s="51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51"/>
      <c r="J204" s="51"/>
      <c r="K204" s="51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51"/>
      <c r="J205" s="51"/>
      <c r="K205" s="51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51"/>
      <c r="J206" s="51"/>
      <c r="K206" s="51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51"/>
      <c r="J207" s="51"/>
      <c r="K207" s="51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51"/>
      <c r="J208" s="51"/>
      <c r="K208" s="51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51"/>
      <c r="J209" s="51"/>
      <c r="K209" s="51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51"/>
      <c r="J210" s="51"/>
      <c r="K210" s="51"/>
    </row>
    <row r="211" spans="1:11" x14ac:dyDescent="0.25">
      <c r="A211" s="41"/>
      <c r="B211" s="42" t="s">
        <v>210</v>
      </c>
      <c r="C211" s="42"/>
      <c r="D211" s="43"/>
      <c r="E211" s="51" t="s">
        <v>29</v>
      </c>
      <c r="F211" s="51" t="s">
        <v>29</v>
      </c>
      <c r="G211" s="52" t="str">
        <f t="shared" si="4"/>
        <v>…</v>
      </c>
      <c r="H211" s="58" t="str">
        <f t="shared" si="4"/>
        <v>…</v>
      </c>
      <c r="I211" s="51"/>
      <c r="J211" s="51"/>
      <c r="K211" s="51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51"/>
      <c r="J212" s="51"/>
      <c r="K212" s="51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51"/>
      <c r="J213" s="51"/>
      <c r="K213" s="51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51"/>
      <c r="J214" s="51"/>
      <c r="K214" s="51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51"/>
      <c r="J215" s="51"/>
      <c r="K215" s="51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51"/>
      <c r="J216" s="51"/>
      <c r="K216" s="51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51"/>
      <c r="J217" s="51"/>
      <c r="K217" s="51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51"/>
      <c r="J218" s="51"/>
      <c r="K218" s="51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51"/>
      <c r="J219" s="51"/>
      <c r="K219" s="51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51"/>
      <c r="J220" s="51"/>
      <c r="K220" s="51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51"/>
      <c r="J221" s="51"/>
      <c r="K221" s="51"/>
    </row>
    <row r="222" spans="1:11" x14ac:dyDescent="0.25">
      <c r="A222" s="41"/>
      <c r="B222" s="42" t="s">
        <v>220</v>
      </c>
      <c r="C222" s="42"/>
      <c r="D222" s="43"/>
      <c r="E222" s="51" t="s">
        <v>29</v>
      </c>
      <c r="F222" s="51" t="s">
        <v>29</v>
      </c>
      <c r="G222" s="52" t="str">
        <f t="shared" si="4"/>
        <v>…</v>
      </c>
      <c r="H222" s="58" t="str">
        <f t="shared" si="4"/>
        <v>…</v>
      </c>
      <c r="I222" s="51"/>
      <c r="J222" s="51"/>
      <c r="K222" s="51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51"/>
      <c r="J223" s="51"/>
      <c r="K223" s="51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51"/>
      <c r="J224" s="51"/>
      <c r="K224" s="51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51"/>
      <c r="J225" s="51"/>
      <c r="K225" s="51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51"/>
      <c r="J226" s="51"/>
      <c r="K226" s="51"/>
    </row>
    <row r="227" spans="1:11" x14ac:dyDescent="0.25">
      <c r="A227" s="41"/>
      <c r="B227" s="42" t="s">
        <v>224</v>
      </c>
      <c r="C227" s="42"/>
      <c r="D227" s="43"/>
      <c r="E227" s="51" t="s">
        <v>29</v>
      </c>
      <c r="F227" s="51" t="s">
        <v>29</v>
      </c>
      <c r="G227" s="52" t="str">
        <f t="shared" si="4"/>
        <v>…</v>
      </c>
      <c r="H227" s="58" t="str">
        <f t="shared" si="4"/>
        <v>…</v>
      </c>
      <c r="I227" s="51"/>
      <c r="J227" s="51"/>
      <c r="K227" s="51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51"/>
      <c r="J228" s="51"/>
      <c r="K228" s="51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51"/>
      <c r="J229" s="51"/>
      <c r="K229" s="51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51"/>
      <c r="J230" s="51"/>
      <c r="K230" s="51"/>
    </row>
    <row r="231" spans="1:11" x14ac:dyDescent="0.25">
      <c r="A231" s="41"/>
      <c r="B231" s="42" t="s">
        <v>175</v>
      </c>
      <c r="C231" s="42"/>
      <c r="D231" s="43"/>
      <c r="E231" s="51" t="s">
        <v>29</v>
      </c>
      <c r="F231" s="51" t="s">
        <v>29</v>
      </c>
      <c r="G231" s="52" t="str">
        <f t="shared" si="4"/>
        <v>…</v>
      </c>
      <c r="H231" s="58" t="str">
        <f t="shared" si="4"/>
        <v>…</v>
      </c>
      <c r="I231" s="51"/>
      <c r="J231" s="51"/>
      <c r="K231" s="51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51"/>
      <c r="J232" s="51"/>
      <c r="K232" s="51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51"/>
      <c r="J233" s="51"/>
      <c r="K233" s="51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51"/>
      <c r="J234" s="51"/>
      <c r="K234" s="51"/>
    </row>
    <row r="235" spans="1:11" x14ac:dyDescent="0.25">
      <c r="A235" s="59"/>
      <c r="B235" s="60"/>
      <c r="C235" s="61" t="s">
        <v>230</v>
      </c>
      <c r="D235" s="62"/>
      <c r="E235" s="51" t="s">
        <v>29</v>
      </c>
      <c r="F235" s="51" t="s">
        <v>29</v>
      </c>
      <c r="G235" s="64" t="str">
        <f t="shared" si="4"/>
        <v>…</v>
      </c>
      <c r="H235" s="64" t="str">
        <f t="shared" si="4"/>
        <v>…</v>
      </c>
      <c r="I235" s="51"/>
      <c r="J235" s="51"/>
      <c r="K235" s="51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236"/>
  <sheetViews>
    <sheetView zoomScaleNormal="100" zoomScaleSheetLayoutView="80" workbookViewId="0">
      <selection activeCell="P56" sqref="P56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 16384:16384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XFD1"/>
    </row>
    <row r="2" spans="1:11 16384:16384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 16384:16384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 16384:16384" s="6" customFormat="1" ht="11.25" customHeight="1" x14ac:dyDescent="0.25">
      <c r="A4" s="219" t="s">
        <v>2</v>
      </c>
      <c r="B4" s="219"/>
      <c r="C4" s="217" t="s">
        <v>313</v>
      </c>
      <c r="D4" s="86"/>
      <c r="E4" s="86"/>
      <c r="F4" s="86"/>
      <c r="G4" s="86"/>
      <c r="H4" s="86"/>
      <c r="J4" s="5"/>
      <c r="K4" s="5"/>
    </row>
    <row r="5" spans="1:11 16384:16384" s="6" customFormat="1" ht="11.25" customHeight="1" x14ac:dyDescent="0.25">
      <c r="A5" s="219" t="s">
        <v>3</v>
      </c>
      <c r="B5" s="219"/>
      <c r="C5" s="217" t="s">
        <v>314</v>
      </c>
      <c r="D5" s="86"/>
      <c r="E5" s="86"/>
      <c r="F5" s="86"/>
      <c r="G5" s="86"/>
      <c r="H5" s="86"/>
      <c r="J5" s="5"/>
      <c r="K5" s="5"/>
    </row>
    <row r="6" spans="1:11 16384:16384" s="6" customFormat="1" ht="11.25" customHeight="1" x14ac:dyDescent="0.25">
      <c r="A6" s="219" t="s">
        <v>4</v>
      </c>
      <c r="B6" s="219"/>
      <c r="C6" s="233" t="s">
        <v>263</v>
      </c>
      <c r="D6" s="233"/>
      <c r="E6" s="233"/>
      <c r="F6" s="233"/>
      <c r="G6" s="233"/>
      <c r="H6" s="233"/>
      <c r="I6" s="4"/>
      <c r="J6" s="5"/>
      <c r="K6" s="5"/>
    </row>
    <row r="7" spans="1:11 16384:16384" s="6" customFormat="1" ht="11.25" customHeight="1" x14ac:dyDescent="0.25">
      <c r="A7" s="219" t="s">
        <v>6</v>
      </c>
      <c r="B7" s="219"/>
      <c r="C7" s="233" t="s">
        <v>264</v>
      </c>
      <c r="D7" s="233"/>
      <c r="E7" s="233"/>
      <c r="F7" s="233"/>
      <c r="G7" s="233"/>
      <c r="H7" s="233"/>
      <c r="I7" s="4"/>
      <c r="J7" s="5"/>
      <c r="K7" s="5"/>
    </row>
    <row r="8" spans="1:11 16384:16384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 16384:16384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 16384:16384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 16384:16384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 16384:16384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 16384:16384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 16384:16384" s="33" customFormat="1" ht="21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 16384:16384" s="33" customFormat="1" x14ac:dyDescent="0.25">
      <c r="A15" s="230" t="s">
        <v>25</v>
      </c>
      <c r="B15" s="231"/>
      <c r="C15" s="231"/>
      <c r="D15" s="232"/>
      <c r="E15" s="38">
        <v>61.09</v>
      </c>
      <c r="F15" s="38">
        <v>50</v>
      </c>
      <c r="G15" s="39">
        <f>E15-F15</f>
        <v>11.090000000000003</v>
      </c>
      <c r="H15" s="40">
        <f>G15/E15</f>
        <v>0.18153543951546902</v>
      </c>
      <c r="I15" s="38">
        <v>0</v>
      </c>
      <c r="J15" s="38">
        <v>0</v>
      </c>
      <c r="K15" s="38">
        <v>0</v>
      </c>
    </row>
    <row r="16" spans="1:11 16384:16384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6"/>
  <sheetViews>
    <sheetView zoomScaleNormal="100" zoomScaleSheetLayoutView="80" workbookViewId="0">
      <selection activeCell="Q40" sqref="Q40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 16384:16384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XFD1"/>
    </row>
    <row r="2" spans="1:11 16384:16384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 16384:16384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 16384:16384" s="6" customFormat="1" ht="11.25" customHeight="1" x14ac:dyDescent="0.25">
      <c r="A4" s="219" t="s">
        <v>2</v>
      </c>
      <c r="B4" s="219"/>
      <c r="C4" s="217" t="s">
        <v>312</v>
      </c>
      <c r="D4" s="86"/>
      <c r="E4" s="86"/>
      <c r="F4" s="86"/>
      <c r="G4" s="86"/>
      <c r="H4" s="86"/>
      <c r="J4" s="5"/>
      <c r="K4" s="5"/>
    </row>
    <row r="5" spans="1:11 16384:16384" s="6" customFormat="1" ht="11.25" customHeight="1" x14ac:dyDescent="0.25">
      <c r="A5" s="219" t="s">
        <v>3</v>
      </c>
      <c r="B5" s="219"/>
      <c r="C5" s="217" t="s">
        <v>256</v>
      </c>
      <c r="D5" s="86"/>
      <c r="E5" s="86"/>
      <c r="F5" s="86"/>
      <c r="G5" s="86"/>
      <c r="H5" s="86"/>
      <c r="J5" s="5"/>
      <c r="K5" s="5"/>
    </row>
    <row r="6" spans="1:11 16384:16384" s="6" customFormat="1" ht="11.25" customHeight="1" x14ac:dyDescent="0.25">
      <c r="A6" s="219" t="s">
        <v>4</v>
      </c>
      <c r="B6" s="219"/>
      <c r="C6" s="233" t="s">
        <v>259</v>
      </c>
      <c r="D6" s="233"/>
      <c r="E6" s="233"/>
      <c r="F6" s="233"/>
      <c r="G6" s="233"/>
      <c r="H6" s="233"/>
      <c r="I6" s="4"/>
      <c r="J6" s="5"/>
      <c r="K6" s="5"/>
    </row>
    <row r="7" spans="1:11 16384:16384" s="6" customFormat="1" ht="11.25" customHeight="1" x14ac:dyDescent="0.25">
      <c r="A7" s="219" t="s">
        <v>6</v>
      </c>
      <c r="B7" s="219"/>
      <c r="C7" s="233" t="s">
        <v>260</v>
      </c>
      <c r="D7" s="233"/>
      <c r="E7" s="233"/>
      <c r="F7" s="233"/>
      <c r="G7" s="233"/>
      <c r="H7" s="233"/>
      <c r="I7" s="4"/>
      <c r="J7" s="5"/>
      <c r="K7" s="5"/>
    </row>
    <row r="8" spans="1:11 16384:16384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 16384:16384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 16384:16384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 16384:16384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 16384:16384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 16384:16384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 16384:16384" s="33" customFormat="1" ht="21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 16384:16384" s="33" customFormat="1" x14ac:dyDescent="0.25">
      <c r="A15" s="230" t="s">
        <v>25</v>
      </c>
      <c r="B15" s="231"/>
      <c r="C15" s="231"/>
      <c r="D15" s="232"/>
      <c r="E15" s="38">
        <v>84</v>
      </c>
      <c r="F15" s="38">
        <v>0</v>
      </c>
      <c r="G15" s="39">
        <f>E15-F15</f>
        <v>84</v>
      </c>
      <c r="H15" s="40">
        <v>1</v>
      </c>
      <c r="I15" s="38">
        <v>0</v>
      </c>
      <c r="J15" s="38">
        <v>0</v>
      </c>
      <c r="K15" s="38">
        <v>0</v>
      </c>
    </row>
    <row r="16" spans="1:11 16384:16384" s="46" customFormat="1" x14ac:dyDescent="0.25">
      <c r="A16" s="41"/>
      <c r="B16" s="42" t="s">
        <v>26</v>
      </c>
      <c r="C16" s="42"/>
      <c r="D16" s="43"/>
      <c r="E16" s="51" t="s">
        <v>29</v>
      </c>
      <c r="F16" s="51" t="s">
        <v>29</v>
      </c>
      <c r="G16" s="45" t="str">
        <f>IFERROR(E16-F16, "…")</f>
        <v>…</v>
      </c>
      <c r="H16" s="45" t="str">
        <f t="shared" ref="H16:H79" si="0">IFERROR(F16-G16, "…")</f>
        <v>…</v>
      </c>
      <c r="I16" s="51"/>
      <c r="J16" s="51"/>
      <c r="K16" s="51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51"/>
      <c r="J17" s="51"/>
      <c r="K17" s="51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51"/>
      <c r="J18" s="51"/>
      <c r="K18" s="51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51"/>
      <c r="J19" s="51"/>
      <c r="K19" s="51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51"/>
      <c r="J20" s="51"/>
      <c r="K20" s="51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51"/>
      <c r="J21" s="51"/>
      <c r="K21" s="51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51"/>
      <c r="J22" s="51"/>
      <c r="K22" s="51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51"/>
      <c r="J23" s="51"/>
      <c r="K23" s="51"/>
    </row>
    <row r="24" spans="1:12" x14ac:dyDescent="0.25">
      <c r="A24" s="41"/>
      <c r="B24" s="42" t="s">
        <v>36</v>
      </c>
      <c r="C24" s="42"/>
      <c r="D24" s="43"/>
      <c r="E24" s="51" t="s">
        <v>29</v>
      </c>
      <c r="F24" s="51" t="s">
        <v>29</v>
      </c>
      <c r="G24" s="45" t="str">
        <f t="shared" si="1"/>
        <v>…</v>
      </c>
      <c r="H24" s="45" t="str">
        <f t="shared" si="0"/>
        <v>…</v>
      </c>
      <c r="I24" s="51"/>
      <c r="J24" s="51"/>
      <c r="K24" s="51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51"/>
      <c r="J25" s="51"/>
      <c r="K25" s="51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51"/>
      <c r="J26" s="51"/>
      <c r="K26" s="51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51"/>
      <c r="J27" s="51"/>
      <c r="K27" s="51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51"/>
      <c r="J28" s="51"/>
      <c r="K28" s="51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51"/>
      <c r="J29" s="51"/>
      <c r="K29" s="51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51"/>
      <c r="J30" s="51"/>
      <c r="K30" s="51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51"/>
      <c r="J31" s="51"/>
      <c r="K31" s="51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51"/>
      <c r="J32" s="51"/>
      <c r="K32" s="51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51"/>
      <c r="J33" s="51"/>
      <c r="K33" s="51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51"/>
      <c r="J34" s="51"/>
      <c r="K34" s="51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51"/>
      <c r="J35" s="51"/>
      <c r="K35" s="51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51"/>
      <c r="J36" s="51"/>
      <c r="K36" s="51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51"/>
      <c r="J37" s="51"/>
      <c r="K37" s="51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51"/>
      <c r="J38" s="51"/>
      <c r="K38" s="51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51"/>
      <c r="J39" s="51"/>
      <c r="K39" s="51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51"/>
      <c r="J40" s="51"/>
      <c r="K40" s="51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51"/>
      <c r="J41" s="51"/>
      <c r="K41" s="51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51"/>
      <c r="J42" s="51"/>
      <c r="K42" s="51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51"/>
      <c r="J43" s="51"/>
      <c r="K43" s="51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51"/>
      <c r="J44" s="51"/>
      <c r="K44" s="51"/>
    </row>
    <row r="45" spans="1:11" x14ac:dyDescent="0.25">
      <c r="A45" s="41"/>
      <c r="B45" s="42" t="s">
        <v>57</v>
      </c>
      <c r="C45" s="42"/>
      <c r="D45" s="43"/>
      <c r="E45" s="51" t="s">
        <v>29</v>
      </c>
      <c r="F45" s="51" t="s">
        <v>29</v>
      </c>
      <c r="G45" s="45" t="str">
        <f t="shared" si="1"/>
        <v>…</v>
      </c>
      <c r="H45" s="45" t="str">
        <f t="shared" si="0"/>
        <v>…</v>
      </c>
      <c r="I45" s="51"/>
      <c r="J45" s="51"/>
      <c r="K45" s="51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51"/>
      <c r="J46" s="51"/>
      <c r="K46" s="51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51"/>
      <c r="J47" s="51"/>
      <c r="K47" s="51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51"/>
      <c r="J48" s="51"/>
      <c r="K48" s="51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51"/>
      <c r="J49" s="51"/>
      <c r="K49" s="51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51"/>
      <c r="J50" s="51"/>
      <c r="K50" s="51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51"/>
      <c r="J51" s="51"/>
      <c r="K51" s="51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51"/>
      <c r="J52" s="51"/>
      <c r="K52" s="51"/>
    </row>
    <row r="53" spans="1:11" x14ac:dyDescent="0.25">
      <c r="A53" s="41"/>
      <c r="B53" s="42" t="s">
        <v>65</v>
      </c>
      <c r="C53" s="42"/>
      <c r="D53" s="43"/>
      <c r="E53" s="51" t="s">
        <v>29</v>
      </c>
      <c r="F53" s="51" t="s">
        <v>29</v>
      </c>
      <c r="G53" s="45" t="str">
        <f t="shared" si="1"/>
        <v>…</v>
      </c>
      <c r="H53" s="45" t="str">
        <f t="shared" si="0"/>
        <v>…</v>
      </c>
      <c r="I53" s="51"/>
      <c r="J53" s="51"/>
      <c r="K53" s="51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51"/>
      <c r="J54" s="51"/>
      <c r="K54" s="51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51"/>
      <c r="J55" s="51"/>
      <c r="K55" s="51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51"/>
      <c r="J56" s="51"/>
      <c r="K56" s="51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51"/>
      <c r="J57" s="51"/>
      <c r="K57" s="51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51"/>
      <c r="J58" s="51"/>
      <c r="K58" s="51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51"/>
      <c r="J59" s="51"/>
      <c r="K59" s="51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51"/>
      <c r="J60" s="51"/>
      <c r="K60" s="51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51"/>
      <c r="J61" s="51"/>
      <c r="K61" s="51"/>
    </row>
    <row r="62" spans="1:11" x14ac:dyDescent="0.25">
      <c r="A62" s="41"/>
      <c r="B62" s="42" t="s">
        <v>73</v>
      </c>
      <c r="C62" s="42"/>
      <c r="D62" s="43"/>
      <c r="E62" s="51" t="s">
        <v>29</v>
      </c>
      <c r="F62" s="51" t="s">
        <v>29</v>
      </c>
      <c r="G62" s="45" t="str">
        <f t="shared" si="1"/>
        <v>…</v>
      </c>
      <c r="H62" s="45" t="str">
        <f t="shared" si="0"/>
        <v>…</v>
      </c>
      <c r="I62" s="51"/>
      <c r="J62" s="51"/>
      <c r="K62" s="51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51"/>
      <c r="J63" s="51"/>
      <c r="K63" s="51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51"/>
      <c r="J64" s="51"/>
      <c r="K64" s="51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51"/>
      <c r="J65" s="51"/>
      <c r="K65" s="51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51"/>
      <c r="J66" s="51"/>
      <c r="K66" s="51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51"/>
      <c r="J67" s="51"/>
      <c r="K67" s="51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51"/>
      <c r="J68" s="51"/>
      <c r="K68" s="51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51"/>
      <c r="J69" s="51"/>
      <c r="K69" s="51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51"/>
      <c r="J70" s="51"/>
      <c r="K70" s="51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51"/>
      <c r="J71" s="51"/>
      <c r="K71" s="51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51"/>
      <c r="J72" s="51"/>
      <c r="K72" s="51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51"/>
      <c r="J73" s="51"/>
      <c r="K73" s="51"/>
    </row>
    <row r="74" spans="1:11" x14ac:dyDescent="0.25">
      <c r="A74" s="41"/>
      <c r="B74" s="42" t="s">
        <v>85</v>
      </c>
      <c r="C74" s="42"/>
      <c r="D74" s="43"/>
      <c r="E74" s="51" t="s">
        <v>29</v>
      </c>
      <c r="F74" s="51" t="s">
        <v>29</v>
      </c>
      <c r="G74" s="45" t="str">
        <f t="shared" si="1"/>
        <v>…</v>
      </c>
      <c r="H74" s="45" t="str">
        <f t="shared" si="0"/>
        <v>…</v>
      </c>
      <c r="I74" s="51"/>
      <c r="J74" s="51"/>
      <c r="K74" s="51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51"/>
      <c r="J75" s="51"/>
      <c r="K75" s="51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51"/>
      <c r="J76" s="51"/>
      <c r="K76" s="51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51"/>
      <c r="J77" s="51"/>
      <c r="K77" s="51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51"/>
      <c r="J78" s="51"/>
      <c r="K78" s="51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51"/>
      <c r="J79" s="51"/>
      <c r="K79" s="51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51"/>
      <c r="J80" s="51"/>
      <c r="K80" s="51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51"/>
      <c r="J81" s="51"/>
      <c r="K81" s="51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51"/>
      <c r="J82" s="51"/>
      <c r="K82" s="51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51"/>
      <c r="J83" s="51"/>
      <c r="K83" s="51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51"/>
      <c r="J84" s="51"/>
      <c r="K84" s="51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51"/>
      <c r="J85" s="51"/>
      <c r="K85" s="51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51"/>
      <c r="J86" s="51"/>
      <c r="K86" s="51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51"/>
      <c r="J87" s="51"/>
      <c r="K87" s="51"/>
    </row>
    <row r="88" spans="1:11" x14ac:dyDescent="0.25">
      <c r="A88" s="41"/>
      <c r="B88" s="42" t="s">
        <v>98</v>
      </c>
      <c r="C88" s="42"/>
      <c r="D88" s="43"/>
      <c r="E88" s="51" t="s">
        <v>29</v>
      </c>
      <c r="F88" s="51" t="s">
        <v>29</v>
      </c>
      <c r="G88" s="52" t="str">
        <f t="shared" si="2"/>
        <v>…</v>
      </c>
      <c r="H88" s="58" t="str">
        <f t="shared" si="2"/>
        <v>…</v>
      </c>
      <c r="I88" s="51"/>
      <c r="J88" s="51"/>
      <c r="K88" s="51"/>
    </row>
    <row r="89" spans="1:11" x14ac:dyDescent="0.25">
      <c r="A89" s="41"/>
      <c r="B89" s="42" t="s">
        <v>99</v>
      </c>
      <c r="C89" s="42"/>
      <c r="D89" s="43"/>
      <c r="E89" s="51" t="s">
        <v>29</v>
      </c>
      <c r="F89" s="51" t="s">
        <v>29</v>
      </c>
      <c r="G89" s="52" t="str">
        <f t="shared" si="2"/>
        <v>…</v>
      </c>
      <c r="H89" s="58" t="str">
        <f t="shared" si="2"/>
        <v>…</v>
      </c>
      <c r="I89" s="51"/>
      <c r="J89" s="51"/>
      <c r="K89" s="51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51"/>
      <c r="J90" s="51"/>
      <c r="K90" s="51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51"/>
      <c r="J91" s="51"/>
      <c r="K91" s="51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51"/>
      <c r="J92" s="51"/>
      <c r="K92" s="51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51"/>
      <c r="J93" s="51"/>
      <c r="K93" s="51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51"/>
      <c r="J94" s="51"/>
      <c r="K94" s="51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51"/>
      <c r="J95" s="51"/>
      <c r="K95" s="51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51"/>
      <c r="J96" s="51"/>
      <c r="K96" s="51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51"/>
      <c r="J97" s="51"/>
      <c r="K97" s="51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51"/>
      <c r="J98" s="51"/>
      <c r="K98" s="51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51"/>
      <c r="J99" s="51"/>
      <c r="K99" s="51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51"/>
      <c r="J100" s="51"/>
      <c r="K100" s="51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51"/>
      <c r="J101" s="51"/>
      <c r="K101" s="51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51"/>
      <c r="J102" s="51"/>
      <c r="K102" s="51"/>
    </row>
    <row r="103" spans="1:11" x14ac:dyDescent="0.25">
      <c r="A103" s="41"/>
      <c r="B103" s="42" t="s">
        <v>112</v>
      </c>
      <c r="C103" s="42"/>
      <c r="D103" s="43"/>
      <c r="E103" s="51" t="s">
        <v>29</v>
      </c>
      <c r="F103" s="51" t="s">
        <v>29</v>
      </c>
      <c r="G103" s="52" t="str">
        <f t="shared" si="2"/>
        <v>…</v>
      </c>
      <c r="H103" s="58" t="str">
        <f t="shared" si="2"/>
        <v>…</v>
      </c>
      <c r="I103" s="51"/>
      <c r="J103" s="51"/>
      <c r="K103" s="51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51"/>
      <c r="J104" s="51"/>
      <c r="K104" s="51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51"/>
      <c r="J105" s="51"/>
      <c r="K105" s="51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51"/>
      <c r="J106" s="51"/>
      <c r="K106" s="51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51"/>
      <c r="J107" s="51"/>
      <c r="K107" s="51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51"/>
      <c r="J108" s="51"/>
      <c r="K108" s="51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51"/>
      <c r="J109" s="51"/>
      <c r="K109" s="51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51"/>
      <c r="J110" s="51"/>
      <c r="K110" s="51"/>
    </row>
    <row r="111" spans="1:11" x14ac:dyDescent="0.25">
      <c r="A111" s="41"/>
      <c r="B111" s="42" t="s">
        <v>119</v>
      </c>
      <c r="C111" s="42"/>
      <c r="D111" s="43"/>
      <c r="E111" s="51" t="s">
        <v>29</v>
      </c>
      <c r="F111" s="51" t="s">
        <v>29</v>
      </c>
      <c r="G111" s="52" t="str">
        <f t="shared" si="2"/>
        <v>…</v>
      </c>
      <c r="H111" s="58" t="str">
        <f t="shared" si="2"/>
        <v>…</v>
      </c>
      <c r="I111" s="51"/>
      <c r="J111" s="51"/>
      <c r="K111" s="51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51"/>
      <c r="J112" s="51"/>
      <c r="K112" s="51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51"/>
      <c r="J113" s="51"/>
      <c r="K113" s="51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51"/>
      <c r="J114" s="51"/>
      <c r="K114" s="51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51"/>
      <c r="J115" s="51"/>
      <c r="K115" s="51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51"/>
      <c r="J116" s="51"/>
      <c r="K116" s="51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51"/>
      <c r="J117" s="51"/>
      <c r="K117" s="51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51"/>
      <c r="J118" s="51"/>
      <c r="K118" s="51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51"/>
      <c r="J119" s="51"/>
      <c r="K119" s="51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51"/>
      <c r="J120" s="51"/>
      <c r="K120" s="51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51"/>
      <c r="J121" s="51"/>
      <c r="K121" s="51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51"/>
      <c r="J122" s="51"/>
      <c r="K122" s="51"/>
    </row>
    <row r="123" spans="1:11" x14ac:dyDescent="0.25">
      <c r="A123" s="41"/>
      <c r="B123" s="42" t="s">
        <v>130</v>
      </c>
      <c r="C123" s="42"/>
      <c r="D123" s="43"/>
      <c r="E123" s="51" t="s">
        <v>29</v>
      </c>
      <c r="F123" s="51" t="s">
        <v>29</v>
      </c>
      <c r="G123" s="52" t="str">
        <f t="shared" si="2"/>
        <v>…</v>
      </c>
      <c r="H123" s="58" t="str">
        <f t="shared" si="2"/>
        <v>…</v>
      </c>
      <c r="I123" s="51"/>
      <c r="J123" s="51"/>
      <c r="K123" s="51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51"/>
      <c r="J124" s="51"/>
      <c r="K124" s="51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51"/>
      <c r="J125" s="51"/>
      <c r="K125" s="51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51"/>
      <c r="J126" s="51"/>
      <c r="K126" s="51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51"/>
      <c r="J127" s="51"/>
      <c r="K127" s="51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51"/>
      <c r="J128" s="51"/>
      <c r="K128" s="51"/>
    </row>
    <row r="129" spans="1:11" x14ac:dyDescent="0.25">
      <c r="A129" s="41"/>
      <c r="B129" s="42" t="s">
        <v>135</v>
      </c>
      <c r="C129" s="42"/>
      <c r="D129" s="43"/>
      <c r="E129" s="51" t="s">
        <v>29</v>
      </c>
      <c r="F129" s="51" t="s">
        <v>29</v>
      </c>
      <c r="G129" s="52" t="str">
        <f t="shared" si="2"/>
        <v>…</v>
      </c>
      <c r="H129" s="58" t="str">
        <f t="shared" si="2"/>
        <v>…</v>
      </c>
      <c r="I129" s="51"/>
      <c r="J129" s="51"/>
      <c r="K129" s="51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51"/>
      <c r="J130" s="51"/>
      <c r="K130" s="51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51"/>
      <c r="J131" s="51"/>
      <c r="K131" s="51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51"/>
      <c r="J132" s="51"/>
      <c r="K132" s="51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51"/>
      <c r="J133" s="51"/>
      <c r="K133" s="51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51"/>
      <c r="J134" s="51"/>
      <c r="K134" s="51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51"/>
      <c r="J135" s="51"/>
      <c r="K135" s="51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51"/>
      <c r="J136" s="51"/>
      <c r="K136" s="51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51"/>
      <c r="J137" s="51"/>
      <c r="K137" s="51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51"/>
      <c r="J138" s="51"/>
      <c r="K138" s="51"/>
    </row>
    <row r="139" spans="1:11" x14ac:dyDescent="0.25">
      <c r="A139" s="41"/>
      <c r="B139" s="42" t="s">
        <v>144</v>
      </c>
      <c r="C139" s="42"/>
      <c r="D139" s="43"/>
      <c r="E139" s="51" t="s">
        <v>29</v>
      </c>
      <c r="F139" s="51" t="s">
        <v>29</v>
      </c>
      <c r="G139" s="52" t="str">
        <f t="shared" si="2"/>
        <v>…</v>
      </c>
      <c r="H139" s="58" t="str">
        <f t="shared" si="2"/>
        <v>…</v>
      </c>
      <c r="I139" s="51"/>
      <c r="J139" s="51"/>
      <c r="K139" s="51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51"/>
      <c r="J140" s="51"/>
      <c r="K140" s="51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51"/>
      <c r="J141" s="51"/>
      <c r="K141" s="51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51"/>
      <c r="J142" s="51"/>
      <c r="K142" s="51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51"/>
      <c r="J143" s="51"/>
      <c r="K143" s="51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51"/>
      <c r="J144" s="51"/>
      <c r="K144" s="51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51"/>
      <c r="J145" s="51"/>
      <c r="K145" s="51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51"/>
      <c r="J146" s="51"/>
      <c r="K146" s="51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51"/>
      <c r="J147" s="51"/>
      <c r="K147" s="51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51"/>
      <c r="J148" s="51"/>
      <c r="K148" s="51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51"/>
      <c r="J149" s="51"/>
      <c r="K149" s="51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51"/>
      <c r="J150" s="51"/>
      <c r="K150" s="51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51"/>
      <c r="J151" s="51"/>
      <c r="K151" s="51"/>
    </row>
    <row r="152" spans="1:11" x14ac:dyDescent="0.25">
      <c r="A152" s="41"/>
      <c r="B152" s="42" t="s">
        <v>157</v>
      </c>
      <c r="C152" s="42"/>
      <c r="D152" s="43"/>
      <c r="E152" s="51" t="s">
        <v>29</v>
      </c>
      <c r="F152" s="51" t="s">
        <v>29</v>
      </c>
      <c r="G152" s="52" t="str">
        <f t="shared" si="3"/>
        <v>…</v>
      </c>
      <c r="H152" s="58" t="str">
        <f t="shared" si="3"/>
        <v>…</v>
      </c>
      <c r="I152" s="51"/>
      <c r="J152" s="51"/>
      <c r="K152" s="51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51"/>
      <c r="J153" s="51"/>
      <c r="K153" s="51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51"/>
      <c r="J154" s="51"/>
      <c r="K154" s="51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51"/>
      <c r="J155" s="51"/>
      <c r="K155" s="51"/>
    </row>
    <row r="156" spans="1:11" x14ac:dyDescent="0.25">
      <c r="A156" s="41"/>
      <c r="B156" s="42" t="s">
        <v>160</v>
      </c>
      <c r="C156" s="42"/>
      <c r="D156" s="43"/>
      <c r="E156" s="51" t="s">
        <v>29</v>
      </c>
      <c r="F156" s="51" t="s">
        <v>29</v>
      </c>
      <c r="G156" s="52" t="str">
        <f t="shared" si="3"/>
        <v>…</v>
      </c>
      <c r="H156" s="58" t="str">
        <f t="shared" si="3"/>
        <v>…</v>
      </c>
      <c r="I156" s="51"/>
      <c r="J156" s="51"/>
      <c r="K156" s="51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51"/>
      <c r="J157" s="51"/>
      <c r="K157" s="51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51"/>
      <c r="J158" s="51"/>
      <c r="K158" s="51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51"/>
      <c r="J159" s="51"/>
      <c r="K159" s="51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51"/>
      <c r="J160" s="51"/>
      <c r="K160" s="51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51"/>
      <c r="J161" s="51"/>
      <c r="K161" s="51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51"/>
      <c r="J162" s="51"/>
      <c r="K162" s="51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51"/>
      <c r="J163" s="51"/>
      <c r="K163" s="51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51"/>
      <c r="J164" s="51"/>
      <c r="K164" s="51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51"/>
      <c r="J165" s="51"/>
      <c r="K165" s="51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51"/>
      <c r="J166" s="51"/>
      <c r="K166" s="51"/>
    </row>
    <row r="167" spans="1:11" x14ac:dyDescent="0.25">
      <c r="A167" s="41"/>
      <c r="B167" s="42" t="s">
        <v>170</v>
      </c>
      <c r="C167" s="42"/>
      <c r="D167" s="43"/>
      <c r="E167" s="51" t="s">
        <v>29</v>
      </c>
      <c r="F167" s="51" t="s">
        <v>29</v>
      </c>
      <c r="G167" s="52" t="str">
        <f t="shared" si="3"/>
        <v>…</v>
      </c>
      <c r="H167" s="58" t="str">
        <f t="shared" si="3"/>
        <v>…</v>
      </c>
      <c r="I167" s="51"/>
      <c r="J167" s="51"/>
      <c r="K167" s="51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51"/>
      <c r="J168" s="51"/>
      <c r="K168" s="51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51"/>
      <c r="J169" s="51"/>
      <c r="K169" s="51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51"/>
      <c r="J170" s="51"/>
      <c r="K170" s="51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51"/>
      <c r="J171" s="51"/>
      <c r="K171" s="51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51"/>
      <c r="J172" s="51"/>
      <c r="K172" s="51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51"/>
      <c r="J173" s="51"/>
      <c r="K173" s="51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51"/>
      <c r="J174" s="51"/>
      <c r="K174" s="51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51"/>
      <c r="J175" s="51"/>
      <c r="K175" s="51"/>
    </row>
    <row r="176" spans="1:11" x14ac:dyDescent="0.25">
      <c r="A176" s="41"/>
      <c r="B176" s="42" t="s">
        <v>178</v>
      </c>
      <c r="C176" s="42"/>
      <c r="D176" s="43"/>
      <c r="E176" s="51" t="s">
        <v>29</v>
      </c>
      <c r="F176" s="51" t="s">
        <v>29</v>
      </c>
      <c r="G176" s="52" t="str">
        <f t="shared" si="3"/>
        <v>…</v>
      </c>
      <c r="H176" s="58" t="str">
        <f t="shared" si="3"/>
        <v>…</v>
      </c>
      <c r="I176" s="51"/>
      <c r="J176" s="51"/>
      <c r="K176" s="51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51"/>
      <c r="J177" s="51"/>
      <c r="K177" s="51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51"/>
      <c r="J178" s="51"/>
      <c r="K178" s="51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51"/>
      <c r="J179" s="51"/>
      <c r="K179" s="51"/>
    </row>
    <row r="180" spans="1:11" x14ac:dyDescent="0.25">
      <c r="A180" s="41"/>
      <c r="B180" s="42" t="s">
        <v>182</v>
      </c>
      <c r="C180" s="42"/>
      <c r="D180" s="43"/>
      <c r="E180" s="51" t="s">
        <v>29</v>
      </c>
      <c r="F180" s="51" t="s">
        <v>29</v>
      </c>
      <c r="G180" s="52" t="str">
        <f t="shared" si="3"/>
        <v>…</v>
      </c>
      <c r="H180" s="58" t="str">
        <f t="shared" si="3"/>
        <v>…</v>
      </c>
      <c r="I180" s="51"/>
      <c r="J180" s="51"/>
      <c r="K180" s="51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51"/>
      <c r="J181" s="51"/>
      <c r="K181" s="51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51"/>
      <c r="J182" s="51"/>
      <c r="K182" s="51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51"/>
      <c r="J183" s="51"/>
      <c r="K183" s="51"/>
    </row>
    <row r="184" spans="1:11" x14ac:dyDescent="0.25">
      <c r="A184" s="41"/>
      <c r="B184" s="42" t="s">
        <v>186</v>
      </c>
      <c r="C184" s="42"/>
      <c r="D184" s="43"/>
      <c r="E184" s="51" t="s">
        <v>29</v>
      </c>
      <c r="F184" s="51" t="s">
        <v>29</v>
      </c>
      <c r="G184" s="52" t="str">
        <f t="shared" si="3"/>
        <v>…</v>
      </c>
      <c r="H184" s="58" t="str">
        <f t="shared" si="3"/>
        <v>…</v>
      </c>
      <c r="I184" s="51"/>
      <c r="J184" s="51"/>
      <c r="K184" s="51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51"/>
      <c r="J185" s="51"/>
      <c r="K185" s="51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51"/>
      <c r="J186" s="51"/>
      <c r="K186" s="51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51"/>
      <c r="J187" s="51"/>
      <c r="K187" s="51"/>
    </row>
    <row r="188" spans="1:11" x14ac:dyDescent="0.25">
      <c r="A188" s="41"/>
      <c r="B188" s="42" t="s">
        <v>189</v>
      </c>
      <c r="C188" s="42"/>
      <c r="D188" s="43"/>
      <c r="E188" s="51" t="s">
        <v>29</v>
      </c>
      <c r="F188" s="51" t="s">
        <v>29</v>
      </c>
      <c r="G188" s="52" t="str">
        <f t="shared" si="3"/>
        <v>…</v>
      </c>
      <c r="H188" s="58" t="str">
        <f t="shared" si="3"/>
        <v>…</v>
      </c>
      <c r="I188" s="51"/>
      <c r="J188" s="51"/>
      <c r="K188" s="51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51"/>
      <c r="J189" s="51"/>
      <c r="K189" s="51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51"/>
      <c r="J190" s="51"/>
      <c r="K190" s="51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51"/>
      <c r="J191" s="51"/>
      <c r="K191" s="51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51"/>
      <c r="J192" s="51"/>
      <c r="K192" s="51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51"/>
      <c r="J193" s="51"/>
      <c r="K193" s="51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51"/>
      <c r="J194" s="51"/>
      <c r="K194" s="51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51"/>
      <c r="J195" s="51"/>
      <c r="K195" s="51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51"/>
      <c r="J196" s="51"/>
      <c r="K196" s="51"/>
    </row>
    <row r="197" spans="1:11" x14ac:dyDescent="0.25">
      <c r="A197" s="41"/>
      <c r="B197" s="42" t="s">
        <v>197</v>
      </c>
      <c r="C197" s="42"/>
      <c r="D197" s="43"/>
      <c r="E197" s="51" t="s">
        <v>29</v>
      </c>
      <c r="F197" s="51" t="s">
        <v>29</v>
      </c>
      <c r="G197" s="52" t="str">
        <f t="shared" si="3"/>
        <v>…</v>
      </c>
      <c r="H197" s="58" t="str">
        <f t="shared" si="3"/>
        <v>…</v>
      </c>
      <c r="I197" s="51"/>
      <c r="J197" s="51"/>
      <c r="K197" s="51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51"/>
      <c r="J198" s="51"/>
      <c r="K198" s="51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51"/>
      <c r="J199" s="51"/>
      <c r="K199" s="51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51"/>
      <c r="J200" s="51"/>
      <c r="K200" s="51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51"/>
      <c r="J201" s="51"/>
      <c r="K201" s="51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51"/>
      <c r="J202" s="51"/>
      <c r="K202" s="51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51"/>
      <c r="J203" s="51"/>
      <c r="K203" s="51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51"/>
      <c r="J204" s="51"/>
      <c r="K204" s="51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51"/>
      <c r="J205" s="51"/>
      <c r="K205" s="51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51"/>
      <c r="J206" s="51"/>
      <c r="K206" s="51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51"/>
      <c r="J207" s="51"/>
      <c r="K207" s="51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51"/>
      <c r="J208" s="51"/>
      <c r="K208" s="51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51"/>
      <c r="J209" s="51"/>
      <c r="K209" s="51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51"/>
      <c r="J210" s="51"/>
      <c r="K210" s="51"/>
    </row>
    <row r="211" spans="1:11" x14ac:dyDescent="0.25">
      <c r="A211" s="41"/>
      <c r="B211" s="42" t="s">
        <v>210</v>
      </c>
      <c r="C211" s="42"/>
      <c r="D211" s="43"/>
      <c r="E211" s="51" t="s">
        <v>29</v>
      </c>
      <c r="F211" s="51" t="s">
        <v>29</v>
      </c>
      <c r="G211" s="52" t="str">
        <f t="shared" si="4"/>
        <v>…</v>
      </c>
      <c r="H211" s="58" t="str">
        <f t="shared" si="4"/>
        <v>…</v>
      </c>
      <c r="I211" s="51"/>
      <c r="J211" s="51"/>
      <c r="K211" s="51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51"/>
      <c r="J212" s="51"/>
      <c r="K212" s="51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51"/>
      <c r="J213" s="51"/>
      <c r="K213" s="51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51"/>
      <c r="J214" s="51"/>
      <c r="K214" s="51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51"/>
      <c r="J215" s="51"/>
      <c r="K215" s="51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51"/>
      <c r="J216" s="51"/>
      <c r="K216" s="51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51"/>
      <c r="J217" s="51"/>
      <c r="K217" s="51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51"/>
      <c r="J218" s="51"/>
      <c r="K218" s="51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51"/>
      <c r="J219" s="51"/>
      <c r="K219" s="51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51"/>
      <c r="J220" s="51"/>
      <c r="K220" s="51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51"/>
      <c r="J221" s="51"/>
      <c r="K221" s="51"/>
    </row>
    <row r="222" spans="1:11" x14ac:dyDescent="0.25">
      <c r="A222" s="41"/>
      <c r="B222" s="42" t="s">
        <v>220</v>
      </c>
      <c r="C222" s="42"/>
      <c r="D222" s="43"/>
      <c r="E222" s="51" t="s">
        <v>29</v>
      </c>
      <c r="F222" s="51" t="s">
        <v>29</v>
      </c>
      <c r="G222" s="52" t="str">
        <f t="shared" si="4"/>
        <v>…</v>
      </c>
      <c r="H222" s="58" t="str">
        <f t="shared" si="4"/>
        <v>…</v>
      </c>
      <c r="I222" s="51"/>
      <c r="J222" s="51"/>
      <c r="K222" s="51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51"/>
      <c r="J223" s="51"/>
      <c r="K223" s="51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51"/>
      <c r="J224" s="51"/>
      <c r="K224" s="51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51"/>
      <c r="J225" s="51"/>
      <c r="K225" s="51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51"/>
      <c r="J226" s="51"/>
      <c r="K226" s="51"/>
    </row>
    <row r="227" spans="1:11" x14ac:dyDescent="0.25">
      <c r="A227" s="41"/>
      <c r="B227" s="42" t="s">
        <v>224</v>
      </c>
      <c r="C227" s="42"/>
      <c r="D227" s="43"/>
      <c r="E227" s="51" t="s">
        <v>29</v>
      </c>
      <c r="F227" s="51" t="s">
        <v>29</v>
      </c>
      <c r="G227" s="52" t="str">
        <f t="shared" si="4"/>
        <v>…</v>
      </c>
      <c r="H227" s="58" t="str">
        <f t="shared" si="4"/>
        <v>…</v>
      </c>
      <c r="I227" s="51"/>
      <c r="J227" s="51"/>
      <c r="K227" s="51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51"/>
      <c r="J228" s="51"/>
      <c r="K228" s="51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51"/>
      <c r="J229" s="51"/>
      <c r="K229" s="51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51"/>
      <c r="J230" s="51"/>
      <c r="K230" s="51"/>
    </row>
    <row r="231" spans="1:11" x14ac:dyDescent="0.25">
      <c r="A231" s="41"/>
      <c r="B231" s="42" t="s">
        <v>175</v>
      </c>
      <c r="C231" s="42"/>
      <c r="D231" s="43"/>
      <c r="E231" s="51" t="s">
        <v>29</v>
      </c>
      <c r="F231" s="51" t="s">
        <v>29</v>
      </c>
      <c r="G231" s="52" t="str">
        <f t="shared" si="4"/>
        <v>…</v>
      </c>
      <c r="H231" s="58" t="str">
        <f t="shared" si="4"/>
        <v>…</v>
      </c>
      <c r="I231" s="51"/>
      <c r="J231" s="51"/>
      <c r="K231" s="51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51"/>
      <c r="J232" s="51"/>
      <c r="K232" s="51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51"/>
      <c r="J233" s="51"/>
      <c r="K233" s="51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51"/>
      <c r="J234" s="51"/>
      <c r="K234" s="51"/>
    </row>
    <row r="235" spans="1:11" x14ac:dyDescent="0.25">
      <c r="A235" s="59"/>
      <c r="B235" s="60"/>
      <c r="C235" s="61" t="s">
        <v>230</v>
      </c>
      <c r="D235" s="62"/>
      <c r="E235" s="51" t="s">
        <v>29</v>
      </c>
      <c r="F235" s="51" t="s">
        <v>29</v>
      </c>
      <c r="G235" s="64" t="str">
        <f t="shared" si="4"/>
        <v>…</v>
      </c>
      <c r="H235" s="64" t="str">
        <f t="shared" si="4"/>
        <v>…</v>
      </c>
      <c r="I235" s="51"/>
      <c r="J235" s="51"/>
      <c r="K235" s="51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6"/>
  <sheetViews>
    <sheetView zoomScale="115" zoomScaleNormal="115" zoomScaleSheetLayoutView="80" workbookViewId="0">
      <selection activeCell="J41" sqref="J41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 16384:16384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XFD1"/>
    </row>
    <row r="2" spans="1:11 16384:16384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 16384:16384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 16384:16384" s="6" customFormat="1" ht="11.25" customHeight="1" x14ac:dyDescent="0.25">
      <c r="A4" s="219" t="s">
        <v>2</v>
      </c>
      <c r="B4" s="219"/>
      <c r="C4" s="217" t="s">
        <v>315</v>
      </c>
      <c r="D4" s="86"/>
      <c r="E4" s="86"/>
      <c r="F4" s="86"/>
      <c r="G4" s="86"/>
      <c r="H4" s="86"/>
      <c r="J4" s="5"/>
      <c r="K4" s="5"/>
    </row>
    <row r="5" spans="1:11 16384:16384" s="6" customFormat="1" ht="11.25" customHeight="1" x14ac:dyDescent="0.25">
      <c r="A5" s="219" t="s">
        <v>3</v>
      </c>
      <c r="B5" s="219"/>
      <c r="C5" s="217" t="s">
        <v>316</v>
      </c>
      <c r="D5" s="86"/>
      <c r="E5" s="86"/>
      <c r="F5" s="86"/>
      <c r="G5" s="86"/>
      <c r="H5" s="86"/>
      <c r="J5" s="5"/>
      <c r="K5" s="5"/>
    </row>
    <row r="6" spans="1:11 16384:16384" s="6" customFormat="1" ht="26.25" customHeight="1" x14ac:dyDescent="0.25">
      <c r="A6" s="219" t="s">
        <v>4</v>
      </c>
      <c r="B6" s="219"/>
      <c r="C6" s="233" t="s">
        <v>254</v>
      </c>
      <c r="D6" s="233"/>
      <c r="E6" s="233"/>
      <c r="F6" s="233"/>
      <c r="G6" s="233"/>
      <c r="H6" s="233"/>
      <c r="I6" s="4"/>
      <c r="J6" s="5"/>
      <c r="K6" s="5"/>
    </row>
    <row r="7" spans="1:11 16384:16384" s="6" customFormat="1" ht="11.25" customHeight="1" x14ac:dyDescent="0.25">
      <c r="A7" s="219" t="s">
        <v>6</v>
      </c>
      <c r="B7" s="219"/>
      <c r="C7" s="233" t="s">
        <v>255</v>
      </c>
      <c r="D7" s="233"/>
      <c r="E7" s="233"/>
      <c r="F7" s="233"/>
      <c r="G7" s="233"/>
      <c r="H7" s="233"/>
      <c r="I7" s="4"/>
      <c r="J7" s="5"/>
      <c r="K7" s="5"/>
    </row>
    <row r="8" spans="1:11 16384:16384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 16384:16384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 16384:16384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 16384:16384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 16384:16384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 16384:16384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 16384:16384" s="33" customFormat="1" ht="21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 16384:16384" s="33" customFormat="1" x14ac:dyDescent="0.25">
      <c r="A15" s="230" t="s">
        <v>25</v>
      </c>
      <c r="B15" s="231"/>
      <c r="C15" s="231"/>
      <c r="D15" s="232"/>
      <c r="E15" s="38">
        <v>27</v>
      </c>
      <c r="F15" s="38">
        <v>0</v>
      </c>
      <c r="G15" s="39">
        <f>E15-F15</f>
        <v>27</v>
      </c>
      <c r="H15" s="40">
        <f>G15/E15</f>
        <v>1</v>
      </c>
      <c r="I15" s="38">
        <v>0</v>
      </c>
      <c r="J15" s="38">
        <v>0</v>
      </c>
      <c r="K15" s="38">
        <v>0</v>
      </c>
    </row>
    <row r="16" spans="1:11 16384:16384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>
        <f>+E170+E174</f>
        <v>27</v>
      </c>
      <c r="F167" s="51">
        <f>+F174+F170</f>
        <v>0</v>
      </c>
      <c r="G167" s="52">
        <f t="shared" si="3"/>
        <v>27</v>
      </c>
      <c r="H167" s="158">
        <f>IFERROR(G167/E167, "…")</f>
        <v>1</v>
      </c>
      <c r="I167" s="44">
        <v>0</v>
      </c>
      <c r="J167" s="44">
        <v>0</v>
      </c>
      <c r="K167" s="44">
        <v>0</v>
      </c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>
        <v>18</v>
      </c>
      <c r="F170" s="51">
        <v>0</v>
      </c>
      <c r="G170" s="52">
        <f t="shared" si="3"/>
        <v>18</v>
      </c>
      <c r="H170" s="158">
        <f>IFERROR(G170/E170, "…")</f>
        <v>1</v>
      </c>
      <c r="I170" s="44">
        <v>0</v>
      </c>
      <c r="J170" s="44">
        <v>0</v>
      </c>
      <c r="K170" s="44">
        <v>0</v>
      </c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>
        <v>9</v>
      </c>
      <c r="F174" s="51">
        <v>0</v>
      </c>
      <c r="G174" s="52">
        <f t="shared" si="3"/>
        <v>9</v>
      </c>
      <c r="H174" s="158">
        <f>IFERROR(G174/E174, "…")</f>
        <v>1</v>
      </c>
      <c r="I174" s="44">
        <v>0</v>
      </c>
      <c r="J174" s="44">
        <v>0</v>
      </c>
      <c r="K174" s="44">
        <v>0</v>
      </c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Normal="100" zoomScaleSheetLayoutView="80" workbookViewId="0">
      <selection activeCell="N58" sqref="N58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317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318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261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262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f>819+1746</f>
        <v>2565</v>
      </c>
      <c r="F15" s="38">
        <v>0</v>
      </c>
      <c r="G15" s="39">
        <f>E15-F15</f>
        <v>2565</v>
      </c>
      <c r="H15" s="40">
        <f>G15/E15</f>
        <v>1</v>
      </c>
      <c r="I15" s="38">
        <v>0</v>
      </c>
      <c r="J15" s="38">
        <v>0</v>
      </c>
      <c r="K15" s="38">
        <v>0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6"/>
  <sheetViews>
    <sheetView view="pageBreakPreview" zoomScaleNormal="130" zoomScaleSheetLayoutView="100" workbookViewId="0">
      <selection activeCell="I46" sqref="I46"/>
    </sheetView>
  </sheetViews>
  <sheetFormatPr baseColWidth="10" defaultColWidth="11.42578125" defaultRowHeight="11.25" x14ac:dyDescent="0.25"/>
  <cols>
    <col min="1" max="1" width="7.7109375" style="71" customWidth="1"/>
    <col min="2" max="2" width="11.5703125" style="71" customWidth="1"/>
    <col min="3" max="3" width="12" style="71" customWidth="1"/>
    <col min="4" max="4" width="11.2851562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319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8" t="s">
        <v>320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265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266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40.5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7343</v>
      </c>
      <c r="F15" s="38">
        <v>3668</v>
      </c>
      <c r="G15" s="39">
        <f>E15-F15</f>
        <v>3675</v>
      </c>
      <c r="H15" s="40">
        <f>G15/E15</f>
        <v>0.50047664442326023</v>
      </c>
      <c r="I15" s="38">
        <v>485.48760330578534</v>
      </c>
      <c r="J15" s="38">
        <v>517.58595724335737</v>
      </c>
      <c r="K15" s="38">
        <v>551.80651639994358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 t="shared" ref="G16:G79" si="0">IFERROR(E16-F16, "…")</f>
        <v>…</v>
      </c>
      <c r="H16" s="45" t="str">
        <f t="shared" ref="H16:H79" si="1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si="0"/>
        <v>…</v>
      </c>
      <c r="H17" s="52" t="str">
        <f t="shared" si="1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0"/>
        <v>…</v>
      </c>
      <c r="H18" s="52" t="str">
        <f t="shared" si="1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0"/>
        <v>…</v>
      </c>
      <c r="H19" s="52" t="str">
        <f t="shared" si="1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0"/>
        <v>…</v>
      </c>
      <c r="H20" s="52" t="str">
        <f t="shared" si="1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0"/>
        <v>…</v>
      </c>
      <c r="H21" s="52" t="str">
        <f t="shared" si="1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0"/>
        <v>…</v>
      </c>
      <c r="H22" s="52" t="str">
        <f t="shared" si="1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0"/>
        <v>…</v>
      </c>
      <c r="H23" s="52" t="str">
        <f t="shared" si="1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0"/>
        <v>…</v>
      </c>
      <c r="H24" s="45" t="str">
        <f t="shared" si="1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0"/>
        <v>…</v>
      </c>
      <c r="H25" s="52" t="str">
        <f t="shared" si="1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0"/>
        <v>…</v>
      </c>
      <c r="H26" s="52" t="str">
        <f t="shared" si="1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0"/>
        <v>…</v>
      </c>
      <c r="H27" s="52" t="str">
        <f t="shared" si="1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0"/>
        <v>…</v>
      </c>
      <c r="H28" s="52" t="str">
        <f t="shared" si="1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0"/>
        <v>…</v>
      </c>
      <c r="H29" s="52" t="str">
        <f t="shared" si="1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0"/>
        <v>…</v>
      </c>
      <c r="H30" s="52" t="str">
        <f t="shared" si="1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0"/>
        <v>…</v>
      </c>
      <c r="H31" s="52" t="str">
        <f t="shared" si="1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0"/>
        <v>…</v>
      </c>
      <c r="H32" s="52" t="str">
        <f t="shared" si="1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0"/>
        <v>…</v>
      </c>
      <c r="H33" s="52" t="str">
        <f t="shared" si="1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0"/>
        <v>…</v>
      </c>
      <c r="H34" s="52" t="str">
        <f t="shared" si="1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0"/>
        <v>…</v>
      </c>
      <c r="H35" s="52" t="str">
        <f t="shared" si="1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0"/>
        <v>…</v>
      </c>
      <c r="H36" s="52" t="str">
        <f t="shared" si="1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0"/>
        <v>…</v>
      </c>
      <c r="H37" s="52" t="str">
        <f t="shared" si="1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0"/>
        <v>…</v>
      </c>
      <c r="H38" s="52" t="str">
        <f t="shared" si="1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0"/>
        <v>…</v>
      </c>
      <c r="H39" s="52" t="str">
        <f t="shared" si="1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0"/>
        <v>…</v>
      </c>
      <c r="H40" s="52" t="str">
        <f t="shared" si="1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0"/>
        <v>…</v>
      </c>
      <c r="H41" s="52" t="str">
        <f t="shared" si="1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0"/>
        <v>…</v>
      </c>
      <c r="H42" s="52" t="str">
        <f t="shared" si="1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0"/>
        <v>…</v>
      </c>
      <c r="H43" s="52" t="str">
        <f t="shared" si="1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0"/>
        <v>…</v>
      </c>
      <c r="H44" s="52" t="str">
        <f t="shared" si="1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0"/>
        <v>…</v>
      </c>
      <c r="H45" s="45" t="str">
        <f t="shared" si="1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0"/>
        <v>…</v>
      </c>
      <c r="H46" s="52" t="str">
        <f t="shared" si="1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0"/>
        <v>…</v>
      </c>
      <c r="H47" s="52" t="str">
        <f t="shared" si="1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0"/>
        <v>…</v>
      </c>
      <c r="H48" s="52" t="str">
        <f t="shared" si="1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0"/>
        <v>…</v>
      </c>
      <c r="H49" s="52" t="str">
        <f t="shared" si="1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0"/>
        <v>…</v>
      </c>
      <c r="H50" s="52" t="str">
        <f t="shared" si="1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0"/>
        <v>…</v>
      </c>
      <c r="H51" s="52" t="str">
        <f t="shared" si="1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0"/>
        <v>…</v>
      </c>
      <c r="H52" s="52" t="str">
        <f t="shared" si="1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0"/>
        <v>…</v>
      </c>
      <c r="H53" s="45" t="str">
        <f t="shared" si="1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0"/>
        <v>…</v>
      </c>
      <c r="H54" s="52" t="str">
        <f t="shared" si="1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0"/>
        <v>…</v>
      </c>
      <c r="H55" s="52" t="str">
        <f t="shared" si="1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0"/>
        <v>…</v>
      </c>
      <c r="H56" s="52" t="str">
        <f t="shared" si="1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0"/>
        <v>…</v>
      </c>
      <c r="H57" s="52" t="str">
        <f t="shared" si="1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0"/>
        <v>…</v>
      </c>
      <c r="H58" s="52" t="str">
        <f t="shared" si="1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0"/>
        <v>…</v>
      </c>
      <c r="H59" s="52" t="str">
        <f t="shared" si="1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0"/>
        <v>…</v>
      </c>
      <c r="H60" s="52" t="str">
        <f t="shared" si="1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0"/>
        <v>…</v>
      </c>
      <c r="H61" s="52" t="str">
        <f t="shared" si="1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0"/>
        <v>…</v>
      </c>
      <c r="H62" s="45" t="str">
        <f t="shared" si="1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0"/>
        <v>…</v>
      </c>
      <c r="H63" s="52" t="str">
        <f t="shared" si="1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0"/>
        <v>…</v>
      </c>
      <c r="H64" s="52" t="str">
        <f t="shared" si="1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0"/>
        <v>…</v>
      </c>
      <c r="H65" s="52" t="str">
        <f t="shared" si="1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0"/>
        <v>…</v>
      </c>
      <c r="H66" s="52" t="str">
        <f t="shared" si="1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0"/>
        <v>…</v>
      </c>
      <c r="H67" s="52" t="str">
        <f t="shared" si="1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0"/>
        <v>…</v>
      </c>
      <c r="H68" s="52" t="str">
        <f t="shared" si="1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0"/>
        <v>…</v>
      </c>
      <c r="H69" s="52" t="str">
        <f t="shared" si="1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0"/>
        <v>…</v>
      </c>
      <c r="H70" s="52" t="str">
        <f t="shared" si="1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0"/>
        <v>…</v>
      </c>
      <c r="H71" s="52" t="str">
        <f t="shared" si="1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0"/>
        <v>…</v>
      </c>
      <c r="H72" s="52" t="str">
        <f t="shared" si="1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0"/>
        <v>…</v>
      </c>
      <c r="H73" s="52" t="str">
        <f t="shared" si="1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0"/>
        <v>…</v>
      </c>
      <c r="H74" s="45" t="str">
        <f t="shared" si="1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0"/>
        <v>…</v>
      </c>
      <c r="H75" s="52" t="str">
        <f t="shared" si="1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0"/>
        <v>…</v>
      </c>
      <c r="H76" s="52" t="str">
        <f t="shared" si="1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0"/>
        <v>…</v>
      </c>
      <c r="H77" s="52" t="str">
        <f t="shared" si="1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0"/>
        <v>…</v>
      </c>
      <c r="H78" s="52" t="str">
        <f t="shared" si="1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0"/>
        <v>…</v>
      </c>
      <c r="H79" s="52" t="str">
        <f t="shared" si="1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ref="G80:G143" si="2">IFERROR(E80-F80, "…")</f>
        <v>…</v>
      </c>
      <c r="H80" s="52" t="str">
        <f t="shared" ref="H80:H143" si="3">IFERROR(F80-G80, "…")</f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si="2"/>
        <v>…</v>
      </c>
      <c r="H81" s="52" t="str">
        <f t="shared" si="3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3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3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3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3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3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3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3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3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3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3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3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3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3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3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3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3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3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3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3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3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3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3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3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3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3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3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3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3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3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3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3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3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3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3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3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3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3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3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3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3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3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3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3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3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3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3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3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3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3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3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3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3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3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3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3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3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3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3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3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3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3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3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ref="G144:G207" si="4">IFERROR(E144-F144, "…")</f>
        <v>…</v>
      </c>
      <c r="H144" s="52" t="str">
        <f t="shared" ref="H144:H207" si="5">IFERROR(F144-G144, "…")</f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si="4"/>
        <v>…</v>
      </c>
      <c r="H145" s="52" t="str">
        <f t="shared" si="5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4"/>
        <v>…</v>
      </c>
      <c r="H146" s="52" t="str">
        <f t="shared" si="5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4"/>
        <v>…</v>
      </c>
      <c r="H147" s="52" t="str">
        <f t="shared" si="5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4"/>
        <v>…</v>
      </c>
      <c r="H148" s="52" t="str">
        <f t="shared" si="5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4"/>
        <v>…</v>
      </c>
      <c r="H149" s="52" t="str">
        <f t="shared" si="5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4"/>
        <v>…</v>
      </c>
      <c r="H150" s="52" t="str">
        <f t="shared" si="5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4"/>
        <v>…</v>
      </c>
      <c r="H151" s="52" t="str">
        <f t="shared" si="5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4"/>
        <v>…</v>
      </c>
      <c r="H152" s="58" t="str">
        <f t="shared" si="5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4"/>
        <v>…</v>
      </c>
      <c r="H153" s="52" t="str">
        <f t="shared" si="5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4"/>
        <v>…</v>
      </c>
      <c r="H154" s="52" t="str">
        <f t="shared" si="5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4"/>
        <v>…</v>
      </c>
      <c r="H155" s="52" t="str">
        <f t="shared" si="5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4"/>
        <v>…</v>
      </c>
      <c r="H156" s="58" t="str">
        <f t="shared" si="5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4"/>
        <v>…</v>
      </c>
      <c r="H157" s="52" t="str">
        <f t="shared" si="5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4"/>
        <v>…</v>
      </c>
      <c r="H158" s="52" t="str">
        <f t="shared" si="5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4"/>
        <v>…</v>
      </c>
      <c r="H159" s="52" t="str">
        <f t="shared" si="5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4"/>
        <v>…</v>
      </c>
      <c r="H160" s="52" t="str">
        <f t="shared" si="5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4"/>
        <v>…</v>
      </c>
      <c r="H161" s="52" t="str">
        <f t="shared" si="5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4"/>
        <v>…</v>
      </c>
      <c r="H162" s="52" t="str">
        <f t="shared" si="5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4"/>
        <v>…</v>
      </c>
      <c r="H163" s="52" t="str">
        <f t="shared" si="5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4"/>
        <v>…</v>
      </c>
      <c r="H164" s="52" t="str">
        <f t="shared" si="5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4"/>
        <v>…</v>
      </c>
      <c r="H165" s="52" t="str">
        <f t="shared" si="5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4"/>
        <v>…</v>
      </c>
      <c r="H166" s="52" t="str">
        <f t="shared" si="5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4"/>
        <v>…</v>
      </c>
      <c r="H167" s="58" t="str">
        <f t="shared" si="5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4"/>
        <v>…</v>
      </c>
      <c r="H168" s="52" t="str">
        <f t="shared" si="5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4"/>
        <v>…</v>
      </c>
      <c r="H169" s="52" t="str">
        <f t="shared" si="5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4"/>
        <v>…</v>
      </c>
      <c r="H170" s="52" t="str">
        <f t="shared" si="5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4"/>
        <v>…</v>
      </c>
      <c r="H171" s="52" t="str">
        <f t="shared" si="5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4"/>
        <v>…</v>
      </c>
      <c r="H172" s="52" t="str">
        <f t="shared" si="5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4"/>
        <v>…</v>
      </c>
      <c r="H173" s="52" t="str">
        <f t="shared" si="5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4"/>
        <v>…</v>
      </c>
      <c r="H174" s="52" t="str">
        <f t="shared" si="5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4"/>
        <v>…</v>
      </c>
      <c r="H175" s="52" t="str">
        <f t="shared" si="5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4"/>
        <v>…</v>
      </c>
      <c r="H176" s="58" t="str">
        <f t="shared" si="5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4"/>
        <v>…</v>
      </c>
      <c r="H177" s="52" t="str">
        <f t="shared" si="5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4"/>
        <v>…</v>
      </c>
      <c r="H178" s="52" t="str">
        <f t="shared" si="5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4"/>
        <v>…</v>
      </c>
      <c r="H179" s="52" t="str">
        <f t="shared" si="5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4"/>
        <v>…</v>
      </c>
      <c r="H180" s="58" t="str">
        <f t="shared" si="5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4"/>
        <v>…</v>
      </c>
      <c r="H181" s="52" t="str">
        <f t="shared" si="5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4"/>
        <v>…</v>
      </c>
      <c r="H182" s="52" t="str">
        <f t="shared" si="5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4"/>
        <v>…</v>
      </c>
      <c r="H183" s="52" t="str">
        <f t="shared" si="5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4"/>
        <v>…</v>
      </c>
      <c r="H184" s="58" t="str">
        <f t="shared" si="5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4"/>
        <v>…</v>
      </c>
      <c r="H185" s="52" t="str">
        <f t="shared" si="5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4"/>
        <v>…</v>
      </c>
      <c r="H186" s="52" t="str">
        <f t="shared" si="5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4"/>
        <v>…</v>
      </c>
      <c r="H187" s="52" t="str">
        <f t="shared" si="5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4"/>
        <v>…</v>
      </c>
      <c r="H188" s="58" t="str">
        <f t="shared" si="5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4"/>
        <v>…</v>
      </c>
      <c r="H189" s="52" t="str">
        <f t="shared" si="5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4"/>
        <v>…</v>
      </c>
      <c r="H190" s="52" t="str">
        <f t="shared" si="5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4"/>
        <v>…</v>
      </c>
      <c r="H191" s="52" t="str">
        <f t="shared" si="5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4"/>
        <v>…</v>
      </c>
      <c r="H192" s="52" t="str">
        <f t="shared" si="5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4"/>
        <v>…</v>
      </c>
      <c r="H193" s="52" t="str">
        <f t="shared" si="5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4"/>
        <v>…</v>
      </c>
      <c r="H194" s="52" t="str">
        <f t="shared" si="5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4"/>
        <v>…</v>
      </c>
      <c r="H195" s="52" t="str">
        <f t="shared" si="5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4"/>
        <v>…</v>
      </c>
      <c r="H196" s="52" t="str">
        <f t="shared" si="5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4"/>
        <v>…</v>
      </c>
      <c r="H197" s="58" t="str">
        <f t="shared" si="5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4"/>
        <v>…</v>
      </c>
      <c r="H198" s="52" t="str">
        <f t="shared" si="5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4"/>
        <v>…</v>
      </c>
      <c r="H199" s="52" t="str">
        <f t="shared" si="5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4"/>
        <v>…</v>
      </c>
      <c r="H200" s="52" t="str">
        <f t="shared" si="5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4"/>
        <v>…</v>
      </c>
      <c r="H201" s="52" t="str">
        <f t="shared" si="5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4"/>
        <v>…</v>
      </c>
      <c r="H202" s="52" t="str">
        <f t="shared" si="5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4"/>
        <v>…</v>
      </c>
      <c r="H203" s="52" t="str">
        <f t="shared" si="5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4"/>
        <v>…</v>
      </c>
      <c r="H204" s="52" t="str">
        <f t="shared" si="5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4"/>
        <v>…</v>
      </c>
      <c r="H205" s="52" t="str">
        <f t="shared" si="5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4"/>
        <v>…</v>
      </c>
      <c r="H206" s="52" t="str">
        <f t="shared" si="5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4"/>
        <v>…</v>
      </c>
      <c r="H207" s="52" t="str">
        <f t="shared" si="5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ref="G208:G235" si="6">IFERROR(E208-F208, "…")</f>
        <v>…</v>
      </c>
      <c r="H208" s="52" t="str">
        <f t="shared" ref="H208:H235" si="7">IFERROR(F208-G208, "…")</f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si="6"/>
        <v>…</v>
      </c>
      <c r="H209" s="52" t="str">
        <f t="shared" si="7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6"/>
        <v>…</v>
      </c>
      <c r="H210" s="52" t="str">
        <f t="shared" si="7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6"/>
        <v>…</v>
      </c>
      <c r="H211" s="58" t="str">
        <f t="shared" si="7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6"/>
        <v>…</v>
      </c>
      <c r="H212" s="52" t="str">
        <f t="shared" si="7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6"/>
        <v>…</v>
      </c>
      <c r="H213" s="52" t="str">
        <f t="shared" si="7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6"/>
        <v>…</v>
      </c>
      <c r="H214" s="52" t="str">
        <f t="shared" si="7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6"/>
        <v>…</v>
      </c>
      <c r="H215" s="52" t="str">
        <f t="shared" si="7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6"/>
        <v>…</v>
      </c>
      <c r="H216" s="52" t="str">
        <f t="shared" si="7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6"/>
        <v>…</v>
      </c>
      <c r="H217" s="52" t="str">
        <f t="shared" si="7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6"/>
        <v>…</v>
      </c>
      <c r="H218" s="52" t="str">
        <f t="shared" si="7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6"/>
        <v>…</v>
      </c>
      <c r="H219" s="52" t="str">
        <f t="shared" si="7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6"/>
        <v>…</v>
      </c>
      <c r="H220" s="52" t="str">
        <f t="shared" si="7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6"/>
        <v>…</v>
      </c>
      <c r="H221" s="52" t="str">
        <f t="shared" si="7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6"/>
        <v>…</v>
      </c>
      <c r="H222" s="58" t="str">
        <f t="shared" si="7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6"/>
        <v>…</v>
      </c>
      <c r="H223" s="52" t="str">
        <f t="shared" si="7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6"/>
        <v>…</v>
      </c>
      <c r="H224" s="52" t="str">
        <f t="shared" si="7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6"/>
        <v>…</v>
      </c>
      <c r="H225" s="52" t="str">
        <f t="shared" si="7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6"/>
        <v>…</v>
      </c>
      <c r="H226" s="52" t="str">
        <f t="shared" si="7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6"/>
        <v>…</v>
      </c>
      <c r="H227" s="58" t="str">
        <f t="shared" si="7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6"/>
        <v>…</v>
      </c>
      <c r="H228" s="52" t="str">
        <f t="shared" si="7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6"/>
        <v>…</v>
      </c>
      <c r="H229" s="52" t="str">
        <f t="shared" si="7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6"/>
        <v>…</v>
      </c>
      <c r="H230" s="52" t="str">
        <f t="shared" si="7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6"/>
        <v>…</v>
      </c>
      <c r="H231" s="58" t="str">
        <f t="shared" si="7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6"/>
        <v>…</v>
      </c>
      <c r="H232" s="52" t="str">
        <f t="shared" si="7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6"/>
        <v>…</v>
      </c>
      <c r="H233" s="52" t="str">
        <f t="shared" si="7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6"/>
        <v>…</v>
      </c>
      <c r="H234" s="52" t="str">
        <f t="shared" si="7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6"/>
        <v>…</v>
      </c>
      <c r="H235" s="64" t="str">
        <f t="shared" si="7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36"/>
  <sheetViews>
    <sheetView view="pageBreakPreview" zoomScaleNormal="70" zoomScaleSheetLayoutView="100" workbookViewId="0">
      <selection activeCell="Q52" sqref="Q52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11.7109375" style="71" customWidth="1"/>
    <col min="4" max="4" width="7.570312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321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8" t="s">
        <v>267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268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269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39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11</v>
      </c>
      <c r="F15" s="38">
        <v>4</v>
      </c>
      <c r="G15" s="39">
        <f>E15-F15</f>
        <v>7</v>
      </c>
      <c r="H15" s="40">
        <f>G15/E15</f>
        <v>0.63636363636363635</v>
      </c>
      <c r="I15" s="38">
        <v>1</v>
      </c>
      <c r="J15" s="38">
        <v>0</v>
      </c>
      <c r="K15" s="38">
        <v>1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 t="shared" ref="G16:G47" si="0">IFERROR(E16-F16, "…")</f>
        <v>…</v>
      </c>
      <c r="H16" s="45" t="str">
        <f t="shared" ref="H16:H79" si="1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si="0"/>
        <v>…</v>
      </c>
      <c r="H17" s="52" t="str">
        <f t="shared" si="1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0"/>
        <v>…</v>
      </c>
      <c r="H18" s="52" t="str">
        <f t="shared" si="1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0"/>
        <v>…</v>
      </c>
      <c r="H19" s="52" t="str">
        <f t="shared" si="1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0"/>
        <v>…</v>
      </c>
      <c r="H20" s="52" t="str">
        <f t="shared" si="1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0"/>
        <v>…</v>
      </c>
      <c r="H21" s="52" t="str">
        <f t="shared" si="1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0"/>
        <v>…</v>
      </c>
      <c r="H22" s="52" t="str">
        <f t="shared" si="1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0"/>
        <v>…</v>
      </c>
      <c r="H23" s="52" t="str">
        <f t="shared" si="1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0"/>
        <v>…</v>
      </c>
      <c r="H24" s="45" t="str">
        <f t="shared" si="1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0"/>
        <v>…</v>
      </c>
      <c r="H25" s="52" t="str">
        <f t="shared" si="1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0"/>
        <v>…</v>
      </c>
      <c r="H26" s="52" t="str">
        <f t="shared" si="1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0"/>
        <v>…</v>
      </c>
      <c r="H27" s="52" t="str">
        <f t="shared" si="1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0"/>
        <v>…</v>
      </c>
      <c r="H28" s="52" t="str">
        <f t="shared" si="1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0"/>
        <v>…</v>
      </c>
      <c r="H29" s="52" t="str">
        <f t="shared" si="1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0"/>
        <v>…</v>
      </c>
      <c r="H30" s="52" t="str">
        <f t="shared" si="1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0"/>
        <v>…</v>
      </c>
      <c r="H31" s="52" t="str">
        <f t="shared" si="1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0"/>
        <v>…</v>
      </c>
      <c r="H32" s="52" t="str">
        <f t="shared" si="1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0"/>
        <v>…</v>
      </c>
      <c r="H33" s="52" t="str">
        <f t="shared" si="1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0"/>
        <v>…</v>
      </c>
      <c r="H34" s="52" t="str">
        <f t="shared" si="1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0"/>
        <v>…</v>
      </c>
      <c r="H35" s="52" t="str">
        <f t="shared" si="1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0"/>
        <v>…</v>
      </c>
      <c r="H36" s="52" t="str">
        <f t="shared" si="1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0"/>
        <v>…</v>
      </c>
      <c r="H37" s="52" t="str">
        <f t="shared" si="1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0"/>
        <v>…</v>
      </c>
      <c r="H38" s="52" t="str">
        <f t="shared" si="1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0"/>
        <v>…</v>
      </c>
      <c r="H39" s="52" t="str">
        <f t="shared" si="1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0"/>
        <v>…</v>
      </c>
      <c r="H40" s="52" t="str">
        <f t="shared" si="1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0"/>
        <v>…</v>
      </c>
      <c r="H41" s="52" t="str">
        <f t="shared" si="1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0"/>
        <v>…</v>
      </c>
      <c r="H42" s="52" t="str">
        <f t="shared" si="1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0"/>
        <v>…</v>
      </c>
      <c r="H43" s="52" t="str">
        <f t="shared" si="1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0"/>
        <v>…</v>
      </c>
      <c r="H44" s="52" t="str">
        <f t="shared" si="1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0"/>
        <v>…</v>
      </c>
      <c r="H45" s="45" t="str">
        <f t="shared" si="1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0"/>
        <v>…</v>
      </c>
      <c r="H46" s="52" t="str">
        <f t="shared" si="1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0"/>
        <v>…</v>
      </c>
      <c r="H47" s="52" t="str">
        <f t="shared" si="1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ref="G48:G79" si="2">IFERROR(E48-F48, "…")</f>
        <v>…</v>
      </c>
      <c r="H48" s="52" t="str">
        <f t="shared" si="1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2"/>
        <v>…</v>
      </c>
      <c r="H49" s="52" t="str">
        <f t="shared" si="1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2"/>
        <v>…</v>
      </c>
      <c r="H50" s="52" t="str">
        <f t="shared" si="1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2"/>
        <v>…</v>
      </c>
      <c r="H51" s="52" t="str">
        <f t="shared" si="1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2"/>
        <v>…</v>
      </c>
      <c r="H52" s="52" t="str">
        <f t="shared" si="1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2"/>
        <v>…</v>
      </c>
      <c r="H53" s="45" t="str">
        <f t="shared" si="1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2"/>
        <v>…</v>
      </c>
      <c r="H54" s="52" t="str">
        <f t="shared" si="1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2"/>
        <v>…</v>
      </c>
      <c r="H55" s="52" t="str">
        <f t="shared" si="1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2"/>
        <v>…</v>
      </c>
      <c r="H56" s="52" t="str">
        <f t="shared" si="1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2"/>
        <v>…</v>
      </c>
      <c r="H57" s="52" t="str">
        <f t="shared" si="1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2"/>
        <v>…</v>
      </c>
      <c r="H58" s="52" t="str">
        <f t="shared" si="1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2"/>
        <v>…</v>
      </c>
      <c r="H59" s="52" t="str">
        <f t="shared" si="1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2"/>
        <v>…</v>
      </c>
      <c r="H60" s="52" t="str">
        <f t="shared" si="1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2"/>
        <v>…</v>
      </c>
      <c r="H61" s="52" t="str">
        <f t="shared" si="1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2"/>
        <v>…</v>
      </c>
      <c r="H62" s="45" t="str">
        <f t="shared" si="1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2"/>
        <v>…</v>
      </c>
      <c r="H63" s="52" t="str">
        <f t="shared" si="1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2"/>
        <v>…</v>
      </c>
      <c r="H64" s="52" t="str">
        <f t="shared" si="1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2"/>
        <v>…</v>
      </c>
      <c r="H65" s="52" t="str">
        <f t="shared" si="1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2"/>
        <v>…</v>
      </c>
      <c r="H66" s="52" t="str">
        <f t="shared" si="1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2"/>
        <v>…</v>
      </c>
      <c r="H67" s="52" t="str">
        <f t="shared" si="1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2"/>
        <v>…</v>
      </c>
      <c r="H68" s="52" t="str">
        <f t="shared" si="1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2"/>
        <v>…</v>
      </c>
      <c r="H69" s="52" t="str">
        <f t="shared" si="1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2"/>
        <v>…</v>
      </c>
      <c r="H70" s="52" t="str">
        <f t="shared" si="1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2"/>
        <v>…</v>
      </c>
      <c r="H71" s="52" t="str">
        <f t="shared" si="1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2"/>
        <v>…</v>
      </c>
      <c r="H72" s="52" t="str">
        <f t="shared" si="1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2"/>
        <v>…</v>
      </c>
      <c r="H73" s="52" t="str">
        <f t="shared" si="1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2"/>
        <v>…</v>
      </c>
      <c r="H74" s="45" t="str">
        <f t="shared" si="1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2"/>
        <v>…</v>
      </c>
      <c r="H75" s="52" t="str">
        <f t="shared" si="1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2"/>
        <v>…</v>
      </c>
      <c r="H76" s="52" t="str">
        <f t="shared" si="1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2"/>
        <v>…</v>
      </c>
      <c r="H77" s="52" t="str">
        <f t="shared" si="1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2"/>
        <v>…</v>
      </c>
      <c r="H78" s="52" t="str">
        <f t="shared" si="1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2"/>
        <v>…</v>
      </c>
      <c r="H79" s="52" t="str">
        <f t="shared" si="1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ref="G80:G111" si="3">IFERROR(E80-F80, "…")</f>
        <v>…</v>
      </c>
      <c r="H80" s="52" t="str">
        <f t="shared" ref="H80:H143" si="4">IFERROR(F80-G80, "…")</f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si="3"/>
        <v>…</v>
      </c>
      <c r="H81" s="52" t="str">
        <f t="shared" si="4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3"/>
        <v>…</v>
      </c>
      <c r="H82" s="52" t="str">
        <f t="shared" si="4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3"/>
        <v>…</v>
      </c>
      <c r="H83" s="52" t="str">
        <f t="shared" si="4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3"/>
        <v>…</v>
      </c>
      <c r="H84" s="52" t="str">
        <f t="shared" si="4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3"/>
        <v>…</v>
      </c>
      <c r="H85" s="52" t="str">
        <f t="shared" si="4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3"/>
        <v>…</v>
      </c>
      <c r="H86" s="52" t="str">
        <f t="shared" si="4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3"/>
        <v>…</v>
      </c>
      <c r="H87" s="52" t="str">
        <f t="shared" si="4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3"/>
        <v>…</v>
      </c>
      <c r="H88" s="58" t="str">
        <f t="shared" si="4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3"/>
        <v>…</v>
      </c>
      <c r="H89" s="58" t="str">
        <f t="shared" si="4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3"/>
        <v>…</v>
      </c>
      <c r="H90" s="52" t="str">
        <f t="shared" si="4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3"/>
        <v>…</v>
      </c>
      <c r="H91" s="52" t="str">
        <f t="shared" si="4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3"/>
        <v>…</v>
      </c>
      <c r="H92" s="52" t="str">
        <f t="shared" si="4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3"/>
        <v>…</v>
      </c>
      <c r="H93" s="52" t="str">
        <f t="shared" si="4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3"/>
        <v>…</v>
      </c>
      <c r="H94" s="52" t="str">
        <f t="shared" si="4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3"/>
        <v>…</v>
      </c>
      <c r="H95" s="52" t="str">
        <f t="shared" si="4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3"/>
        <v>…</v>
      </c>
      <c r="H96" s="52" t="str">
        <f t="shared" si="4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3"/>
        <v>…</v>
      </c>
      <c r="H97" s="52" t="str">
        <f t="shared" si="4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3"/>
        <v>…</v>
      </c>
      <c r="H98" s="52" t="str">
        <f t="shared" si="4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3"/>
        <v>…</v>
      </c>
      <c r="H99" s="52" t="str">
        <f t="shared" si="4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3"/>
        <v>…</v>
      </c>
      <c r="H100" s="52" t="str">
        <f t="shared" si="4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3"/>
        <v>…</v>
      </c>
      <c r="H101" s="52" t="str">
        <f t="shared" si="4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3"/>
        <v>…</v>
      </c>
      <c r="H102" s="52" t="str">
        <f t="shared" si="4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3"/>
        <v>…</v>
      </c>
      <c r="H103" s="58" t="str">
        <f t="shared" si="4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3"/>
        <v>…</v>
      </c>
      <c r="H104" s="52" t="str">
        <f t="shared" si="4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3"/>
        <v>…</v>
      </c>
      <c r="H105" s="52" t="str">
        <f t="shared" si="4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3"/>
        <v>…</v>
      </c>
      <c r="H106" s="52" t="str">
        <f t="shared" si="4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3"/>
        <v>…</v>
      </c>
      <c r="H107" s="52" t="str">
        <f t="shared" si="4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3"/>
        <v>…</v>
      </c>
      <c r="H108" s="52" t="str">
        <f t="shared" si="4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3"/>
        <v>…</v>
      </c>
      <c r="H109" s="52" t="str">
        <f t="shared" si="4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3"/>
        <v>…</v>
      </c>
      <c r="H110" s="52" t="str">
        <f t="shared" si="4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3"/>
        <v>…</v>
      </c>
      <c r="H111" s="58" t="str">
        <f t="shared" si="4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ref="G112:G143" si="5">IFERROR(E112-F112, "…")</f>
        <v>…</v>
      </c>
      <c r="H112" s="52" t="str">
        <f t="shared" si="4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5"/>
        <v>…</v>
      </c>
      <c r="H113" s="52" t="str">
        <f t="shared" si="4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5"/>
        <v>…</v>
      </c>
      <c r="H114" s="52" t="str">
        <f t="shared" si="4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5"/>
        <v>…</v>
      </c>
      <c r="H115" s="52" t="str">
        <f t="shared" si="4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5"/>
        <v>…</v>
      </c>
      <c r="H116" s="52" t="str">
        <f t="shared" si="4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5"/>
        <v>…</v>
      </c>
      <c r="H117" s="52" t="str">
        <f t="shared" si="4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5"/>
        <v>…</v>
      </c>
      <c r="H118" s="52" t="str">
        <f t="shared" si="4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5"/>
        <v>…</v>
      </c>
      <c r="H119" s="52" t="str">
        <f t="shared" si="4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5"/>
        <v>…</v>
      </c>
      <c r="H120" s="52" t="str">
        <f t="shared" si="4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5"/>
        <v>…</v>
      </c>
      <c r="H121" s="52" t="str">
        <f t="shared" si="4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5"/>
        <v>…</v>
      </c>
      <c r="H122" s="52" t="str">
        <f t="shared" si="4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5"/>
        <v>…</v>
      </c>
      <c r="H123" s="58" t="str">
        <f t="shared" si="4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5"/>
        <v>…</v>
      </c>
      <c r="H124" s="52" t="str">
        <f t="shared" si="4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5"/>
        <v>…</v>
      </c>
      <c r="H125" s="52" t="str">
        <f t="shared" si="4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5"/>
        <v>…</v>
      </c>
      <c r="H126" s="52" t="str">
        <f t="shared" si="4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5"/>
        <v>…</v>
      </c>
      <c r="H127" s="52" t="str">
        <f t="shared" si="4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5"/>
        <v>…</v>
      </c>
      <c r="H128" s="52" t="str">
        <f t="shared" si="4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5"/>
        <v>…</v>
      </c>
      <c r="H129" s="58" t="str">
        <f t="shared" si="4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5"/>
        <v>…</v>
      </c>
      <c r="H130" s="52" t="str">
        <f t="shared" si="4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5"/>
        <v>…</v>
      </c>
      <c r="H131" s="52" t="str">
        <f t="shared" si="4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5"/>
        <v>…</v>
      </c>
      <c r="H132" s="52" t="str">
        <f t="shared" si="4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5"/>
        <v>…</v>
      </c>
      <c r="H133" s="52" t="str">
        <f t="shared" si="4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5"/>
        <v>…</v>
      </c>
      <c r="H134" s="52" t="str">
        <f t="shared" si="4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5"/>
        <v>…</v>
      </c>
      <c r="H135" s="52" t="str">
        <f t="shared" si="4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5"/>
        <v>…</v>
      </c>
      <c r="H136" s="52" t="str">
        <f t="shared" si="4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5"/>
        <v>…</v>
      </c>
      <c r="H137" s="52" t="str">
        <f t="shared" si="4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5"/>
        <v>…</v>
      </c>
      <c r="H138" s="52" t="str">
        <f t="shared" si="4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5"/>
        <v>…</v>
      </c>
      <c r="H139" s="58" t="str">
        <f t="shared" si="4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5"/>
        <v>…</v>
      </c>
      <c r="H140" s="52" t="str">
        <f t="shared" si="4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5"/>
        <v>…</v>
      </c>
      <c r="H141" s="52" t="str">
        <f t="shared" si="4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5"/>
        <v>…</v>
      </c>
      <c r="H142" s="52" t="str">
        <f t="shared" si="4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5"/>
        <v>…</v>
      </c>
      <c r="H143" s="52" t="str">
        <f t="shared" si="4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ref="G144:G155" si="6">IFERROR(E144-F144, "…")</f>
        <v>…</v>
      </c>
      <c r="H144" s="52" t="str">
        <f t="shared" ref="H144:H207" si="7">IFERROR(F144-G144, "…")</f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si="6"/>
        <v>…</v>
      </c>
      <c r="H145" s="52" t="str">
        <f t="shared" si="7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6"/>
        <v>…</v>
      </c>
      <c r="H146" s="52" t="str">
        <f t="shared" si="7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6"/>
        <v>…</v>
      </c>
      <c r="H147" s="52" t="str">
        <f t="shared" si="7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6"/>
        <v>…</v>
      </c>
      <c r="H148" s="52" t="str">
        <f t="shared" si="7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6"/>
        <v>…</v>
      </c>
      <c r="H149" s="52" t="str">
        <f t="shared" si="7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6"/>
        <v>…</v>
      </c>
      <c r="H150" s="52" t="str">
        <f t="shared" si="7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6"/>
        <v>…</v>
      </c>
      <c r="H151" s="52" t="str">
        <f t="shared" si="7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6"/>
        <v>…</v>
      </c>
      <c r="H152" s="58" t="str">
        <f t="shared" si="7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6"/>
        <v>…</v>
      </c>
      <c r="H153" s="52" t="str">
        <f t="shared" si="7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6"/>
        <v>…</v>
      </c>
      <c r="H154" s="52" t="str">
        <f t="shared" si="7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6"/>
        <v>…</v>
      </c>
      <c r="H155" s="52" t="str">
        <f t="shared" si="7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38">
        <v>11</v>
      </c>
      <c r="F156" s="38">
        <v>4</v>
      </c>
      <c r="G156" s="39">
        <f>E156-F156</f>
        <v>7</v>
      </c>
      <c r="H156" s="40">
        <f>G156/E156</f>
        <v>0.63636363636363635</v>
      </c>
      <c r="I156" s="38">
        <v>1</v>
      </c>
      <c r="J156" s="38">
        <v>0</v>
      </c>
      <c r="K156" s="38">
        <v>1</v>
      </c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ref="G157:G188" si="8">IFERROR(E157-F157, "…")</f>
        <v>…</v>
      </c>
      <c r="H157" s="52" t="str">
        <f t="shared" si="7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8"/>
        <v>…</v>
      </c>
      <c r="H158" s="52" t="str">
        <f t="shared" si="7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8"/>
        <v>…</v>
      </c>
      <c r="H159" s="52" t="str">
        <f t="shared" si="7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8"/>
        <v>…</v>
      </c>
      <c r="H160" s="52" t="str">
        <f t="shared" si="7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8"/>
        <v>…</v>
      </c>
      <c r="H161" s="52" t="str">
        <f t="shared" si="7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8"/>
        <v>…</v>
      </c>
      <c r="H162" s="52" t="str">
        <f t="shared" si="7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8"/>
        <v>…</v>
      </c>
      <c r="H163" s="52" t="str">
        <f t="shared" si="7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8"/>
        <v>…</v>
      </c>
      <c r="H164" s="52" t="str">
        <f t="shared" si="7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8"/>
        <v>…</v>
      </c>
      <c r="H165" s="52" t="str">
        <f t="shared" si="7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8"/>
        <v>…</v>
      </c>
      <c r="H166" s="52" t="str">
        <f t="shared" si="7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8"/>
        <v>…</v>
      </c>
      <c r="H167" s="58" t="str">
        <f t="shared" si="7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8"/>
        <v>…</v>
      </c>
      <c r="H168" s="52" t="str">
        <f t="shared" si="7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8"/>
        <v>…</v>
      </c>
      <c r="H169" s="52" t="str">
        <f t="shared" si="7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8"/>
        <v>…</v>
      </c>
      <c r="H170" s="52" t="str">
        <f t="shared" si="7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8"/>
        <v>…</v>
      </c>
      <c r="H171" s="52" t="str">
        <f t="shared" si="7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8"/>
        <v>…</v>
      </c>
      <c r="H172" s="52" t="str">
        <f t="shared" si="7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8"/>
        <v>…</v>
      </c>
      <c r="H173" s="52" t="str">
        <f t="shared" si="7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8"/>
        <v>…</v>
      </c>
      <c r="H174" s="52" t="str">
        <f t="shared" si="7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8"/>
        <v>…</v>
      </c>
      <c r="H175" s="52" t="str">
        <f t="shared" si="7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8"/>
        <v>…</v>
      </c>
      <c r="H176" s="58" t="str">
        <f t="shared" si="7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8"/>
        <v>…</v>
      </c>
      <c r="H177" s="52" t="str">
        <f t="shared" si="7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8"/>
        <v>…</v>
      </c>
      <c r="H178" s="52" t="str">
        <f t="shared" si="7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8"/>
        <v>…</v>
      </c>
      <c r="H179" s="52" t="str">
        <f t="shared" si="7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8"/>
        <v>…</v>
      </c>
      <c r="H180" s="58" t="str">
        <f t="shared" si="7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8"/>
        <v>…</v>
      </c>
      <c r="H181" s="52" t="str">
        <f t="shared" si="7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8"/>
        <v>…</v>
      </c>
      <c r="H182" s="52" t="str">
        <f t="shared" si="7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8"/>
        <v>…</v>
      </c>
      <c r="H183" s="52" t="str">
        <f t="shared" si="7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8"/>
        <v>…</v>
      </c>
      <c r="H184" s="58" t="str">
        <f t="shared" si="7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8"/>
        <v>…</v>
      </c>
      <c r="H185" s="52" t="str">
        <f t="shared" si="7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8"/>
        <v>…</v>
      </c>
      <c r="H186" s="52" t="str">
        <f t="shared" si="7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8"/>
        <v>…</v>
      </c>
      <c r="H187" s="52" t="str">
        <f t="shared" si="7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8"/>
        <v>…</v>
      </c>
      <c r="H188" s="58" t="str">
        <f t="shared" si="7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ref="G189:G220" si="9">IFERROR(E189-F189, "…")</f>
        <v>…</v>
      </c>
      <c r="H189" s="52" t="str">
        <f t="shared" si="7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9"/>
        <v>…</v>
      </c>
      <c r="H190" s="52" t="str">
        <f t="shared" si="7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9"/>
        <v>…</v>
      </c>
      <c r="H191" s="52" t="str">
        <f t="shared" si="7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9"/>
        <v>…</v>
      </c>
      <c r="H192" s="52" t="str">
        <f t="shared" si="7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9"/>
        <v>…</v>
      </c>
      <c r="H193" s="52" t="str">
        <f t="shared" si="7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9"/>
        <v>…</v>
      </c>
      <c r="H194" s="52" t="str">
        <f t="shared" si="7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9"/>
        <v>…</v>
      </c>
      <c r="H195" s="52" t="str">
        <f t="shared" si="7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9"/>
        <v>…</v>
      </c>
      <c r="H196" s="52" t="str">
        <f t="shared" si="7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9"/>
        <v>…</v>
      </c>
      <c r="H197" s="58" t="str">
        <f t="shared" si="7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9"/>
        <v>…</v>
      </c>
      <c r="H198" s="52" t="str">
        <f t="shared" si="7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9"/>
        <v>…</v>
      </c>
      <c r="H199" s="52" t="str">
        <f t="shared" si="7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9"/>
        <v>…</v>
      </c>
      <c r="H200" s="52" t="str">
        <f t="shared" si="7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9"/>
        <v>…</v>
      </c>
      <c r="H201" s="52" t="str">
        <f t="shared" si="7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9"/>
        <v>…</v>
      </c>
      <c r="H202" s="52" t="str">
        <f t="shared" si="7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9"/>
        <v>…</v>
      </c>
      <c r="H203" s="52" t="str">
        <f t="shared" si="7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9"/>
        <v>…</v>
      </c>
      <c r="H204" s="52" t="str">
        <f t="shared" si="7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9"/>
        <v>…</v>
      </c>
      <c r="H205" s="52" t="str">
        <f t="shared" si="7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9"/>
        <v>…</v>
      </c>
      <c r="H206" s="52" t="str">
        <f t="shared" si="7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9"/>
        <v>…</v>
      </c>
      <c r="H207" s="52" t="str">
        <f t="shared" si="7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9"/>
        <v>…</v>
      </c>
      <c r="H208" s="52" t="str">
        <f t="shared" ref="H208:H235" si="10">IFERROR(F208-G208, "…")</f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si="9"/>
        <v>…</v>
      </c>
      <c r="H209" s="52" t="str">
        <f t="shared" si="10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9"/>
        <v>…</v>
      </c>
      <c r="H210" s="52" t="str">
        <f t="shared" si="10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9"/>
        <v>…</v>
      </c>
      <c r="H211" s="58" t="str">
        <f t="shared" si="10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9"/>
        <v>…</v>
      </c>
      <c r="H212" s="52" t="str">
        <f t="shared" si="10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9"/>
        <v>…</v>
      </c>
      <c r="H213" s="52" t="str">
        <f t="shared" si="10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9"/>
        <v>…</v>
      </c>
      <c r="H214" s="52" t="str">
        <f t="shared" si="10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9"/>
        <v>…</v>
      </c>
      <c r="H215" s="52" t="str">
        <f t="shared" si="10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9"/>
        <v>…</v>
      </c>
      <c r="H216" s="52" t="str">
        <f t="shared" si="10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9"/>
        <v>…</v>
      </c>
      <c r="H217" s="52" t="str">
        <f t="shared" si="10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9"/>
        <v>…</v>
      </c>
      <c r="H218" s="52" t="str">
        <f t="shared" si="10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9"/>
        <v>…</v>
      </c>
      <c r="H219" s="52" t="str">
        <f t="shared" si="10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9"/>
        <v>…</v>
      </c>
      <c r="H220" s="52" t="str">
        <f t="shared" si="10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ref="G221:G235" si="11">IFERROR(E221-F221, "…")</f>
        <v>…</v>
      </c>
      <c r="H221" s="52" t="str">
        <f t="shared" si="10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11"/>
        <v>…</v>
      </c>
      <c r="H222" s="58" t="str">
        <f t="shared" si="10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11"/>
        <v>…</v>
      </c>
      <c r="H223" s="52" t="str">
        <f t="shared" si="10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11"/>
        <v>…</v>
      </c>
      <c r="H224" s="52" t="str">
        <f t="shared" si="10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11"/>
        <v>…</v>
      </c>
      <c r="H225" s="52" t="str">
        <f t="shared" si="10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11"/>
        <v>…</v>
      </c>
      <c r="H226" s="52" t="str">
        <f t="shared" si="10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11"/>
        <v>…</v>
      </c>
      <c r="H227" s="58" t="str">
        <f t="shared" si="10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11"/>
        <v>…</v>
      </c>
      <c r="H228" s="52" t="str">
        <f t="shared" si="10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11"/>
        <v>…</v>
      </c>
      <c r="H229" s="52" t="str">
        <f t="shared" si="10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11"/>
        <v>…</v>
      </c>
      <c r="H230" s="52" t="str">
        <f t="shared" si="10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11"/>
        <v>…</v>
      </c>
      <c r="H231" s="58" t="str">
        <f t="shared" si="10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11"/>
        <v>…</v>
      </c>
      <c r="H232" s="52" t="str">
        <f t="shared" si="10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11"/>
        <v>…</v>
      </c>
      <c r="H233" s="52" t="str">
        <f t="shared" si="10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11"/>
        <v>…</v>
      </c>
      <c r="H234" s="52" t="str">
        <f t="shared" si="10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11"/>
        <v>…</v>
      </c>
      <c r="H235" s="64" t="str">
        <f t="shared" si="10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6"/>
  <sheetViews>
    <sheetView view="pageBreakPreview" zoomScaleNormal="85" zoomScaleSheetLayoutView="100" workbookViewId="0">
      <selection activeCell="S62" sqref="S62"/>
    </sheetView>
  </sheetViews>
  <sheetFormatPr baseColWidth="10" defaultColWidth="11.42578125" defaultRowHeight="11.25" x14ac:dyDescent="0.25"/>
  <cols>
    <col min="1" max="1" width="7.7109375" style="71" customWidth="1"/>
    <col min="2" max="2" width="7.85546875" style="71" customWidth="1"/>
    <col min="3" max="3" width="8.5703125" style="71" customWidth="1"/>
    <col min="4" max="4" width="6.14062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322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270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271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272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42.75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3198.0971439961841</v>
      </c>
      <c r="F15" s="38">
        <v>800</v>
      </c>
      <c r="G15" s="39">
        <f>E15-F15</f>
        <v>2398.0971439961841</v>
      </c>
      <c r="H15" s="40">
        <f>G15/E15</f>
        <v>0.74985125092217819</v>
      </c>
      <c r="I15" s="38">
        <v>297.06107837974378</v>
      </c>
      <c r="J15" s="38">
        <v>324.65413772561124</v>
      </c>
      <c r="K15" s="38">
        <v>354.81022864807392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 t="shared" ref="G16:G79" si="0">IFERROR(E16-F16, "…")</f>
        <v>…</v>
      </c>
      <c r="H16" s="45" t="str">
        <f t="shared" ref="H16:H79" si="1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si="0"/>
        <v>…</v>
      </c>
      <c r="H17" s="52" t="str">
        <f t="shared" si="1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0"/>
        <v>…</v>
      </c>
      <c r="H18" s="52" t="str">
        <f t="shared" si="1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0"/>
        <v>…</v>
      </c>
      <c r="H19" s="52" t="str">
        <f t="shared" si="1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0"/>
        <v>…</v>
      </c>
      <c r="H20" s="52" t="str">
        <f t="shared" si="1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0"/>
        <v>…</v>
      </c>
      <c r="H21" s="52" t="str">
        <f t="shared" si="1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0"/>
        <v>…</v>
      </c>
      <c r="H22" s="52" t="str">
        <f t="shared" si="1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0"/>
        <v>…</v>
      </c>
      <c r="H23" s="52" t="str">
        <f t="shared" si="1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0"/>
        <v>…</v>
      </c>
      <c r="H24" s="45" t="str">
        <f t="shared" si="1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0"/>
        <v>…</v>
      </c>
      <c r="H25" s="52" t="str">
        <f t="shared" si="1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0"/>
        <v>…</v>
      </c>
      <c r="H26" s="52" t="str">
        <f t="shared" si="1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0"/>
        <v>…</v>
      </c>
      <c r="H27" s="52" t="str">
        <f t="shared" si="1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0"/>
        <v>…</v>
      </c>
      <c r="H28" s="52" t="str">
        <f t="shared" si="1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0"/>
        <v>…</v>
      </c>
      <c r="H29" s="52" t="str">
        <f t="shared" si="1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0"/>
        <v>…</v>
      </c>
      <c r="H30" s="52" t="str">
        <f t="shared" si="1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0"/>
        <v>…</v>
      </c>
      <c r="H31" s="52" t="str">
        <f t="shared" si="1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0"/>
        <v>…</v>
      </c>
      <c r="H32" s="52" t="str">
        <f t="shared" si="1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0"/>
        <v>…</v>
      </c>
      <c r="H33" s="52" t="str">
        <f t="shared" si="1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0"/>
        <v>…</v>
      </c>
      <c r="H34" s="52" t="str">
        <f t="shared" si="1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0"/>
        <v>…</v>
      </c>
      <c r="H35" s="52" t="str">
        <f t="shared" si="1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0"/>
        <v>…</v>
      </c>
      <c r="H36" s="52" t="str">
        <f t="shared" si="1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0"/>
        <v>…</v>
      </c>
      <c r="H37" s="52" t="str">
        <f t="shared" si="1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0"/>
        <v>…</v>
      </c>
      <c r="H38" s="52" t="str">
        <f t="shared" si="1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0"/>
        <v>…</v>
      </c>
      <c r="H39" s="52" t="str">
        <f t="shared" si="1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0"/>
        <v>…</v>
      </c>
      <c r="H40" s="52" t="str">
        <f t="shared" si="1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0"/>
        <v>…</v>
      </c>
      <c r="H41" s="52" t="str">
        <f t="shared" si="1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0"/>
        <v>…</v>
      </c>
      <c r="H42" s="52" t="str">
        <f t="shared" si="1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0"/>
        <v>…</v>
      </c>
      <c r="H43" s="52" t="str">
        <f t="shared" si="1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0"/>
        <v>…</v>
      </c>
      <c r="H44" s="52" t="str">
        <f t="shared" si="1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0"/>
        <v>…</v>
      </c>
      <c r="H45" s="45" t="str">
        <f t="shared" si="1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0"/>
        <v>…</v>
      </c>
      <c r="H46" s="52" t="str">
        <f t="shared" si="1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0"/>
        <v>…</v>
      </c>
      <c r="H47" s="52" t="str">
        <f t="shared" si="1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0"/>
        <v>…</v>
      </c>
      <c r="H48" s="52" t="str">
        <f t="shared" si="1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0"/>
        <v>…</v>
      </c>
      <c r="H49" s="52" t="str">
        <f t="shared" si="1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0"/>
        <v>…</v>
      </c>
      <c r="H50" s="52" t="str">
        <f t="shared" si="1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0"/>
        <v>…</v>
      </c>
      <c r="H51" s="52" t="str">
        <f t="shared" si="1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0"/>
        <v>…</v>
      </c>
      <c r="H52" s="52" t="str">
        <f t="shared" si="1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0"/>
        <v>…</v>
      </c>
      <c r="H53" s="45" t="str">
        <f t="shared" si="1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0"/>
        <v>…</v>
      </c>
      <c r="H54" s="52" t="str">
        <f t="shared" si="1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0"/>
        <v>…</v>
      </c>
      <c r="H55" s="52" t="str">
        <f t="shared" si="1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0"/>
        <v>…</v>
      </c>
      <c r="H56" s="52" t="str">
        <f t="shared" si="1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0"/>
        <v>…</v>
      </c>
      <c r="H57" s="52" t="str">
        <f t="shared" si="1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0"/>
        <v>…</v>
      </c>
      <c r="H58" s="52" t="str">
        <f t="shared" si="1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0"/>
        <v>…</v>
      </c>
      <c r="H59" s="52" t="str">
        <f t="shared" si="1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0"/>
        <v>…</v>
      </c>
      <c r="H60" s="52" t="str">
        <f t="shared" si="1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0"/>
        <v>…</v>
      </c>
      <c r="H61" s="52" t="str">
        <f t="shared" si="1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0"/>
        <v>…</v>
      </c>
      <c r="H62" s="45" t="str">
        <f t="shared" si="1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0"/>
        <v>…</v>
      </c>
      <c r="H63" s="52" t="str">
        <f t="shared" si="1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0"/>
        <v>…</v>
      </c>
      <c r="H64" s="52" t="str">
        <f t="shared" si="1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0"/>
        <v>…</v>
      </c>
      <c r="H65" s="52" t="str">
        <f t="shared" si="1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0"/>
        <v>…</v>
      </c>
      <c r="H66" s="52" t="str">
        <f t="shared" si="1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0"/>
        <v>…</v>
      </c>
      <c r="H67" s="52" t="str">
        <f t="shared" si="1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0"/>
        <v>…</v>
      </c>
      <c r="H68" s="52" t="str">
        <f t="shared" si="1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0"/>
        <v>…</v>
      </c>
      <c r="H69" s="52" t="str">
        <f t="shared" si="1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0"/>
        <v>…</v>
      </c>
      <c r="H70" s="52" t="str">
        <f t="shared" si="1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0"/>
        <v>…</v>
      </c>
      <c r="H71" s="52" t="str">
        <f t="shared" si="1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0"/>
        <v>…</v>
      </c>
      <c r="H72" s="52" t="str">
        <f t="shared" si="1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0"/>
        <v>…</v>
      </c>
      <c r="H73" s="52" t="str">
        <f t="shared" si="1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0"/>
        <v>…</v>
      </c>
      <c r="H74" s="45" t="str">
        <f t="shared" si="1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0"/>
        <v>…</v>
      </c>
      <c r="H75" s="52" t="str">
        <f t="shared" si="1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0"/>
        <v>…</v>
      </c>
      <c r="H76" s="52" t="str">
        <f t="shared" si="1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0"/>
        <v>…</v>
      </c>
      <c r="H77" s="52" t="str">
        <f t="shared" si="1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0"/>
        <v>…</v>
      </c>
      <c r="H78" s="52" t="str">
        <f t="shared" si="1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0"/>
        <v>…</v>
      </c>
      <c r="H79" s="52" t="str">
        <f t="shared" si="1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ref="G80:G143" si="2">IFERROR(E80-F80, "…")</f>
        <v>…</v>
      </c>
      <c r="H80" s="52" t="str">
        <f t="shared" ref="H80:H143" si="3">IFERROR(F80-G80, "…")</f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si="2"/>
        <v>…</v>
      </c>
      <c r="H81" s="52" t="str">
        <f t="shared" si="3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3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3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3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3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3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3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3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3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3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3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3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3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3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3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3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3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3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3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3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3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3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3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3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3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3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3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3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3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3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3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3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3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3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3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3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3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3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3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3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3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3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3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3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3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3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3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3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3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3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3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3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3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3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3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3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3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3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3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3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3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3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3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ref="G144:G207" si="4">IFERROR(E144-F144, "…")</f>
        <v>…</v>
      </c>
      <c r="H144" s="52" t="str">
        <f t="shared" ref="H144:H207" si="5">IFERROR(F144-G144, "…")</f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si="4"/>
        <v>…</v>
      </c>
      <c r="H145" s="52" t="str">
        <f t="shared" si="5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4"/>
        <v>…</v>
      </c>
      <c r="H146" s="52" t="str">
        <f t="shared" si="5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4"/>
        <v>…</v>
      </c>
      <c r="H147" s="52" t="str">
        <f t="shared" si="5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4"/>
        <v>…</v>
      </c>
      <c r="H148" s="52" t="str">
        <f t="shared" si="5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4"/>
        <v>…</v>
      </c>
      <c r="H149" s="52" t="str">
        <f t="shared" si="5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4"/>
        <v>…</v>
      </c>
      <c r="H150" s="52" t="str">
        <f t="shared" si="5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4"/>
        <v>…</v>
      </c>
      <c r="H151" s="52" t="str">
        <f t="shared" si="5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4"/>
        <v>…</v>
      </c>
      <c r="H152" s="58" t="str">
        <f t="shared" si="5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4"/>
        <v>…</v>
      </c>
      <c r="H153" s="52" t="str">
        <f t="shared" si="5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4"/>
        <v>…</v>
      </c>
      <c r="H154" s="52" t="str">
        <f t="shared" si="5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4"/>
        <v>…</v>
      </c>
      <c r="H155" s="52" t="str">
        <f t="shared" si="5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4"/>
        <v>…</v>
      </c>
      <c r="H156" s="58" t="str">
        <f t="shared" si="5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4"/>
        <v>…</v>
      </c>
      <c r="H157" s="52" t="str">
        <f t="shared" si="5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4"/>
        <v>…</v>
      </c>
      <c r="H158" s="52" t="str">
        <f t="shared" si="5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4"/>
        <v>…</v>
      </c>
      <c r="H159" s="52" t="str">
        <f t="shared" si="5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4"/>
        <v>…</v>
      </c>
      <c r="H160" s="52" t="str">
        <f t="shared" si="5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4"/>
        <v>…</v>
      </c>
      <c r="H161" s="52" t="str">
        <f t="shared" si="5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4"/>
        <v>…</v>
      </c>
      <c r="H162" s="52" t="str">
        <f t="shared" si="5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4"/>
        <v>…</v>
      </c>
      <c r="H163" s="52" t="str">
        <f t="shared" si="5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4"/>
        <v>…</v>
      </c>
      <c r="H164" s="52" t="str">
        <f t="shared" si="5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4"/>
        <v>…</v>
      </c>
      <c r="H165" s="52" t="str">
        <f t="shared" si="5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4"/>
        <v>…</v>
      </c>
      <c r="H166" s="52" t="str">
        <f t="shared" si="5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4"/>
        <v>…</v>
      </c>
      <c r="H167" s="58" t="str">
        <f t="shared" si="5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4"/>
        <v>…</v>
      </c>
      <c r="H168" s="52" t="str">
        <f t="shared" si="5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4"/>
        <v>…</v>
      </c>
      <c r="H169" s="52" t="str">
        <f t="shared" si="5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4"/>
        <v>…</v>
      </c>
      <c r="H170" s="52" t="str">
        <f t="shared" si="5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4"/>
        <v>…</v>
      </c>
      <c r="H171" s="52" t="str">
        <f t="shared" si="5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4"/>
        <v>…</v>
      </c>
      <c r="H172" s="52" t="str">
        <f t="shared" si="5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4"/>
        <v>…</v>
      </c>
      <c r="H173" s="52" t="str">
        <f t="shared" si="5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4"/>
        <v>…</v>
      </c>
      <c r="H174" s="52" t="str">
        <f t="shared" si="5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4"/>
        <v>…</v>
      </c>
      <c r="H175" s="52" t="str">
        <f t="shared" si="5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4"/>
        <v>…</v>
      </c>
      <c r="H176" s="58" t="str">
        <f t="shared" si="5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4"/>
        <v>…</v>
      </c>
      <c r="H177" s="52" t="str">
        <f t="shared" si="5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4"/>
        <v>…</v>
      </c>
      <c r="H178" s="52" t="str">
        <f t="shared" si="5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4"/>
        <v>…</v>
      </c>
      <c r="H179" s="52" t="str">
        <f t="shared" si="5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4"/>
        <v>…</v>
      </c>
      <c r="H180" s="58" t="str">
        <f t="shared" si="5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4"/>
        <v>…</v>
      </c>
      <c r="H181" s="52" t="str">
        <f t="shared" si="5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4"/>
        <v>…</v>
      </c>
      <c r="H182" s="52" t="str">
        <f t="shared" si="5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4"/>
        <v>…</v>
      </c>
      <c r="H183" s="52" t="str">
        <f t="shared" si="5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4"/>
        <v>…</v>
      </c>
      <c r="H184" s="58" t="str">
        <f t="shared" si="5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4"/>
        <v>…</v>
      </c>
      <c r="H185" s="52" t="str">
        <f t="shared" si="5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4"/>
        <v>…</v>
      </c>
      <c r="H186" s="52" t="str">
        <f t="shared" si="5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4"/>
        <v>…</v>
      </c>
      <c r="H187" s="52" t="str">
        <f t="shared" si="5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4"/>
        <v>…</v>
      </c>
      <c r="H188" s="58" t="str">
        <f t="shared" si="5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4"/>
        <v>…</v>
      </c>
      <c r="H189" s="52" t="str">
        <f t="shared" si="5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4"/>
        <v>…</v>
      </c>
      <c r="H190" s="52" t="str">
        <f t="shared" si="5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4"/>
        <v>…</v>
      </c>
      <c r="H191" s="52" t="str">
        <f t="shared" si="5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4"/>
        <v>…</v>
      </c>
      <c r="H192" s="52" t="str">
        <f t="shared" si="5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4"/>
        <v>…</v>
      </c>
      <c r="H193" s="52" t="str">
        <f t="shared" si="5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4"/>
        <v>…</v>
      </c>
      <c r="H194" s="52" t="str">
        <f t="shared" si="5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4"/>
        <v>…</v>
      </c>
      <c r="H195" s="52" t="str">
        <f t="shared" si="5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4"/>
        <v>…</v>
      </c>
      <c r="H196" s="52" t="str">
        <f t="shared" si="5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4"/>
        <v>…</v>
      </c>
      <c r="H197" s="58" t="str">
        <f t="shared" si="5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4"/>
        <v>…</v>
      </c>
      <c r="H198" s="52" t="str">
        <f t="shared" si="5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4"/>
        <v>…</v>
      </c>
      <c r="H199" s="52" t="str">
        <f t="shared" si="5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4"/>
        <v>…</v>
      </c>
      <c r="H200" s="52" t="str">
        <f t="shared" si="5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4"/>
        <v>…</v>
      </c>
      <c r="H201" s="52" t="str">
        <f t="shared" si="5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4"/>
        <v>…</v>
      </c>
      <c r="H202" s="52" t="str">
        <f t="shared" si="5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4"/>
        <v>…</v>
      </c>
      <c r="H203" s="52" t="str">
        <f t="shared" si="5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4"/>
        <v>…</v>
      </c>
      <c r="H204" s="52" t="str">
        <f t="shared" si="5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4"/>
        <v>…</v>
      </c>
      <c r="H205" s="52" t="str">
        <f t="shared" si="5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4"/>
        <v>…</v>
      </c>
      <c r="H206" s="52" t="str">
        <f t="shared" si="5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4"/>
        <v>…</v>
      </c>
      <c r="H207" s="52" t="str">
        <f t="shared" si="5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ref="G208:G235" si="6">IFERROR(E208-F208, "…")</f>
        <v>…</v>
      </c>
      <c r="H208" s="52" t="str">
        <f t="shared" ref="H208:H235" si="7">IFERROR(F208-G208, "…")</f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si="6"/>
        <v>…</v>
      </c>
      <c r="H209" s="52" t="str">
        <f t="shared" si="7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6"/>
        <v>…</v>
      </c>
      <c r="H210" s="52" t="str">
        <f t="shared" si="7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6"/>
        <v>…</v>
      </c>
      <c r="H211" s="58" t="str">
        <f t="shared" si="7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6"/>
        <v>…</v>
      </c>
      <c r="H212" s="52" t="str">
        <f t="shared" si="7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6"/>
        <v>…</v>
      </c>
      <c r="H213" s="52" t="str">
        <f t="shared" si="7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6"/>
        <v>…</v>
      </c>
      <c r="H214" s="52" t="str">
        <f t="shared" si="7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6"/>
        <v>…</v>
      </c>
      <c r="H215" s="52" t="str">
        <f t="shared" si="7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6"/>
        <v>…</v>
      </c>
      <c r="H216" s="52" t="str">
        <f t="shared" si="7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6"/>
        <v>…</v>
      </c>
      <c r="H217" s="52" t="str">
        <f t="shared" si="7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6"/>
        <v>…</v>
      </c>
      <c r="H218" s="52" t="str">
        <f t="shared" si="7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6"/>
        <v>…</v>
      </c>
      <c r="H219" s="52" t="str">
        <f t="shared" si="7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6"/>
        <v>…</v>
      </c>
      <c r="H220" s="52" t="str">
        <f t="shared" si="7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6"/>
        <v>…</v>
      </c>
      <c r="H221" s="52" t="str">
        <f t="shared" si="7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6"/>
        <v>…</v>
      </c>
      <c r="H222" s="58" t="str">
        <f t="shared" si="7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6"/>
        <v>…</v>
      </c>
      <c r="H223" s="52" t="str">
        <f t="shared" si="7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6"/>
        <v>…</v>
      </c>
      <c r="H224" s="52" t="str">
        <f t="shared" si="7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6"/>
        <v>…</v>
      </c>
      <c r="H225" s="52" t="str">
        <f t="shared" si="7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6"/>
        <v>…</v>
      </c>
      <c r="H226" s="52" t="str">
        <f t="shared" si="7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6"/>
        <v>…</v>
      </c>
      <c r="H227" s="58" t="str">
        <f t="shared" si="7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6"/>
        <v>…</v>
      </c>
      <c r="H228" s="52" t="str">
        <f t="shared" si="7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6"/>
        <v>…</v>
      </c>
      <c r="H229" s="52" t="str">
        <f t="shared" si="7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6"/>
        <v>…</v>
      </c>
      <c r="H230" s="52" t="str">
        <f t="shared" si="7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6"/>
        <v>…</v>
      </c>
      <c r="H231" s="58" t="str">
        <f t="shared" si="7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6"/>
        <v>…</v>
      </c>
      <c r="H232" s="52" t="str">
        <f t="shared" si="7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6"/>
        <v>…</v>
      </c>
      <c r="H233" s="52" t="str">
        <f t="shared" si="7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6"/>
        <v>…</v>
      </c>
      <c r="H234" s="52" t="str">
        <f t="shared" si="7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6"/>
        <v>…</v>
      </c>
      <c r="H235" s="64" t="str">
        <f t="shared" si="7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5"/>
  <sheetViews>
    <sheetView workbookViewId="0">
      <selection activeCell="N7" sqref="N7"/>
    </sheetView>
  </sheetViews>
  <sheetFormatPr baseColWidth="10" defaultRowHeight="15" x14ac:dyDescent="0.25"/>
  <cols>
    <col min="2" max="2" width="20" customWidth="1"/>
    <col min="6" max="6" width="13.85546875" customWidth="1"/>
    <col min="7" max="7" width="14.85546875" customWidth="1"/>
  </cols>
  <sheetData>
    <row r="1" spans="1:23" ht="15.75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23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23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23" ht="15" customHeight="1" x14ac:dyDescent="0.25">
      <c r="A4" s="219" t="s">
        <v>2</v>
      </c>
      <c r="B4" s="219"/>
      <c r="C4" s="217" t="s">
        <v>298</v>
      </c>
      <c r="D4" s="216"/>
      <c r="E4" s="216"/>
      <c r="F4" s="216"/>
      <c r="G4" s="216"/>
      <c r="H4" s="216"/>
      <c r="J4" s="5"/>
      <c r="K4" s="5"/>
    </row>
    <row r="5" spans="1:23" ht="15" customHeight="1" x14ac:dyDescent="0.25">
      <c r="A5" s="219" t="s">
        <v>3</v>
      </c>
      <c r="B5" s="219"/>
      <c r="C5" s="217" t="s">
        <v>299</v>
      </c>
      <c r="D5" s="216"/>
      <c r="E5" s="216"/>
      <c r="F5" s="216"/>
      <c r="G5" s="216"/>
      <c r="H5" s="216"/>
      <c r="J5" s="5"/>
      <c r="K5" s="5"/>
    </row>
    <row r="6" spans="1:23" x14ac:dyDescent="0.25">
      <c r="A6" s="219" t="s">
        <v>4</v>
      </c>
      <c r="B6" s="219"/>
      <c r="C6" s="233" t="s">
        <v>248</v>
      </c>
      <c r="D6" s="233"/>
      <c r="E6" s="233"/>
      <c r="F6" s="233"/>
      <c r="G6" s="233"/>
      <c r="H6" s="233"/>
      <c r="I6" s="4"/>
      <c r="J6" s="5"/>
      <c r="K6" s="5"/>
    </row>
    <row r="7" spans="1:23" x14ac:dyDescent="0.25">
      <c r="A7" s="219" t="s">
        <v>6</v>
      </c>
      <c r="B7" s="219"/>
      <c r="C7" s="233" t="s">
        <v>249</v>
      </c>
      <c r="D7" s="233"/>
      <c r="E7" s="233"/>
      <c r="F7" s="233"/>
      <c r="G7" s="233"/>
      <c r="H7" s="233"/>
      <c r="I7" s="4"/>
      <c r="J7" s="5"/>
      <c r="K7" s="5"/>
    </row>
    <row r="8" spans="1:23" x14ac:dyDescent="0.25">
      <c r="A8" s="82"/>
      <c r="B8" s="82"/>
      <c r="C8" s="6"/>
      <c r="D8" s="83"/>
      <c r="E8" s="9"/>
      <c r="F8" s="9"/>
      <c r="G8" s="83"/>
      <c r="H8" s="83"/>
      <c r="I8" s="4"/>
      <c r="J8" s="5"/>
      <c r="K8" s="5"/>
    </row>
    <row r="9" spans="1:23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23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23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23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23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23" ht="22.5" x14ac:dyDescent="0.25">
      <c r="A14" s="84" t="s">
        <v>14</v>
      </c>
      <c r="B14" s="84" t="s">
        <v>15</v>
      </c>
      <c r="C14" s="84" t="s">
        <v>16</v>
      </c>
      <c r="D14" s="8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</row>
    <row r="15" spans="1:23" x14ac:dyDescent="0.25">
      <c r="A15" s="135" t="s">
        <v>25</v>
      </c>
      <c r="B15" s="136"/>
      <c r="C15" s="136"/>
      <c r="D15" s="137"/>
      <c r="E15" s="138">
        <v>3072.5736000000002</v>
      </c>
      <c r="F15" s="138">
        <v>2456.5999966103032</v>
      </c>
      <c r="G15" s="139">
        <v>615.97360338969702</v>
      </c>
      <c r="H15" s="140">
        <v>0.20047480828114159</v>
      </c>
      <c r="I15" s="138"/>
      <c r="J15" s="138">
        <v>2</v>
      </c>
      <c r="K15" s="138">
        <v>41.4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</row>
    <row r="16" spans="1:23" x14ac:dyDescent="0.25">
      <c r="A16" s="41"/>
      <c r="B16" s="42" t="s">
        <v>26</v>
      </c>
      <c r="C16" s="42"/>
      <c r="D16" s="43"/>
      <c r="E16" s="51" t="s">
        <v>29</v>
      </c>
      <c r="F16" s="51" t="s">
        <v>29</v>
      </c>
      <c r="G16" s="45" t="str">
        <f>IFERROR(#REF!-#REF!, "…")</f>
        <v>…</v>
      </c>
      <c r="H16" s="45" t="str">
        <f>IFERROR(#REF!-G16, "…")</f>
        <v>…</v>
      </c>
      <c r="I16" s="44"/>
      <c r="J16" s="44"/>
      <c r="K16" s="44"/>
      <c r="M16" s="141"/>
      <c r="N16" s="141"/>
      <c r="O16" s="141"/>
      <c r="P16" s="141"/>
      <c r="Q16" s="142"/>
      <c r="R16" s="142"/>
      <c r="S16" s="142"/>
      <c r="T16" s="142"/>
      <c r="U16" s="142"/>
      <c r="V16" s="142"/>
      <c r="W16" s="142"/>
    </row>
    <row r="17" spans="1:23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>IFERROR(E16-F16, "…")</f>
        <v>…</v>
      </c>
      <c r="H17" s="52" t="str">
        <f>IFERROR(F16-G17, "…")</f>
        <v>…</v>
      </c>
      <c r="I17" s="44"/>
      <c r="J17" s="44"/>
      <c r="K17" s="44"/>
      <c r="M17" s="141"/>
      <c r="N17" s="141"/>
      <c r="O17" s="141"/>
      <c r="P17" s="141"/>
      <c r="Q17" s="142"/>
      <c r="R17" s="142"/>
      <c r="S17" s="142"/>
      <c r="T17" s="142"/>
      <c r="U17" s="142"/>
      <c r="V17" s="142"/>
      <c r="W17" s="142"/>
    </row>
    <row r="18" spans="1:23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ref="G18:H80" si="0">IFERROR(E18-F18, "…")</f>
        <v>…</v>
      </c>
      <c r="H18" s="52" t="str">
        <f t="shared" si="0"/>
        <v>…</v>
      </c>
      <c r="I18" s="44"/>
      <c r="J18" s="44"/>
      <c r="K18" s="44"/>
      <c r="M18" s="141"/>
      <c r="N18" s="141"/>
      <c r="O18" s="141"/>
      <c r="P18" s="141"/>
      <c r="Q18" s="142"/>
      <c r="R18" s="142"/>
      <c r="S18" s="142"/>
      <c r="T18" s="142"/>
      <c r="U18" s="142"/>
      <c r="V18" s="142"/>
      <c r="W18" s="142"/>
    </row>
    <row r="19" spans="1:23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0"/>
        <v>…</v>
      </c>
      <c r="H19" s="52" t="str">
        <f t="shared" si="0"/>
        <v>…</v>
      </c>
      <c r="I19" s="44"/>
      <c r="J19" s="44"/>
      <c r="K19" s="44"/>
      <c r="M19" s="141"/>
      <c r="N19" s="141"/>
      <c r="O19" s="141"/>
      <c r="P19" s="141"/>
      <c r="Q19" s="142"/>
      <c r="R19" s="142"/>
      <c r="S19" s="142"/>
      <c r="T19" s="142"/>
      <c r="U19" s="142"/>
      <c r="V19" s="142"/>
      <c r="W19" s="142"/>
    </row>
    <row r="20" spans="1:23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0"/>
        <v>…</v>
      </c>
      <c r="H20" s="52" t="str">
        <f t="shared" si="0"/>
        <v>…</v>
      </c>
      <c r="I20" s="44"/>
      <c r="J20" s="44"/>
      <c r="K20" s="44"/>
      <c r="M20" s="141"/>
      <c r="N20" s="141"/>
      <c r="O20" s="141"/>
      <c r="P20" s="141"/>
      <c r="Q20" s="142"/>
      <c r="R20" s="142"/>
      <c r="S20" s="142"/>
      <c r="T20" s="142"/>
      <c r="U20" s="142"/>
      <c r="V20" s="142"/>
      <c r="W20" s="142"/>
    </row>
    <row r="21" spans="1:23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0"/>
        <v>…</v>
      </c>
      <c r="H21" s="52" t="str">
        <f t="shared" si="0"/>
        <v>…</v>
      </c>
      <c r="I21" s="44"/>
      <c r="J21" s="44"/>
      <c r="K21" s="44"/>
    </row>
    <row r="22" spans="1:23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0"/>
        <v>…</v>
      </c>
      <c r="H22" s="52" t="str">
        <f t="shared" si="0"/>
        <v>…</v>
      </c>
      <c r="I22" s="44"/>
      <c r="J22" s="44"/>
      <c r="K22" s="44"/>
    </row>
    <row r="23" spans="1:23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0"/>
        <v>…</v>
      </c>
      <c r="H23" s="52" t="str">
        <f t="shared" si="0"/>
        <v>…</v>
      </c>
      <c r="I23" s="44"/>
      <c r="J23" s="44"/>
      <c r="K23" s="44"/>
    </row>
    <row r="24" spans="1:23" x14ac:dyDescent="0.25">
      <c r="A24" s="41"/>
      <c r="B24" s="42" t="s">
        <v>36</v>
      </c>
      <c r="C24" s="42"/>
      <c r="D24" s="43"/>
      <c r="E24" s="51" t="s">
        <v>29</v>
      </c>
      <c r="F24" s="51" t="s">
        <v>29</v>
      </c>
      <c r="G24" s="45" t="str">
        <f t="shared" si="0"/>
        <v>…</v>
      </c>
      <c r="H24" s="45" t="str">
        <f t="shared" si="0"/>
        <v>…</v>
      </c>
      <c r="I24" s="44"/>
      <c r="J24" s="44"/>
      <c r="K24" s="44"/>
    </row>
    <row r="25" spans="1:23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0"/>
        <v>…</v>
      </c>
      <c r="H25" s="52" t="str">
        <f t="shared" si="0"/>
        <v>…</v>
      </c>
      <c r="I25" s="44"/>
      <c r="J25" s="44"/>
      <c r="K25" s="44"/>
    </row>
    <row r="26" spans="1:23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0"/>
        <v>…</v>
      </c>
      <c r="H26" s="52" t="str">
        <f t="shared" si="0"/>
        <v>…</v>
      </c>
      <c r="I26" s="44"/>
      <c r="J26" s="44"/>
      <c r="K26" s="44"/>
    </row>
    <row r="27" spans="1:23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0"/>
        <v>…</v>
      </c>
      <c r="H27" s="52" t="str">
        <f t="shared" si="0"/>
        <v>…</v>
      </c>
      <c r="I27" s="44"/>
      <c r="J27" s="44"/>
      <c r="K27" s="44"/>
    </row>
    <row r="28" spans="1:23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0"/>
        <v>…</v>
      </c>
      <c r="H28" s="52" t="str">
        <f t="shared" si="0"/>
        <v>…</v>
      </c>
      <c r="I28" s="44"/>
      <c r="J28" s="44"/>
      <c r="K28" s="44"/>
    </row>
    <row r="29" spans="1:23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0"/>
        <v>…</v>
      </c>
      <c r="H29" s="52" t="str">
        <f t="shared" si="0"/>
        <v>…</v>
      </c>
      <c r="I29" s="44"/>
      <c r="J29" s="44"/>
      <c r="K29" s="44"/>
    </row>
    <row r="30" spans="1:23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0"/>
        <v>…</v>
      </c>
      <c r="H30" s="52" t="str">
        <f t="shared" si="0"/>
        <v>…</v>
      </c>
      <c r="I30" s="44"/>
      <c r="J30" s="44"/>
      <c r="K30" s="44"/>
    </row>
    <row r="31" spans="1:23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0"/>
        <v>…</v>
      </c>
      <c r="H31" s="52" t="str">
        <f t="shared" si="0"/>
        <v>…</v>
      </c>
      <c r="I31" s="44"/>
      <c r="J31" s="44"/>
      <c r="K31" s="44"/>
    </row>
    <row r="32" spans="1:23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0"/>
        <v>…</v>
      </c>
      <c r="H32" s="52" t="str">
        <f t="shared" si="0"/>
        <v>…</v>
      </c>
      <c r="I32" s="44"/>
      <c r="J32" s="44"/>
      <c r="K32" s="44"/>
    </row>
    <row r="33" spans="1:1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0"/>
        <v>…</v>
      </c>
      <c r="H33" s="52" t="str">
        <f t="shared" si="0"/>
        <v>…</v>
      </c>
      <c r="I33" s="44"/>
      <c r="J33" s="44"/>
      <c r="K33" s="44"/>
    </row>
    <row r="34" spans="1:1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0"/>
        <v>…</v>
      </c>
      <c r="H34" s="52" t="str">
        <f t="shared" si="0"/>
        <v>…</v>
      </c>
      <c r="I34" s="44"/>
      <c r="J34" s="44"/>
      <c r="K34" s="44"/>
    </row>
    <row r="35" spans="1:1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0"/>
        <v>…</v>
      </c>
      <c r="H35" s="52" t="str">
        <f t="shared" si="0"/>
        <v>…</v>
      </c>
      <c r="I35" s="44"/>
      <c r="J35" s="44"/>
      <c r="K35" s="44"/>
    </row>
    <row r="36" spans="1:1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0"/>
        <v>…</v>
      </c>
      <c r="H36" s="52" t="str">
        <f t="shared" si="0"/>
        <v>…</v>
      </c>
      <c r="I36" s="44"/>
      <c r="J36" s="44"/>
      <c r="K36" s="44"/>
    </row>
    <row r="37" spans="1:1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0"/>
        <v>…</v>
      </c>
      <c r="H37" s="52" t="str">
        <f t="shared" si="0"/>
        <v>…</v>
      </c>
      <c r="I37" s="44"/>
      <c r="J37" s="44"/>
      <c r="K37" s="44"/>
    </row>
    <row r="38" spans="1:1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0"/>
        <v>…</v>
      </c>
      <c r="H38" s="52" t="str">
        <f t="shared" si="0"/>
        <v>…</v>
      </c>
      <c r="I38" s="44"/>
      <c r="J38" s="44"/>
      <c r="K38" s="44"/>
    </row>
    <row r="39" spans="1:1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0"/>
        <v>…</v>
      </c>
      <c r="H39" s="52" t="str">
        <f t="shared" si="0"/>
        <v>…</v>
      </c>
      <c r="I39" s="44"/>
      <c r="J39" s="44"/>
      <c r="K39" s="44"/>
    </row>
    <row r="40" spans="1:1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0"/>
        <v>…</v>
      </c>
      <c r="H40" s="52" t="str">
        <f t="shared" si="0"/>
        <v>…</v>
      </c>
      <c r="I40" s="44"/>
      <c r="J40" s="44"/>
      <c r="K40" s="44"/>
    </row>
    <row r="41" spans="1:1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0"/>
        <v>…</v>
      </c>
      <c r="H41" s="52" t="str">
        <f t="shared" si="0"/>
        <v>…</v>
      </c>
      <c r="I41" s="44"/>
      <c r="J41" s="44"/>
      <c r="K41" s="44"/>
    </row>
    <row r="42" spans="1:1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0"/>
        <v>…</v>
      </c>
      <c r="H42" s="52" t="str">
        <f t="shared" si="0"/>
        <v>…</v>
      </c>
      <c r="I42" s="44"/>
      <c r="J42" s="44"/>
      <c r="K42" s="44"/>
    </row>
    <row r="43" spans="1:1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0"/>
        <v>…</v>
      </c>
      <c r="H43" s="52" t="str">
        <f t="shared" si="0"/>
        <v>…</v>
      </c>
      <c r="I43" s="44"/>
      <c r="J43" s="44"/>
      <c r="K43" s="44"/>
    </row>
    <row r="44" spans="1:1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0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51" t="s">
        <v>29</v>
      </c>
      <c r="F45" s="51" t="s">
        <v>29</v>
      </c>
      <c r="G45" s="45" t="str">
        <f t="shared" si="0"/>
        <v>…</v>
      </c>
      <c r="H45" s="45" t="str">
        <f t="shared" si="0"/>
        <v>…</v>
      </c>
      <c r="I45" s="44"/>
      <c r="J45" s="44"/>
      <c r="K45" s="44"/>
    </row>
    <row r="46" spans="1:1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0"/>
        <v>…</v>
      </c>
      <c r="H46" s="52" t="str">
        <f t="shared" si="0"/>
        <v>…</v>
      </c>
      <c r="I46" s="44"/>
      <c r="J46" s="44"/>
      <c r="K46" s="44"/>
    </row>
    <row r="47" spans="1:1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0"/>
        <v>…</v>
      </c>
      <c r="H47" s="52" t="str">
        <f t="shared" si="0"/>
        <v>…</v>
      </c>
      <c r="I47" s="44"/>
      <c r="J47" s="44"/>
      <c r="K47" s="44"/>
    </row>
    <row r="48" spans="1:1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0"/>
        <v>…</v>
      </c>
      <c r="H48" s="52" t="str">
        <f t="shared" si="0"/>
        <v>…</v>
      </c>
      <c r="I48" s="44"/>
      <c r="J48" s="44"/>
      <c r="K48" s="44"/>
    </row>
    <row r="49" spans="1:1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0"/>
        <v>…</v>
      </c>
      <c r="H49" s="52" t="str">
        <f t="shared" si="0"/>
        <v>…</v>
      </c>
      <c r="I49" s="44"/>
      <c r="J49" s="44"/>
      <c r="K49" s="44"/>
    </row>
    <row r="50" spans="1:1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0"/>
        <v>…</v>
      </c>
      <c r="H50" s="52" t="str">
        <f t="shared" si="0"/>
        <v>…</v>
      </c>
      <c r="I50" s="44"/>
      <c r="J50" s="44"/>
      <c r="K50" s="44"/>
    </row>
    <row r="51" spans="1:1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0"/>
        <v>…</v>
      </c>
      <c r="H51" s="52" t="str">
        <f t="shared" si="0"/>
        <v>…</v>
      </c>
      <c r="I51" s="44"/>
      <c r="J51" s="44"/>
      <c r="K51" s="44"/>
    </row>
    <row r="52" spans="1:1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0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51" t="s">
        <v>29</v>
      </c>
      <c r="F53" s="51" t="s">
        <v>29</v>
      </c>
      <c r="G53" s="45" t="str">
        <f t="shared" si="0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0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0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0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0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0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0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0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0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51" t="s">
        <v>29</v>
      </c>
      <c r="F62" s="51" t="s">
        <v>29</v>
      </c>
      <c r="G62" s="45" t="str">
        <f t="shared" si="0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0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0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0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0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0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0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0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0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0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0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0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51" t="s">
        <v>29</v>
      </c>
      <c r="F74" s="51" t="s">
        <v>29</v>
      </c>
      <c r="G74" s="45" t="str">
        <f t="shared" si="0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0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0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0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0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0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0"/>
        <v>…</v>
      </c>
      <c r="H80" s="52" t="str">
        <f t="shared" si="0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1">IFERROR(E81-F81, "…")</f>
        <v>…</v>
      </c>
      <c r="H81" s="52" t="str">
        <f t="shared" si="1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1"/>
        <v>…</v>
      </c>
      <c r="H82" s="52" t="str">
        <f t="shared" si="1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1"/>
        <v>…</v>
      </c>
      <c r="H83" s="52" t="str">
        <f t="shared" si="1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1"/>
        <v>…</v>
      </c>
      <c r="H84" s="52" t="str">
        <f t="shared" si="1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1"/>
        <v>…</v>
      </c>
      <c r="H85" s="52" t="str">
        <f t="shared" si="1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1"/>
        <v>…</v>
      </c>
      <c r="H86" s="52" t="str">
        <f t="shared" si="1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1"/>
        <v>…</v>
      </c>
      <c r="H87" s="52" t="str">
        <f t="shared" si="1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29</v>
      </c>
      <c r="F88" s="51" t="s">
        <v>29</v>
      </c>
      <c r="G88" s="52" t="str">
        <f t="shared" si="1"/>
        <v>…</v>
      </c>
      <c r="H88" s="58" t="str">
        <f t="shared" si="1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29</v>
      </c>
      <c r="F89" s="51" t="s">
        <v>29</v>
      </c>
      <c r="G89" s="52" t="str">
        <f t="shared" si="1"/>
        <v>…</v>
      </c>
      <c r="H89" s="58" t="str">
        <f t="shared" si="1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1"/>
        <v>…</v>
      </c>
      <c r="H90" s="58" t="str">
        <f t="shared" si="1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1"/>
        <v>…</v>
      </c>
      <c r="H91" s="52" t="str">
        <f t="shared" si="1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1"/>
        <v>…</v>
      </c>
      <c r="H92" s="52" t="str">
        <f t="shared" si="1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1"/>
        <v>…</v>
      </c>
      <c r="H93" s="52" t="str">
        <f t="shared" si="1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1"/>
        <v>…</v>
      </c>
      <c r="H94" s="52" t="str">
        <f t="shared" si="1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1"/>
        <v>…</v>
      </c>
      <c r="H95" s="52" t="str">
        <f t="shared" si="1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1"/>
        <v>…</v>
      </c>
      <c r="H96" s="52" t="str">
        <f t="shared" si="1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1"/>
        <v>…</v>
      </c>
      <c r="H97" s="52" t="str">
        <f t="shared" si="1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1"/>
        <v>…</v>
      </c>
      <c r="H98" s="52" t="str">
        <f t="shared" si="1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1"/>
        <v>…</v>
      </c>
      <c r="H99" s="52" t="str">
        <f t="shared" si="1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1"/>
        <v>…</v>
      </c>
      <c r="H100" s="52" t="str">
        <f t="shared" si="1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1"/>
        <v>…</v>
      </c>
      <c r="H101" s="52" t="str">
        <f t="shared" si="1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1"/>
        <v>…</v>
      </c>
      <c r="H102" s="52" t="str">
        <f t="shared" si="1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29</v>
      </c>
      <c r="F103" s="51" t="s">
        <v>29</v>
      </c>
      <c r="G103" s="52" t="str">
        <f t="shared" si="1"/>
        <v>…</v>
      </c>
      <c r="H103" s="58" t="str">
        <f t="shared" si="1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1"/>
        <v>…</v>
      </c>
      <c r="H104" s="52" t="str">
        <f t="shared" si="1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1"/>
        <v>…</v>
      </c>
      <c r="H105" s="52" t="str">
        <f t="shared" si="1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1"/>
        <v>…</v>
      </c>
      <c r="H106" s="52" t="str">
        <f t="shared" si="1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1"/>
        <v>…</v>
      </c>
      <c r="H107" s="52" t="str">
        <f t="shared" si="1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1"/>
        <v>…</v>
      </c>
      <c r="H108" s="52" t="str">
        <f t="shared" si="1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1"/>
        <v>…</v>
      </c>
      <c r="H109" s="52" t="str">
        <f t="shared" si="1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1"/>
        <v>…</v>
      </c>
      <c r="H110" s="52" t="str">
        <f t="shared" si="1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29</v>
      </c>
      <c r="F111" s="51" t="s">
        <v>29</v>
      </c>
      <c r="G111" s="52" t="str">
        <f t="shared" si="1"/>
        <v>…</v>
      </c>
      <c r="H111" s="58" t="str">
        <f t="shared" si="1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1"/>
        <v>…</v>
      </c>
      <c r="H112" s="52" t="str">
        <f t="shared" si="1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1"/>
        <v>…</v>
      </c>
      <c r="H113" s="52" t="str">
        <f t="shared" si="1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1"/>
        <v>…</v>
      </c>
      <c r="H114" s="52" t="str">
        <f t="shared" si="1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1"/>
        <v>…</v>
      </c>
      <c r="H115" s="52" t="str">
        <f t="shared" si="1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1"/>
        <v>…</v>
      </c>
      <c r="H116" s="52" t="str">
        <f t="shared" si="1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1"/>
        <v>…</v>
      </c>
      <c r="H117" s="52" t="str">
        <f t="shared" si="1"/>
        <v>…</v>
      </c>
      <c r="I117" s="44"/>
      <c r="J117" s="44"/>
      <c r="K117" s="44"/>
    </row>
    <row r="118" spans="1:1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1"/>
        <v>…</v>
      </c>
      <c r="H118" s="52" t="str">
        <f t="shared" si="1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1"/>
        <v>…</v>
      </c>
      <c r="H119" s="52" t="str">
        <f t="shared" si="1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1"/>
        <v>…</v>
      </c>
      <c r="H120" s="52" t="str">
        <f t="shared" si="1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1"/>
        <v>…</v>
      </c>
      <c r="H121" s="52" t="str">
        <f t="shared" si="1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1"/>
        <v>…</v>
      </c>
      <c r="H122" s="52" t="str">
        <f t="shared" si="1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29</v>
      </c>
      <c r="F123" s="51" t="s">
        <v>29</v>
      </c>
      <c r="G123" s="52" t="str">
        <f t="shared" si="1"/>
        <v>…</v>
      </c>
      <c r="H123" s="58" t="str">
        <f t="shared" si="1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1"/>
        <v>…</v>
      </c>
      <c r="H124" s="52" t="str">
        <f t="shared" si="1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1"/>
        <v>…</v>
      </c>
      <c r="H125" s="52" t="str">
        <f t="shared" si="1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1"/>
        <v>…</v>
      </c>
      <c r="H126" s="52" t="str">
        <f t="shared" si="1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1"/>
        <v>…</v>
      </c>
      <c r="H127" s="52" t="str">
        <f t="shared" si="1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1"/>
        <v>…</v>
      </c>
      <c r="H128" s="52" t="str">
        <f t="shared" si="1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29</v>
      </c>
      <c r="F129" s="51" t="s">
        <v>29</v>
      </c>
      <c r="G129" s="52" t="str">
        <f t="shared" si="1"/>
        <v>…</v>
      </c>
      <c r="H129" s="58" t="str">
        <f t="shared" si="1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1"/>
        <v>…</v>
      </c>
      <c r="H130" s="52" t="str">
        <f t="shared" si="1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1"/>
        <v>…</v>
      </c>
      <c r="H131" s="52" t="str">
        <f t="shared" si="1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1"/>
        <v>…</v>
      </c>
      <c r="H132" s="52" t="str">
        <f t="shared" si="1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1"/>
        <v>…</v>
      </c>
      <c r="H133" s="52" t="str">
        <f t="shared" si="1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1"/>
        <v>…</v>
      </c>
      <c r="H134" s="52" t="str">
        <f t="shared" si="1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1"/>
        <v>…</v>
      </c>
      <c r="H135" s="52" t="str">
        <f t="shared" si="1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1"/>
        <v>…</v>
      </c>
      <c r="H136" s="52" t="str">
        <f t="shared" si="1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1"/>
        <v>…</v>
      </c>
      <c r="H137" s="52" t="str">
        <f t="shared" si="1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1"/>
        <v>…</v>
      </c>
      <c r="H138" s="52" t="str">
        <f t="shared" si="1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29</v>
      </c>
      <c r="F139" s="51" t="s">
        <v>29</v>
      </c>
      <c r="G139" s="52" t="str">
        <f t="shared" si="1"/>
        <v>…</v>
      </c>
      <c r="H139" s="58" t="str">
        <f t="shared" si="1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1"/>
        <v>…</v>
      </c>
      <c r="H140" s="52" t="str">
        <f t="shared" si="1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1"/>
        <v>…</v>
      </c>
      <c r="H141" s="52" t="str">
        <f t="shared" si="1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1"/>
        <v>…</v>
      </c>
      <c r="H142" s="52" t="str">
        <f t="shared" si="1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1"/>
        <v>…</v>
      </c>
      <c r="H143" s="52" t="str">
        <f t="shared" si="1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1"/>
        <v>…</v>
      </c>
      <c r="H144" s="52" t="str">
        <f t="shared" si="1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2">IFERROR(E145-F145, "…")</f>
        <v>…</v>
      </c>
      <c r="H145" s="52" t="str">
        <f t="shared" si="2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2"/>
        <v>…</v>
      </c>
      <c r="H146" s="52" t="str">
        <f t="shared" si="2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2"/>
        <v>…</v>
      </c>
      <c r="H147" s="52" t="str">
        <f t="shared" si="2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2"/>
        <v>…</v>
      </c>
      <c r="H148" s="52" t="str">
        <f t="shared" si="2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2"/>
        <v>…</v>
      </c>
      <c r="H149" s="52" t="str">
        <f t="shared" si="2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2"/>
        <v>…</v>
      </c>
      <c r="H150" s="52" t="str">
        <f t="shared" si="2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2"/>
        <v>…</v>
      </c>
      <c r="H151" s="52" t="str">
        <f t="shared" si="2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29</v>
      </c>
      <c r="F152" s="51" t="s">
        <v>29</v>
      </c>
      <c r="G152" s="52" t="str">
        <f t="shared" si="2"/>
        <v>…</v>
      </c>
      <c r="H152" s="58" t="str">
        <f t="shared" si="2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2"/>
        <v>…</v>
      </c>
      <c r="H153" s="52" t="str">
        <f t="shared" si="2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2"/>
        <v>…</v>
      </c>
      <c r="H154" s="52" t="str">
        <f t="shared" si="2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2"/>
        <v>…</v>
      </c>
      <c r="H155" s="52" t="str">
        <f t="shared" si="2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29</v>
      </c>
      <c r="F156" s="51" t="s">
        <v>29</v>
      </c>
      <c r="G156" s="52" t="str">
        <f t="shared" si="2"/>
        <v>…</v>
      </c>
      <c r="H156" s="58" t="str">
        <f t="shared" si="2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2"/>
        <v>…</v>
      </c>
      <c r="H157" s="52" t="str">
        <f t="shared" si="2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2"/>
        <v>…</v>
      </c>
      <c r="H158" s="52" t="str">
        <f t="shared" si="2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2"/>
        <v>…</v>
      </c>
      <c r="H159" s="52" t="str">
        <f t="shared" si="2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2"/>
        <v>…</v>
      </c>
      <c r="H160" s="52" t="str">
        <f t="shared" si="2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2"/>
        <v>…</v>
      </c>
      <c r="H161" s="52" t="str">
        <f t="shared" si="2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2"/>
        <v>…</v>
      </c>
      <c r="H162" s="52" t="str">
        <f t="shared" si="2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2"/>
        <v>…</v>
      </c>
      <c r="H163" s="52" t="str">
        <f t="shared" si="2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2"/>
        <v>…</v>
      </c>
      <c r="H164" s="52" t="str">
        <f t="shared" si="2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2"/>
        <v>…</v>
      </c>
      <c r="H165" s="52" t="str">
        <f t="shared" si="2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2"/>
        <v>…</v>
      </c>
      <c r="H166" s="52" t="str">
        <f t="shared" si="2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29</v>
      </c>
      <c r="F167" s="51" t="s">
        <v>29</v>
      </c>
      <c r="G167" s="52" t="str">
        <f t="shared" si="2"/>
        <v>…</v>
      </c>
      <c r="H167" s="58" t="str">
        <f t="shared" si="2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2"/>
        <v>…</v>
      </c>
      <c r="H168" s="52" t="str">
        <f t="shared" si="2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2"/>
        <v>…</v>
      </c>
      <c r="H169" s="52" t="str">
        <f t="shared" si="2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2"/>
        <v>…</v>
      </c>
      <c r="H170" s="52" t="str">
        <f t="shared" si="2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2"/>
        <v>…</v>
      </c>
      <c r="H171" s="52" t="str">
        <f t="shared" si="2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2"/>
        <v>…</v>
      </c>
      <c r="H172" s="52" t="str">
        <f t="shared" si="2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2"/>
        <v>…</v>
      </c>
      <c r="H173" s="52" t="str">
        <f t="shared" si="2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2"/>
        <v>…</v>
      </c>
      <c r="H174" s="52" t="str">
        <f t="shared" si="2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2"/>
        <v>…</v>
      </c>
      <c r="H175" s="52" t="str">
        <f t="shared" si="2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29</v>
      </c>
      <c r="F176" s="51" t="s">
        <v>29</v>
      </c>
      <c r="G176" s="52" t="str">
        <f t="shared" si="2"/>
        <v>…</v>
      </c>
      <c r="H176" s="58" t="str">
        <f t="shared" si="2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2"/>
        <v>…</v>
      </c>
      <c r="H177" s="52" t="str">
        <f t="shared" si="2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2"/>
        <v>…</v>
      </c>
      <c r="H178" s="52" t="str">
        <f t="shared" si="2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2"/>
        <v>…</v>
      </c>
      <c r="H179" s="52" t="str">
        <f t="shared" si="2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29</v>
      </c>
      <c r="F180" s="51" t="s">
        <v>29</v>
      </c>
      <c r="G180" s="52" t="str">
        <f t="shared" si="2"/>
        <v>…</v>
      </c>
      <c r="H180" s="58" t="str">
        <f t="shared" si="2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2"/>
        <v>…</v>
      </c>
      <c r="H181" s="52" t="str">
        <f t="shared" si="2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2"/>
        <v>…</v>
      </c>
      <c r="H182" s="52" t="str">
        <f t="shared" si="2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2"/>
        <v>…</v>
      </c>
      <c r="H183" s="52" t="str">
        <f t="shared" si="2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29</v>
      </c>
      <c r="F184" s="51" t="s">
        <v>29</v>
      </c>
      <c r="G184" s="52" t="str">
        <f t="shared" si="2"/>
        <v>…</v>
      </c>
      <c r="H184" s="58" t="str">
        <f t="shared" si="2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2"/>
        <v>…</v>
      </c>
      <c r="H185" s="52" t="str">
        <f t="shared" si="2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2"/>
        <v>…</v>
      </c>
      <c r="H186" s="52" t="str">
        <f t="shared" si="2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2"/>
        <v>…</v>
      </c>
      <c r="H187" s="52" t="str">
        <f t="shared" si="2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29</v>
      </c>
      <c r="F188" s="51" t="s">
        <v>29</v>
      </c>
      <c r="G188" s="52" t="str">
        <f t="shared" si="2"/>
        <v>…</v>
      </c>
      <c r="H188" s="58" t="str">
        <f t="shared" si="2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2"/>
        <v>…</v>
      </c>
      <c r="H189" s="52" t="str">
        <f t="shared" si="2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2"/>
        <v>…</v>
      </c>
      <c r="H190" s="52" t="str">
        <f t="shared" si="2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2"/>
        <v>…</v>
      </c>
      <c r="H191" s="52" t="str">
        <f t="shared" si="2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2"/>
        <v>…</v>
      </c>
      <c r="H192" s="52" t="str">
        <f t="shared" si="2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2"/>
        <v>…</v>
      </c>
      <c r="H193" s="52" t="str">
        <f t="shared" si="2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2"/>
        <v>…</v>
      </c>
      <c r="H194" s="52" t="str">
        <f t="shared" si="2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2"/>
        <v>…</v>
      </c>
      <c r="H195" s="52" t="str">
        <f t="shared" si="2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2"/>
        <v>…</v>
      </c>
      <c r="H196" s="52" t="str">
        <f t="shared" si="2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29</v>
      </c>
      <c r="F197" s="51" t="s">
        <v>29</v>
      </c>
      <c r="G197" s="52" t="str">
        <f t="shared" si="2"/>
        <v>…</v>
      </c>
      <c r="H197" s="58" t="str">
        <f t="shared" si="2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2"/>
        <v>…</v>
      </c>
      <c r="H198" s="52" t="str">
        <f t="shared" si="2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2"/>
        <v>…</v>
      </c>
      <c r="H199" s="52" t="str">
        <f t="shared" si="2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2"/>
        <v>…</v>
      </c>
      <c r="H200" s="52" t="str">
        <f t="shared" si="2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2"/>
        <v>…</v>
      </c>
      <c r="H201" s="52" t="str">
        <f t="shared" si="2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2"/>
        <v>…</v>
      </c>
      <c r="H202" s="52" t="str">
        <f t="shared" si="2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2"/>
        <v>…</v>
      </c>
      <c r="H203" s="52" t="str">
        <f t="shared" si="2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2"/>
        <v>…</v>
      </c>
      <c r="H204" s="52" t="str">
        <f t="shared" si="2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2"/>
        <v>…</v>
      </c>
      <c r="H205" s="52" t="str">
        <f t="shared" si="2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2"/>
        <v>…</v>
      </c>
      <c r="H206" s="52" t="str">
        <f t="shared" si="2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2"/>
        <v>…</v>
      </c>
      <c r="H207" s="52" t="str">
        <f t="shared" si="2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2"/>
        <v>…</v>
      </c>
      <c r="H208" s="52" t="str">
        <f t="shared" si="2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3">IFERROR(E209-F209, "…")</f>
        <v>…</v>
      </c>
      <c r="H209" s="52" t="str">
        <f t="shared" si="3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3"/>
        <v>…</v>
      </c>
      <c r="H210" s="52" t="str">
        <f t="shared" si="3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29</v>
      </c>
      <c r="F211" s="51" t="s">
        <v>29</v>
      </c>
      <c r="G211" s="52" t="str">
        <f t="shared" si="3"/>
        <v>…</v>
      </c>
      <c r="H211" s="58" t="str">
        <f t="shared" si="3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3"/>
        <v>…</v>
      </c>
      <c r="H212" s="52" t="str">
        <f t="shared" si="3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3"/>
        <v>…</v>
      </c>
      <c r="H213" s="52" t="str">
        <f t="shared" si="3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3"/>
        <v>…</v>
      </c>
      <c r="H214" s="52" t="str">
        <f t="shared" si="3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3"/>
        <v>…</v>
      </c>
      <c r="H215" s="52" t="str">
        <f t="shared" si="3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3"/>
        <v>…</v>
      </c>
      <c r="H216" s="52" t="str">
        <f t="shared" si="3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3"/>
        <v>…</v>
      </c>
      <c r="H217" s="52" t="str">
        <f t="shared" si="3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3"/>
        <v>…</v>
      </c>
      <c r="H218" s="52" t="str">
        <f t="shared" si="3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3"/>
        <v>…</v>
      </c>
      <c r="H219" s="52" t="str">
        <f t="shared" si="3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3"/>
        <v>…</v>
      </c>
      <c r="H220" s="52" t="str">
        <f t="shared" si="3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3"/>
        <v>…</v>
      </c>
      <c r="H221" s="52" t="str">
        <f t="shared" si="3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29</v>
      </c>
      <c r="F222" s="51" t="s">
        <v>29</v>
      </c>
      <c r="G222" s="52" t="str">
        <f t="shared" si="3"/>
        <v>…</v>
      </c>
      <c r="H222" s="58" t="str">
        <f t="shared" si="3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3"/>
        <v>…</v>
      </c>
      <c r="H223" s="52" t="str">
        <f t="shared" si="3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3"/>
        <v>…</v>
      </c>
      <c r="H224" s="52" t="str">
        <f t="shared" si="3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3"/>
        <v>…</v>
      </c>
      <c r="H225" s="52" t="str">
        <f t="shared" si="3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3"/>
        <v>…</v>
      </c>
      <c r="H226" s="52" t="str">
        <f t="shared" si="3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29</v>
      </c>
      <c r="F227" s="51" t="s">
        <v>29</v>
      </c>
      <c r="G227" s="52" t="str">
        <f t="shared" si="3"/>
        <v>…</v>
      </c>
      <c r="H227" s="58" t="str">
        <f t="shared" si="3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3"/>
        <v>…</v>
      </c>
      <c r="H228" s="52" t="str">
        <f t="shared" si="3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3"/>
        <v>…</v>
      </c>
      <c r="H229" s="52" t="str">
        <f t="shared" si="3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3"/>
        <v>…</v>
      </c>
      <c r="H230" s="52" t="str">
        <f t="shared" si="3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29</v>
      </c>
      <c r="F231" s="51" t="s">
        <v>29</v>
      </c>
      <c r="G231" s="52" t="str">
        <f t="shared" si="3"/>
        <v>…</v>
      </c>
      <c r="H231" s="58" t="str">
        <f t="shared" si="3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3"/>
        <v>…</v>
      </c>
      <c r="H232" s="52" t="str">
        <f t="shared" si="3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3"/>
        <v>…</v>
      </c>
      <c r="H233" s="52" t="str">
        <f t="shared" si="3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3"/>
        <v>…</v>
      </c>
      <c r="H234" s="52" t="str">
        <f t="shared" si="3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3"/>
        <v>…</v>
      </c>
      <c r="H235" s="64" t="str">
        <f t="shared" si="3"/>
        <v>…</v>
      </c>
      <c r="I235" s="65"/>
      <c r="J235" s="65"/>
      <c r="K235" s="65"/>
    </row>
  </sheetData>
  <mergeCells count="12">
    <mergeCell ref="A5:B5"/>
    <mergeCell ref="A1:K1"/>
    <mergeCell ref="A2:K2"/>
    <mergeCell ref="A3:H3"/>
    <mergeCell ref="A4:B4"/>
    <mergeCell ref="I13:K13"/>
    <mergeCell ref="A6:B6"/>
    <mergeCell ref="C6:H6"/>
    <mergeCell ref="A7:B7"/>
    <mergeCell ref="C7:H7"/>
    <mergeCell ref="A13:D13"/>
    <mergeCell ref="E13:H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36"/>
  <sheetViews>
    <sheetView view="pageBreakPreview" zoomScaleNormal="115" zoomScaleSheetLayoutView="100" workbookViewId="0">
      <selection activeCell="T57" sqref="T57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14" style="71" customWidth="1"/>
    <col min="4" max="4" width="11.2851562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323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324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273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274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42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159">
        <v>7343</v>
      </c>
      <c r="F15" s="159">
        <v>1452</v>
      </c>
      <c r="G15" s="160">
        <f t="shared" ref="G15:G78" si="0">IFERROR(E15-F15, "…")</f>
        <v>5891</v>
      </c>
      <c r="H15" s="161">
        <f>G15/E15</f>
        <v>0.80226065640746291</v>
      </c>
      <c r="I15" s="162">
        <v>485.48760330578534</v>
      </c>
      <c r="J15" s="162">
        <v>517.58595724335737</v>
      </c>
      <c r="K15" s="162">
        <v>551.80651639994358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 t="shared" si="0"/>
        <v>…</v>
      </c>
      <c r="H16" s="45" t="str">
        <f t="shared" ref="H16:H79" si="1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si="0"/>
        <v>…</v>
      </c>
      <c r="H17" s="52" t="str">
        <f t="shared" si="1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0"/>
        <v>…</v>
      </c>
      <c r="H18" s="52" t="str">
        <f t="shared" si="1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0"/>
        <v>…</v>
      </c>
      <c r="H19" s="52" t="str">
        <f t="shared" si="1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0"/>
        <v>…</v>
      </c>
      <c r="H20" s="52" t="str">
        <f t="shared" si="1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0"/>
        <v>…</v>
      </c>
      <c r="H21" s="52" t="str">
        <f t="shared" si="1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0"/>
        <v>…</v>
      </c>
      <c r="H22" s="52" t="str">
        <f t="shared" si="1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0"/>
        <v>…</v>
      </c>
      <c r="H23" s="52" t="str">
        <f t="shared" si="1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0"/>
        <v>…</v>
      </c>
      <c r="H24" s="45" t="str">
        <f t="shared" si="1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0"/>
        <v>…</v>
      </c>
      <c r="H25" s="52" t="str">
        <f t="shared" si="1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0"/>
        <v>…</v>
      </c>
      <c r="H26" s="52" t="str">
        <f t="shared" si="1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0"/>
        <v>…</v>
      </c>
      <c r="H27" s="52" t="str">
        <f t="shared" si="1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0"/>
        <v>…</v>
      </c>
      <c r="H28" s="52" t="str">
        <f t="shared" si="1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0"/>
        <v>…</v>
      </c>
      <c r="H29" s="52" t="str">
        <f t="shared" si="1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0"/>
        <v>…</v>
      </c>
      <c r="H30" s="52" t="str">
        <f t="shared" si="1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0"/>
        <v>…</v>
      </c>
      <c r="H31" s="52" t="str">
        <f t="shared" si="1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0"/>
        <v>…</v>
      </c>
      <c r="H32" s="52" t="str">
        <f t="shared" si="1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0"/>
        <v>…</v>
      </c>
      <c r="H33" s="52" t="str">
        <f t="shared" si="1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0"/>
        <v>…</v>
      </c>
      <c r="H34" s="52" t="str">
        <f t="shared" si="1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0"/>
        <v>…</v>
      </c>
      <c r="H35" s="52" t="str">
        <f t="shared" si="1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0"/>
        <v>…</v>
      </c>
      <c r="H36" s="52" t="str">
        <f t="shared" si="1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0"/>
        <v>…</v>
      </c>
      <c r="H37" s="52" t="str">
        <f t="shared" si="1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0"/>
        <v>…</v>
      </c>
      <c r="H38" s="52" t="str">
        <f t="shared" si="1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0"/>
        <v>…</v>
      </c>
      <c r="H39" s="52" t="str">
        <f t="shared" si="1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0"/>
        <v>…</v>
      </c>
      <c r="H40" s="52" t="str">
        <f t="shared" si="1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0"/>
        <v>…</v>
      </c>
      <c r="H41" s="52" t="str">
        <f t="shared" si="1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0"/>
        <v>…</v>
      </c>
      <c r="H42" s="52" t="str">
        <f t="shared" si="1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0"/>
        <v>…</v>
      </c>
      <c r="H43" s="52" t="str">
        <f t="shared" si="1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0"/>
        <v>…</v>
      </c>
      <c r="H44" s="52" t="str">
        <f t="shared" si="1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0"/>
        <v>…</v>
      </c>
      <c r="H45" s="45" t="str">
        <f t="shared" si="1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0"/>
        <v>…</v>
      </c>
      <c r="H46" s="52" t="str">
        <f t="shared" si="1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0"/>
        <v>…</v>
      </c>
      <c r="H47" s="52" t="str">
        <f t="shared" si="1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0"/>
        <v>…</v>
      </c>
      <c r="H48" s="52" t="str">
        <f t="shared" si="1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0"/>
        <v>…</v>
      </c>
      <c r="H49" s="52" t="str">
        <f t="shared" si="1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0"/>
        <v>…</v>
      </c>
      <c r="H50" s="52" t="str">
        <f t="shared" si="1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0"/>
        <v>…</v>
      </c>
      <c r="H51" s="52" t="str">
        <f t="shared" si="1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0"/>
        <v>…</v>
      </c>
      <c r="H52" s="52" t="str">
        <f t="shared" si="1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0"/>
        <v>…</v>
      </c>
      <c r="H53" s="45" t="str">
        <f t="shared" si="1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0"/>
        <v>…</v>
      </c>
      <c r="H54" s="52" t="str">
        <f t="shared" si="1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0"/>
        <v>…</v>
      </c>
      <c r="H55" s="52" t="str">
        <f t="shared" si="1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0"/>
        <v>…</v>
      </c>
      <c r="H56" s="52" t="str">
        <f t="shared" si="1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0"/>
        <v>…</v>
      </c>
      <c r="H57" s="52" t="str">
        <f t="shared" si="1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0"/>
        <v>…</v>
      </c>
      <c r="H58" s="52" t="str">
        <f t="shared" si="1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0"/>
        <v>…</v>
      </c>
      <c r="H59" s="52" t="str">
        <f t="shared" si="1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0"/>
        <v>…</v>
      </c>
      <c r="H60" s="52" t="str">
        <f t="shared" si="1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0"/>
        <v>…</v>
      </c>
      <c r="H61" s="52" t="str">
        <f t="shared" si="1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0"/>
        <v>…</v>
      </c>
      <c r="H62" s="45" t="str">
        <f t="shared" si="1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0"/>
        <v>…</v>
      </c>
      <c r="H63" s="52" t="str">
        <f t="shared" si="1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0"/>
        <v>…</v>
      </c>
      <c r="H64" s="52" t="str">
        <f t="shared" si="1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0"/>
        <v>…</v>
      </c>
      <c r="H65" s="52" t="str">
        <f t="shared" si="1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0"/>
        <v>…</v>
      </c>
      <c r="H66" s="52" t="str">
        <f t="shared" si="1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0"/>
        <v>…</v>
      </c>
      <c r="H67" s="52" t="str">
        <f t="shared" si="1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0"/>
        <v>…</v>
      </c>
      <c r="H68" s="52" t="str">
        <f t="shared" si="1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0"/>
        <v>…</v>
      </c>
      <c r="H69" s="52" t="str">
        <f t="shared" si="1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0"/>
        <v>…</v>
      </c>
      <c r="H70" s="52" t="str">
        <f t="shared" si="1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0"/>
        <v>…</v>
      </c>
      <c r="H71" s="52" t="str">
        <f t="shared" si="1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0"/>
        <v>…</v>
      </c>
      <c r="H72" s="52" t="str">
        <f t="shared" si="1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0"/>
        <v>…</v>
      </c>
      <c r="H73" s="52" t="str">
        <f t="shared" si="1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0"/>
        <v>…</v>
      </c>
      <c r="H74" s="45" t="str">
        <f t="shared" si="1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0"/>
        <v>…</v>
      </c>
      <c r="H75" s="52" t="str">
        <f t="shared" si="1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0"/>
        <v>…</v>
      </c>
      <c r="H76" s="52" t="str">
        <f t="shared" si="1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0"/>
        <v>…</v>
      </c>
      <c r="H77" s="52" t="str">
        <f t="shared" si="1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0"/>
        <v>…</v>
      </c>
      <c r="H78" s="52" t="str">
        <f t="shared" si="1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ref="G79:G142" si="2">IFERROR(E79-F79, "…")</f>
        <v>…</v>
      </c>
      <c r="H79" s="52" t="str">
        <f t="shared" si="1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2"/>
        <v>…</v>
      </c>
      <c r="H80" s="52" t="str">
        <f t="shared" ref="H80:H143" si="3">IFERROR(F80-G80, "…")</f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si="2"/>
        <v>…</v>
      </c>
      <c r="H81" s="52" t="str">
        <f t="shared" si="3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3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3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3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3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3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3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3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3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3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3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3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3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3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3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3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3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3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3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3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3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3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3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3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3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3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3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3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3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3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3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3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3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3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3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3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3"/>
        <v>…</v>
      </c>
      <c r="I117" s="44"/>
      <c r="J117" s="44"/>
      <c r="K117" s="44"/>
    </row>
    <row r="118" spans="1:1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3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3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3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3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3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3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3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3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3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3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3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3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3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3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3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3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3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3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3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3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3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3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3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3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3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ref="G143:G206" si="4">IFERROR(E143-F143, "…")</f>
        <v>…</v>
      </c>
      <c r="H143" s="52" t="str">
        <f t="shared" si="3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4"/>
        <v>…</v>
      </c>
      <c r="H144" s="52" t="str">
        <f t="shared" ref="H144:H207" si="5">IFERROR(F144-G144, "…")</f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si="4"/>
        <v>…</v>
      </c>
      <c r="H145" s="52" t="str">
        <f t="shared" si="5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4"/>
        <v>…</v>
      </c>
      <c r="H146" s="52" t="str">
        <f t="shared" si="5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4"/>
        <v>…</v>
      </c>
      <c r="H147" s="52" t="str">
        <f t="shared" si="5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4"/>
        <v>…</v>
      </c>
      <c r="H148" s="52" t="str">
        <f t="shared" si="5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4"/>
        <v>…</v>
      </c>
      <c r="H149" s="52" t="str">
        <f t="shared" si="5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4"/>
        <v>…</v>
      </c>
      <c r="H150" s="52" t="str">
        <f t="shared" si="5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4"/>
        <v>…</v>
      </c>
      <c r="H151" s="52" t="str">
        <f t="shared" si="5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4"/>
        <v>…</v>
      </c>
      <c r="H152" s="58" t="str">
        <f t="shared" si="5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4"/>
        <v>…</v>
      </c>
      <c r="H153" s="52" t="str">
        <f t="shared" si="5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4"/>
        <v>…</v>
      </c>
      <c r="H154" s="52" t="str">
        <f t="shared" si="5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4"/>
        <v>…</v>
      </c>
      <c r="H155" s="52" t="str">
        <f t="shared" si="5"/>
        <v>…</v>
      </c>
      <c r="I155" s="44"/>
      <c r="J155" s="44"/>
      <c r="K155" s="44"/>
    </row>
    <row r="156" spans="1:11" s="163" customFormat="1" x14ac:dyDescent="0.25">
      <c r="A156" s="41"/>
      <c r="B156" s="42" t="s">
        <v>160</v>
      </c>
      <c r="C156" s="42"/>
      <c r="D156" s="43"/>
      <c r="E156" s="159">
        <v>7343</v>
      </c>
      <c r="F156" s="159">
        <v>1452</v>
      </c>
      <c r="G156" s="160">
        <f t="shared" si="4"/>
        <v>5891</v>
      </c>
      <c r="H156" s="161">
        <f>G156/E156</f>
        <v>0.80226065640746291</v>
      </c>
      <c r="I156" s="162">
        <v>485.48760330578534</v>
      </c>
      <c r="J156" s="162">
        <v>517.58595724335737</v>
      </c>
      <c r="K156" s="162">
        <v>551.80651639994358</v>
      </c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4"/>
        <v>…</v>
      </c>
      <c r="H157" s="52" t="str">
        <f t="shared" si="5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4"/>
        <v>…</v>
      </c>
      <c r="H158" s="52" t="str">
        <f t="shared" si="5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4"/>
        <v>…</v>
      </c>
      <c r="H159" s="52" t="str">
        <f t="shared" si="5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4"/>
        <v>…</v>
      </c>
      <c r="H160" s="52" t="str">
        <f t="shared" si="5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4"/>
        <v>…</v>
      </c>
      <c r="H161" s="52" t="str">
        <f t="shared" si="5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4"/>
        <v>…</v>
      </c>
      <c r="H162" s="52" t="str">
        <f t="shared" si="5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4"/>
        <v>…</v>
      </c>
      <c r="H163" s="52" t="str">
        <f t="shared" si="5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4"/>
        <v>…</v>
      </c>
      <c r="H164" s="52" t="str">
        <f t="shared" si="5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4"/>
        <v>…</v>
      </c>
      <c r="H165" s="52" t="str">
        <f t="shared" si="5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4"/>
        <v>…</v>
      </c>
      <c r="H166" s="52" t="str">
        <f t="shared" si="5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4"/>
        <v>…</v>
      </c>
      <c r="H167" s="58" t="str">
        <f t="shared" si="5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4"/>
        <v>…</v>
      </c>
      <c r="H168" s="52" t="str">
        <f t="shared" si="5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4"/>
        <v>…</v>
      </c>
      <c r="H169" s="52" t="str">
        <f t="shared" si="5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4"/>
        <v>…</v>
      </c>
      <c r="H170" s="52" t="str">
        <f t="shared" si="5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4"/>
        <v>…</v>
      </c>
      <c r="H171" s="52" t="str">
        <f t="shared" si="5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4"/>
        <v>…</v>
      </c>
      <c r="H172" s="52" t="str">
        <f t="shared" si="5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4"/>
        <v>…</v>
      </c>
      <c r="H173" s="52" t="str">
        <f t="shared" si="5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4"/>
        <v>…</v>
      </c>
      <c r="H174" s="52" t="str">
        <f t="shared" si="5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4"/>
        <v>…</v>
      </c>
      <c r="H175" s="52" t="str">
        <f t="shared" si="5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4"/>
        <v>…</v>
      </c>
      <c r="H176" s="58" t="str">
        <f t="shared" si="5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4"/>
        <v>…</v>
      </c>
      <c r="H177" s="52" t="str">
        <f t="shared" si="5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4"/>
        <v>…</v>
      </c>
      <c r="H178" s="52" t="str">
        <f t="shared" si="5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4"/>
        <v>…</v>
      </c>
      <c r="H179" s="52" t="str">
        <f t="shared" si="5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4"/>
        <v>…</v>
      </c>
      <c r="H180" s="58" t="str">
        <f t="shared" si="5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4"/>
        <v>…</v>
      </c>
      <c r="H181" s="52" t="str">
        <f t="shared" si="5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4"/>
        <v>…</v>
      </c>
      <c r="H182" s="52" t="str">
        <f t="shared" si="5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4"/>
        <v>…</v>
      </c>
      <c r="H183" s="52" t="str">
        <f t="shared" si="5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4"/>
        <v>…</v>
      </c>
      <c r="H184" s="58" t="str">
        <f t="shared" si="5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4"/>
        <v>…</v>
      </c>
      <c r="H185" s="52" t="str">
        <f t="shared" si="5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4"/>
        <v>…</v>
      </c>
      <c r="H186" s="52" t="str">
        <f t="shared" si="5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4"/>
        <v>…</v>
      </c>
      <c r="H187" s="52" t="str">
        <f t="shared" si="5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4"/>
        <v>…</v>
      </c>
      <c r="H188" s="58" t="str">
        <f t="shared" si="5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4"/>
        <v>…</v>
      </c>
      <c r="H189" s="52" t="str">
        <f t="shared" si="5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4"/>
        <v>…</v>
      </c>
      <c r="H190" s="52" t="str">
        <f t="shared" si="5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4"/>
        <v>…</v>
      </c>
      <c r="H191" s="52" t="str">
        <f t="shared" si="5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4"/>
        <v>…</v>
      </c>
      <c r="H192" s="52" t="str">
        <f t="shared" si="5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4"/>
        <v>…</v>
      </c>
      <c r="H193" s="52" t="str">
        <f t="shared" si="5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4"/>
        <v>…</v>
      </c>
      <c r="H194" s="52" t="str">
        <f t="shared" si="5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4"/>
        <v>…</v>
      </c>
      <c r="H195" s="52" t="str">
        <f t="shared" si="5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4"/>
        <v>…</v>
      </c>
      <c r="H196" s="52" t="str">
        <f t="shared" si="5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4"/>
        <v>…</v>
      </c>
      <c r="H197" s="58" t="str">
        <f t="shared" si="5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4"/>
        <v>…</v>
      </c>
      <c r="H198" s="52" t="str">
        <f t="shared" si="5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4"/>
        <v>…</v>
      </c>
      <c r="H199" s="52" t="str">
        <f t="shared" si="5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4"/>
        <v>…</v>
      </c>
      <c r="H200" s="52" t="str">
        <f t="shared" si="5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4"/>
        <v>…</v>
      </c>
      <c r="H201" s="52" t="str">
        <f t="shared" si="5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4"/>
        <v>…</v>
      </c>
      <c r="H202" s="52" t="str">
        <f t="shared" si="5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4"/>
        <v>…</v>
      </c>
      <c r="H203" s="52" t="str">
        <f t="shared" si="5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4"/>
        <v>…</v>
      </c>
      <c r="H204" s="52" t="str">
        <f t="shared" si="5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4"/>
        <v>…</v>
      </c>
      <c r="H205" s="52" t="str">
        <f t="shared" si="5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4"/>
        <v>…</v>
      </c>
      <c r="H206" s="52" t="str">
        <f t="shared" si="5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ref="G207:G235" si="6">IFERROR(E207-F207, "…")</f>
        <v>…</v>
      </c>
      <c r="H207" s="52" t="str">
        <f t="shared" si="5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6"/>
        <v>…</v>
      </c>
      <c r="H208" s="52" t="str">
        <f t="shared" ref="H208:H235" si="7">IFERROR(F208-G208, "…")</f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si="6"/>
        <v>…</v>
      </c>
      <c r="H209" s="52" t="str">
        <f t="shared" si="7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6"/>
        <v>…</v>
      </c>
      <c r="H210" s="52" t="str">
        <f t="shared" si="7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6"/>
        <v>…</v>
      </c>
      <c r="H211" s="58" t="str">
        <f t="shared" si="7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6"/>
        <v>…</v>
      </c>
      <c r="H212" s="52" t="str">
        <f t="shared" si="7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6"/>
        <v>…</v>
      </c>
      <c r="H213" s="52" t="str">
        <f t="shared" si="7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6"/>
        <v>…</v>
      </c>
      <c r="H214" s="52" t="str">
        <f t="shared" si="7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6"/>
        <v>…</v>
      </c>
      <c r="H215" s="52" t="str">
        <f t="shared" si="7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6"/>
        <v>…</v>
      </c>
      <c r="H216" s="52" t="str">
        <f t="shared" si="7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6"/>
        <v>…</v>
      </c>
      <c r="H217" s="52" t="str">
        <f t="shared" si="7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6"/>
        <v>…</v>
      </c>
      <c r="H218" s="52" t="str">
        <f t="shared" si="7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6"/>
        <v>…</v>
      </c>
      <c r="H219" s="52" t="str">
        <f t="shared" si="7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6"/>
        <v>…</v>
      </c>
      <c r="H220" s="52" t="str">
        <f t="shared" si="7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6"/>
        <v>…</v>
      </c>
      <c r="H221" s="52" t="str">
        <f t="shared" si="7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6"/>
        <v>…</v>
      </c>
      <c r="H222" s="58" t="str">
        <f t="shared" si="7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6"/>
        <v>…</v>
      </c>
      <c r="H223" s="52" t="str">
        <f t="shared" si="7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6"/>
        <v>…</v>
      </c>
      <c r="H224" s="52" t="str">
        <f t="shared" si="7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6"/>
        <v>…</v>
      </c>
      <c r="H225" s="52" t="str">
        <f t="shared" si="7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6"/>
        <v>…</v>
      </c>
      <c r="H226" s="52" t="str">
        <f t="shared" si="7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6"/>
        <v>…</v>
      </c>
      <c r="H227" s="58" t="str">
        <f t="shared" si="7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6"/>
        <v>…</v>
      </c>
      <c r="H228" s="52" t="str">
        <f t="shared" si="7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6"/>
        <v>…</v>
      </c>
      <c r="H229" s="52" t="str">
        <f t="shared" si="7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6"/>
        <v>…</v>
      </c>
      <c r="H230" s="52" t="str">
        <f t="shared" si="7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6"/>
        <v>…</v>
      </c>
      <c r="H231" s="58" t="str">
        <f t="shared" si="7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6"/>
        <v>…</v>
      </c>
      <c r="H232" s="52" t="str">
        <f t="shared" si="7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6"/>
        <v>…</v>
      </c>
      <c r="H233" s="52" t="str">
        <f t="shared" si="7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6"/>
        <v>…</v>
      </c>
      <c r="H234" s="52" t="str">
        <f t="shared" si="7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6"/>
        <v>…</v>
      </c>
      <c r="H235" s="64" t="str">
        <f t="shared" si="7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15" zoomScaleNormal="115" zoomScaleSheetLayoutView="80" workbookViewId="0">
      <selection activeCell="O53" sqref="O53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325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283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284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285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88"/>
      <c r="B8" s="188"/>
      <c r="C8" s="189"/>
      <c r="D8" s="189"/>
      <c r="E8" s="9"/>
      <c r="F8" s="9"/>
      <c r="G8" s="189"/>
      <c r="H8" s="189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90" t="s">
        <v>14</v>
      </c>
      <c r="B14" s="190" t="s">
        <v>15</v>
      </c>
      <c r="C14" s="190" t="s">
        <v>16</v>
      </c>
      <c r="D14" s="190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191">
        <f>SUM(E16:E235)</f>
        <v>357</v>
      </c>
      <c r="F15" s="191">
        <f>SUM(F16:F235)</f>
        <v>268</v>
      </c>
      <c r="G15" s="191">
        <f>SUM(G16:G235)</f>
        <v>89</v>
      </c>
      <c r="H15" s="192">
        <v>0.24929971988795518</v>
      </c>
      <c r="I15" s="191">
        <f>SUM(I16:I235)</f>
        <v>27</v>
      </c>
      <c r="J15" s="191">
        <f t="shared" ref="J15:K15" si="0">SUM(J16:J235)</f>
        <v>32</v>
      </c>
      <c r="K15" s="191">
        <f t="shared" si="0"/>
        <v>30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1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2">IFERROR(E17-F17, "…")</f>
        <v>…</v>
      </c>
      <c r="H17" s="52" t="str">
        <f t="shared" si="1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2"/>
        <v>…</v>
      </c>
      <c r="H18" s="52" t="str">
        <f t="shared" si="1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2"/>
        <v>…</v>
      </c>
      <c r="H19" s="52" t="str">
        <f t="shared" si="1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2"/>
        <v>…</v>
      </c>
      <c r="H20" s="52" t="str">
        <f t="shared" si="1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2"/>
        <v>…</v>
      </c>
      <c r="H21" s="52" t="str">
        <f t="shared" si="1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2"/>
        <v>…</v>
      </c>
      <c r="H22" s="52" t="str">
        <f t="shared" si="1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2"/>
        <v>…</v>
      </c>
      <c r="H23" s="52" t="str">
        <f t="shared" si="1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2"/>
        <v>…</v>
      </c>
      <c r="H24" s="45" t="str">
        <f t="shared" si="1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2"/>
        <v>…</v>
      </c>
      <c r="H25" s="52" t="str">
        <f t="shared" si="1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2"/>
        <v>…</v>
      </c>
      <c r="H26" s="52" t="str">
        <f t="shared" si="1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2"/>
        <v>…</v>
      </c>
      <c r="H27" s="52" t="str">
        <f t="shared" si="1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2"/>
        <v>…</v>
      </c>
      <c r="H28" s="52" t="str">
        <f t="shared" si="1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2"/>
        <v>…</v>
      </c>
      <c r="H29" s="52" t="str">
        <f t="shared" si="1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2"/>
        <v>…</v>
      </c>
      <c r="H30" s="52" t="str">
        <f t="shared" si="1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2"/>
        <v>…</v>
      </c>
      <c r="H31" s="52" t="str">
        <f t="shared" si="1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2"/>
        <v>…</v>
      </c>
      <c r="H32" s="52" t="str">
        <f t="shared" si="1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2"/>
        <v>…</v>
      </c>
      <c r="H33" s="52" t="str">
        <f t="shared" si="1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2"/>
        <v>…</v>
      </c>
      <c r="H34" s="52" t="str">
        <f t="shared" si="1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2"/>
        <v>…</v>
      </c>
      <c r="H35" s="52" t="str">
        <f t="shared" si="1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2"/>
        <v>…</v>
      </c>
      <c r="H36" s="52" t="str">
        <f t="shared" si="1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2"/>
        <v>…</v>
      </c>
      <c r="H37" s="52" t="str">
        <f t="shared" si="1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2"/>
        <v>…</v>
      </c>
      <c r="H38" s="52" t="str">
        <f t="shared" si="1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2"/>
        <v>…</v>
      </c>
      <c r="H39" s="52" t="str">
        <f t="shared" si="1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2"/>
        <v>…</v>
      </c>
      <c r="H40" s="52" t="str">
        <f t="shared" si="1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2"/>
        <v>…</v>
      </c>
      <c r="H41" s="52" t="str">
        <f t="shared" si="1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2"/>
        <v>…</v>
      </c>
      <c r="H42" s="52" t="str">
        <f t="shared" si="1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2"/>
        <v>…</v>
      </c>
      <c r="H43" s="52" t="str">
        <f t="shared" si="1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2"/>
        <v>…</v>
      </c>
      <c r="H44" s="52" t="str">
        <f t="shared" si="1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2"/>
        <v>…</v>
      </c>
      <c r="H45" s="45" t="str">
        <f t="shared" si="1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2"/>
        <v>…</v>
      </c>
      <c r="H46" s="52" t="str">
        <f t="shared" si="1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2"/>
        <v>…</v>
      </c>
      <c r="H47" s="52" t="str">
        <f t="shared" si="1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2"/>
        <v>…</v>
      </c>
      <c r="H48" s="52" t="str">
        <f t="shared" si="1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2"/>
        <v>…</v>
      </c>
      <c r="H49" s="52" t="str">
        <f t="shared" si="1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2"/>
        <v>…</v>
      </c>
      <c r="H50" s="52" t="str">
        <f t="shared" si="1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2"/>
        <v>…</v>
      </c>
      <c r="H51" s="52" t="str">
        <f t="shared" si="1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2"/>
        <v>…</v>
      </c>
      <c r="H52" s="52" t="str">
        <f t="shared" si="1"/>
        <v>…</v>
      </c>
      <c r="I52" s="44"/>
      <c r="J52" s="44"/>
      <c r="K52" s="44"/>
    </row>
    <row r="53" spans="1:11" ht="12" x14ac:dyDescent="0.25">
      <c r="A53" s="41"/>
      <c r="B53" s="42" t="s">
        <v>65</v>
      </c>
      <c r="C53" s="42"/>
      <c r="D53" s="43"/>
      <c r="E53" s="193">
        <v>311</v>
      </c>
      <c r="F53" s="193">
        <v>259</v>
      </c>
      <c r="G53" s="194">
        <f>+E53-F53</f>
        <v>52</v>
      </c>
      <c r="H53" s="195">
        <f>+G53/E53</f>
        <v>0.16720257234726688</v>
      </c>
      <c r="I53" s="193">
        <v>14</v>
      </c>
      <c r="J53" s="193">
        <v>15</v>
      </c>
      <c r="K53" s="194">
        <v>14</v>
      </c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2"/>
        <v>…</v>
      </c>
      <c r="H54" s="52" t="str">
        <f t="shared" si="1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2"/>
        <v>…</v>
      </c>
      <c r="H55" s="52" t="str">
        <f t="shared" si="1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2"/>
        <v>…</v>
      </c>
      <c r="H56" s="52" t="str">
        <f t="shared" si="1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2"/>
        <v>…</v>
      </c>
      <c r="H57" s="52" t="str">
        <f t="shared" si="1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2"/>
        <v>…</v>
      </c>
      <c r="H58" s="52" t="str">
        <f t="shared" si="1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2"/>
        <v>…</v>
      </c>
      <c r="H59" s="52" t="str">
        <f t="shared" si="1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2"/>
        <v>…</v>
      </c>
      <c r="H60" s="52" t="str">
        <f t="shared" si="1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2"/>
        <v>…</v>
      </c>
      <c r="H61" s="52" t="str">
        <f t="shared" si="1"/>
        <v>…</v>
      </c>
      <c r="I61" s="44"/>
      <c r="J61" s="44"/>
      <c r="K61" s="44"/>
    </row>
    <row r="62" spans="1:11" ht="12" x14ac:dyDescent="0.25">
      <c r="A62" s="41"/>
      <c r="B62" s="42" t="s">
        <v>73</v>
      </c>
      <c r="C62" s="42"/>
      <c r="D62" s="43"/>
      <c r="E62" s="196">
        <v>2</v>
      </c>
      <c r="F62" s="196">
        <v>0</v>
      </c>
      <c r="G62" s="194">
        <f t="shared" ref="G62" si="3">+E62-F62</f>
        <v>2</v>
      </c>
      <c r="H62" s="195">
        <f t="shared" ref="H62" si="4">+G62/E62</f>
        <v>1</v>
      </c>
      <c r="I62" s="196">
        <v>0</v>
      </c>
      <c r="J62" s="196">
        <v>0</v>
      </c>
      <c r="K62" s="194">
        <v>2</v>
      </c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2"/>
        <v>…</v>
      </c>
      <c r="H63" s="52" t="str">
        <f t="shared" si="1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2"/>
        <v>…</v>
      </c>
      <c r="H64" s="52" t="str">
        <f t="shared" si="1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2"/>
        <v>…</v>
      </c>
      <c r="H65" s="52" t="str">
        <f t="shared" si="1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2"/>
        <v>…</v>
      </c>
      <c r="H66" s="52" t="str">
        <f t="shared" si="1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2"/>
        <v>…</v>
      </c>
      <c r="H67" s="52" t="str">
        <f t="shared" si="1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2"/>
        <v>…</v>
      </c>
      <c r="H68" s="52" t="str">
        <f t="shared" si="1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2"/>
        <v>…</v>
      </c>
      <c r="H69" s="52" t="str">
        <f t="shared" si="1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2"/>
        <v>…</v>
      </c>
      <c r="H70" s="52" t="str">
        <f t="shared" si="1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2"/>
        <v>…</v>
      </c>
      <c r="H71" s="52" t="str">
        <f t="shared" si="1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2"/>
        <v>…</v>
      </c>
      <c r="H72" s="52" t="str">
        <f t="shared" si="1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2"/>
        <v>…</v>
      </c>
      <c r="H73" s="52" t="str">
        <f t="shared" si="1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2"/>
        <v>…</v>
      </c>
      <c r="H74" s="45" t="str">
        <f t="shared" si="1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2"/>
        <v>…</v>
      </c>
      <c r="H75" s="52" t="str">
        <f t="shared" si="1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2"/>
        <v>…</v>
      </c>
      <c r="H76" s="52" t="str">
        <f t="shared" si="1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2"/>
        <v>…</v>
      </c>
      <c r="H77" s="52" t="str">
        <f t="shared" si="1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2"/>
        <v>…</v>
      </c>
      <c r="H78" s="52" t="str">
        <f t="shared" si="1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2"/>
        <v>…</v>
      </c>
      <c r="H79" s="52" t="str">
        <f t="shared" si="1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2"/>
        <v>…</v>
      </c>
      <c r="H80" s="52" t="str">
        <f t="shared" si="2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5">IFERROR(E81-F81, "…")</f>
        <v>…</v>
      </c>
      <c r="H81" s="52" t="str">
        <f t="shared" si="5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5"/>
        <v>…</v>
      </c>
      <c r="H82" s="52" t="str">
        <f t="shared" si="5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5"/>
        <v>…</v>
      </c>
      <c r="H83" s="52" t="str">
        <f t="shared" si="5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5"/>
        <v>…</v>
      </c>
      <c r="H84" s="52" t="str">
        <f t="shared" si="5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5"/>
        <v>…</v>
      </c>
      <c r="H85" s="52" t="str">
        <f t="shared" si="5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5"/>
        <v>…</v>
      </c>
      <c r="H86" s="52" t="str">
        <f t="shared" si="5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5"/>
        <v>…</v>
      </c>
      <c r="H87" s="52" t="str">
        <f t="shared" si="5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5"/>
        <v>…</v>
      </c>
      <c r="H88" s="58" t="str">
        <f t="shared" si="5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5"/>
        <v>…</v>
      </c>
      <c r="H89" s="58" t="str">
        <f t="shared" si="5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5"/>
        <v>…</v>
      </c>
      <c r="H90" s="52" t="str">
        <f t="shared" si="5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5"/>
        <v>…</v>
      </c>
      <c r="H91" s="52" t="str">
        <f t="shared" si="5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5"/>
        <v>…</v>
      </c>
      <c r="H92" s="52" t="str">
        <f t="shared" si="5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5"/>
        <v>…</v>
      </c>
      <c r="H93" s="52" t="str">
        <f t="shared" si="5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5"/>
        <v>…</v>
      </c>
      <c r="H94" s="52" t="str">
        <f t="shared" si="5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5"/>
        <v>…</v>
      </c>
      <c r="H95" s="52" t="str">
        <f t="shared" si="5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5"/>
        <v>…</v>
      </c>
      <c r="H96" s="52" t="str">
        <f t="shared" si="5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5"/>
        <v>…</v>
      </c>
      <c r="H97" s="52" t="str">
        <f t="shared" si="5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5"/>
        <v>…</v>
      </c>
      <c r="H98" s="52" t="str">
        <f t="shared" si="5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5"/>
        <v>…</v>
      </c>
      <c r="H99" s="52" t="str">
        <f t="shared" si="5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5"/>
        <v>…</v>
      </c>
      <c r="H100" s="52" t="str">
        <f t="shared" si="5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5"/>
        <v>…</v>
      </c>
      <c r="H101" s="52" t="str">
        <f t="shared" si="5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5"/>
        <v>…</v>
      </c>
      <c r="H102" s="52" t="str">
        <f t="shared" si="5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5"/>
        <v>…</v>
      </c>
      <c r="H103" s="58" t="str">
        <f t="shared" si="5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5"/>
        <v>…</v>
      </c>
      <c r="H104" s="52" t="str">
        <f t="shared" si="5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5"/>
        <v>…</v>
      </c>
      <c r="H105" s="52" t="str">
        <f t="shared" si="5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5"/>
        <v>…</v>
      </c>
      <c r="H106" s="52" t="str">
        <f t="shared" si="5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5"/>
        <v>…</v>
      </c>
      <c r="H107" s="52" t="str">
        <f t="shared" si="5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5"/>
        <v>…</v>
      </c>
      <c r="H108" s="52" t="str">
        <f t="shared" si="5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5"/>
        <v>…</v>
      </c>
      <c r="H109" s="52" t="str">
        <f t="shared" si="5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5"/>
        <v>…</v>
      </c>
      <c r="H110" s="52" t="str">
        <f t="shared" si="5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5"/>
        <v>…</v>
      </c>
      <c r="H111" s="58" t="str">
        <f t="shared" si="5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5"/>
        <v>…</v>
      </c>
      <c r="H112" s="52" t="str">
        <f t="shared" si="5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5"/>
        <v>…</v>
      </c>
      <c r="H113" s="52" t="str">
        <f t="shared" si="5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5"/>
        <v>…</v>
      </c>
      <c r="H114" s="52" t="str">
        <f t="shared" si="5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5"/>
        <v>…</v>
      </c>
      <c r="H115" s="52" t="str">
        <f t="shared" si="5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5"/>
        <v>…</v>
      </c>
      <c r="H116" s="52" t="str">
        <f t="shared" si="5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5"/>
        <v>…</v>
      </c>
      <c r="H117" s="52" t="str">
        <f t="shared" si="5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5"/>
        <v>…</v>
      </c>
      <c r="H118" s="52" t="str">
        <f t="shared" si="5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5"/>
        <v>…</v>
      </c>
      <c r="H119" s="52" t="str">
        <f t="shared" si="5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5"/>
        <v>…</v>
      </c>
      <c r="H120" s="52" t="str">
        <f t="shared" si="5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5"/>
        <v>…</v>
      </c>
      <c r="H121" s="52" t="str">
        <f t="shared" si="5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5"/>
        <v>…</v>
      </c>
      <c r="H122" s="52" t="str">
        <f t="shared" si="5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5"/>
        <v>…</v>
      </c>
      <c r="H123" s="58" t="str">
        <f t="shared" si="5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5"/>
        <v>…</v>
      </c>
      <c r="H124" s="52" t="str">
        <f t="shared" si="5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5"/>
        <v>…</v>
      </c>
      <c r="H125" s="52" t="str">
        <f t="shared" si="5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5"/>
        <v>…</v>
      </c>
      <c r="H126" s="52" t="str">
        <f t="shared" si="5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5"/>
        <v>…</v>
      </c>
      <c r="H127" s="52" t="str">
        <f t="shared" si="5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5"/>
        <v>…</v>
      </c>
      <c r="H128" s="52" t="str">
        <f t="shared" si="5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5"/>
        <v>…</v>
      </c>
      <c r="H129" s="58" t="str">
        <f t="shared" si="5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5"/>
        <v>…</v>
      </c>
      <c r="H130" s="52" t="str">
        <f t="shared" si="5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5"/>
        <v>…</v>
      </c>
      <c r="H131" s="52" t="str">
        <f t="shared" si="5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5"/>
        <v>…</v>
      </c>
      <c r="H132" s="52" t="str">
        <f t="shared" si="5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5"/>
        <v>…</v>
      </c>
      <c r="H133" s="52" t="str">
        <f t="shared" si="5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5"/>
        <v>…</v>
      </c>
      <c r="H134" s="52" t="str">
        <f t="shared" si="5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5"/>
        <v>…</v>
      </c>
      <c r="H135" s="52" t="str">
        <f t="shared" si="5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5"/>
        <v>…</v>
      </c>
      <c r="H136" s="52" t="str">
        <f t="shared" si="5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5"/>
        <v>…</v>
      </c>
      <c r="H137" s="52" t="str">
        <f t="shared" si="5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5"/>
        <v>…</v>
      </c>
      <c r="H138" s="52" t="str">
        <f t="shared" si="5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5"/>
        <v>…</v>
      </c>
      <c r="H139" s="58" t="str">
        <f t="shared" si="5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5"/>
        <v>…</v>
      </c>
      <c r="H140" s="52" t="str">
        <f t="shared" si="5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5"/>
        <v>…</v>
      </c>
      <c r="H141" s="52" t="str">
        <f t="shared" si="5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5"/>
        <v>…</v>
      </c>
      <c r="H142" s="52" t="str">
        <f t="shared" si="5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5"/>
        <v>…</v>
      </c>
      <c r="H143" s="52" t="str">
        <f t="shared" si="5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5"/>
        <v>…</v>
      </c>
      <c r="H144" s="52" t="str">
        <f t="shared" si="5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6">IFERROR(E145-F145, "…")</f>
        <v>…</v>
      </c>
      <c r="H145" s="52" t="str">
        <f t="shared" si="6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6"/>
        <v>…</v>
      </c>
      <c r="H146" s="52" t="str">
        <f t="shared" si="6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6"/>
        <v>…</v>
      </c>
      <c r="H147" s="52" t="str">
        <f t="shared" si="6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6"/>
        <v>…</v>
      </c>
      <c r="H148" s="52" t="str">
        <f t="shared" si="6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6"/>
        <v>…</v>
      </c>
      <c r="H149" s="52" t="str">
        <f t="shared" si="6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6"/>
        <v>…</v>
      </c>
      <c r="H150" s="52" t="str">
        <f t="shared" si="6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6"/>
        <v>…</v>
      </c>
      <c r="H151" s="52" t="str">
        <f t="shared" si="6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6"/>
        <v>…</v>
      </c>
      <c r="H152" s="58" t="str">
        <f t="shared" si="6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6"/>
        <v>…</v>
      </c>
      <c r="H153" s="52" t="str">
        <f t="shared" si="6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6"/>
        <v>…</v>
      </c>
      <c r="H154" s="52" t="str">
        <f t="shared" si="6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6"/>
        <v>…</v>
      </c>
      <c r="H155" s="52" t="str">
        <f t="shared" si="6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6"/>
        <v>…</v>
      </c>
      <c r="H156" s="58" t="str">
        <f t="shared" si="6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6"/>
        <v>…</v>
      </c>
      <c r="H157" s="52" t="str">
        <f t="shared" si="6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6"/>
        <v>…</v>
      </c>
      <c r="H158" s="52" t="str">
        <f t="shared" si="6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6"/>
        <v>…</v>
      </c>
      <c r="H159" s="52" t="str">
        <f t="shared" si="6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6"/>
        <v>…</v>
      </c>
      <c r="H160" s="52" t="str">
        <f t="shared" si="6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6"/>
        <v>…</v>
      </c>
      <c r="H161" s="52" t="str">
        <f t="shared" si="6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6"/>
        <v>…</v>
      </c>
      <c r="H162" s="52" t="str">
        <f t="shared" si="6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6"/>
        <v>…</v>
      </c>
      <c r="H163" s="52" t="str">
        <f t="shared" si="6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6"/>
        <v>…</v>
      </c>
      <c r="H164" s="52" t="str">
        <f t="shared" si="6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6"/>
        <v>…</v>
      </c>
      <c r="H165" s="52" t="str">
        <f t="shared" si="6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6"/>
        <v>…</v>
      </c>
      <c r="H166" s="52" t="str">
        <f t="shared" si="6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6"/>
        <v>…</v>
      </c>
      <c r="H167" s="58" t="str">
        <f t="shared" si="6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6"/>
        <v>…</v>
      </c>
      <c r="H168" s="52" t="str">
        <f t="shared" si="6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6"/>
        <v>…</v>
      </c>
      <c r="H169" s="52" t="str">
        <f t="shared" si="6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6"/>
        <v>…</v>
      </c>
      <c r="H170" s="52" t="str">
        <f t="shared" si="6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6"/>
        <v>…</v>
      </c>
      <c r="H171" s="52" t="str">
        <f t="shared" si="6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6"/>
        <v>…</v>
      </c>
      <c r="H172" s="52" t="str">
        <f t="shared" si="6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6"/>
        <v>…</v>
      </c>
      <c r="H173" s="52" t="str">
        <f t="shared" si="6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6"/>
        <v>…</v>
      </c>
      <c r="H174" s="52" t="str">
        <f t="shared" si="6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6"/>
        <v>…</v>
      </c>
      <c r="H175" s="52" t="str">
        <f t="shared" si="6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6"/>
        <v>…</v>
      </c>
      <c r="H176" s="58" t="str">
        <f t="shared" si="6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6"/>
        <v>…</v>
      </c>
      <c r="H177" s="52" t="str">
        <f t="shared" si="6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6"/>
        <v>…</v>
      </c>
      <c r="H178" s="52" t="str">
        <f t="shared" si="6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6"/>
        <v>…</v>
      </c>
      <c r="H179" s="52" t="str">
        <f t="shared" si="6"/>
        <v>…</v>
      </c>
      <c r="I179" s="44"/>
      <c r="J179" s="44"/>
      <c r="K179" s="44"/>
    </row>
    <row r="180" spans="1:11" ht="12" x14ac:dyDescent="0.25">
      <c r="A180" s="41"/>
      <c r="B180" s="42" t="s">
        <v>182</v>
      </c>
      <c r="C180" s="42"/>
      <c r="D180" s="43"/>
      <c r="E180" s="197">
        <v>40</v>
      </c>
      <c r="F180" s="197">
        <v>9</v>
      </c>
      <c r="G180" s="194">
        <f t="shared" ref="G180" si="7">+E180-F180</f>
        <v>31</v>
      </c>
      <c r="H180" s="195">
        <f t="shared" ref="H180" si="8">+G180/E180</f>
        <v>0.77500000000000002</v>
      </c>
      <c r="I180" s="197">
        <v>13</v>
      </c>
      <c r="J180" s="197">
        <v>13</v>
      </c>
      <c r="K180" s="194">
        <v>14</v>
      </c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6"/>
        <v>…</v>
      </c>
      <c r="H181" s="52" t="str">
        <f t="shared" si="6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6"/>
        <v>…</v>
      </c>
      <c r="H182" s="52" t="str">
        <f t="shared" si="6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6"/>
        <v>…</v>
      </c>
      <c r="H183" s="52" t="str">
        <f t="shared" si="6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6"/>
        <v>…</v>
      </c>
      <c r="H184" s="58" t="str">
        <f t="shared" si="6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6"/>
        <v>…</v>
      </c>
      <c r="H185" s="52" t="str">
        <f t="shared" si="6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6"/>
        <v>…</v>
      </c>
      <c r="H186" s="52" t="str">
        <f t="shared" si="6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6"/>
        <v>…</v>
      </c>
      <c r="H187" s="52" t="str">
        <f t="shared" si="6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6"/>
        <v>…</v>
      </c>
      <c r="H188" s="58" t="str">
        <f t="shared" si="6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6"/>
        <v>…</v>
      </c>
      <c r="H189" s="52" t="str">
        <f t="shared" si="6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6"/>
        <v>…</v>
      </c>
      <c r="H190" s="52" t="str">
        <f t="shared" si="6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6"/>
        <v>…</v>
      </c>
      <c r="H191" s="52" t="str">
        <f t="shared" si="6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6"/>
        <v>…</v>
      </c>
      <c r="H192" s="52" t="str">
        <f t="shared" si="6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6"/>
        <v>…</v>
      </c>
      <c r="H193" s="52" t="str">
        <f t="shared" si="6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6"/>
        <v>…</v>
      </c>
      <c r="H194" s="52" t="str">
        <f t="shared" si="6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6"/>
        <v>…</v>
      </c>
      <c r="H195" s="52" t="str">
        <f t="shared" si="6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6"/>
        <v>…</v>
      </c>
      <c r="H196" s="52" t="str">
        <f t="shared" si="6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6"/>
        <v>…</v>
      </c>
      <c r="H197" s="58" t="str">
        <f t="shared" si="6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6"/>
        <v>…</v>
      </c>
      <c r="H198" s="52" t="str">
        <f t="shared" si="6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6"/>
        <v>…</v>
      </c>
      <c r="H199" s="52" t="str">
        <f t="shared" si="6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6"/>
        <v>…</v>
      </c>
      <c r="H200" s="52" t="str">
        <f t="shared" si="6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6"/>
        <v>…</v>
      </c>
      <c r="H201" s="52" t="str">
        <f t="shared" si="6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6"/>
        <v>…</v>
      </c>
      <c r="H202" s="52" t="str">
        <f t="shared" si="6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6"/>
        <v>…</v>
      </c>
      <c r="H203" s="52" t="str">
        <f t="shared" si="6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6"/>
        <v>…</v>
      </c>
      <c r="H204" s="52" t="str">
        <f t="shared" si="6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6"/>
        <v>…</v>
      </c>
      <c r="H205" s="52" t="str">
        <f t="shared" si="6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6"/>
        <v>…</v>
      </c>
      <c r="H206" s="52" t="str">
        <f t="shared" si="6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6"/>
        <v>…</v>
      </c>
      <c r="H207" s="52" t="str">
        <f t="shared" si="6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6"/>
        <v>…</v>
      </c>
      <c r="H208" s="52" t="str">
        <f t="shared" si="6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9">IFERROR(E209-F209, "…")</f>
        <v>…</v>
      </c>
      <c r="H209" s="52" t="str">
        <f t="shared" si="9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9"/>
        <v>…</v>
      </c>
      <c r="H210" s="52" t="str">
        <f t="shared" si="9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9"/>
        <v>…</v>
      </c>
      <c r="H211" s="58" t="str">
        <f t="shared" si="9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9"/>
        <v>…</v>
      </c>
      <c r="H212" s="52" t="str">
        <f t="shared" si="9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9"/>
        <v>…</v>
      </c>
      <c r="H213" s="52" t="str">
        <f t="shared" si="9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9"/>
        <v>…</v>
      </c>
      <c r="H214" s="52" t="str">
        <f t="shared" si="9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9"/>
        <v>…</v>
      </c>
      <c r="H215" s="52" t="str">
        <f t="shared" si="9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9"/>
        <v>…</v>
      </c>
      <c r="H216" s="52" t="str">
        <f t="shared" si="9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9"/>
        <v>…</v>
      </c>
      <c r="H217" s="52" t="str">
        <f t="shared" si="9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9"/>
        <v>…</v>
      </c>
      <c r="H218" s="52" t="str">
        <f t="shared" si="9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9"/>
        <v>…</v>
      </c>
      <c r="H219" s="52" t="str">
        <f t="shared" si="9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9"/>
        <v>…</v>
      </c>
      <c r="H220" s="52" t="str">
        <f t="shared" si="9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9"/>
        <v>…</v>
      </c>
      <c r="H221" s="52" t="str">
        <f t="shared" si="9"/>
        <v>…</v>
      </c>
      <c r="I221" s="44"/>
      <c r="J221" s="44"/>
      <c r="K221" s="44"/>
    </row>
    <row r="222" spans="1:11" ht="12" x14ac:dyDescent="0.25">
      <c r="A222" s="41"/>
      <c r="B222" s="42" t="s">
        <v>220</v>
      </c>
      <c r="C222" s="42"/>
      <c r="D222" s="43"/>
      <c r="E222" s="198">
        <v>4</v>
      </c>
      <c r="F222" s="198">
        <v>0</v>
      </c>
      <c r="G222" s="199">
        <f t="shared" ref="G222" si="10">+E222-F222</f>
        <v>4</v>
      </c>
      <c r="H222" s="200">
        <f t="shared" ref="H222" si="11">+G222/E222</f>
        <v>1</v>
      </c>
      <c r="I222" s="198">
        <v>0</v>
      </c>
      <c r="J222" s="198">
        <v>4</v>
      </c>
      <c r="K222" s="199">
        <v>0</v>
      </c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9"/>
        <v>…</v>
      </c>
      <c r="H223" s="52" t="str">
        <f t="shared" si="9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9"/>
        <v>…</v>
      </c>
      <c r="H224" s="52" t="str">
        <f t="shared" si="9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9"/>
        <v>…</v>
      </c>
      <c r="H225" s="52" t="str">
        <f t="shared" si="9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9"/>
        <v>…</v>
      </c>
      <c r="H226" s="52" t="str">
        <f t="shared" si="9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9"/>
        <v>…</v>
      </c>
      <c r="H227" s="58" t="str">
        <f t="shared" si="9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9"/>
        <v>…</v>
      </c>
      <c r="H228" s="52" t="str">
        <f t="shared" si="9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9"/>
        <v>…</v>
      </c>
      <c r="H229" s="52" t="str">
        <f t="shared" si="9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9"/>
        <v>…</v>
      </c>
      <c r="H230" s="52" t="str">
        <f t="shared" si="9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9"/>
        <v>…</v>
      </c>
      <c r="H231" s="58" t="str">
        <f t="shared" si="9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9"/>
        <v>…</v>
      </c>
      <c r="H232" s="52" t="str">
        <f t="shared" si="9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9"/>
        <v>…</v>
      </c>
      <c r="H233" s="52" t="str">
        <f t="shared" si="9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9"/>
        <v>…</v>
      </c>
      <c r="H234" s="52" t="str">
        <f t="shared" si="9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9"/>
        <v>…</v>
      </c>
      <c r="H235" s="64" t="str">
        <f t="shared" si="9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15" zoomScaleNormal="115" zoomScaleSheetLayoutView="80" workbookViewId="0">
      <selection activeCell="Q55" sqref="Q55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326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293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294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295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88"/>
      <c r="B8" s="188"/>
      <c r="C8" s="189"/>
      <c r="D8" s="189"/>
      <c r="E8" s="9"/>
      <c r="F8" s="9"/>
      <c r="G8" s="189"/>
      <c r="H8" s="189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90" t="s">
        <v>14</v>
      </c>
      <c r="B14" s="190" t="s">
        <v>15</v>
      </c>
      <c r="C14" s="190" t="s">
        <v>16</v>
      </c>
      <c r="D14" s="190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1197583.46</v>
      </c>
      <c r="F15" s="38">
        <v>649667</v>
      </c>
      <c r="G15" s="39">
        <f>E15-F15</f>
        <v>547916.46</v>
      </c>
      <c r="H15" s="40">
        <f>G15/E15</f>
        <v>0.45751839291434432</v>
      </c>
      <c r="I15" s="38">
        <v>11976</v>
      </c>
      <c r="J15" s="38">
        <v>11976</v>
      </c>
      <c r="K15" s="38">
        <v>11976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15" zoomScaleNormal="115" zoomScaleSheetLayoutView="80" workbookViewId="0">
      <selection activeCell="R55" sqref="R55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327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328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286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287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88"/>
      <c r="B8" s="188"/>
      <c r="C8" s="189"/>
      <c r="D8" s="189"/>
      <c r="E8" s="9"/>
      <c r="F8" s="9"/>
      <c r="G8" s="189"/>
      <c r="H8" s="189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90" t="s">
        <v>14</v>
      </c>
      <c r="B14" s="190" t="s">
        <v>15</v>
      </c>
      <c r="C14" s="190" t="s">
        <v>16</v>
      </c>
      <c r="D14" s="190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191">
        <f>SUM(E16:E235)</f>
        <v>1093</v>
      </c>
      <c r="F15" s="191">
        <f>SUM(F16:F235)</f>
        <v>855</v>
      </c>
      <c r="G15" s="191">
        <f>SUM(G16:G235)</f>
        <v>238</v>
      </c>
      <c r="H15" s="192">
        <f>+G15/E15</f>
        <v>0.21774931381518756</v>
      </c>
      <c r="I15" s="191">
        <f>SUM(I16:I235)</f>
        <v>238</v>
      </c>
      <c r="J15" s="191" t="s">
        <v>275</v>
      </c>
      <c r="K15" s="191" t="s">
        <v>275</v>
      </c>
    </row>
    <row r="16" spans="1:11" s="46" customFormat="1" x14ac:dyDescent="0.25">
      <c r="A16" s="41"/>
      <c r="B16" s="42" t="s">
        <v>26</v>
      </c>
      <c r="C16" s="42"/>
      <c r="D16" s="43"/>
      <c r="E16" s="38">
        <v>70</v>
      </c>
      <c r="F16" s="38">
        <v>42</v>
      </c>
      <c r="G16" s="39">
        <f t="shared" ref="G16" si="0">E16-F16</f>
        <v>28</v>
      </c>
      <c r="H16" s="40">
        <f t="shared" ref="H16" si="1">G16/E16</f>
        <v>0.4</v>
      </c>
      <c r="I16" s="39">
        <f>+G16</f>
        <v>28</v>
      </c>
      <c r="J16" s="38" t="s">
        <v>275</v>
      </c>
      <c r="K16" s="38" t="s">
        <v>275</v>
      </c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2">IFERROR(E17-F17, "…")</f>
        <v>…</v>
      </c>
      <c r="H17" s="52" t="str">
        <f t="shared" si="2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2"/>
        <v>…</v>
      </c>
      <c r="H18" s="52" t="str">
        <f t="shared" si="2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2"/>
        <v>…</v>
      </c>
      <c r="H19" s="52" t="str">
        <f t="shared" si="2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2"/>
        <v>…</v>
      </c>
      <c r="H20" s="52" t="str">
        <f t="shared" si="2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201" t="s">
        <v>29</v>
      </c>
      <c r="F21" s="201" t="s">
        <v>29</v>
      </c>
      <c r="G21" s="160" t="str">
        <f t="shared" si="2"/>
        <v>…</v>
      </c>
      <c r="H21" s="160" t="str">
        <f t="shared" si="2"/>
        <v>…</v>
      </c>
      <c r="I21" s="162"/>
      <c r="J21" s="162"/>
      <c r="K21" s="162"/>
    </row>
    <row r="22" spans="1:12" s="53" customFormat="1" x14ac:dyDescent="0.25">
      <c r="A22" s="47"/>
      <c r="B22" s="48"/>
      <c r="C22" s="49" t="s">
        <v>34</v>
      </c>
      <c r="D22" s="50"/>
      <c r="E22" s="201" t="s">
        <v>29</v>
      </c>
      <c r="F22" s="201" t="s">
        <v>29</v>
      </c>
      <c r="G22" s="160" t="str">
        <f t="shared" si="2"/>
        <v>…</v>
      </c>
      <c r="H22" s="160" t="str">
        <f t="shared" si="2"/>
        <v>…</v>
      </c>
      <c r="I22" s="162"/>
      <c r="J22" s="162"/>
      <c r="K22" s="162"/>
    </row>
    <row r="23" spans="1:12" s="53" customFormat="1" x14ac:dyDescent="0.25">
      <c r="A23" s="47"/>
      <c r="B23" s="48"/>
      <c r="C23" s="49" t="s">
        <v>35</v>
      </c>
      <c r="D23" s="50"/>
      <c r="E23" s="201" t="s">
        <v>29</v>
      </c>
      <c r="F23" s="201" t="s">
        <v>29</v>
      </c>
      <c r="G23" s="160" t="str">
        <f t="shared" si="2"/>
        <v>…</v>
      </c>
      <c r="H23" s="160" t="str">
        <f t="shared" si="2"/>
        <v>…</v>
      </c>
      <c r="I23" s="162"/>
      <c r="J23" s="162"/>
      <c r="K23" s="162"/>
    </row>
    <row r="24" spans="1:12" x14ac:dyDescent="0.25">
      <c r="A24" s="41"/>
      <c r="B24" s="42" t="s">
        <v>36</v>
      </c>
      <c r="C24" s="42"/>
      <c r="D24" s="43"/>
      <c r="E24" s="162">
        <v>47</v>
      </c>
      <c r="F24" s="162">
        <v>33</v>
      </c>
      <c r="G24" s="202">
        <f t="shared" ref="G24" si="3">E24-F24</f>
        <v>14</v>
      </c>
      <c r="H24" s="203">
        <f t="shared" ref="H24" si="4">G24/E24</f>
        <v>0.2978723404255319</v>
      </c>
      <c r="I24" s="204">
        <f t="shared" ref="I24" si="5">+G24</f>
        <v>14</v>
      </c>
      <c r="J24" s="159" t="s">
        <v>275</v>
      </c>
      <c r="K24" s="159" t="s">
        <v>275</v>
      </c>
    </row>
    <row r="25" spans="1:12" s="53" customFormat="1" x14ac:dyDescent="0.25">
      <c r="A25" s="47"/>
      <c r="B25" s="48"/>
      <c r="C25" s="49" t="s">
        <v>37</v>
      </c>
      <c r="D25" s="50"/>
      <c r="E25" s="201" t="s">
        <v>29</v>
      </c>
      <c r="F25" s="201" t="s">
        <v>29</v>
      </c>
      <c r="G25" s="160" t="str">
        <f t="shared" si="2"/>
        <v>…</v>
      </c>
      <c r="H25" s="160" t="str">
        <f t="shared" si="2"/>
        <v>…</v>
      </c>
      <c r="I25" s="162"/>
      <c r="J25" s="162"/>
      <c r="K25" s="162"/>
    </row>
    <row r="26" spans="1:12" s="53" customFormat="1" x14ac:dyDescent="0.25">
      <c r="A26" s="47"/>
      <c r="B26" s="48"/>
      <c r="C26" s="49" t="s">
        <v>38</v>
      </c>
      <c r="D26" s="50"/>
      <c r="E26" s="201" t="s">
        <v>29</v>
      </c>
      <c r="F26" s="201" t="s">
        <v>29</v>
      </c>
      <c r="G26" s="160" t="str">
        <f t="shared" si="2"/>
        <v>…</v>
      </c>
      <c r="H26" s="160" t="str">
        <f t="shared" si="2"/>
        <v>…</v>
      </c>
      <c r="I26" s="162"/>
      <c r="J26" s="162"/>
      <c r="K26" s="162"/>
    </row>
    <row r="27" spans="1:12" s="53" customFormat="1" x14ac:dyDescent="0.25">
      <c r="A27" s="47"/>
      <c r="B27" s="48"/>
      <c r="C27" s="49" t="s">
        <v>39</v>
      </c>
      <c r="D27" s="50"/>
      <c r="E27" s="201" t="s">
        <v>29</v>
      </c>
      <c r="F27" s="201" t="s">
        <v>29</v>
      </c>
      <c r="G27" s="160" t="str">
        <f t="shared" si="2"/>
        <v>…</v>
      </c>
      <c r="H27" s="160" t="str">
        <f t="shared" si="2"/>
        <v>…</v>
      </c>
      <c r="I27" s="162"/>
      <c r="J27" s="162"/>
      <c r="K27" s="162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2"/>
        <v>…</v>
      </c>
      <c r="H28" s="52" t="str">
        <f t="shared" si="2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2"/>
        <v>…</v>
      </c>
      <c r="H29" s="52" t="str">
        <f t="shared" si="2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2"/>
        <v>…</v>
      </c>
      <c r="H30" s="52" t="str">
        <f t="shared" si="2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2"/>
        <v>…</v>
      </c>
      <c r="H31" s="52" t="str">
        <f t="shared" si="2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2"/>
        <v>…</v>
      </c>
      <c r="H32" s="52" t="str">
        <f t="shared" si="2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2"/>
        <v>…</v>
      </c>
      <c r="H33" s="52" t="str">
        <f t="shared" si="2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2"/>
        <v>…</v>
      </c>
      <c r="H34" s="52" t="str">
        <f t="shared" si="2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2"/>
        <v>…</v>
      </c>
      <c r="H35" s="52" t="str">
        <f t="shared" si="2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2"/>
        <v>…</v>
      </c>
      <c r="H36" s="52" t="str">
        <f t="shared" si="2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2"/>
        <v>…</v>
      </c>
      <c r="H37" s="52" t="str">
        <f t="shared" si="2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2"/>
        <v>…</v>
      </c>
      <c r="H38" s="52" t="str">
        <f t="shared" si="2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2"/>
        <v>…</v>
      </c>
      <c r="H39" s="52" t="str">
        <f t="shared" si="2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2"/>
        <v>…</v>
      </c>
      <c r="H40" s="52" t="str">
        <f t="shared" si="2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2"/>
        <v>…</v>
      </c>
      <c r="H41" s="52" t="str">
        <f t="shared" si="2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2"/>
        <v>…</v>
      </c>
      <c r="H42" s="52" t="str">
        <f t="shared" si="2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2"/>
        <v>…</v>
      </c>
      <c r="H43" s="52" t="str">
        <f t="shared" si="2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2"/>
        <v>…</v>
      </c>
      <c r="H44" s="52" t="str">
        <f t="shared" si="2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>
        <v>32</v>
      </c>
      <c r="F45" s="44">
        <v>32</v>
      </c>
      <c r="G45" s="39">
        <f t="shared" ref="G45" si="6">E45-F45</f>
        <v>0</v>
      </c>
      <c r="H45" s="40">
        <f t="shared" ref="H45" si="7">G45/E45</f>
        <v>0</v>
      </c>
      <c r="I45" s="45">
        <f t="shared" ref="I45" si="8">+G45</f>
        <v>0</v>
      </c>
      <c r="J45" s="38" t="s">
        <v>275</v>
      </c>
      <c r="K45" s="38" t="s">
        <v>275</v>
      </c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2"/>
        <v>…</v>
      </c>
      <c r="H46" s="52" t="str">
        <f t="shared" si="2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2"/>
        <v>…</v>
      </c>
      <c r="H47" s="52" t="str">
        <f t="shared" si="2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2"/>
        <v>…</v>
      </c>
      <c r="H48" s="52" t="str">
        <f t="shared" si="2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2"/>
        <v>…</v>
      </c>
      <c r="H49" s="52" t="str">
        <f t="shared" si="2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2"/>
        <v>…</v>
      </c>
      <c r="H50" s="52" t="str">
        <f t="shared" si="2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2"/>
        <v>…</v>
      </c>
      <c r="H51" s="52" t="str">
        <f t="shared" si="2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2"/>
        <v>…</v>
      </c>
      <c r="H52" s="52" t="str">
        <f t="shared" si="2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>
        <v>91</v>
      </c>
      <c r="F53" s="44">
        <v>91</v>
      </c>
      <c r="G53" s="39">
        <f t="shared" ref="G53" si="9">E53-F53</f>
        <v>0</v>
      </c>
      <c r="H53" s="40">
        <f t="shared" ref="H53" si="10">G53/E53</f>
        <v>0</v>
      </c>
      <c r="I53" s="45">
        <f t="shared" ref="I53" si="11">+G53</f>
        <v>0</v>
      </c>
      <c r="J53" s="38" t="s">
        <v>275</v>
      </c>
      <c r="K53" s="38" t="s">
        <v>275</v>
      </c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2"/>
        <v>…</v>
      </c>
      <c r="H54" s="52" t="str">
        <f t="shared" si="2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2"/>
        <v>…</v>
      </c>
      <c r="H55" s="52" t="str">
        <f t="shared" si="2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2"/>
        <v>…</v>
      </c>
      <c r="H56" s="52" t="str">
        <f t="shared" si="2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2"/>
        <v>…</v>
      </c>
      <c r="H57" s="52" t="str">
        <f t="shared" si="2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2"/>
        <v>…</v>
      </c>
      <c r="H58" s="52" t="str">
        <f t="shared" si="2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2"/>
        <v>…</v>
      </c>
      <c r="H59" s="52" t="str">
        <f t="shared" si="2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2"/>
        <v>…</v>
      </c>
      <c r="H60" s="52" t="str">
        <f t="shared" si="2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2"/>
        <v>…</v>
      </c>
      <c r="H61" s="52" t="str">
        <f t="shared" si="2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>
        <v>55</v>
      </c>
      <c r="F62" s="44">
        <v>55</v>
      </c>
      <c r="G62" s="39">
        <f t="shared" ref="G62" si="12">E62-F62</f>
        <v>0</v>
      </c>
      <c r="H62" s="40">
        <f>G62/E62</f>
        <v>0</v>
      </c>
      <c r="I62" s="45">
        <f t="shared" ref="I62" si="13">+G62</f>
        <v>0</v>
      </c>
      <c r="J62" s="38" t="s">
        <v>275</v>
      </c>
      <c r="K62" s="38" t="s">
        <v>275</v>
      </c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2"/>
        <v>…</v>
      </c>
      <c r="H63" s="52" t="str">
        <f t="shared" si="2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2"/>
        <v>…</v>
      </c>
      <c r="H64" s="52" t="str">
        <f t="shared" si="2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2"/>
        <v>…</v>
      </c>
      <c r="H65" s="52" t="str">
        <f t="shared" si="2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2"/>
        <v>…</v>
      </c>
      <c r="H66" s="52" t="str">
        <f t="shared" si="2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2"/>
        <v>…</v>
      </c>
      <c r="H67" s="52" t="str">
        <f t="shared" si="2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2"/>
        <v>…</v>
      </c>
      <c r="H68" s="52" t="str">
        <f t="shared" si="2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2"/>
        <v>…</v>
      </c>
      <c r="H69" s="52" t="str">
        <f t="shared" si="2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2"/>
        <v>…</v>
      </c>
      <c r="H70" s="52" t="str">
        <f t="shared" si="2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2"/>
        <v>…</v>
      </c>
      <c r="H71" s="52" t="str">
        <f t="shared" si="2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2"/>
        <v>…</v>
      </c>
      <c r="H72" s="52" t="str">
        <f t="shared" si="2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2"/>
        <v>…</v>
      </c>
      <c r="H73" s="52" t="str">
        <f t="shared" si="2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>
        <v>42</v>
      </c>
      <c r="F74" s="44">
        <v>33</v>
      </c>
      <c r="G74" s="39">
        <f t="shared" ref="G74" si="14">E74-F74</f>
        <v>9</v>
      </c>
      <c r="H74" s="40">
        <f t="shared" ref="H74" si="15">G74/E74</f>
        <v>0.21428571428571427</v>
      </c>
      <c r="I74" s="45">
        <f t="shared" ref="I74" si="16">+G74</f>
        <v>9</v>
      </c>
      <c r="J74" s="38" t="s">
        <v>275</v>
      </c>
      <c r="K74" s="38" t="s">
        <v>275</v>
      </c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2"/>
        <v>…</v>
      </c>
      <c r="H75" s="52" t="str">
        <f t="shared" si="2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2"/>
        <v>…</v>
      </c>
      <c r="H76" s="52" t="str">
        <f t="shared" si="2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2"/>
        <v>…</v>
      </c>
      <c r="H77" s="52" t="str">
        <f t="shared" si="2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2"/>
        <v>…</v>
      </c>
      <c r="H78" s="52" t="str">
        <f t="shared" si="2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2"/>
        <v>…</v>
      </c>
      <c r="H79" s="52" t="str">
        <f t="shared" si="2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2"/>
        <v>…</v>
      </c>
      <c r="H80" s="52" t="str">
        <f t="shared" si="2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17">IFERROR(E81-F81, "…")</f>
        <v>…</v>
      </c>
      <c r="H81" s="52" t="str">
        <f t="shared" si="17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17"/>
        <v>…</v>
      </c>
      <c r="H82" s="52" t="str">
        <f t="shared" si="17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17"/>
        <v>…</v>
      </c>
      <c r="H83" s="52" t="str">
        <f t="shared" si="17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17"/>
        <v>…</v>
      </c>
      <c r="H84" s="52" t="str">
        <f t="shared" si="17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17"/>
        <v>…</v>
      </c>
      <c r="H85" s="52" t="str">
        <f t="shared" si="17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17"/>
        <v>…</v>
      </c>
      <c r="H86" s="52" t="str">
        <f t="shared" si="17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17"/>
        <v>…</v>
      </c>
      <c r="H87" s="52" t="str">
        <f t="shared" si="17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17"/>
        <v>…</v>
      </c>
      <c r="H88" s="58" t="str">
        <f t="shared" si="17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>
        <v>89</v>
      </c>
      <c r="F89" s="51">
        <v>89</v>
      </c>
      <c r="G89" s="39">
        <f t="shared" ref="G89" si="18">E89-F89</f>
        <v>0</v>
      </c>
      <c r="H89" s="40">
        <f t="shared" ref="H89" si="19">G89/E89</f>
        <v>0</v>
      </c>
      <c r="I89" s="45">
        <f t="shared" ref="I89" si="20">+G89</f>
        <v>0</v>
      </c>
      <c r="J89" s="38" t="s">
        <v>275</v>
      </c>
      <c r="K89" s="38" t="s">
        <v>275</v>
      </c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17"/>
        <v>…</v>
      </c>
      <c r="H90" s="52" t="str">
        <f t="shared" si="17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17"/>
        <v>…</v>
      </c>
      <c r="H91" s="52" t="str">
        <f t="shared" si="17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17"/>
        <v>…</v>
      </c>
      <c r="H92" s="52" t="str">
        <f t="shared" si="17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17"/>
        <v>…</v>
      </c>
      <c r="H93" s="52" t="str">
        <f t="shared" si="17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17"/>
        <v>…</v>
      </c>
      <c r="H94" s="52" t="str">
        <f t="shared" si="17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17"/>
        <v>…</v>
      </c>
      <c r="H95" s="52" t="str">
        <f t="shared" si="17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17"/>
        <v>…</v>
      </c>
      <c r="H96" s="52" t="str">
        <f t="shared" si="17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17"/>
        <v>…</v>
      </c>
      <c r="H97" s="52" t="str">
        <f t="shared" si="17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17"/>
        <v>…</v>
      </c>
      <c r="H98" s="52" t="str">
        <f t="shared" si="17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17"/>
        <v>…</v>
      </c>
      <c r="H99" s="52" t="str">
        <f t="shared" si="17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17"/>
        <v>…</v>
      </c>
      <c r="H100" s="52" t="str">
        <f t="shared" si="17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17"/>
        <v>…</v>
      </c>
      <c r="H101" s="52" t="str">
        <f t="shared" si="17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17"/>
        <v>…</v>
      </c>
      <c r="H102" s="52" t="str">
        <f t="shared" si="17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>
        <v>29</v>
      </c>
      <c r="F103" s="51">
        <v>29</v>
      </c>
      <c r="G103" s="39">
        <f t="shared" ref="G103" si="21">E103-F103</f>
        <v>0</v>
      </c>
      <c r="H103" s="40">
        <f t="shared" ref="H103" si="22">G103/E103</f>
        <v>0</v>
      </c>
      <c r="I103" s="45">
        <f t="shared" ref="I103" si="23">+G103</f>
        <v>0</v>
      </c>
      <c r="J103" s="38" t="s">
        <v>275</v>
      </c>
      <c r="K103" s="38" t="s">
        <v>275</v>
      </c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17"/>
        <v>…</v>
      </c>
      <c r="H104" s="52" t="str">
        <f t="shared" si="17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17"/>
        <v>…</v>
      </c>
      <c r="H105" s="52" t="str">
        <f t="shared" si="17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17"/>
        <v>…</v>
      </c>
      <c r="H106" s="52" t="str">
        <f t="shared" si="17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17"/>
        <v>…</v>
      </c>
      <c r="H107" s="52" t="str">
        <f t="shared" si="17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17"/>
        <v>…</v>
      </c>
      <c r="H108" s="52" t="str">
        <f t="shared" si="17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17"/>
        <v>…</v>
      </c>
      <c r="H109" s="52" t="str">
        <f t="shared" si="17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17"/>
        <v>…</v>
      </c>
      <c r="H110" s="52" t="str">
        <f t="shared" si="17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>
        <v>49</v>
      </c>
      <c r="F111" s="51">
        <v>0</v>
      </c>
      <c r="G111" s="39">
        <f t="shared" ref="G111" si="24">E111-F111</f>
        <v>49</v>
      </c>
      <c r="H111" s="40">
        <f t="shared" ref="H111" si="25">G111/E111</f>
        <v>1</v>
      </c>
      <c r="I111" s="45">
        <f t="shared" ref="I111" si="26">+G111</f>
        <v>49</v>
      </c>
      <c r="J111" s="38" t="s">
        <v>275</v>
      </c>
      <c r="K111" s="38" t="s">
        <v>275</v>
      </c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17"/>
        <v>…</v>
      </c>
      <c r="H112" s="52" t="str">
        <f t="shared" si="17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17"/>
        <v>…</v>
      </c>
      <c r="H113" s="52" t="str">
        <f t="shared" si="17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17"/>
        <v>…</v>
      </c>
      <c r="H114" s="52" t="str">
        <f t="shared" si="17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17"/>
        <v>…</v>
      </c>
      <c r="H115" s="52" t="str">
        <f t="shared" si="17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17"/>
        <v>…</v>
      </c>
      <c r="H116" s="52" t="str">
        <f t="shared" si="17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17"/>
        <v>…</v>
      </c>
      <c r="H117" s="52" t="str">
        <f t="shared" si="17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17"/>
        <v>…</v>
      </c>
      <c r="H118" s="52" t="str">
        <f t="shared" si="17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17"/>
        <v>…</v>
      </c>
      <c r="H119" s="52" t="str">
        <f t="shared" si="17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17"/>
        <v>…</v>
      </c>
      <c r="H120" s="52" t="str">
        <f t="shared" si="17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17"/>
        <v>…</v>
      </c>
      <c r="H121" s="52" t="str">
        <f t="shared" si="17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17"/>
        <v>…</v>
      </c>
      <c r="H122" s="52" t="str">
        <f t="shared" si="17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>
        <v>36</v>
      </c>
      <c r="F123" s="51">
        <v>36</v>
      </c>
      <c r="G123" s="39">
        <f t="shared" ref="G123" si="27">E123-F123</f>
        <v>0</v>
      </c>
      <c r="H123" s="40">
        <f t="shared" ref="H123" si="28">G123/E123</f>
        <v>0</v>
      </c>
      <c r="I123" s="45">
        <f t="shared" ref="I123" si="29">+G123</f>
        <v>0</v>
      </c>
      <c r="J123" s="38" t="s">
        <v>275</v>
      </c>
      <c r="K123" s="38" t="s">
        <v>275</v>
      </c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17"/>
        <v>…</v>
      </c>
      <c r="H124" s="52" t="str">
        <f t="shared" si="17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17"/>
        <v>…</v>
      </c>
      <c r="H125" s="52" t="str">
        <f t="shared" si="17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17"/>
        <v>…</v>
      </c>
      <c r="H126" s="52" t="str">
        <f t="shared" si="17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17"/>
        <v>…</v>
      </c>
      <c r="H127" s="52" t="str">
        <f t="shared" si="17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17"/>
        <v>…</v>
      </c>
      <c r="H128" s="52" t="str">
        <f t="shared" si="17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>
        <v>35</v>
      </c>
      <c r="F129" s="51">
        <v>12</v>
      </c>
      <c r="G129" s="39">
        <f t="shared" ref="G129" si="30">E129-F129</f>
        <v>23</v>
      </c>
      <c r="H129" s="40">
        <f t="shared" ref="H129" si="31">G129/E129</f>
        <v>0.65714285714285714</v>
      </c>
      <c r="I129" s="45">
        <f t="shared" ref="I129" si="32">+G129</f>
        <v>23</v>
      </c>
      <c r="J129" s="38" t="s">
        <v>275</v>
      </c>
      <c r="K129" s="38" t="s">
        <v>275</v>
      </c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17"/>
        <v>…</v>
      </c>
      <c r="H130" s="52" t="str">
        <f t="shared" si="17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17"/>
        <v>…</v>
      </c>
      <c r="H131" s="52" t="str">
        <f t="shared" si="17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17"/>
        <v>…</v>
      </c>
      <c r="H132" s="52" t="str">
        <f t="shared" si="17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17"/>
        <v>…</v>
      </c>
      <c r="H133" s="52" t="str">
        <f t="shared" si="17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17"/>
        <v>…</v>
      </c>
      <c r="H134" s="52" t="str">
        <f t="shared" si="17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17"/>
        <v>…</v>
      </c>
      <c r="H135" s="52" t="str">
        <f t="shared" si="17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17"/>
        <v>…</v>
      </c>
      <c r="H136" s="52" t="str">
        <f t="shared" si="17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17"/>
        <v>…</v>
      </c>
      <c r="H137" s="52" t="str">
        <f t="shared" si="17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17"/>
        <v>…</v>
      </c>
      <c r="H138" s="52" t="str">
        <f t="shared" si="17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>
        <v>35</v>
      </c>
      <c r="F139" s="51">
        <v>33</v>
      </c>
      <c r="G139" s="39">
        <f t="shared" ref="G139" si="33">E139-F139</f>
        <v>2</v>
      </c>
      <c r="H139" s="40">
        <f t="shared" ref="H139" si="34">G139/E139</f>
        <v>5.7142857142857141E-2</v>
      </c>
      <c r="I139" s="45">
        <f t="shared" ref="I139" si="35">+G139</f>
        <v>2</v>
      </c>
      <c r="J139" s="38" t="s">
        <v>275</v>
      </c>
      <c r="K139" s="38" t="s">
        <v>275</v>
      </c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17"/>
        <v>…</v>
      </c>
      <c r="H140" s="52" t="str">
        <f t="shared" si="17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17"/>
        <v>…</v>
      </c>
      <c r="H141" s="52" t="str">
        <f t="shared" si="17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17"/>
        <v>…</v>
      </c>
      <c r="H142" s="52" t="str">
        <f t="shared" si="17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17"/>
        <v>…</v>
      </c>
      <c r="H143" s="52" t="str">
        <f t="shared" si="17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17"/>
        <v>…</v>
      </c>
      <c r="H144" s="52" t="str">
        <f t="shared" si="17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6">IFERROR(E145-F145, "…")</f>
        <v>…</v>
      </c>
      <c r="H145" s="52" t="str">
        <f t="shared" si="36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6"/>
        <v>…</v>
      </c>
      <c r="H146" s="52" t="str">
        <f t="shared" si="36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6"/>
        <v>…</v>
      </c>
      <c r="H147" s="52" t="str">
        <f t="shared" si="36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6"/>
        <v>…</v>
      </c>
      <c r="H148" s="52" t="str">
        <f t="shared" si="36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6"/>
        <v>…</v>
      </c>
      <c r="H149" s="52" t="str">
        <f t="shared" si="36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6"/>
        <v>…</v>
      </c>
      <c r="H150" s="52" t="str">
        <f t="shared" si="36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6"/>
        <v>…</v>
      </c>
      <c r="H151" s="52" t="str">
        <f t="shared" si="36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>
        <v>24</v>
      </c>
      <c r="F152" s="51">
        <v>13</v>
      </c>
      <c r="G152" s="39">
        <f t="shared" ref="G152" si="37">E152-F152</f>
        <v>11</v>
      </c>
      <c r="H152" s="40">
        <f t="shared" ref="H152" si="38">G152/E152</f>
        <v>0.45833333333333331</v>
      </c>
      <c r="I152" s="45">
        <f t="shared" ref="I152" si="39">+G152</f>
        <v>11</v>
      </c>
      <c r="J152" s="38" t="s">
        <v>275</v>
      </c>
      <c r="K152" s="38" t="s">
        <v>275</v>
      </c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6"/>
        <v>…</v>
      </c>
      <c r="H153" s="52" t="str">
        <f t="shared" si="36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6"/>
        <v>…</v>
      </c>
      <c r="H154" s="52" t="str">
        <f t="shared" si="36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6"/>
        <v>…</v>
      </c>
      <c r="H155" s="52" t="str">
        <f t="shared" si="36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>
        <v>51</v>
      </c>
      <c r="F156" s="51">
        <v>40</v>
      </c>
      <c r="G156" s="39">
        <f t="shared" ref="G156" si="40">E156-F156</f>
        <v>11</v>
      </c>
      <c r="H156" s="40">
        <f t="shared" ref="H156" si="41">G156/E156</f>
        <v>0.21568627450980393</v>
      </c>
      <c r="I156" s="45">
        <f t="shared" ref="I156" si="42">+G156</f>
        <v>11</v>
      </c>
      <c r="J156" s="38" t="s">
        <v>275</v>
      </c>
      <c r="K156" s="38" t="s">
        <v>275</v>
      </c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6"/>
        <v>…</v>
      </c>
      <c r="H157" s="52" t="str">
        <f t="shared" si="36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6"/>
        <v>…</v>
      </c>
      <c r="H158" s="52" t="str">
        <f t="shared" si="36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6"/>
        <v>…</v>
      </c>
      <c r="H159" s="52" t="str">
        <f t="shared" si="36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6"/>
        <v>…</v>
      </c>
      <c r="H160" s="52" t="str">
        <f t="shared" si="36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6"/>
        <v>…</v>
      </c>
      <c r="H161" s="52" t="str">
        <f t="shared" si="36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6"/>
        <v>…</v>
      </c>
      <c r="H162" s="52" t="str">
        <f t="shared" si="36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6"/>
        <v>…</v>
      </c>
      <c r="H163" s="52" t="str">
        <f t="shared" si="36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6"/>
        <v>…</v>
      </c>
      <c r="H164" s="52" t="str">
        <f t="shared" si="36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6"/>
        <v>…</v>
      </c>
      <c r="H165" s="52" t="str">
        <f t="shared" si="36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6"/>
        <v>…</v>
      </c>
      <c r="H166" s="52" t="str">
        <f t="shared" si="36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>
        <v>41</v>
      </c>
      <c r="F167" s="51">
        <v>41</v>
      </c>
      <c r="G167" s="39">
        <f t="shared" ref="G167" si="43">E167-F167</f>
        <v>0</v>
      </c>
      <c r="H167" s="40">
        <f t="shared" ref="H167" si="44">G167/E167</f>
        <v>0</v>
      </c>
      <c r="I167" s="45">
        <f t="shared" ref="I167" si="45">+G167</f>
        <v>0</v>
      </c>
      <c r="J167" s="38" t="s">
        <v>275</v>
      </c>
      <c r="K167" s="38" t="s">
        <v>275</v>
      </c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6"/>
        <v>…</v>
      </c>
      <c r="H168" s="52" t="str">
        <f t="shared" si="36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6"/>
        <v>…</v>
      </c>
      <c r="H169" s="52" t="str">
        <f t="shared" si="36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6"/>
        <v>…</v>
      </c>
      <c r="H170" s="52" t="str">
        <f t="shared" si="36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6"/>
        <v>…</v>
      </c>
      <c r="H171" s="52" t="str">
        <f t="shared" si="36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6"/>
        <v>…</v>
      </c>
      <c r="H172" s="52" t="str">
        <f t="shared" si="36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6"/>
        <v>…</v>
      </c>
      <c r="H173" s="52" t="str">
        <f t="shared" si="36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6"/>
        <v>…</v>
      </c>
      <c r="H174" s="52" t="str">
        <f t="shared" si="36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6"/>
        <v>…</v>
      </c>
      <c r="H175" s="52" t="str">
        <f t="shared" si="36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>
        <v>39</v>
      </c>
      <c r="F176" s="51">
        <v>39</v>
      </c>
      <c r="G176" s="39">
        <f t="shared" ref="G176" si="46">E176-F176</f>
        <v>0</v>
      </c>
      <c r="H176" s="40">
        <f t="shared" ref="H176" si="47">G176/E176</f>
        <v>0</v>
      </c>
      <c r="I176" s="45">
        <f t="shared" ref="I176" si="48">+G176</f>
        <v>0</v>
      </c>
      <c r="J176" s="38" t="s">
        <v>275</v>
      </c>
      <c r="K176" s="38" t="s">
        <v>275</v>
      </c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6"/>
        <v>…</v>
      </c>
      <c r="H177" s="52" t="str">
        <f t="shared" si="36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6"/>
        <v>…</v>
      </c>
      <c r="H178" s="52" t="str">
        <f t="shared" si="36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6"/>
        <v>…</v>
      </c>
      <c r="H179" s="52" t="str">
        <f t="shared" si="36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>
        <v>20</v>
      </c>
      <c r="F180" s="51">
        <v>20</v>
      </c>
      <c r="G180" s="39">
        <f t="shared" ref="G180" si="49">E180-F180</f>
        <v>0</v>
      </c>
      <c r="H180" s="40">
        <f t="shared" ref="H180" si="50">G180/E180</f>
        <v>0</v>
      </c>
      <c r="I180" s="45">
        <f t="shared" ref="I180" si="51">+G180</f>
        <v>0</v>
      </c>
      <c r="J180" s="38" t="s">
        <v>275</v>
      </c>
      <c r="K180" s="38" t="s">
        <v>275</v>
      </c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6"/>
        <v>…</v>
      </c>
      <c r="H181" s="52" t="str">
        <f t="shared" si="36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6"/>
        <v>…</v>
      </c>
      <c r="H182" s="52" t="str">
        <f t="shared" si="36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6"/>
        <v>…</v>
      </c>
      <c r="H183" s="52" t="str">
        <f t="shared" si="36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>
        <v>32</v>
      </c>
      <c r="F184" s="51">
        <v>19</v>
      </c>
      <c r="G184" s="39">
        <f t="shared" ref="G184" si="52">E184-F184</f>
        <v>13</v>
      </c>
      <c r="H184" s="40">
        <f t="shared" ref="H184" si="53">G184/E184</f>
        <v>0.40625</v>
      </c>
      <c r="I184" s="45">
        <f t="shared" ref="I184" si="54">+G184</f>
        <v>13</v>
      </c>
      <c r="J184" s="38" t="s">
        <v>275</v>
      </c>
      <c r="K184" s="38" t="s">
        <v>275</v>
      </c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6"/>
        <v>…</v>
      </c>
      <c r="H185" s="52" t="str">
        <f t="shared" si="36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6"/>
        <v>…</v>
      </c>
      <c r="H186" s="52" t="str">
        <f t="shared" si="36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6"/>
        <v>…</v>
      </c>
      <c r="H187" s="52" t="str">
        <f t="shared" si="36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>
        <v>56</v>
      </c>
      <c r="F188" s="51">
        <v>42</v>
      </c>
      <c r="G188" s="39">
        <f t="shared" ref="G188" si="55">E188-F188</f>
        <v>14</v>
      </c>
      <c r="H188" s="40">
        <f t="shared" ref="H188" si="56">G188/E188</f>
        <v>0.25</v>
      </c>
      <c r="I188" s="45">
        <f t="shared" ref="I188" si="57">+G188</f>
        <v>14</v>
      </c>
      <c r="J188" s="38" t="s">
        <v>275</v>
      </c>
      <c r="K188" s="38" t="s">
        <v>275</v>
      </c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6"/>
        <v>…</v>
      </c>
      <c r="H189" s="52" t="str">
        <f t="shared" si="36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6"/>
        <v>…</v>
      </c>
      <c r="H190" s="52" t="str">
        <f t="shared" si="36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6"/>
        <v>…</v>
      </c>
      <c r="H191" s="52" t="str">
        <f t="shared" si="36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6"/>
        <v>…</v>
      </c>
      <c r="H192" s="52" t="str">
        <f t="shared" si="36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6"/>
        <v>…</v>
      </c>
      <c r="H193" s="52" t="str">
        <f t="shared" si="36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6"/>
        <v>…</v>
      </c>
      <c r="H194" s="52" t="str">
        <f t="shared" si="36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6"/>
        <v>…</v>
      </c>
      <c r="H195" s="52" t="str">
        <f t="shared" si="36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6"/>
        <v>…</v>
      </c>
      <c r="H196" s="52" t="str">
        <f t="shared" si="36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>
        <v>86</v>
      </c>
      <c r="F197" s="51">
        <v>86</v>
      </c>
      <c r="G197" s="39">
        <f t="shared" ref="G197" si="58">E197-F197</f>
        <v>0</v>
      </c>
      <c r="H197" s="40">
        <f t="shared" ref="H197" si="59">G197/E197</f>
        <v>0</v>
      </c>
      <c r="I197" s="45">
        <f t="shared" ref="I197" si="60">+G197</f>
        <v>0</v>
      </c>
      <c r="J197" s="38" t="s">
        <v>275</v>
      </c>
      <c r="K197" s="38" t="s">
        <v>275</v>
      </c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6"/>
        <v>…</v>
      </c>
      <c r="H198" s="52" t="str">
        <f t="shared" si="36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6"/>
        <v>…</v>
      </c>
      <c r="H199" s="52" t="str">
        <f t="shared" si="36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6"/>
        <v>…</v>
      </c>
      <c r="H200" s="52" t="str">
        <f t="shared" si="36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6"/>
        <v>…</v>
      </c>
      <c r="H201" s="52" t="str">
        <f t="shared" si="36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6"/>
        <v>…</v>
      </c>
      <c r="H202" s="52" t="str">
        <f t="shared" si="36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6"/>
        <v>…</v>
      </c>
      <c r="H203" s="52" t="str">
        <f t="shared" si="36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6"/>
        <v>…</v>
      </c>
      <c r="H204" s="52" t="str">
        <f t="shared" si="36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6"/>
        <v>…</v>
      </c>
      <c r="H205" s="52" t="str">
        <f t="shared" si="36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6"/>
        <v>…</v>
      </c>
      <c r="H206" s="52" t="str">
        <f t="shared" si="36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6"/>
        <v>…</v>
      </c>
      <c r="H207" s="52" t="str">
        <f t="shared" si="36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6"/>
        <v>…</v>
      </c>
      <c r="H208" s="52" t="str">
        <f t="shared" si="36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61">IFERROR(E209-F209, "…")</f>
        <v>…</v>
      </c>
      <c r="H209" s="52" t="str">
        <f t="shared" si="61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61"/>
        <v>…</v>
      </c>
      <c r="H210" s="52" t="str">
        <f t="shared" si="61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>
        <v>72</v>
      </c>
      <c r="F211" s="51">
        <v>24</v>
      </c>
      <c r="G211" s="39">
        <f t="shared" ref="G211" si="62">E211-F211</f>
        <v>48</v>
      </c>
      <c r="H211" s="40">
        <f t="shared" ref="H211" si="63">G211/E211</f>
        <v>0.66666666666666663</v>
      </c>
      <c r="I211" s="45">
        <f t="shared" ref="I211" si="64">+G211</f>
        <v>48</v>
      </c>
      <c r="J211" s="38" t="s">
        <v>275</v>
      </c>
      <c r="K211" s="38" t="s">
        <v>275</v>
      </c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61"/>
        <v>…</v>
      </c>
      <c r="H212" s="52" t="str">
        <f t="shared" si="61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61"/>
        <v>…</v>
      </c>
      <c r="H213" s="52" t="str">
        <f t="shared" si="61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61"/>
        <v>…</v>
      </c>
      <c r="H214" s="52" t="str">
        <f t="shared" si="61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61"/>
        <v>…</v>
      </c>
      <c r="H215" s="52" t="str">
        <f t="shared" si="61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61"/>
        <v>…</v>
      </c>
      <c r="H216" s="52" t="str">
        <f t="shared" si="61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61"/>
        <v>…</v>
      </c>
      <c r="H217" s="52" t="str">
        <f t="shared" si="61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61"/>
        <v>…</v>
      </c>
      <c r="H218" s="52" t="str">
        <f t="shared" si="61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61"/>
        <v>…</v>
      </c>
      <c r="H219" s="52" t="str">
        <f t="shared" si="61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61"/>
        <v>…</v>
      </c>
      <c r="H220" s="52" t="str">
        <f t="shared" si="61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61"/>
        <v>…</v>
      </c>
      <c r="H221" s="52" t="str">
        <f t="shared" si="61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>
        <v>22</v>
      </c>
      <c r="F222" s="51">
        <v>22</v>
      </c>
      <c r="G222" s="39">
        <f t="shared" ref="G222" si="65">E222-F222</f>
        <v>0</v>
      </c>
      <c r="H222" s="40">
        <f t="shared" ref="H222" si="66">G222/E222</f>
        <v>0</v>
      </c>
      <c r="I222" s="45">
        <f t="shared" ref="I222" si="67">+G222</f>
        <v>0</v>
      </c>
      <c r="J222" s="38" t="s">
        <v>275</v>
      </c>
      <c r="K222" s="38" t="s">
        <v>275</v>
      </c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61"/>
        <v>…</v>
      </c>
      <c r="H223" s="52" t="str">
        <f t="shared" si="61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61"/>
        <v>…</v>
      </c>
      <c r="H224" s="52" t="str">
        <f t="shared" si="61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61"/>
        <v>…</v>
      </c>
      <c r="H225" s="52" t="str">
        <f t="shared" si="61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61"/>
        <v>…</v>
      </c>
      <c r="H226" s="52" t="str">
        <f t="shared" si="61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>
        <v>11</v>
      </c>
      <c r="F227" s="51">
        <v>11</v>
      </c>
      <c r="G227" s="39">
        <f t="shared" ref="G227" si="68">E227-F227</f>
        <v>0</v>
      </c>
      <c r="H227" s="40">
        <f>G227/E227</f>
        <v>0</v>
      </c>
      <c r="I227" s="45">
        <f t="shared" ref="I227" si="69">+G227</f>
        <v>0</v>
      </c>
      <c r="J227" s="38" t="s">
        <v>275</v>
      </c>
      <c r="K227" s="38" t="s">
        <v>275</v>
      </c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61"/>
        <v>…</v>
      </c>
      <c r="H228" s="52" t="str">
        <f t="shared" si="61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61"/>
        <v>…</v>
      </c>
      <c r="H229" s="52" t="str">
        <f t="shared" si="61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61"/>
        <v>…</v>
      </c>
      <c r="H230" s="52" t="str">
        <f t="shared" si="61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205">
        <v>29</v>
      </c>
      <c r="F231" s="205">
        <v>13</v>
      </c>
      <c r="G231" s="206">
        <f t="shared" ref="G231" si="70">E231-F231</f>
        <v>16</v>
      </c>
      <c r="H231" s="207">
        <f t="shared" ref="H231" si="71">G231/E231</f>
        <v>0.55172413793103448</v>
      </c>
      <c r="I231" s="208">
        <f t="shared" ref="I231" si="72">+G231</f>
        <v>16</v>
      </c>
      <c r="J231" s="209" t="s">
        <v>275</v>
      </c>
      <c r="K231" s="209" t="s">
        <v>275</v>
      </c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61"/>
        <v>…</v>
      </c>
      <c r="H232" s="52" t="str">
        <f t="shared" si="61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61"/>
        <v>…</v>
      </c>
      <c r="H233" s="52" t="str">
        <f t="shared" si="61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61"/>
        <v>…</v>
      </c>
      <c r="H234" s="52" t="str">
        <f t="shared" si="61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61"/>
        <v>…</v>
      </c>
      <c r="H235" s="64" t="str">
        <f t="shared" si="61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15" zoomScaleNormal="115" zoomScaleSheetLayoutView="80" workbookViewId="0">
      <selection activeCell="S51" sqref="S51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329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288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289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290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88"/>
      <c r="B8" s="188"/>
      <c r="C8" s="189"/>
      <c r="D8" s="189"/>
      <c r="E8" s="9"/>
      <c r="F8" s="9"/>
      <c r="G8" s="189"/>
      <c r="H8" s="189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90" t="s">
        <v>14</v>
      </c>
      <c r="B14" s="190" t="s">
        <v>15</v>
      </c>
      <c r="C14" s="190" t="s">
        <v>16</v>
      </c>
      <c r="D14" s="190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f>SUM(E16:E235)</f>
        <v>18</v>
      </c>
      <c r="F15" s="38">
        <f>SUM(F16:F235)</f>
        <v>2</v>
      </c>
      <c r="G15" s="38">
        <f>SUM(G16:G235)</f>
        <v>16</v>
      </c>
      <c r="H15" s="40">
        <v>0.88888888888888884</v>
      </c>
      <c r="I15" s="38">
        <f>SUM(I16:I235)</f>
        <v>1</v>
      </c>
      <c r="J15" s="38">
        <f t="shared" ref="J15:K15" si="0">SUM(J16:J235)</f>
        <v>1</v>
      </c>
      <c r="K15" s="38">
        <f t="shared" si="0"/>
        <v>1</v>
      </c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1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2">IFERROR(E17-F17, "…")</f>
        <v>…</v>
      </c>
      <c r="H17" s="52" t="str">
        <f t="shared" si="1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2"/>
        <v>…</v>
      </c>
      <c r="H18" s="52" t="str">
        <f t="shared" si="1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2"/>
        <v>…</v>
      </c>
      <c r="H19" s="52" t="str">
        <f t="shared" si="1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2"/>
        <v>…</v>
      </c>
      <c r="H20" s="52" t="str">
        <f t="shared" si="1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2"/>
        <v>…</v>
      </c>
      <c r="H21" s="52" t="str">
        <f t="shared" si="1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2"/>
        <v>…</v>
      </c>
      <c r="H22" s="52" t="str">
        <f t="shared" si="1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2"/>
        <v>…</v>
      </c>
      <c r="H23" s="52" t="str">
        <f t="shared" si="1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2"/>
        <v>…</v>
      </c>
      <c r="H24" s="45" t="str">
        <f t="shared" si="1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2"/>
        <v>…</v>
      </c>
      <c r="H25" s="52" t="str">
        <f t="shared" si="1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2"/>
        <v>…</v>
      </c>
      <c r="H26" s="52" t="str">
        <f t="shared" si="1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2"/>
        <v>…</v>
      </c>
      <c r="H27" s="52" t="str">
        <f t="shared" si="1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2"/>
        <v>…</v>
      </c>
      <c r="H28" s="52" t="str">
        <f t="shared" si="1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2"/>
        <v>…</v>
      </c>
      <c r="H29" s="52" t="str">
        <f t="shared" si="1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2"/>
        <v>…</v>
      </c>
      <c r="H30" s="52" t="str">
        <f t="shared" si="1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2"/>
        <v>…</v>
      </c>
      <c r="H31" s="52" t="str">
        <f t="shared" si="1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2"/>
        <v>…</v>
      </c>
      <c r="H32" s="52" t="str">
        <f t="shared" si="1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2"/>
        <v>…</v>
      </c>
      <c r="H33" s="52" t="str">
        <f t="shared" si="1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2"/>
        <v>…</v>
      </c>
      <c r="H34" s="52" t="str">
        <f t="shared" si="1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2"/>
        <v>…</v>
      </c>
      <c r="H35" s="52" t="str">
        <f t="shared" si="1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2"/>
        <v>…</v>
      </c>
      <c r="H36" s="52" t="str">
        <f t="shared" si="1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2"/>
        <v>…</v>
      </c>
      <c r="H37" s="52" t="str">
        <f t="shared" si="1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2"/>
        <v>…</v>
      </c>
      <c r="H38" s="52" t="str">
        <f t="shared" si="1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2"/>
        <v>…</v>
      </c>
      <c r="H39" s="52" t="str">
        <f t="shared" si="1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2"/>
        <v>…</v>
      </c>
      <c r="H40" s="52" t="str">
        <f t="shared" si="1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2"/>
        <v>…</v>
      </c>
      <c r="H41" s="52" t="str">
        <f t="shared" si="1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2"/>
        <v>…</v>
      </c>
      <c r="H42" s="52" t="str">
        <f t="shared" si="1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2"/>
        <v>…</v>
      </c>
      <c r="H43" s="52" t="str">
        <f t="shared" si="1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2"/>
        <v>…</v>
      </c>
      <c r="H44" s="52" t="str">
        <f t="shared" si="1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2"/>
        <v>…</v>
      </c>
      <c r="H45" s="45" t="str">
        <f t="shared" si="1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2"/>
        <v>…</v>
      </c>
      <c r="H46" s="52" t="str">
        <f t="shared" si="1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2"/>
        <v>…</v>
      </c>
      <c r="H47" s="52" t="str">
        <f t="shared" si="1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2"/>
        <v>…</v>
      </c>
      <c r="H48" s="52" t="str">
        <f t="shared" si="1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2"/>
        <v>…</v>
      </c>
      <c r="H49" s="52" t="str">
        <f t="shared" si="1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2"/>
        <v>…</v>
      </c>
      <c r="H50" s="52" t="str">
        <f t="shared" si="1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2"/>
        <v>…</v>
      </c>
      <c r="H51" s="52" t="str">
        <f t="shared" si="1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2"/>
        <v>…</v>
      </c>
      <c r="H52" s="52" t="str">
        <f t="shared" si="1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205">
        <v>6</v>
      </c>
      <c r="F53" s="205" t="s">
        <v>291</v>
      </c>
      <c r="G53" s="210">
        <v>6</v>
      </c>
      <c r="H53" s="211">
        <f t="shared" ref="H53" si="3">G53/E53</f>
        <v>1</v>
      </c>
      <c r="I53" s="212" t="s">
        <v>292</v>
      </c>
      <c r="J53" s="212" t="s">
        <v>292</v>
      </c>
      <c r="K53" s="212" t="s">
        <v>292</v>
      </c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2"/>
        <v>…</v>
      </c>
      <c r="H54" s="52" t="str">
        <f t="shared" si="1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2"/>
        <v>…</v>
      </c>
      <c r="H55" s="52" t="str">
        <f t="shared" si="1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2"/>
        <v>…</v>
      </c>
      <c r="H56" s="52" t="str">
        <f t="shared" si="1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2"/>
        <v>…</v>
      </c>
      <c r="H57" s="52" t="str">
        <f t="shared" si="1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2"/>
        <v>…</v>
      </c>
      <c r="H58" s="52" t="str">
        <f t="shared" si="1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2"/>
        <v>…</v>
      </c>
      <c r="H59" s="52" t="str">
        <f t="shared" si="1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2"/>
        <v>…</v>
      </c>
      <c r="H60" s="52" t="str">
        <f t="shared" si="1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2"/>
        <v>…</v>
      </c>
      <c r="H61" s="52" t="str">
        <f t="shared" si="1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2"/>
        <v>…</v>
      </c>
      <c r="H62" s="45" t="str">
        <f t="shared" si="1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2"/>
        <v>…</v>
      </c>
      <c r="H63" s="52" t="str">
        <f t="shared" si="1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2"/>
        <v>…</v>
      </c>
      <c r="H64" s="52" t="str">
        <f t="shared" si="1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2"/>
        <v>…</v>
      </c>
      <c r="H65" s="52" t="str">
        <f t="shared" si="1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2"/>
        <v>…</v>
      </c>
      <c r="H66" s="52" t="str">
        <f t="shared" si="1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2"/>
        <v>…</v>
      </c>
      <c r="H67" s="52" t="str">
        <f t="shared" si="1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2"/>
        <v>…</v>
      </c>
      <c r="H68" s="52" t="str">
        <f t="shared" si="1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2"/>
        <v>…</v>
      </c>
      <c r="H69" s="52" t="str">
        <f t="shared" si="1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2"/>
        <v>…</v>
      </c>
      <c r="H70" s="52" t="str">
        <f t="shared" si="1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2"/>
        <v>…</v>
      </c>
      <c r="H71" s="52" t="str">
        <f t="shared" si="1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2"/>
        <v>…</v>
      </c>
      <c r="H72" s="52" t="str">
        <f t="shared" si="1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2"/>
        <v>…</v>
      </c>
      <c r="H73" s="52" t="str">
        <f t="shared" si="1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2"/>
        <v>…</v>
      </c>
      <c r="H74" s="45" t="str">
        <f t="shared" si="1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2"/>
        <v>…</v>
      </c>
      <c r="H75" s="52" t="str">
        <f t="shared" si="1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2"/>
        <v>…</v>
      </c>
      <c r="H76" s="52" t="str">
        <f t="shared" si="1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2"/>
        <v>…</v>
      </c>
      <c r="H77" s="52" t="str">
        <f t="shared" si="1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2"/>
        <v>…</v>
      </c>
      <c r="H78" s="52" t="str">
        <f t="shared" si="1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2"/>
        <v>…</v>
      </c>
      <c r="H79" s="52" t="str">
        <f t="shared" si="1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2"/>
        <v>…</v>
      </c>
      <c r="H80" s="52" t="str">
        <f t="shared" si="2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4">IFERROR(E81-F81, "…")</f>
        <v>…</v>
      </c>
      <c r="H81" s="52" t="str">
        <f t="shared" si="4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4"/>
        <v>…</v>
      </c>
      <c r="H82" s="52" t="str">
        <f t="shared" si="4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4"/>
        <v>…</v>
      </c>
      <c r="H83" s="52" t="str">
        <f t="shared" si="4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4"/>
        <v>…</v>
      </c>
      <c r="H84" s="52" t="str">
        <f t="shared" si="4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4"/>
        <v>…</v>
      </c>
      <c r="H85" s="52" t="str">
        <f t="shared" si="4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4"/>
        <v>…</v>
      </c>
      <c r="H86" s="52" t="str">
        <f t="shared" si="4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4"/>
        <v>…</v>
      </c>
      <c r="H87" s="52" t="str">
        <f t="shared" si="4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4"/>
        <v>…</v>
      </c>
      <c r="H88" s="58" t="str">
        <f t="shared" si="4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4"/>
        <v>…</v>
      </c>
      <c r="H89" s="58" t="str">
        <f t="shared" si="4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4"/>
        <v>…</v>
      </c>
      <c r="H90" s="52" t="str">
        <f t="shared" si="4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4"/>
        <v>…</v>
      </c>
      <c r="H91" s="52" t="str">
        <f t="shared" si="4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4"/>
        <v>…</v>
      </c>
      <c r="H92" s="52" t="str">
        <f t="shared" si="4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4"/>
        <v>…</v>
      </c>
      <c r="H93" s="52" t="str">
        <f t="shared" si="4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4"/>
        <v>…</v>
      </c>
      <c r="H94" s="52" t="str">
        <f t="shared" si="4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4"/>
        <v>…</v>
      </c>
      <c r="H95" s="52" t="str">
        <f t="shared" si="4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4"/>
        <v>…</v>
      </c>
      <c r="H96" s="52" t="str">
        <f t="shared" si="4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4"/>
        <v>…</v>
      </c>
      <c r="H97" s="52" t="str">
        <f t="shared" si="4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4"/>
        <v>…</v>
      </c>
      <c r="H98" s="52" t="str">
        <f t="shared" si="4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4"/>
        <v>…</v>
      </c>
      <c r="H99" s="52" t="str">
        <f t="shared" si="4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4"/>
        <v>…</v>
      </c>
      <c r="H100" s="52" t="str">
        <f t="shared" si="4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4"/>
        <v>…</v>
      </c>
      <c r="H101" s="52" t="str">
        <f t="shared" si="4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4"/>
        <v>…</v>
      </c>
      <c r="H102" s="52" t="str">
        <f t="shared" si="4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4"/>
        <v>…</v>
      </c>
      <c r="H103" s="58" t="str">
        <f t="shared" si="4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4"/>
        <v>…</v>
      </c>
      <c r="H104" s="52" t="str">
        <f t="shared" si="4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4"/>
        <v>…</v>
      </c>
      <c r="H105" s="52" t="str">
        <f t="shared" si="4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4"/>
        <v>…</v>
      </c>
      <c r="H106" s="52" t="str">
        <f t="shared" si="4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4"/>
        <v>…</v>
      </c>
      <c r="H107" s="52" t="str">
        <f t="shared" si="4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4"/>
        <v>…</v>
      </c>
      <c r="H108" s="52" t="str">
        <f t="shared" si="4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4"/>
        <v>…</v>
      </c>
      <c r="H109" s="52" t="str">
        <f t="shared" si="4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4"/>
        <v>…</v>
      </c>
      <c r="H110" s="52" t="str">
        <f t="shared" si="4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4"/>
        <v>…</v>
      </c>
      <c r="H111" s="58" t="str">
        <f t="shared" si="4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4"/>
        <v>…</v>
      </c>
      <c r="H112" s="52" t="str">
        <f t="shared" si="4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4"/>
        <v>…</v>
      </c>
      <c r="H113" s="52" t="str">
        <f t="shared" si="4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4"/>
        <v>…</v>
      </c>
      <c r="H114" s="52" t="str">
        <f t="shared" si="4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4"/>
        <v>…</v>
      </c>
      <c r="H115" s="52" t="str">
        <f t="shared" si="4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4"/>
        <v>…</v>
      </c>
      <c r="H116" s="52" t="str">
        <f t="shared" si="4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4"/>
        <v>…</v>
      </c>
      <c r="H117" s="52" t="str">
        <f t="shared" si="4"/>
        <v>…</v>
      </c>
      <c r="I117" s="44"/>
      <c r="J117" s="44"/>
      <c r="K117" s="44"/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4"/>
        <v>…</v>
      </c>
      <c r="H118" s="52" t="str">
        <f t="shared" si="4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4"/>
        <v>…</v>
      </c>
      <c r="H119" s="52" t="str">
        <f t="shared" si="4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4"/>
        <v>…</v>
      </c>
      <c r="H120" s="52" t="str">
        <f t="shared" si="4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4"/>
        <v>…</v>
      </c>
      <c r="H121" s="52" t="str">
        <f t="shared" si="4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4"/>
        <v>…</v>
      </c>
      <c r="H122" s="52" t="str">
        <f t="shared" si="4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4"/>
        <v>…</v>
      </c>
      <c r="H123" s="58" t="str">
        <f t="shared" si="4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4"/>
        <v>…</v>
      </c>
      <c r="H124" s="52" t="str">
        <f t="shared" si="4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4"/>
        <v>…</v>
      </c>
      <c r="H125" s="52" t="str">
        <f t="shared" si="4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4"/>
        <v>…</v>
      </c>
      <c r="H126" s="52" t="str">
        <f t="shared" si="4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4"/>
        <v>…</v>
      </c>
      <c r="H127" s="52" t="str">
        <f t="shared" si="4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4"/>
        <v>…</v>
      </c>
      <c r="H128" s="52" t="str">
        <f t="shared" si="4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4"/>
        <v>…</v>
      </c>
      <c r="H129" s="58" t="str">
        <f t="shared" si="4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4"/>
        <v>…</v>
      </c>
      <c r="H130" s="52" t="str">
        <f t="shared" si="4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4"/>
        <v>…</v>
      </c>
      <c r="H131" s="52" t="str">
        <f t="shared" si="4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4"/>
        <v>…</v>
      </c>
      <c r="H132" s="52" t="str">
        <f t="shared" si="4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4"/>
        <v>…</v>
      </c>
      <c r="H133" s="52" t="str">
        <f t="shared" si="4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4"/>
        <v>…</v>
      </c>
      <c r="H134" s="52" t="str">
        <f t="shared" si="4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4"/>
        <v>…</v>
      </c>
      <c r="H135" s="52" t="str">
        <f t="shared" si="4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4"/>
        <v>…</v>
      </c>
      <c r="H136" s="52" t="str">
        <f t="shared" si="4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4"/>
        <v>…</v>
      </c>
      <c r="H137" s="52" t="str">
        <f t="shared" si="4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4"/>
        <v>…</v>
      </c>
      <c r="H138" s="52" t="str">
        <f t="shared" si="4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4"/>
        <v>…</v>
      </c>
      <c r="H139" s="58" t="str">
        <f t="shared" si="4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4"/>
        <v>…</v>
      </c>
      <c r="H140" s="52" t="str">
        <f t="shared" si="4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4"/>
        <v>…</v>
      </c>
      <c r="H141" s="52" t="str">
        <f t="shared" si="4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4"/>
        <v>…</v>
      </c>
      <c r="H142" s="52" t="str">
        <f t="shared" si="4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4"/>
        <v>…</v>
      </c>
      <c r="H143" s="52" t="str">
        <f t="shared" si="4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4"/>
        <v>…</v>
      </c>
      <c r="H144" s="52" t="str">
        <f t="shared" si="4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5">IFERROR(E145-F145, "…")</f>
        <v>…</v>
      </c>
      <c r="H145" s="52" t="str">
        <f t="shared" si="5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5"/>
        <v>…</v>
      </c>
      <c r="H146" s="52" t="str">
        <f t="shared" si="5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5"/>
        <v>…</v>
      </c>
      <c r="H147" s="52" t="str">
        <f t="shared" si="5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5"/>
        <v>…</v>
      </c>
      <c r="H148" s="52" t="str">
        <f t="shared" si="5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5"/>
        <v>…</v>
      </c>
      <c r="H149" s="52" t="str">
        <f t="shared" si="5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5"/>
        <v>…</v>
      </c>
      <c r="H150" s="52" t="str">
        <f t="shared" si="5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5"/>
        <v>…</v>
      </c>
      <c r="H151" s="52" t="str">
        <f t="shared" si="5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5"/>
        <v>…</v>
      </c>
      <c r="H152" s="58" t="str">
        <f t="shared" si="5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5"/>
        <v>…</v>
      </c>
      <c r="H153" s="52" t="str">
        <f t="shared" si="5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5"/>
        <v>…</v>
      </c>
      <c r="H154" s="52" t="str">
        <f t="shared" si="5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5"/>
        <v>…</v>
      </c>
      <c r="H155" s="52" t="str">
        <f t="shared" si="5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5"/>
        <v>…</v>
      </c>
      <c r="H156" s="58" t="str">
        <f t="shared" si="5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5"/>
        <v>…</v>
      </c>
      <c r="H157" s="52" t="str">
        <f t="shared" si="5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5"/>
        <v>…</v>
      </c>
      <c r="H158" s="52" t="str">
        <f t="shared" si="5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5"/>
        <v>…</v>
      </c>
      <c r="H159" s="52" t="str">
        <f t="shared" si="5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5"/>
        <v>…</v>
      </c>
      <c r="H160" s="52" t="str">
        <f t="shared" si="5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5"/>
        <v>…</v>
      </c>
      <c r="H161" s="52" t="str">
        <f t="shared" si="5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5"/>
        <v>…</v>
      </c>
      <c r="H162" s="52" t="str">
        <f t="shared" si="5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5"/>
        <v>…</v>
      </c>
      <c r="H163" s="52" t="str">
        <f t="shared" si="5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5"/>
        <v>…</v>
      </c>
      <c r="H164" s="52" t="str">
        <f t="shared" si="5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5"/>
        <v>…</v>
      </c>
      <c r="H165" s="52" t="str">
        <f t="shared" si="5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5"/>
        <v>…</v>
      </c>
      <c r="H166" s="52" t="str">
        <f t="shared" si="5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5"/>
        <v>…</v>
      </c>
      <c r="H167" s="58" t="str">
        <f t="shared" si="5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5"/>
        <v>…</v>
      </c>
      <c r="H168" s="52" t="str">
        <f t="shared" si="5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5"/>
        <v>…</v>
      </c>
      <c r="H169" s="52" t="str">
        <f t="shared" si="5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5"/>
        <v>…</v>
      </c>
      <c r="H170" s="52" t="str">
        <f t="shared" si="5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5"/>
        <v>…</v>
      </c>
      <c r="H171" s="52" t="str">
        <f t="shared" si="5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5"/>
        <v>…</v>
      </c>
      <c r="H172" s="52" t="str">
        <f t="shared" si="5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5"/>
        <v>…</v>
      </c>
      <c r="H173" s="52" t="str">
        <f t="shared" si="5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5"/>
        <v>…</v>
      </c>
      <c r="H174" s="52" t="str">
        <f t="shared" si="5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5"/>
        <v>…</v>
      </c>
      <c r="H175" s="52" t="str">
        <f t="shared" si="5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5"/>
        <v>…</v>
      </c>
      <c r="H176" s="58" t="str">
        <f t="shared" si="5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5"/>
        <v>…</v>
      </c>
      <c r="H177" s="52" t="str">
        <f t="shared" si="5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5"/>
        <v>…</v>
      </c>
      <c r="H178" s="52" t="str">
        <f t="shared" si="5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5"/>
        <v>…</v>
      </c>
      <c r="H179" s="52" t="str">
        <f t="shared" si="5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>
        <v>6</v>
      </c>
      <c r="F180" s="51" t="s">
        <v>291</v>
      </c>
      <c r="G180" s="213">
        <v>6</v>
      </c>
      <c r="H180" s="214">
        <f t="shared" ref="H180" si="6">G180/E180</f>
        <v>1</v>
      </c>
      <c r="I180" s="213" t="s">
        <v>292</v>
      </c>
      <c r="J180" s="213" t="s">
        <v>292</v>
      </c>
      <c r="K180" s="213" t="s">
        <v>292</v>
      </c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5"/>
        <v>…</v>
      </c>
      <c r="H181" s="52" t="str">
        <f t="shared" si="5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5"/>
        <v>…</v>
      </c>
      <c r="H182" s="52" t="str">
        <f t="shared" si="5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5"/>
        <v>…</v>
      </c>
      <c r="H183" s="52" t="str">
        <f t="shared" si="5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5"/>
        <v>…</v>
      </c>
      <c r="H184" s="58" t="str">
        <f t="shared" si="5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5"/>
        <v>…</v>
      </c>
      <c r="H185" s="52" t="str">
        <f t="shared" si="5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5"/>
        <v>…</v>
      </c>
      <c r="H186" s="52" t="str">
        <f t="shared" si="5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5"/>
        <v>…</v>
      </c>
      <c r="H187" s="52" t="str">
        <f t="shared" si="5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5"/>
        <v>…</v>
      </c>
      <c r="H188" s="58" t="str">
        <f t="shared" si="5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5"/>
        <v>…</v>
      </c>
      <c r="H189" s="52" t="str">
        <f t="shared" si="5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5"/>
        <v>…</v>
      </c>
      <c r="H190" s="52" t="str">
        <f t="shared" si="5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5"/>
        <v>…</v>
      </c>
      <c r="H191" s="52" t="str">
        <f t="shared" si="5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5"/>
        <v>…</v>
      </c>
      <c r="H192" s="52" t="str">
        <f t="shared" si="5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5"/>
        <v>…</v>
      </c>
      <c r="H193" s="52" t="str">
        <f t="shared" si="5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5"/>
        <v>…</v>
      </c>
      <c r="H194" s="52" t="str">
        <f t="shared" si="5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5"/>
        <v>…</v>
      </c>
      <c r="H195" s="52" t="str">
        <f t="shared" si="5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5"/>
        <v>…</v>
      </c>
      <c r="H196" s="52" t="str">
        <f t="shared" si="5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5"/>
        <v>…</v>
      </c>
      <c r="H197" s="58" t="str">
        <f t="shared" si="5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5"/>
        <v>…</v>
      </c>
      <c r="H198" s="52" t="str">
        <f t="shared" si="5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5"/>
        <v>…</v>
      </c>
      <c r="H199" s="52" t="str">
        <f t="shared" si="5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5"/>
        <v>…</v>
      </c>
      <c r="H200" s="52" t="str">
        <f t="shared" si="5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5"/>
        <v>…</v>
      </c>
      <c r="H201" s="52" t="str">
        <f t="shared" si="5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5"/>
        <v>…</v>
      </c>
      <c r="H202" s="52" t="str">
        <f t="shared" si="5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5"/>
        <v>…</v>
      </c>
      <c r="H203" s="52" t="str">
        <f t="shared" si="5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5"/>
        <v>…</v>
      </c>
      <c r="H204" s="52" t="str">
        <f t="shared" si="5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5"/>
        <v>…</v>
      </c>
      <c r="H205" s="52" t="str">
        <f t="shared" si="5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5"/>
        <v>…</v>
      </c>
      <c r="H206" s="52" t="str">
        <f t="shared" si="5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5"/>
        <v>…</v>
      </c>
      <c r="H207" s="52" t="str">
        <f t="shared" si="5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5"/>
        <v>…</v>
      </c>
      <c r="H208" s="52" t="str">
        <f t="shared" si="5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7">IFERROR(E209-F209, "…")</f>
        <v>…</v>
      </c>
      <c r="H209" s="52" t="str">
        <f t="shared" si="7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7"/>
        <v>…</v>
      </c>
      <c r="H210" s="52" t="str">
        <f t="shared" si="7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7"/>
        <v>…</v>
      </c>
      <c r="H211" s="58" t="str">
        <f t="shared" si="7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7"/>
        <v>…</v>
      </c>
      <c r="H212" s="52" t="str">
        <f t="shared" si="7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7"/>
        <v>…</v>
      </c>
      <c r="H213" s="52" t="str">
        <f t="shared" si="7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7"/>
        <v>…</v>
      </c>
      <c r="H214" s="52" t="str">
        <f t="shared" si="7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7"/>
        <v>…</v>
      </c>
      <c r="H215" s="52" t="str">
        <f t="shared" si="7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7"/>
        <v>…</v>
      </c>
      <c r="H216" s="52" t="str">
        <f t="shared" si="7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7"/>
        <v>…</v>
      </c>
      <c r="H217" s="52" t="str">
        <f t="shared" si="7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7"/>
        <v>…</v>
      </c>
      <c r="H218" s="52" t="str">
        <f t="shared" si="7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7"/>
        <v>…</v>
      </c>
      <c r="H219" s="52" t="str">
        <f t="shared" si="7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7"/>
        <v>…</v>
      </c>
      <c r="H220" s="52" t="str">
        <f t="shared" si="7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7"/>
        <v>…</v>
      </c>
      <c r="H221" s="52" t="str">
        <f t="shared" si="7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>
        <v>6</v>
      </c>
      <c r="F222" s="51">
        <v>2</v>
      </c>
      <c r="G222" s="213">
        <f>+E222-F222</f>
        <v>4</v>
      </c>
      <c r="H222" s="214">
        <f>G222/E222</f>
        <v>0.66666666666666663</v>
      </c>
      <c r="I222" s="215">
        <v>1</v>
      </c>
      <c r="J222" s="215">
        <v>1</v>
      </c>
      <c r="K222" s="215">
        <v>1</v>
      </c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7"/>
        <v>…</v>
      </c>
      <c r="H223" s="52" t="str">
        <f t="shared" si="7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7"/>
        <v>…</v>
      </c>
      <c r="H224" s="52" t="str">
        <f t="shared" si="7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7"/>
        <v>…</v>
      </c>
      <c r="H225" s="52" t="str">
        <f t="shared" si="7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7"/>
        <v>…</v>
      </c>
      <c r="H226" s="52" t="str">
        <f t="shared" si="7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7"/>
        <v>…</v>
      </c>
      <c r="H227" s="58" t="str">
        <f t="shared" si="7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7"/>
        <v>…</v>
      </c>
      <c r="H228" s="52" t="str">
        <f t="shared" si="7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7"/>
        <v>…</v>
      </c>
      <c r="H229" s="52" t="str">
        <f t="shared" si="7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7"/>
        <v>…</v>
      </c>
      <c r="H230" s="52" t="str">
        <f t="shared" si="7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7"/>
        <v>…</v>
      </c>
      <c r="H231" s="58" t="str">
        <f t="shared" si="7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7"/>
        <v>…</v>
      </c>
      <c r="H232" s="52" t="str">
        <f t="shared" si="7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7"/>
        <v>…</v>
      </c>
      <c r="H233" s="52" t="str">
        <f t="shared" si="7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7"/>
        <v>…</v>
      </c>
      <c r="H234" s="52" t="str">
        <f t="shared" si="7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7"/>
        <v>…</v>
      </c>
      <c r="H235" s="64" t="str">
        <f t="shared" si="7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236"/>
  <sheetViews>
    <sheetView view="pageBreakPreview" zoomScaleNormal="115" zoomScaleSheetLayoutView="100" workbookViewId="0">
      <selection activeCell="W65" sqref="W65"/>
    </sheetView>
  </sheetViews>
  <sheetFormatPr baseColWidth="10" defaultColWidth="11.42578125" defaultRowHeight="11.25" x14ac:dyDescent="0.25"/>
  <cols>
    <col min="1" max="1" width="10.7109375" style="71" customWidth="1"/>
    <col min="2" max="3" width="20.7109375" style="71" customWidth="1"/>
    <col min="4" max="4" width="10.7109375" style="71" customWidth="1"/>
    <col min="5" max="6" width="15.7109375" style="72" customWidth="1"/>
    <col min="7" max="7" width="15.7109375" style="54" customWidth="1"/>
    <col min="8" max="8" width="8.5703125" style="73" customWidth="1"/>
    <col min="9" max="9" width="9.5703125" style="74" customWidth="1"/>
    <col min="10" max="10" width="9.5703125" style="70" customWidth="1"/>
    <col min="11" max="11" width="10.140625" style="70" customWidth="1"/>
    <col min="12" max="16384" width="11.42578125" style="54"/>
  </cols>
  <sheetData>
    <row r="1" spans="1:12 16384:16384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XFD1"/>
    </row>
    <row r="2" spans="1:12 16384:16384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 16384:16384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2 16384:16384" s="6" customFormat="1" ht="11.25" customHeight="1" x14ac:dyDescent="0.25">
      <c r="A4" s="219" t="s">
        <v>2</v>
      </c>
      <c r="B4" s="219"/>
      <c r="C4" s="217" t="s">
        <v>330</v>
      </c>
      <c r="D4" s="86"/>
      <c r="E4" s="86"/>
      <c r="F4" s="86"/>
      <c r="G4" s="86"/>
      <c r="H4" s="86"/>
      <c r="J4" s="5"/>
      <c r="K4" s="5"/>
    </row>
    <row r="5" spans="1:12 16384:16384" s="6" customFormat="1" ht="11.25" customHeight="1" x14ac:dyDescent="0.25">
      <c r="A5" s="219" t="s">
        <v>3</v>
      </c>
      <c r="B5" s="219"/>
      <c r="C5" s="217" t="s">
        <v>278</v>
      </c>
      <c r="D5" s="86"/>
      <c r="E5" s="86"/>
      <c r="F5" s="86"/>
      <c r="G5" s="86"/>
      <c r="H5" s="86"/>
      <c r="J5" s="5"/>
      <c r="K5" s="5"/>
    </row>
    <row r="6" spans="1:12 16384:16384" s="6" customFormat="1" ht="11.25" customHeight="1" x14ac:dyDescent="0.25">
      <c r="A6" s="219" t="s">
        <v>4</v>
      </c>
      <c r="B6" s="219"/>
      <c r="C6" s="233" t="s">
        <v>279</v>
      </c>
      <c r="D6" s="233"/>
      <c r="E6" s="233"/>
      <c r="F6" s="233"/>
      <c r="G6" s="233"/>
      <c r="H6" s="233"/>
      <c r="I6" s="4"/>
      <c r="J6" s="5"/>
      <c r="K6" s="5"/>
    </row>
    <row r="7" spans="1:12 16384:16384" s="6" customFormat="1" ht="11.25" customHeight="1" x14ac:dyDescent="0.25">
      <c r="A7" s="219" t="s">
        <v>6</v>
      </c>
      <c r="B7" s="219"/>
      <c r="C7" s="233" t="s">
        <v>280</v>
      </c>
      <c r="D7" s="233"/>
      <c r="E7" s="233"/>
      <c r="F7" s="233"/>
      <c r="G7" s="233"/>
      <c r="H7" s="233"/>
      <c r="I7" s="4"/>
      <c r="J7" s="5"/>
      <c r="K7" s="5"/>
    </row>
    <row r="8" spans="1:12 16384:16384" s="6" customFormat="1" ht="6.2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2 16384:16384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2 16384:16384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2 16384:16384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2 16384:16384" s="1" customFormat="1" ht="9" customHeigh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2 16384:16384" s="33" customForma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2 16384:16384" s="33" customFormat="1" ht="21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2 16384:16384" s="33" customFormat="1" x14ac:dyDescent="0.25">
      <c r="A15" s="230" t="s">
        <v>25</v>
      </c>
      <c r="B15" s="231"/>
      <c r="C15" s="231"/>
      <c r="D15" s="232"/>
      <c r="E15" s="171">
        <f>+'[2]Sustento Suelos'!C11</f>
        <v>2351.2799999999997</v>
      </c>
      <c r="F15" s="171">
        <f>+'[2]Sustento Suelos'!D11</f>
        <v>800.07</v>
      </c>
      <c r="G15" s="171">
        <f>E15-F15</f>
        <v>1551.2099999999996</v>
      </c>
      <c r="H15" s="40">
        <f>G15/E15</f>
        <v>0.6597300193936918</v>
      </c>
      <c r="I15" s="171">
        <v>140.26</v>
      </c>
      <c r="J15" s="171">
        <v>69.88</v>
      </c>
      <c r="K15" s="171">
        <v>209.64</v>
      </c>
      <c r="L15" s="172"/>
    </row>
    <row r="16" spans="1:12 16384:16384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J136" s="44"/>
      <c r="K136" s="44"/>
    </row>
    <row r="137" spans="1:11" s="178" customFormat="1" x14ac:dyDescent="0.25">
      <c r="A137" s="173"/>
      <c r="B137" s="174"/>
      <c r="C137" s="175" t="s">
        <v>142</v>
      </c>
      <c r="D137" s="176"/>
      <c r="E137" s="51">
        <v>2351.2799999999997</v>
      </c>
      <c r="F137" s="51">
        <v>800.07</v>
      </c>
      <c r="G137" s="52">
        <v>1551.2099999999996</v>
      </c>
      <c r="H137" s="177">
        <v>0.6597300193936918</v>
      </c>
      <c r="I137" s="171">
        <v>140.26</v>
      </c>
      <c r="J137" s="171">
        <v>69.88</v>
      </c>
      <c r="K137" s="171">
        <v>209.64</v>
      </c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78740157480314965" right="0" top="0.55118110236220474" bottom="1.1023622047244095" header="0.31496062992125984" footer="0.31496062992125984"/>
  <pageSetup paperSize="9" scale="58" orientation="portrait" r:id="rId1"/>
  <rowBreaks count="2" manualBreakCount="2">
    <brk id="110" max="10" man="1"/>
    <brk id="210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236"/>
  <sheetViews>
    <sheetView view="pageBreakPreview" zoomScaleNormal="115" zoomScaleSheetLayoutView="100" workbookViewId="0">
      <selection activeCell="W62" sqref="W62"/>
    </sheetView>
  </sheetViews>
  <sheetFormatPr baseColWidth="10" defaultColWidth="11.42578125" defaultRowHeight="11.25" x14ac:dyDescent="0.25"/>
  <cols>
    <col min="1" max="1" width="10.7109375" style="71" customWidth="1"/>
    <col min="2" max="3" width="20.7109375" style="71" customWidth="1"/>
    <col min="4" max="4" width="10.7109375" style="71" customWidth="1"/>
    <col min="5" max="6" width="15.7109375" style="72" customWidth="1"/>
    <col min="7" max="7" width="15.7109375" style="178" customWidth="1"/>
    <col min="8" max="8" width="8.5703125" style="73" customWidth="1"/>
    <col min="9" max="9" width="9.5703125" style="74" customWidth="1"/>
    <col min="10" max="10" width="9.5703125" style="70" customWidth="1"/>
    <col min="11" max="11" width="10.140625" style="70" customWidth="1"/>
    <col min="12" max="16384" width="11.42578125" style="54"/>
  </cols>
  <sheetData>
    <row r="1" spans="1:12 16384:16384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XFD1"/>
    </row>
    <row r="2" spans="1:12 16384:16384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 16384:16384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2 16384:16384" s="6" customFormat="1" ht="11.25" customHeight="1" x14ac:dyDescent="0.25">
      <c r="A4" s="219" t="s">
        <v>2</v>
      </c>
      <c r="B4" s="219"/>
      <c r="C4" s="217" t="s">
        <v>331</v>
      </c>
      <c r="D4" s="216"/>
      <c r="E4" s="216"/>
      <c r="F4" s="216"/>
      <c r="G4" s="216"/>
      <c r="H4" s="216"/>
      <c r="J4" s="5"/>
      <c r="K4" s="5"/>
    </row>
    <row r="5" spans="1:12 16384:16384" s="6" customFormat="1" ht="11.25" customHeight="1" x14ac:dyDescent="0.25">
      <c r="A5" s="219" t="s">
        <v>3</v>
      </c>
      <c r="B5" s="219"/>
      <c r="C5" s="217" t="s">
        <v>332</v>
      </c>
      <c r="D5" s="216"/>
      <c r="E5" s="216"/>
      <c r="F5" s="216"/>
      <c r="G5" s="216"/>
      <c r="H5" s="216"/>
      <c r="J5" s="5"/>
      <c r="K5" s="5"/>
    </row>
    <row r="6" spans="1:12 16384:16384" s="6" customFormat="1" ht="11.25" customHeight="1" x14ac:dyDescent="0.25">
      <c r="A6" s="219" t="s">
        <v>4</v>
      </c>
      <c r="B6" s="219"/>
      <c r="C6" s="233" t="s">
        <v>281</v>
      </c>
      <c r="D6" s="233"/>
      <c r="E6" s="233"/>
      <c r="F6" s="233"/>
      <c r="G6" s="233"/>
      <c r="H6" s="233"/>
      <c r="I6" s="4"/>
      <c r="J6" s="5"/>
      <c r="K6" s="5"/>
    </row>
    <row r="7" spans="1:12 16384:16384" s="6" customFormat="1" ht="11.25" customHeight="1" x14ac:dyDescent="0.25">
      <c r="A7" s="219" t="s">
        <v>6</v>
      </c>
      <c r="B7" s="219"/>
      <c r="C7" s="233" t="s">
        <v>282</v>
      </c>
      <c r="D7" s="233"/>
      <c r="E7" s="233"/>
      <c r="F7" s="233"/>
      <c r="G7" s="233"/>
      <c r="H7" s="233"/>
      <c r="I7" s="4"/>
      <c r="J7" s="5"/>
      <c r="K7" s="5"/>
    </row>
    <row r="8" spans="1:12 16384:16384" s="6" customFormat="1" ht="6.2" customHeight="1" x14ac:dyDescent="0.25">
      <c r="A8" s="155"/>
      <c r="B8" s="155"/>
      <c r="C8" s="157"/>
      <c r="D8" s="157"/>
      <c r="E8" s="9"/>
      <c r="F8" s="9"/>
      <c r="G8" s="179"/>
      <c r="H8" s="157"/>
      <c r="I8" s="4"/>
      <c r="J8" s="5"/>
      <c r="K8" s="5"/>
    </row>
    <row r="9" spans="1:12 16384:16384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80"/>
      <c r="H9" s="11"/>
      <c r="I9" s="13"/>
      <c r="J9" s="14"/>
      <c r="K9" s="15"/>
    </row>
    <row r="10" spans="1:12 16384:16384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1"/>
      <c r="H10" s="18"/>
      <c r="I10" s="20"/>
      <c r="J10" s="21"/>
      <c r="K10" s="22"/>
    </row>
    <row r="11" spans="1:12 16384:16384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182"/>
      <c r="H11" s="24"/>
      <c r="I11" s="26"/>
      <c r="J11" s="27"/>
      <c r="K11" s="28"/>
    </row>
    <row r="12" spans="1:12 16384:16384" s="1" customFormat="1" ht="9" customHeight="1" x14ac:dyDescent="0.25">
      <c r="A12" s="29"/>
      <c r="B12" s="29"/>
      <c r="C12" s="29"/>
      <c r="D12" s="29"/>
      <c r="E12" s="30"/>
      <c r="F12" s="30"/>
      <c r="G12" s="183"/>
      <c r="H12" s="31"/>
      <c r="I12" s="32"/>
      <c r="J12" s="3"/>
      <c r="K12" s="3"/>
    </row>
    <row r="13" spans="1:12 16384:16384" s="33" customForma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2 16384:16384" s="33" customFormat="1" ht="21" customHeight="1" x14ac:dyDescent="0.25">
      <c r="A14" s="156" t="s">
        <v>14</v>
      </c>
      <c r="B14" s="156" t="s">
        <v>15</v>
      </c>
      <c r="C14" s="156" t="s">
        <v>16</v>
      </c>
      <c r="D14" s="156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2 16384:16384" s="33" customFormat="1" x14ac:dyDescent="0.25">
      <c r="A15" s="230" t="s">
        <v>25</v>
      </c>
      <c r="B15" s="231"/>
      <c r="C15" s="231"/>
      <c r="D15" s="232"/>
      <c r="E15" s="171">
        <v>1</v>
      </c>
      <c r="F15" s="171">
        <v>0</v>
      </c>
      <c r="G15" s="171">
        <f>E15-F15</f>
        <v>1</v>
      </c>
      <c r="H15" s="40">
        <f>G15/E15</f>
        <v>1</v>
      </c>
      <c r="I15" s="171">
        <v>0</v>
      </c>
      <c r="J15" s="171">
        <v>0</v>
      </c>
      <c r="K15" s="171">
        <v>0</v>
      </c>
      <c r="L15" s="172"/>
    </row>
    <row r="16" spans="1:12 16384:16384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J136" s="44"/>
      <c r="K136" s="44"/>
    </row>
    <row r="137" spans="1:11" s="178" customFormat="1" x14ac:dyDescent="0.25">
      <c r="A137" s="173"/>
      <c r="B137" s="174"/>
      <c r="C137" s="175" t="s">
        <v>142</v>
      </c>
      <c r="D137" s="176"/>
      <c r="E137" s="51" t="s">
        <v>29</v>
      </c>
      <c r="F137" s="51" t="s">
        <v>29</v>
      </c>
      <c r="G137" s="52"/>
      <c r="H137" s="177"/>
      <c r="I137" s="171"/>
      <c r="J137" s="171"/>
      <c r="K137" s="171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184"/>
      <c r="H236" s="68"/>
      <c r="I236" s="69"/>
    </row>
  </sheetData>
  <dataConsolidate/>
  <mergeCells count="13">
    <mergeCell ref="A5:B5"/>
    <mergeCell ref="A1:K1"/>
    <mergeCell ref="A2:K2"/>
    <mergeCell ref="A3:H3"/>
    <mergeCell ref="A4:B4"/>
    <mergeCell ref="I13:K13"/>
    <mergeCell ref="A15:D15"/>
    <mergeCell ref="A6:B6"/>
    <mergeCell ref="C6:H6"/>
    <mergeCell ref="A7:B7"/>
    <mergeCell ref="C7:H7"/>
    <mergeCell ref="A13:D13"/>
    <mergeCell ref="E13:H13"/>
  </mergeCells>
  <printOptions horizontalCentered="1"/>
  <pageMargins left="0.78740157480314965" right="0" top="0.55118110236220474" bottom="1.1023622047244095" header="0.31496062992125984" footer="0.31496062992125984"/>
  <pageSetup paperSize="9" scale="58" orientation="portrait" r:id="rId1"/>
  <rowBreaks count="2" manualBreakCount="2">
    <brk id="110" max="10" man="1"/>
    <brk id="210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6"/>
  <sheetViews>
    <sheetView zoomScaleNormal="100" zoomScaleSheetLayoutView="80" workbookViewId="0">
      <selection activeCell="U60" sqref="U60"/>
    </sheetView>
  </sheetViews>
  <sheetFormatPr baseColWidth="10" defaultColWidth="11.42578125" defaultRowHeight="11.25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12" width="39.28515625" style="54" customWidth="1"/>
    <col min="13" max="16384" width="11.42578125" style="54"/>
  </cols>
  <sheetData>
    <row r="1" spans="1:12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2" s="6" customFormat="1" ht="11.25" customHeight="1" x14ac:dyDescent="0.25">
      <c r="A4" s="219" t="s">
        <v>2</v>
      </c>
      <c r="B4" s="219"/>
      <c r="C4" s="217" t="s">
        <v>333</v>
      </c>
      <c r="D4" s="86"/>
      <c r="E4" s="86"/>
      <c r="F4" s="86"/>
      <c r="G4" s="86"/>
      <c r="H4" s="86"/>
      <c r="J4" s="5"/>
      <c r="K4" s="5"/>
    </row>
    <row r="5" spans="1:12" s="6" customFormat="1" ht="11.25" customHeight="1" x14ac:dyDescent="0.25">
      <c r="A5" s="219" t="s">
        <v>3</v>
      </c>
      <c r="B5" s="219"/>
      <c r="C5" s="217" t="s">
        <v>334</v>
      </c>
      <c r="D5" s="86"/>
      <c r="E5" s="86"/>
      <c r="F5" s="86"/>
      <c r="G5" s="86"/>
      <c r="H5" s="86"/>
      <c r="J5" s="5"/>
      <c r="K5" s="5"/>
    </row>
    <row r="6" spans="1:12" s="6" customFormat="1" ht="11.25" customHeight="1" x14ac:dyDescent="0.25">
      <c r="A6" s="219" t="s">
        <v>4</v>
      </c>
      <c r="B6" s="219"/>
      <c r="C6" s="233" t="s">
        <v>276</v>
      </c>
      <c r="D6" s="233"/>
      <c r="E6" s="233"/>
      <c r="F6" s="233"/>
      <c r="G6" s="233"/>
      <c r="H6" s="233"/>
      <c r="I6" s="217"/>
      <c r="J6" s="5"/>
      <c r="K6" s="5"/>
    </row>
    <row r="7" spans="1:12" s="6" customFormat="1" ht="11.25" customHeight="1" x14ac:dyDescent="0.25">
      <c r="A7" s="219" t="s">
        <v>6</v>
      </c>
      <c r="B7" s="219"/>
      <c r="C7" s="233" t="s">
        <v>277</v>
      </c>
      <c r="D7" s="233"/>
      <c r="E7" s="233"/>
      <c r="F7" s="233"/>
      <c r="G7" s="233"/>
      <c r="H7" s="233"/>
      <c r="I7" s="4"/>
      <c r="J7" s="5"/>
      <c r="K7" s="5"/>
    </row>
    <row r="8" spans="1:12" s="6" customFormat="1" ht="11.25" customHeight="1" x14ac:dyDescent="0.25">
      <c r="A8" s="131"/>
      <c r="B8" s="131"/>
      <c r="C8" s="133"/>
      <c r="D8" s="133"/>
      <c r="E8" s="9"/>
      <c r="F8" s="9"/>
      <c r="G8" s="133"/>
      <c r="H8" s="133"/>
      <c r="I8" s="4"/>
      <c r="J8" s="5"/>
      <c r="K8" s="5"/>
    </row>
    <row r="9" spans="1:12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2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2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2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2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2" s="33" customFormat="1" ht="21" customHeight="1" x14ac:dyDescent="0.25">
      <c r="A14" s="132" t="s">
        <v>14</v>
      </c>
      <c r="B14" s="132" t="s">
        <v>15</v>
      </c>
      <c r="C14" s="132" t="s">
        <v>16</v>
      </c>
      <c r="D14" s="132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2" s="33" customFormat="1" ht="30" customHeight="1" x14ac:dyDescent="0.25">
      <c r="A15" s="230" t="s">
        <v>25</v>
      </c>
      <c r="B15" s="231"/>
      <c r="C15" s="231"/>
      <c r="D15" s="232"/>
      <c r="E15" s="164">
        <f>SUM(E16,E24,E45,E53,E62,E74,E88,E89,E103,E111,E123,E129,E139,E152,E156,E167,E176,E180,E184,E188,E197,E211,E222,E227,E231)</f>
        <v>1097</v>
      </c>
      <c r="F15" s="164">
        <f>SUM(F16,F24,F45,F53,F62,F74,F88,F89,F103,F111,F123,F129,F139,F152,F156,F167,F176,F180,F184,F188,F197,F211,F222,F227,F231)</f>
        <v>334</v>
      </c>
      <c r="G15" s="165">
        <f>E15-F15</f>
        <v>763</v>
      </c>
      <c r="H15" s="166">
        <f>G15/E15</f>
        <v>0.69553327256153141</v>
      </c>
      <c r="I15" s="165">
        <v>0</v>
      </c>
      <c r="J15" s="165">
        <v>0</v>
      </c>
      <c r="K15" s="165">
        <v>0</v>
      </c>
      <c r="L15" s="167"/>
    </row>
    <row r="16" spans="1:12" s="46" customFormat="1" x14ac:dyDescent="0.25">
      <c r="A16" s="41"/>
      <c r="B16" s="42" t="s">
        <v>26</v>
      </c>
      <c r="C16" s="42"/>
      <c r="D16" s="43"/>
      <c r="E16" s="51" t="s">
        <v>29</v>
      </c>
      <c r="F16" s="51" t="s">
        <v>29</v>
      </c>
      <c r="G16" s="45" t="str">
        <f>IFERROR(E16-F16, "…")</f>
        <v>…</v>
      </c>
      <c r="H16" s="45" t="str">
        <f>IFERROR(E16-F16, "…")</f>
        <v>…</v>
      </c>
      <c r="I16" s="165" t="s">
        <v>275</v>
      </c>
      <c r="J16" s="165" t="s">
        <v>275</v>
      </c>
      <c r="K16" s="165" t="s">
        <v>275</v>
      </c>
    </row>
    <row r="17" spans="1:12" s="53" customFormat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0">IFERROR(E17-F17, "…")</f>
        <v>…</v>
      </c>
      <c r="H17" s="52" t="str">
        <f t="shared" si="0"/>
        <v>…</v>
      </c>
      <c r="I17" s="165" t="s">
        <v>275</v>
      </c>
      <c r="J17" s="165" t="s">
        <v>275</v>
      </c>
      <c r="K17" s="165" t="s">
        <v>275</v>
      </c>
      <c r="L17" s="46"/>
    </row>
    <row r="18" spans="1:12" s="53" customFormat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0"/>
        <v>…</v>
      </c>
      <c r="H18" s="52" t="str">
        <f t="shared" si="0"/>
        <v>…</v>
      </c>
      <c r="I18" s="165" t="s">
        <v>275</v>
      </c>
      <c r="J18" s="165" t="s">
        <v>275</v>
      </c>
      <c r="K18" s="165" t="s">
        <v>275</v>
      </c>
      <c r="L18" s="46"/>
    </row>
    <row r="19" spans="1:12" s="53" customFormat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0"/>
        <v>…</v>
      </c>
      <c r="H19" s="52" t="str">
        <f t="shared" si="0"/>
        <v>…</v>
      </c>
      <c r="I19" s="165" t="s">
        <v>275</v>
      </c>
      <c r="J19" s="165" t="s">
        <v>275</v>
      </c>
      <c r="K19" s="165" t="s">
        <v>275</v>
      </c>
      <c r="L19" s="46"/>
    </row>
    <row r="20" spans="1:12" s="53" customFormat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0"/>
        <v>…</v>
      </c>
      <c r="H20" s="52" t="str">
        <f t="shared" si="0"/>
        <v>…</v>
      </c>
      <c r="I20" s="165" t="s">
        <v>275</v>
      </c>
      <c r="J20" s="165" t="s">
        <v>275</v>
      </c>
      <c r="K20" s="165" t="s">
        <v>275</v>
      </c>
      <c r="L20" s="46"/>
    </row>
    <row r="21" spans="1:12" s="53" customFormat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0"/>
        <v>…</v>
      </c>
      <c r="H21" s="52" t="str">
        <f t="shared" si="0"/>
        <v>…</v>
      </c>
      <c r="I21" s="165" t="s">
        <v>275</v>
      </c>
      <c r="J21" s="165" t="s">
        <v>275</v>
      </c>
      <c r="K21" s="165" t="s">
        <v>275</v>
      </c>
    </row>
    <row r="22" spans="1:12" s="53" customFormat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0"/>
        <v>…</v>
      </c>
      <c r="H22" s="52" t="str">
        <f t="shared" si="0"/>
        <v>…</v>
      </c>
      <c r="I22" s="165" t="s">
        <v>275</v>
      </c>
      <c r="J22" s="165" t="s">
        <v>275</v>
      </c>
      <c r="K22" s="165" t="s">
        <v>275</v>
      </c>
    </row>
    <row r="23" spans="1:12" s="53" customFormat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0"/>
        <v>…</v>
      </c>
      <c r="H23" s="52" t="str">
        <f t="shared" si="0"/>
        <v>…</v>
      </c>
      <c r="I23" s="165" t="s">
        <v>275</v>
      </c>
      <c r="J23" s="165" t="s">
        <v>275</v>
      </c>
      <c r="K23" s="165" t="s">
        <v>275</v>
      </c>
    </row>
    <row r="24" spans="1:12" x14ac:dyDescent="0.25">
      <c r="A24" s="41"/>
      <c r="B24" s="42" t="s">
        <v>36</v>
      </c>
      <c r="C24" s="42"/>
      <c r="D24" s="43"/>
      <c r="E24" s="168">
        <f>SUM(E25:E44)</f>
        <v>232</v>
      </c>
      <c r="F24" s="168">
        <f>SUM(F25:F43)</f>
        <v>17</v>
      </c>
      <c r="G24" s="169">
        <f t="shared" si="0"/>
        <v>215</v>
      </c>
      <c r="H24" s="166">
        <f>G24/$E$15</f>
        <v>0.19598906107566089</v>
      </c>
      <c r="I24" s="165">
        <v>0</v>
      </c>
      <c r="J24" s="165">
        <v>0</v>
      </c>
      <c r="K24" s="165">
        <v>0</v>
      </c>
    </row>
    <row r="25" spans="1:12" s="53" customFormat="1" x14ac:dyDescent="0.25">
      <c r="A25" s="47"/>
      <c r="B25" s="48"/>
      <c r="C25" s="49" t="s">
        <v>37</v>
      </c>
      <c r="D25" s="50"/>
      <c r="E25" s="51">
        <v>38</v>
      </c>
      <c r="F25" s="51">
        <v>0</v>
      </c>
      <c r="G25" s="52">
        <f t="shared" si="0"/>
        <v>38</v>
      </c>
      <c r="H25" s="40">
        <f t="shared" ref="H25:H26" si="1">G25/$E$15</f>
        <v>3.4639927073837742E-2</v>
      </c>
      <c r="I25" s="165">
        <v>0</v>
      </c>
      <c r="J25" s="165">
        <v>0</v>
      </c>
      <c r="K25" s="165">
        <v>0</v>
      </c>
    </row>
    <row r="26" spans="1:12" s="53" customFormat="1" x14ac:dyDescent="0.25">
      <c r="A26" s="47"/>
      <c r="B26" s="48"/>
      <c r="C26" s="49" t="s">
        <v>38</v>
      </c>
      <c r="D26" s="50"/>
      <c r="E26" s="51">
        <v>1</v>
      </c>
      <c r="F26" s="51">
        <v>0</v>
      </c>
      <c r="G26" s="52">
        <f t="shared" si="0"/>
        <v>1</v>
      </c>
      <c r="H26" s="40">
        <f t="shared" si="1"/>
        <v>9.1157702825888785E-4</v>
      </c>
      <c r="I26" s="165">
        <v>0</v>
      </c>
      <c r="J26" s="165">
        <v>0</v>
      </c>
      <c r="K26" s="165">
        <v>0</v>
      </c>
    </row>
    <row r="27" spans="1:12" s="53" customFormat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0"/>
        <v>…</v>
      </c>
      <c r="H27" s="52" t="str">
        <f t="shared" si="0"/>
        <v>…</v>
      </c>
      <c r="I27" s="165" t="s">
        <v>275</v>
      </c>
      <c r="J27" s="165" t="s">
        <v>275</v>
      </c>
      <c r="K27" s="165" t="s">
        <v>275</v>
      </c>
    </row>
    <row r="28" spans="1:12" s="53" customFormat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0"/>
        <v>…</v>
      </c>
      <c r="H28" s="52" t="str">
        <f t="shared" si="0"/>
        <v>…</v>
      </c>
      <c r="I28" s="165" t="s">
        <v>275</v>
      </c>
      <c r="J28" s="165" t="s">
        <v>275</v>
      </c>
      <c r="K28" s="165" t="s">
        <v>275</v>
      </c>
    </row>
    <row r="29" spans="1:12" s="53" customFormat="1" x14ac:dyDescent="0.25">
      <c r="A29" s="47"/>
      <c r="B29" s="48"/>
      <c r="C29" s="49" t="s">
        <v>41</v>
      </c>
      <c r="D29" s="50"/>
      <c r="E29" s="51">
        <v>57</v>
      </c>
      <c r="F29" s="51">
        <v>0</v>
      </c>
      <c r="G29" s="52">
        <f t="shared" si="0"/>
        <v>57</v>
      </c>
      <c r="H29" s="40">
        <f t="shared" ref="H29:H30" si="2">G29/$E$15</f>
        <v>5.1959890610756607E-2</v>
      </c>
      <c r="I29" s="165">
        <v>0</v>
      </c>
      <c r="J29" s="165">
        <v>0</v>
      </c>
      <c r="K29" s="165">
        <v>0</v>
      </c>
    </row>
    <row r="30" spans="1:12" s="53" customFormat="1" x14ac:dyDescent="0.25">
      <c r="A30" s="47"/>
      <c r="B30" s="48"/>
      <c r="C30" s="49" t="s">
        <v>42</v>
      </c>
      <c r="D30" s="50"/>
      <c r="E30" s="51">
        <v>3</v>
      </c>
      <c r="F30" s="51">
        <v>0</v>
      </c>
      <c r="G30" s="52">
        <f t="shared" si="0"/>
        <v>3</v>
      </c>
      <c r="H30" s="40">
        <f t="shared" si="2"/>
        <v>2.7347310847766638E-3</v>
      </c>
      <c r="I30" s="165">
        <v>0</v>
      </c>
      <c r="J30" s="165">
        <v>0</v>
      </c>
      <c r="K30" s="165">
        <v>0</v>
      </c>
    </row>
    <row r="31" spans="1:12" s="53" customFormat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0"/>
        <v>…</v>
      </c>
      <c r="H31" s="52" t="str">
        <f t="shared" si="0"/>
        <v>…</v>
      </c>
      <c r="I31" s="165" t="s">
        <v>275</v>
      </c>
      <c r="J31" s="165" t="s">
        <v>275</v>
      </c>
      <c r="K31" s="165" t="s">
        <v>275</v>
      </c>
    </row>
    <row r="32" spans="1:12" s="53" customFormat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0"/>
        <v>…</v>
      </c>
      <c r="H32" s="52" t="str">
        <f t="shared" si="0"/>
        <v>…</v>
      </c>
      <c r="I32" s="165" t="s">
        <v>275</v>
      </c>
      <c r="J32" s="165" t="s">
        <v>275</v>
      </c>
      <c r="K32" s="165" t="s">
        <v>275</v>
      </c>
    </row>
    <row r="33" spans="1:11" s="53" customFormat="1" x14ac:dyDescent="0.25">
      <c r="A33" s="47"/>
      <c r="B33" s="48"/>
      <c r="C33" s="49" t="s">
        <v>45</v>
      </c>
      <c r="D33" s="50"/>
      <c r="E33" s="51">
        <v>3</v>
      </c>
      <c r="F33" s="51">
        <v>0</v>
      </c>
      <c r="G33" s="52">
        <f t="shared" si="0"/>
        <v>3</v>
      </c>
      <c r="H33" s="40">
        <f t="shared" ref="H33:H34" si="3">G33/$E$15</f>
        <v>2.7347310847766638E-3</v>
      </c>
      <c r="I33" s="165">
        <v>0</v>
      </c>
      <c r="J33" s="165">
        <v>0</v>
      </c>
      <c r="K33" s="165">
        <v>0</v>
      </c>
    </row>
    <row r="34" spans="1:11" s="53" customFormat="1" x14ac:dyDescent="0.25">
      <c r="A34" s="47"/>
      <c r="B34" s="48"/>
      <c r="C34" s="49" t="s">
        <v>46</v>
      </c>
      <c r="D34" s="50"/>
      <c r="E34" s="51">
        <v>15</v>
      </c>
      <c r="F34" s="51">
        <v>0</v>
      </c>
      <c r="G34" s="52">
        <f t="shared" si="0"/>
        <v>15</v>
      </c>
      <c r="H34" s="40">
        <f t="shared" si="3"/>
        <v>1.3673655423883319E-2</v>
      </c>
      <c r="I34" s="165">
        <v>0</v>
      </c>
      <c r="J34" s="165">
        <v>0</v>
      </c>
      <c r="K34" s="165">
        <v>0</v>
      </c>
    </row>
    <row r="35" spans="1:11" s="53" customFormat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0"/>
        <v>…</v>
      </c>
      <c r="H35" s="52" t="str">
        <f t="shared" si="0"/>
        <v>…</v>
      </c>
      <c r="I35" s="165" t="s">
        <v>275</v>
      </c>
      <c r="J35" s="165" t="s">
        <v>275</v>
      </c>
      <c r="K35" s="165" t="s">
        <v>275</v>
      </c>
    </row>
    <row r="36" spans="1:11" s="53" customFormat="1" x14ac:dyDescent="0.25">
      <c r="A36" s="47"/>
      <c r="B36" s="48"/>
      <c r="C36" s="49" t="s">
        <v>48</v>
      </c>
      <c r="D36" s="50"/>
      <c r="E36" s="51">
        <v>5</v>
      </c>
      <c r="F36" s="51">
        <v>0</v>
      </c>
      <c r="G36" s="52">
        <f t="shared" si="0"/>
        <v>5</v>
      </c>
      <c r="H36" s="40">
        <f t="shared" ref="H36:H39" si="4">G36/$E$15</f>
        <v>4.5578851412944391E-3</v>
      </c>
      <c r="I36" s="165">
        <v>0</v>
      </c>
      <c r="J36" s="165">
        <v>0</v>
      </c>
      <c r="K36" s="165">
        <v>0</v>
      </c>
    </row>
    <row r="37" spans="1:11" s="53" customFormat="1" x14ac:dyDescent="0.25">
      <c r="A37" s="47"/>
      <c r="B37" s="48"/>
      <c r="C37" s="49" t="s">
        <v>49</v>
      </c>
      <c r="D37" s="50"/>
      <c r="E37" s="51">
        <v>1</v>
      </c>
      <c r="F37" s="51">
        <v>0</v>
      </c>
      <c r="G37" s="52">
        <f t="shared" si="0"/>
        <v>1</v>
      </c>
      <c r="H37" s="40">
        <f t="shared" si="4"/>
        <v>9.1157702825888785E-4</v>
      </c>
      <c r="I37" s="165">
        <v>0</v>
      </c>
      <c r="J37" s="165">
        <v>0</v>
      </c>
      <c r="K37" s="165">
        <v>0</v>
      </c>
    </row>
    <row r="38" spans="1:11" s="53" customFormat="1" x14ac:dyDescent="0.25">
      <c r="A38" s="47"/>
      <c r="B38" s="48"/>
      <c r="C38" s="49" t="s">
        <v>50</v>
      </c>
      <c r="D38" s="50"/>
      <c r="E38" s="51">
        <v>1</v>
      </c>
      <c r="F38" s="51">
        <v>0</v>
      </c>
      <c r="G38" s="52">
        <f t="shared" si="0"/>
        <v>1</v>
      </c>
      <c r="H38" s="40">
        <f t="shared" si="4"/>
        <v>9.1157702825888785E-4</v>
      </c>
      <c r="I38" s="165">
        <v>0</v>
      </c>
      <c r="J38" s="165">
        <v>0</v>
      </c>
      <c r="K38" s="165">
        <v>0</v>
      </c>
    </row>
    <row r="39" spans="1:11" s="53" customFormat="1" x14ac:dyDescent="0.25">
      <c r="A39" s="47"/>
      <c r="B39" s="48"/>
      <c r="C39" s="49" t="s">
        <v>51</v>
      </c>
      <c r="D39" s="50"/>
      <c r="E39" s="51">
        <v>24</v>
      </c>
      <c r="F39" s="51">
        <v>8</v>
      </c>
      <c r="G39" s="52">
        <f t="shared" si="0"/>
        <v>16</v>
      </c>
      <c r="H39" s="40">
        <f t="shared" si="4"/>
        <v>1.4585232452142206E-2</v>
      </c>
      <c r="I39" s="165">
        <v>0</v>
      </c>
      <c r="J39" s="165">
        <v>0</v>
      </c>
      <c r="K39" s="165">
        <v>0</v>
      </c>
    </row>
    <row r="40" spans="1:11" s="53" customFormat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0"/>
        <v>…</v>
      </c>
      <c r="H40" s="52" t="str">
        <f t="shared" si="0"/>
        <v>…</v>
      </c>
      <c r="I40" s="165" t="s">
        <v>275</v>
      </c>
      <c r="J40" s="165" t="s">
        <v>275</v>
      </c>
      <c r="K40" s="165" t="s">
        <v>275</v>
      </c>
    </row>
    <row r="41" spans="1:11" s="53" customFormat="1" x14ac:dyDescent="0.25">
      <c r="A41" s="47"/>
      <c r="B41" s="48"/>
      <c r="C41" s="49" t="s">
        <v>53</v>
      </c>
      <c r="D41" s="50"/>
      <c r="E41" s="51">
        <v>70</v>
      </c>
      <c r="F41" s="51">
        <v>9</v>
      </c>
      <c r="G41" s="52">
        <f t="shared" si="0"/>
        <v>61</v>
      </c>
      <c r="H41" s="40">
        <f t="shared" ref="H41:H45" si="5">G41/$E$15</f>
        <v>5.5606198723792161E-2</v>
      </c>
      <c r="I41" s="165">
        <v>0</v>
      </c>
      <c r="J41" s="165">
        <v>0</v>
      </c>
      <c r="K41" s="165">
        <v>0</v>
      </c>
    </row>
    <row r="42" spans="1:11" s="53" customFormat="1" x14ac:dyDescent="0.25">
      <c r="A42" s="47"/>
      <c r="B42" s="48"/>
      <c r="C42" s="49" t="s">
        <v>54</v>
      </c>
      <c r="D42" s="50"/>
      <c r="E42" s="51">
        <v>1</v>
      </c>
      <c r="F42" s="51">
        <v>0</v>
      </c>
      <c r="G42" s="52">
        <f t="shared" si="0"/>
        <v>1</v>
      </c>
      <c r="H42" s="40">
        <f t="shared" si="5"/>
        <v>9.1157702825888785E-4</v>
      </c>
      <c r="I42" s="165">
        <v>0</v>
      </c>
      <c r="J42" s="165">
        <v>0</v>
      </c>
      <c r="K42" s="165">
        <v>0</v>
      </c>
    </row>
    <row r="43" spans="1:11" s="53" customFormat="1" x14ac:dyDescent="0.25">
      <c r="A43" s="47"/>
      <c r="B43" s="48"/>
      <c r="C43" s="49" t="s">
        <v>55</v>
      </c>
      <c r="D43" s="50"/>
      <c r="E43" s="51">
        <v>7</v>
      </c>
      <c r="F43" s="51">
        <v>0</v>
      </c>
      <c r="G43" s="52">
        <f t="shared" si="0"/>
        <v>7</v>
      </c>
      <c r="H43" s="40">
        <f t="shared" si="5"/>
        <v>6.3810391978122152E-3</v>
      </c>
      <c r="I43" s="165">
        <v>0</v>
      </c>
      <c r="J43" s="165">
        <v>0</v>
      </c>
      <c r="K43" s="165">
        <v>0</v>
      </c>
    </row>
    <row r="44" spans="1:11" s="53" customFormat="1" x14ac:dyDescent="0.25">
      <c r="A44" s="47"/>
      <c r="B44" s="48"/>
      <c r="C44" s="49" t="s">
        <v>56</v>
      </c>
      <c r="D44" s="50"/>
      <c r="E44" s="51">
        <v>6</v>
      </c>
      <c r="F44" s="51">
        <v>0</v>
      </c>
      <c r="G44" s="52">
        <f t="shared" si="0"/>
        <v>6</v>
      </c>
      <c r="H44" s="40">
        <f t="shared" si="5"/>
        <v>5.4694621695533276E-3</v>
      </c>
      <c r="I44" s="165">
        <v>0</v>
      </c>
      <c r="J44" s="165">
        <v>0</v>
      </c>
      <c r="K44" s="165">
        <v>0</v>
      </c>
    </row>
    <row r="45" spans="1:11" x14ac:dyDescent="0.25">
      <c r="A45" s="41"/>
      <c r="B45" s="42" t="s">
        <v>57</v>
      </c>
      <c r="C45" s="42"/>
      <c r="D45" s="43"/>
      <c r="E45" s="168">
        <f>SUM(E46:E52)</f>
        <v>13</v>
      </c>
      <c r="F45" s="168">
        <f>SUM(F46:F52)</f>
        <v>0</v>
      </c>
      <c r="G45" s="169">
        <f t="shared" si="0"/>
        <v>13</v>
      </c>
      <c r="H45" s="166">
        <f t="shared" si="5"/>
        <v>1.1850501367365542E-2</v>
      </c>
      <c r="I45" s="165">
        <v>0</v>
      </c>
      <c r="J45" s="165">
        <v>0</v>
      </c>
      <c r="K45" s="165">
        <v>0</v>
      </c>
    </row>
    <row r="46" spans="1:11" s="53" customFormat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0"/>
        <v>…</v>
      </c>
      <c r="H46" s="52" t="str">
        <f t="shared" si="0"/>
        <v>…</v>
      </c>
      <c r="I46" s="165" t="s">
        <v>275</v>
      </c>
      <c r="J46" s="165" t="s">
        <v>275</v>
      </c>
      <c r="K46" s="165" t="s">
        <v>275</v>
      </c>
    </row>
    <row r="47" spans="1:11" s="53" customFormat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0"/>
        <v>…</v>
      </c>
      <c r="H47" s="52" t="str">
        <f t="shared" si="0"/>
        <v>…</v>
      </c>
      <c r="I47" s="165" t="s">
        <v>275</v>
      </c>
      <c r="J47" s="165" t="s">
        <v>275</v>
      </c>
      <c r="K47" s="165" t="s">
        <v>275</v>
      </c>
    </row>
    <row r="48" spans="1:11" s="53" customFormat="1" x14ac:dyDescent="0.25">
      <c r="A48" s="47"/>
      <c r="B48" s="48"/>
      <c r="C48" s="49" t="s">
        <v>60</v>
      </c>
      <c r="D48" s="50"/>
      <c r="E48" s="51">
        <v>9</v>
      </c>
      <c r="F48" s="51">
        <v>0</v>
      </c>
      <c r="G48" s="52">
        <f t="shared" si="0"/>
        <v>9</v>
      </c>
      <c r="H48" s="40">
        <f t="shared" ref="H48:H49" si="6">G48/$E$15</f>
        <v>8.2041932543299913E-3</v>
      </c>
      <c r="I48" s="165">
        <v>0</v>
      </c>
      <c r="J48" s="165">
        <v>0</v>
      </c>
      <c r="K48" s="165">
        <v>0</v>
      </c>
    </row>
    <row r="49" spans="1:11" s="53" customFormat="1" x14ac:dyDescent="0.25">
      <c r="A49" s="47"/>
      <c r="B49" s="48"/>
      <c r="C49" s="49" t="s">
        <v>61</v>
      </c>
      <c r="D49" s="50"/>
      <c r="E49" s="51">
        <v>1</v>
      </c>
      <c r="F49" s="51">
        <v>0</v>
      </c>
      <c r="G49" s="52">
        <f t="shared" si="0"/>
        <v>1</v>
      </c>
      <c r="H49" s="40">
        <f t="shared" si="6"/>
        <v>9.1157702825888785E-4</v>
      </c>
      <c r="I49" s="165">
        <v>0</v>
      </c>
      <c r="J49" s="165">
        <v>0</v>
      </c>
      <c r="K49" s="165">
        <v>0</v>
      </c>
    </row>
    <row r="50" spans="1:11" s="53" customFormat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0"/>
        <v>…</v>
      </c>
      <c r="H50" s="52" t="str">
        <f t="shared" si="0"/>
        <v>…</v>
      </c>
      <c r="I50" s="165" t="s">
        <v>275</v>
      </c>
      <c r="J50" s="165" t="s">
        <v>275</v>
      </c>
      <c r="K50" s="165" t="s">
        <v>275</v>
      </c>
    </row>
    <row r="51" spans="1:11" s="53" customFormat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0"/>
        <v>…</v>
      </c>
      <c r="H51" s="52" t="str">
        <f t="shared" si="0"/>
        <v>…</v>
      </c>
      <c r="I51" s="165" t="s">
        <v>275</v>
      </c>
      <c r="J51" s="165" t="s">
        <v>275</v>
      </c>
      <c r="K51" s="165" t="s">
        <v>275</v>
      </c>
    </row>
    <row r="52" spans="1:11" s="53" customFormat="1" x14ac:dyDescent="0.25">
      <c r="A52" s="47"/>
      <c r="B52" s="48"/>
      <c r="C52" s="49" t="s">
        <v>64</v>
      </c>
      <c r="D52" s="50"/>
      <c r="E52" s="51">
        <v>3</v>
      </c>
      <c r="F52" s="51">
        <v>0</v>
      </c>
      <c r="G52" s="52">
        <f t="shared" si="0"/>
        <v>3</v>
      </c>
      <c r="H52" s="40">
        <f t="shared" ref="H52:H54" si="7">G52/$E$15</f>
        <v>2.7347310847766638E-3</v>
      </c>
      <c r="I52" s="165">
        <v>0</v>
      </c>
      <c r="J52" s="165">
        <v>0</v>
      </c>
      <c r="K52" s="165">
        <v>0</v>
      </c>
    </row>
    <row r="53" spans="1:11" x14ac:dyDescent="0.25">
      <c r="A53" s="41"/>
      <c r="B53" s="42" t="s">
        <v>65</v>
      </c>
      <c r="C53" s="42"/>
      <c r="D53" s="43"/>
      <c r="E53" s="168">
        <f>SUM(E54:E61)</f>
        <v>9</v>
      </c>
      <c r="F53" s="168">
        <f>SUM(F54:F61)</f>
        <v>0</v>
      </c>
      <c r="G53" s="169">
        <f t="shared" si="0"/>
        <v>9</v>
      </c>
      <c r="H53" s="166">
        <f t="shared" si="7"/>
        <v>8.2041932543299913E-3</v>
      </c>
      <c r="I53" s="165">
        <v>0</v>
      </c>
      <c r="J53" s="165">
        <v>0</v>
      </c>
      <c r="K53" s="165">
        <v>0</v>
      </c>
    </row>
    <row r="54" spans="1:11" x14ac:dyDescent="0.25">
      <c r="A54" s="41"/>
      <c r="B54" s="55"/>
      <c r="C54" s="56" t="s">
        <v>65</v>
      </c>
      <c r="D54" s="57"/>
      <c r="E54" s="51">
        <v>4</v>
      </c>
      <c r="F54" s="51">
        <v>0</v>
      </c>
      <c r="G54" s="52">
        <f t="shared" si="0"/>
        <v>4</v>
      </c>
      <c r="H54" s="40">
        <f t="shared" si="7"/>
        <v>3.6463081130355514E-3</v>
      </c>
      <c r="I54" s="165">
        <v>0</v>
      </c>
      <c r="J54" s="165">
        <v>0</v>
      </c>
      <c r="K54" s="165">
        <v>0</v>
      </c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0"/>
        <v>…</v>
      </c>
      <c r="H55" s="52" t="str">
        <f t="shared" si="0"/>
        <v>…</v>
      </c>
      <c r="I55" s="165" t="s">
        <v>275</v>
      </c>
      <c r="J55" s="165" t="s">
        <v>275</v>
      </c>
      <c r="K55" s="165" t="s">
        <v>275</v>
      </c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0"/>
        <v>…</v>
      </c>
      <c r="H56" s="52" t="str">
        <f t="shared" si="0"/>
        <v>…</v>
      </c>
      <c r="I56" s="165" t="s">
        <v>275</v>
      </c>
      <c r="J56" s="165" t="s">
        <v>275</v>
      </c>
      <c r="K56" s="165" t="s">
        <v>275</v>
      </c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0"/>
        <v>…</v>
      </c>
      <c r="H57" s="52" t="str">
        <f t="shared" si="0"/>
        <v>…</v>
      </c>
      <c r="I57" s="165" t="s">
        <v>275</v>
      </c>
      <c r="J57" s="165" t="s">
        <v>275</v>
      </c>
      <c r="K57" s="165" t="s">
        <v>275</v>
      </c>
    </row>
    <row r="58" spans="1:11" x14ac:dyDescent="0.25">
      <c r="A58" s="41"/>
      <c r="B58" s="55"/>
      <c r="C58" s="56" t="s">
        <v>69</v>
      </c>
      <c r="D58" s="57"/>
      <c r="E58" s="51">
        <v>5</v>
      </c>
      <c r="F58" s="51">
        <v>0</v>
      </c>
      <c r="G58" s="52">
        <f t="shared" si="0"/>
        <v>5</v>
      </c>
      <c r="H58" s="40">
        <f t="shared" ref="H58" si="8">G58/$E$15</f>
        <v>4.5578851412944391E-3</v>
      </c>
      <c r="I58" s="165">
        <v>0</v>
      </c>
      <c r="J58" s="165">
        <v>0</v>
      </c>
      <c r="K58" s="165">
        <v>0</v>
      </c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0"/>
        <v>…</v>
      </c>
      <c r="H59" s="52" t="str">
        <f t="shared" si="0"/>
        <v>…</v>
      </c>
      <c r="I59" s="165" t="s">
        <v>275</v>
      </c>
      <c r="J59" s="165" t="s">
        <v>275</v>
      </c>
      <c r="K59" s="165" t="s">
        <v>275</v>
      </c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0"/>
        <v>…</v>
      </c>
      <c r="H60" s="52" t="str">
        <f t="shared" si="0"/>
        <v>…</v>
      </c>
      <c r="I60" s="165" t="s">
        <v>275</v>
      </c>
      <c r="J60" s="165" t="s">
        <v>275</v>
      </c>
      <c r="K60" s="165" t="s">
        <v>275</v>
      </c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0"/>
        <v>…</v>
      </c>
      <c r="H61" s="52" t="str">
        <f t="shared" si="0"/>
        <v>…</v>
      </c>
      <c r="I61" s="165" t="s">
        <v>275</v>
      </c>
      <c r="J61" s="165" t="s">
        <v>275</v>
      </c>
      <c r="K61" s="165" t="s">
        <v>275</v>
      </c>
    </row>
    <row r="62" spans="1:11" x14ac:dyDescent="0.25">
      <c r="A62" s="41"/>
      <c r="B62" s="42" t="s">
        <v>73</v>
      </c>
      <c r="C62" s="42"/>
      <c r="D62" s="43"/>
      <c r="E62" s="168">
        <f>SUM(E63:E73)</f>
        <v>1</v>
      </c>
      <c r="F62" s="168">
        <f>SUM(F63:F73)</f>
        <v>0</v>
      </c>
      <c r="G62" s="169">
        <f t="shared" si="0"/>
        <v>1</v>
      </c>
      <c r="H62" s="166">
        <f t="shared" ref="H62" si="9">G62/$E$15</f>
        <v>9.1157702825888785E-4</v>
      </c>
      <c r="I62" s="165">
        <v>0</v>
      </c>
      <c r="J62" s="165">
        <v>0</v>
      </c>
      <c r="K62" s="165">
        <v>0</v>
      </c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0"/>
        <v>…</v>
      </c>
      <c r="H63" s="52" t="str">
        <f t="shared" si="0"/>
        <v>…</v>
      </c>
      <c r="I63" s="165" t="s">
        <v>275</v>
      </c>
      <c r="J63" s="165" t="s">
        <v>275</v>
      </c>
      <c r="K63" s="165" t="s">
        <v>275</v>
      </c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0"/>
        <v>…</v>
      </c>
      <c r="H64" s="52" t="str">
        <f t="shared" si="0"/>
        <v>…</v>
      </c>
      <c r="I64" s="165" t="s">
        <v>275</v>
      </c>
      <c r="J64" s="165" t="s">
        <v>275</v>
      </c>
      <c r="K64" s="165" t="s">
        <v>275</v>
      </c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0"/>
        <v>…</v>
      </c>
      <c r="H65" s="52" t="str">
        <f t="shared" si="0"/>
        <v>…</v>
      </c>
      <c r="I65" s="165" t="s">
        <v>275</v>
      </c>
      <c r="J65" s="165" t="s">
        <v>275</v>
      </c>
      <c r="K65" s="165" t="s">
        <v>275</v>
      </c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0"/>
        <v>…</v>
      </c>
      <c r="H66" s="52" t="str">
        <f t="shared" si="0"/>
        <v>…</v>
      </c>
      <c r="I66" s="165" t="s">
        <v>275</v>
      </c>
      <c r="J66" s="165" t="s">
        <v>275</v>
      </c>
      <c r="K66" s="165" t="s">
        <v>275</v>
      </c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0"/>
        <v>…</v>
      </c>
      <c r="H67" s="52" t="str">
        <f t="shared" si="0"/>
        <v>…</v>
      </c>
      <c r="I67" s="165" t="s">
        <v>275</v>
      </c>
      <c r="J67" s="165" t="s">
        <v>275</v>
      </c>
      <c r="K67" s="165" t="s">
        <v>275</v>
      </c>
    </row>
    <row r="68" spans="1:11" x14ac:dyDescent="0.25">
      <c r="A68" s="41"/>
      <c r="B68" s="55"/>
      <c r="C68" s="56" t="s">
        <v>79</v>
      </c>
      <c r="D68" s="57"/>
      <c r="E68" s="51">
        <v>1</v>
      </c>
      <c r="F68" s="51">
        <v>0</v>
      </c>
      <c r="G68" s="52">
        <f t="shared" si="0"/>
        <v>1</v>
      </c>
      <c r="H68" s="40">
        <f t="shared" ref="H68" si="10">G68/$E$15</f>
        <v>9.1157702825888785E-4</v>
      </c>
      <c r="I68" s="165">
        <v>0</v>
      </c>
      <c r="J68" s="165">
        <v>0</v>
      </c>
      <c r="K68" s="165">
        <v>0</v>
      </c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0"/>
        <v>…</v>
      </c>
      <c r="H69" s="52" t="str">
        <f t="shared" si="0"/>
        <v>…</v>
      </c>
      <c r="I69" s="165">
        <v>0</v>
      </c>
      <c r="J69" s="165">
        <v>0</v>
      </c>
      <c r="K69" s="165">
        <v>0</v>
      </c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0"/>
        <v>…</v>
      </c>
      <c r="H70" s="52" t="str">
        <f t="shared" si="0"/>
        <v>…</v>
      </c>
      <c r="I70" s="165">
        <v>0</v>
      </c>
      <c r="J70" s="165">
        <v>0</v>
      </c>
      <c r="K70" s="165">
        <v>0</v>
      </c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0"/>
        <v>…</v>
      </c>
      <c r="H71" s="52" t="str">
        <f t="shared" si="0"/>
        <v>…</v>
      </c>
      <c r="I71" s="165">
        <v>0</v>
      </c>
      <c r="J71" s="165">
        <v>0</v>
      </c>
      <c r="K71" s="165">
        <v>0</v>
      </c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0"/>
        <v>…</v>
      </c>
      <c r="H72" s="52" t="str">
        <f t="shared" si="0"/>
        <v>…</v>
      </c>
      <c r="I72" s="165">
        <v>0</v>
      </c>
      <c r="J72" s="165">
        <v>0</v>
      </c>
      <c r="K72" s="165">
        <v>0</v>
      </c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0"/>
        <v>…</v>
      </c>
      <c r="H73" s="52" t="str">
        <f t="shared" si="0"/>
        <v>…</v>
      </c>
      <c r="I73" s="165">
        <v>0</v>
      </c>
      <c r="J73" s="165">
        <v>0</v>
      </c>
      <c r="K73" s="165">
        <v>0</v>
      </c>
    </row>
    <row r="74" spans="1:11" x14ac:dyDescent="0.25">
      <c r="A74" s="41"/>
      <c r="B74" s="42" t="s">
        <v>85</v>
      </c>
      <c r="C74" s="42"/>
      <c r="D74" s="43"/>
      <c r="E74" s="168">
        <f>SUM(E75:E87)</f>
        <v>283</v>
      </c>
      <c r="F74" s="168">
        <f>SUM(F75:F87)</f>
        <v>235</v>
      </c>
      <c r="G74" s="169">
        <f t="shared" si="0"/>
        <v>48</v>
      </c>
      <c r="H74" s="166">
        <f t="shared" ref="H74:H76" si="11">G74/$E$15</f>
        <v>4.3755697356426621E-2</v>
      </c>
      <c r="I74" s="165">
        <v>0</v>
      </c>
      <c r="J74" s="165">
        <v>0</v>
      </c>
      <c r="K74" s="165">
        <v>0</v>
      </c>
    </row>
    <row r="75" spans="1:11" x14ac:dyDescent="0.25">
      <c r="A75" s="41"/>
      <c r="B75" s="55"/>
      <c r="C75" s="56" t="s">
        <v>85</v>
      </c>
      <c r="D75" s="57"/>
      <c r="E75" s="51">
        <v>4</v>
      </c>
      <c r="F75" s="51">
        <v>2</v>
      </c>
      <c r="G75" s="52">
        <f t="shared" si="0"/>
        <v>2</v>
      </c>
      <c r="H75" s="40">
        <f t="shared" si="11"/>
        <v>1.8231540565177757E-3</v>
      </c>
      <c r="I75" s="165">
        <v>0</v>
      </c>
      <c r="J75" s="165">
        <v>0</v>
      </c>
      <c r="K75" s="165">
        <v>0</v>
      </c>
    </row>
    <row r="76" spans="1:11" x14ac:dyDescent="0.25">
      <c r="A76" s="41"/>
      <c r="B76" s="55"/>
      <c r="C76" s="56" t="s">
        <v>86</v>
      </c>
      <c r="D76" s="57"/>
      <c r="E76" s="51">
        <v>6</v>
      </c>
      <c r="F76" s="51">
        <v>0</v>
      </c>
      <c r="G76" s="52">
        <f t="shared" si="0"/>
        <v>6</v>
      </c>
      <c r="H76" s="40">
        <f t="shared" si="11"/>
        <v>5.4694621695533276E-3</v>
      </c>
      <c r="I76" s="165">
        <v>0</v>
      </c>
      <c r="J76" s="165">
        <v>0</v>
      </c>
      <c r="K76" s="165">
        <v>0</v>
      </c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0"/>
        <v>…</v>
      </c>
      <c r="H77" s="52" t="str">
        <f t="shared" si="0"/>
        <v>…</v>
      </c>
      <c r="I77" s="165">
        <v>0</v>
      </c>
      <c r="J77" s="165">
        <v>0</v>
      </c>
      <c r="K77" s="165">
        <v>0</v>
      </c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0"/>
        <v>…</v>
      </c>
      <c r="H78" s="52" t="str">
        <f t="shared" si="0"/>
        <v>…</v>
      </c>
      <c r="I78" s="165">
        <v>0</v>
      </c>
      <c r="J78" s="165">
        <v>0</v>
      </c>
      <c r="K78" s="165">
        <v>0</v>
      </c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0"/>
        <v>…</v>
      </c>
      <c r="H79" s="52" t="str">
        <f t="shared" si="0"/>
        <v>…</v>
      </c>
      <c r="I79" s="165">
        <v>0</v>
      </c>
      <c r="J79" s="165">
        <v>0</v>
      </c>
      <c r="K79" s="165">
        <v>0</v>
      </c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0"/>
        <v>…</v>
      </c>
      <c r="H80" s="52" t="str">
        <f t="shared" si="0"/>
        <v>…</v>
      </c>
      <c r="I80" s="165">
        <v>0</v>
      </c>
      <c r="J80" s="165">
        <v>0</v>
      </c>
      <c r="K80" s="165">
        <v>0</v>
      </c>
    </row>
    <row r="81" spans="1:11" x14ac:dyDescent="0.25">
      <c r="A81" s="41"/>
      <c r="B81" s="55"/>
      <c r="C81" s="56" t="s">
        <v>91</v>
      </c>
      <c r="D81" s="57"/>
      <c r="E81" s="51">
        <v>272</v>
      </c>
      <c r="F81" s="51">
        <v>233</v>
      </c>
      <c r="G81" s="52">
        <f t="shared" ref="G81:H144" si="12">IFERROR(E81-F81, "…")</f>
        <v>39</v>
      </c>
      <c r="H81" s="40">
        <f t="shared" ref="H81" si="13">G81/$E$15</f>
        <v>3.5551504102096627E-2</v>
      </c>
      <c r="I81" s="165">
        <v>0</v>
      </c>
      <c r="J81" s="165">
        <v>0</v>
      </c>
      <c r="K81" s="165">
        <v>0</v>
      </c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12"/>
        <v>…</v>
      </c>
      <c r="H82" s="52" t="str">
        <f t="shared" si="12"/>
        <v>…</v>
      </c>
      <c r="I82" s="165">
        <v>0</v>
      </c>
      <c r="J82" s="165">
        <v>0</v>
      </c>
      <c r="K82" s="165">
        <v>0</v>
      </c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12"/>
        <v>…</v>
      </c>
      <c r="H83" s="52" t="str">
        <f t="shared" si="12"/>
        <v>…</v>
      </c>
      <c r="I83" s="165">
        <v>0</v>
      </c>
      <c r="J83" s="165">
        <v>0</v>
      </c>
      <c r="K83" s="165">
        <v>0</v>
      </c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12"/>
        <v>…</v>
      </c>
      <c r="H84" s="52" t="str">
        <f t="shared" si="12"/>
        <v>…</v>
      </c>
      <c r="I84" s="165">
        <v>0</v>
      </c>
      <c r="J84" s="165">
        <v>0</v>
      </c>
      <c r="K84" s="165">
        <v>0</v>
      </c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12"/>
        <v>…</v>
      </c>
      <c r="H85" s="52" t="str">
        <f t="shared" si="12"/>
        <v>…</v>
      </c>
      <c r="I85" s="165">
        <v>0</v>
      </c>
      <c r="J85" s="165">
        <v>0</v>
      </c>
      <c r="K85" s="165">
        <v>0</v>
      </c>
    </row>
    <row r="86" spans="1:11" x14ac:dyDescent="0.25">
      <c r="A86" s="41"/>
      <c r="B86" s="55"/>
      <c r="C86" s="56" t="s">
        <v>96</v>
      </c>
      <c r="D86" s="57"/>
      <c r="E86" s="51">
        <v>1</v>
      </c>
      <c r="F86" s="51">
        <v>0</v>
      </c>
      <c r="G86" s="52">
        <f t="shared" si="12"/>
        <v>1</v>
      </c>
      <c r="H86" s="40">
        <f t="shared" ref="H86" si="14">G86/$E$15</f>
        <v>9.1157702825888785E-4</v>
      </c>
      <c r="I86" s="165">
        <v>0</v>
      </c>
      <c r="J86" s="165">
        <v>0</v>
      </c>
      <c r="K86" s="165">
        <v>0</v>
      </c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12"/>
        <v>…</v>
      </c>
      <c r="H87" s="52" t="str">
        <f t="shared" si="12"/>
        <v>…</v>
      </c>
      <c r="I87" s="165">
        <v>0</v>
      </c>
      <c r="J87" s="165">
        <v>0</v>
      </c>
      <c r="K87" s="165">
        <v>0</v>
      </c>
    </row>
    <row r="88" spans="1:11" x14ac:dyDescent="0.25">
      <c r="A88" s="41"/>
      <c r="B88" s="42" t="s">
        <v>98</v>
      </c>
      <c r="C88" s="42"/>
      <c r="D88" s="43"/>
      <c r="E88" s="51" t="s">
        <v>29</v>
      </c>
      <c r="F88" s="51" t="s">
        <v>29</v>
      </c>
      <c r="G88" s="52" t="str">
        <f t="shared" si="12"/>
        <v>…</v>
      </c>
      <c r="H88" s="52" t="str">
        <f t="shared" si="12"/>
        <v>…</v>
      </c>
      <c r="I88" s="165">
        <v>0</v>
      </c>
      <c r="J88" s="165">
        <v>0</v>
      </c>
      <c r="K88" s="165">
        <v>0</v>
      </c>
    </row>
    <row r="89" spans="1:11" x14ac:dyDescent="0.25">
      <c r="A89" s="41"/>
      <c r="B89" s="42" t="s">
        <v>99</v>
      </c>
      <c r="C89" s="42"/>
      <c r="D89" s="43"/>
      <c r="E89" s="164">
        <f>SUM(E90:E102)</f>
        <v>17</v>
      </c>
      <c r="F89" s="164">
        <f>SUM(F90:F102)</f>
        <v>0</v>
      </c>
      <c r="G89" s="170">
        <f t="shared" si="12"/>
        <v>17</v>
      </c>
      <c r="H89" s="166">
        <f t="shared" ref="H89" si="15">G89/$E$15</f>
        <v>1.5496809480401094E-2</v>
      </c>
      <c r="I89" s="165">
        <v>0</v>
      </c>
      <c r="J89" s="165">
        <v>0</v>
      </c>
      <c r="K89" s="165">
        <v>0</v>
      </c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12"/>
        <v>…</v>
      </c>
      <c r="H90" s="52" t="str">
        <f t="shared" si="12"/>
        <v>…</v>
      </c>
      <c r="I90" s="165">
        <v>0</v>
      </c>
      <c r="J90" s="165">
        <v>0</v>
      </c>
      <c r="K90" s="165">
        <v>0</v>
      </c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12"/>
        <v>…</v>
      </c>
      <c r="H91" s="52" t="str">
        <f t="shared" si="12"/>
        <v>…</v>
      </c>
      <c r="I91" s="165">
        <v>0</v>
      </c>
      <c r="J91" s="165">
        <v>0</v>
      </c>
      <c r="K91" s="165">
        <v>0</v>
      </c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12"/>
        <v>…</v>
      </c>
      <c r="H92" s="52" t="str">
        <f t="shared" si="12"/>
        <v>…</v>
      </c>
      <c r="I92" s="165">
        <v>0</v>
      </c>
      <c r="J92" s="165">
        <v>0</v>
      </c>
      <c r="K92" s="165">
        <v>0</v>
      </c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12"/>
        <v>…</v>
      </c>
      <c r="H93" s="52" t="str">
        <f t="shared" si="12"/>
        <v>…</v>
      </c>
      <c r="I93" s="165">
        <v>0</v>
      </c>
      <c r="J93" s="165">
        <v>0</v>
      </c>
      <c r="K93" s="165">
        <v>0</v>
      </c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12"/>
        <v>…</v>
      </c>
      <c r="H94" s="52" t="str">
        <f t="shared" si="12"/>
        <v>…</v>
      </c>
      <c r="I94" s="165">
        <v>0</v>
      </c>
      <c r="J94" s="165">
        <v>0</v>
      </c>
      <c r="K94" s="165">
        <v>0</v>
      </c>
    </row>
    <row r="95" spans="1:11" x14ac:dyDescent="0.25">
      <c r="A95" s="41"/>
      <c r="B95" s="55"/>
      <c r="C95" s="56" t="s">
        <v>104</v>
      </c>
      <c r="D95" s="57"/>
      <c r="E95" s="51">
        <v>3</v>
      </c>
      <c r="F95" s="51">
        <v>0</v>
      </c>
      <c r="G95" s="52">
        <f t="shared" si="12"/>
        <v>3</v>
      </c>
      <c r="H95" s="40">
        <f t="shared" ref="H95:H97" si="16">G95/$E$15</f>
        <v>2.7347310847766638E-3</v>
      </c>
      <c r="I95" s="165">
        <v>0</v>
      </c>
      <c r="J95" s="165">
        <v>0</v>
      </c>
      <c r="K95" s="165">
        <v>0</v>
      </c>
    </row>
    <row r="96" spans="1:11" x14ac:dyDescent="0.25">
      <c r="A96" s="41"/>
      <c r="B96" s="55"/>
      <c r="C96" s="56" t="s">
        <v>105</v>
      </c>
      <c r="D96" s="57"/>
      <c r="E96" s="51">
        <v>2</v>
      </c>
      <c r="F96" s="51">
        <v>0</v>
      </c>
      <c r="G96" s="52">
        <f t="shared" si="12"/>
        <v>2</v>
      </c>
      <c r="H96" s="40">
        <f t="shared" si="16"/>
        <v>1.8231540565177757E-3</v>
      </c>
      <c r="I96" s="165">
        <v>0</v>
      </c>
      <c r="J96" s="165">
        <v>0</v>
      </c>
      <c r="K96" s="165">
        <v>0</v>
      </c>
    </row>
    <row r="97" spans="1:11" x14ac:dyDescent="0.25">
      <c r="A97" s="41"/>
      <c r="B97" s="55"/>
      <c r="C97" s="56" t="s">
        <v>106</v>
      </c>
      <c r="D97" s="57"/>
      <c r="E97" s="51">
        <v>12</v>
      </c>
      <c r="F97" s="51">
        <v>0</v>
      </c>
      <c r="G97" s="52">
        <f t="shared" si="12"/>
        <v>12</v>
      </c>
      <c r="H97" s="40">
        <f t="shared" si="16"/>
        <v>1.0938924339106655E-2</v>
      </c>
      <c r="I97" s="165">
        <v>0</v>
      </c>
      <c r="J97" s="165">
        <v>0</v>
      </c>
      <c r="K97" s="165">
        <v>0</v>
      </c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12"/>
        <v>…</v>
      </c>
      <c r="H98" s="52" t="str">
        <f t="shared" si="12"/>
        <v>…</v>
      </c>
      <c r="I98" s="165">
        <v>0</v>
      </c>
      <c r="J98" s="165">
        <v>0</v>
      </c>
      <c r="K98" s="165">
        <v>0</v>
      </c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12"/>
        <v>…</v>
      </c>
      <c r="H99" s="52" t="str">
        <f t="shared" si="12"/>
        <v>…</v>
      </c>
      <c r="I99" s="165">
        <v>0</v>
      </c>
      <c r="J99" s="165">
        <v>0</v>
      </c>
      <c r="K99" s="165">
        <v>0</v>
      </c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12"/>
        <v>…</v>
      </c>
      <c r="H100" s="52" t="str">
        <f t="shared" si="12"/>
        <v>…</v>
      </c>
      <c r="I100" s="165">
        <v>0</v>
      </c>
      <c r="J100" s="165">
        <v>0</v>
      </c>
      <c r="K100" s="165">
        <v>0</v>
      </c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12"/>
        <v>…</v>
      </c>
      <c r="H101" s="52" t="str">
        <f t="shared" si="12"/>
        <v>…</v>
      </c>
      <c r="I101" s="165">
        <v>0</v>
      </c>
      <c r="J101" s="165">
        <v>0</v>
      </c>
      <c r="K101" s="165">
        <v>0</v>
      </c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12"/>
        <v>…</v>
      </c>
      <c r="H102" s="52" t="str">
        <f t="shared" si="12"/>
        <v>…</v>
      </c>
      <c r="I102" s="165">
        <v>0</v>
      </c>
      <c r="J102" s="165">
        <v>0</v>
      </c>
      <c r="K102" s="165">
        <v>0</v>
      </c>
    </row>
    <row r="103" spans="1:11" x14ac:dyDescent="0.25">
      <c r="A103" s="41"/>
      <c r="B103" s="42" t="s">
        <v>112</v>
      </c>
      <c r="C103" s="42"/>
      <c r="D103" s="43"/>
      <c r="E103" s="164">
        <f>SUM(E104:E110)</f>
        <v>98</v>
      </c>
      <c r="F103" s="164">
        <f>SUM(F104:F110)</f>
        <v>9</v>
      </c>
      <c r="G103" s="170">
        <f t="shared" si="12"/>
        <v>89</v>
      </c>
      <c r="H103" s="166">
        <f t="shared" ref="H103:H104" si="17">G103/$E$15</f>
        <v>8.1130355515041025E-2</v>
      </c>
      <c r="I103" s="165">
        <v>0</v>
      </c>
      <c r="J103" s="165">
        <v>0</v>
      </c>
      <c r="K103" s="165">
        <v>0</v>
      </c>
    </row>
    <row r="104" spans="1:11" x14ac:dyDescent="0.25">
      <c r="A104" s="41"/>
      <c r="B104" s="55"/>
      <c r="C104" s="56" t="s">
        <v>112</v>
      </c>
      <c r="D104" s="57"/>
      <c r="E104" s="51">
        <v>45</v>
      </c>
      <c r="F104" s="51">
        <v>7</v>
      </c>
      <c r="G104" s="52">
        <f t="shared" si="12"/>
        <v>38</v>
      </c>
      <c r="H104" s="40">
        <f t="shared" si="17"/>
        <v>3.4639927073837742E-2</v>
      </c>
      <c r="I104" s="165">
        <v>0</v>
      </c>
      <c r="J104" s="165">
        <v>0</v>
      </c>
      <c r="K104" s="165">
        <v>0</v>
      </c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12"/>
        <v>…</v>
      </c>
      <c r="H105" s="52" t="str">
        <f t="shared" si="12"/>
        <v>…</v>
      </c>
      <c r="I105" s="165">
        <v>0</v>
      </c>
      <c r="J105" s="165">
        <v>0</v>
      </c>
      <c r="K105" s="165">
        <v>0</v>
      </c>
    </row>
    <row r="106" spans="1:11" x14ac:dyDescent="0.25">
      <c r="A106" s="41"/>
      <c r="B106" s="55"/>
      <c r="C106" s="56" t="s">
        <v>114</v>
      </c>
      <c r="D106" s="57"/>
      <c r="E106" s="51">
        <v>9</v>
      </c>
      <c r="F106" s="51">
        <v>2</v>
      </c>
      <c r="G106" s="52">
        <f t="shared" si="12"/>
        <v>7</v>
      </c>
      <c r="H106" s="40">
        <f t="shared" ref="H106:H108" si="18">G106/$E$15</f>
        <v>6.3810391978122152E-3</v>
      </c>
      <c r="I106" s="165">
        <v>0</v>
      </c>
      <c r="J106" s="165">
        <v>0</v>
      </c>
      <c r="K106" s="165">
        <v>0</v>
      </c>
    </row>
    <row r="107" spans="1:11" x14ac:dyDescent="0.25">
      <c r="A107" s="41"/>
      <c r="B107" s="55"/>
      <c r="C107" s="56" t="s">
        <v>115</v>
      </c>
      <c r="D107" s="57"/>
      <c r="E107" s="51">
        <v>16</v>
      </c>
      <c r="F107" s="51">
        <v>0</v>
      </c>
      <c r="G107" s="52">
        <f t="shared" si="12"/>
        <v>16</v>
      </c>
      <c r="H107" s="40">
        <f t="shared" si="18"/>
        <v>1.4585232452142206E-2</v>
      </c>
      <c r="I107" s="165">
        <v>0</v>
      </c>
      <c r="J107" s="165">
        <v>0</v>
      </c>
      <c r="K107" s="165">
        <v>0</v>
      </c>
    </row>
    <row r="108" spans="1:11" x14ac:dyDescent="0.25">
      <c r="A108" s="41"/>
      <c r="B108" s="55"/>
      <c r="C108" s="56" t="s">
        <v>116</v>
      </c>
      <c r="D108" s="57"/>
      <c r="E108" s="51">
        <v>12</v>
      </c>
      <c r="F108" s="51">
        <v>0</v>
      </c>
      <c r="G108" s="52">
        <f t="shared" si="12"/>
        <v>12</v>
      </c>
      <c r="H108" s="40">
        <f t="shared" si="18"/>
        <v>1.0938924339106655E-2</v>
      </c>
      <c r="I108" s="165">
        <v>0</v>
      </c>
      <c r="J108" s="165">
        <v>0</v>
      </c>
      <c r="K108" s="165">
        <v>0</v>
      </c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12"/>
        <v>…</v>
      </c>
      <c r="H109" s="52" t="str">
        <f t="shared" si="12"/>
        <v>…</v>
      </c>
      <c r="I109" s="165">
        <v>0</v>
      </c>
      <c r="J109" s="165">
        <v>0</v>
      </c>
      <c r="K109" s="165">
        <v>0</v>
      </c>
    </row>
    <row r="110" spans="1:11" x14ac:dyDescent="0.25">
      <c r="A110" s="41"/>
      <c r="B110" s="55"/>
      <c r="C110" s="56" t="s">
        <v>118</v>
      </c>
      <c r="D110" s="57"/>
      <c r="E110" s="51">
        <v>16</v>
      </c>
      <c r="F110" s="51">
        <v>0</v>
      </c>
      <c r="G110" s="52">
        <f t="shared" si="12"/>
        <v>16</v>
      </c>
      <c r="H110" s="40">
        <f t="shared" ref="H110:H113" si="19">G110/$E$15</f>
        <v>1.4585232452142206E-2</v>
      </c>
      <c r="I110" s="165">
        <v>0</v>
      </c>
      <c r="J110" s="165">
        <v>0</v>
      </c>
      <c r="K110" s="165">
        <v>0</v>
      </c>
    </row>
    <row r="111" spans="1:11" x14ac:dyDescent="0.25">
      <c r="A111" s="41"/>
      <c r="B111" s="42" t="s">
        <v>119</v>
      </c>
      <c r="C111" s="42"/>
      <c r="D111" s="43"/>
      <c r="E111" s="164">
        <f>SUM(E112:E122)</f>
        <v>29</v>
      </c>
      <c r="F111" s="164">
        <f>SUM(F112:F122)</f>
        <v>0</v>
      </c>
      <c r="G111" s="170">
        <f t="shared" si="12"/>
        <v>29</v>
      </c>
      <c r="H111" s="166">
        <f t="shared" si="19"/>
        <v>2.6435733819507749E-2</v>
      </c>
      <c r="I111" s="165">
        <v>0</v>
      </c>
      <c r="J111" s="165">
        <v>0</v>
      </c>
      <c r="K111" s="165">
        <v>0</v>
      </c>
    </row>
    <row r="112" spans="1:11" x14ac:dyDescent="0.25">
      <c r="A112" s="41"/>
      <c r="B112" s="55"/>
      <c r="C112" s="56" t="s">
        <v>119</v>
      </c>
      <c r="D112" s="57"/>
      <c r="E112" s="51">
        <v>2</v>
      </c>
      <c r="F112" s="51">
        <v>0</v>
      </c>
      <c r="G112" s="52">
        <f t="shared" si="12"/>
        <v>2</v>
      </c>
      <c r="H112" s="40">
        <f t="shared" si="19"/>
        <v>1.8231540565177757E-3</v>
      </c>
      <c r="I112" s="165">
        <v>0</v>
      </c>
      <c r="J112" s="165">
        <v>0</v>
      </c>
      <c r="K112" s="165">
        <v>0</v>
      </c>
    </row>
    <row r="113" spans="1:11" x14ac:dyDescent="0.25">
      <c r="A113" s="41"/>
      <c r="B113" s="55"/>
      <c r="C113" s="56" t="s">
        <v>120</v>
      </c>
      <c r="D113" s="57"/>
      <c r="E113" s="51">
        <v>12</v>
      </c>
      <c r="F113" s="51">
        <v>0</v>
      </c>
      <c r="G113" s="52">
        <f t="shared" si="12"/>
        <v>12</v>
      </c>
      <c r="H113" s="40">
        <f t="shared" si="19"/>
        <v>1.0938924339106655E-2</v>
      </c>
      <c r="I113" s="165">
        <v>0</v>
      </c>
      <c r="J113" s="165">
        <v>0</v>
      </c>
      <c r="K113" s="165">
        <v>0</v>
      </c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12"/>
        <v>…</v>
      </c>
      <c r="H114" s="52" t="str">
        <f t="shared" si="12"/>
        <v>…</v>
      </c>
      <c r="I114" s="165">
        <v>0</v>
      </c>
      <c r="J114" s="165">
        <v>0</v>
      </c>
      <c r="K114" s="165">
        <v>0</v>
      </c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12"/>
        <v>…</v>
      </c>
      <c r="H115" s="52" t="str">
        <f t="shared" si="12"/>
        <v>…</v>
      </c>
      <c r="I115" s="165">
        <v>0</v>
      </c>
      <c r="J115" s="165">
        <v>0</v>
      </c>
      <c r="K115" s="165">
        <v>0</v>
      </c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12"/>
        <v>…</v>
      </c>
      <c r="H116" s="52" t="str">
        <f t="shared" si="12"/>
        <v>…</v>
      </c>
      <c r="I116" s="165">
        <v>0</v>
      </c>
      <c r="J116" s="165">
        <v>0</v>
      </c>
      <c r="K116" s="165">
        <v>0</v>
      </c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12"/>
        <v>…</v>
      </c>
      <c r="H117" s="52" t="str">
        <f t="shared" si="12"/>
        <v>…</v>
      </c>
      <c r="I117" s="165">
        <v>0</v>
      </c>
      <c r="J117" s="165">
        <v>0</v>
      </c>
      <c r="K117" s="165">
        <v>0</v>
      </c>
    </row>
    <row r="118" spans="1:11" ht="17.25" customHeight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12"/>
        <v>…</v>
      </c>
      <c r="H118" s="52" t="str">
        <f t="shared" si="12"/>
        <v>…</v>
      </c>
      <c r="I118" s="165">
        <v>0</v>
      </c>
      <c r="J118" s="165">
        <v>0</v>
      </c>
      <c r="K118" s="165">
        <v>0</v>
      </c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12"/>
        <v>…</v>
      </c>
      <c r="H119" s="52" t="str">
        <f t="shared" si="12"/>
        <v>…</v>
      </c>
      <c r="I119" s="165">
        <v>0</v>
      </c>
      <c r="J119" s="165">
        <v>0</v>
      </c>
      <c r="K119" s="165">
        <v>0</v>
      </c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12"/>
        <v>…</v>
      </c>
      <c r="H120" s="52" t="str">
        <f t="shared" si="12"/>
        <v>…</v>
      </c>
      <c r="I120" s="165">
        <v>0</v>
      </c>
      <c r="J120" s="165">
        <v>0</v>
      </c>
      <c r="K120" s="165">
        <v>0</v>
      </c>
    </row>
    <row r="121" spans="1:11" x14ac:dyDescent="0.25">
      <c r="A121" s="41"/>
      <c r="B121" s="55"/>
      <c r="C121" s="56" t="s">
        <v>128</v>
      </c>
      <c r="D121" s="57"/>
      <c r="E121" s="51">
        <v>13</v>
      </c>
      <c r="F121" s="51">
        <v>0</v>
      </c>
      <c r="G121" s="52">
        <f t="shared" si="12"/>
        <v>13</v>
      </c>
      <c r="H121" s="40">
        <f t="shared" ref="H121:H123" si="20">G121/$E$15</f>
        <v>1.1850501367365542E-2</v>
      </c>
      <c r="I121" s="165">
        <v>0</v>
      </c>
      <c r="J121" s="165">
        <v>0</v>
      </c>
      <c r="K121" s="165">
        <v>0</v>
      </c>
    </row>
    <row r="122" spans="1:11" x14ac:dyDescent="0.25">
      <c r="A122" s="41"/>
      <c r="B122" s="55"/>
      <c r="C122" s="56" t="s">
        <v>129</v>
      </c>
      <c r="D122" s="57"/>
      <c r="E122" s="51">
        <v>2</v>
      </c>
      <c r="F122" s="51">
        <v>0</v>
      </c>
      <c r="G122" s="52">
        <f t="shared" si="12"/>
        <v>2</v>
      </c>
      <c r="H122" s="40">
        <f t="shared" si="20"/>
        <v>1.8231540565177757E-3</v>
      </c>
      <c r="I122" s="165">
        <v>0</v>
      </c>
      <c r="J122" s="165">
        <v>0</v>
      </c>
      <c r="K122" s="165">
        <v>0</v>
      </c>
    </row>
    <row r="123" spans="1:11" x14ac:dyDescent="0.25">
      <c r="A123" s="41"/>
      <c r="B123" s="42" t="s">
        <v>130</v>
      </c>
      <c r="C123" s="42"/>
      <c r="D123" s="43"/>
      <c r="E123" s="164">
        <f>SUM(E124:E128)</f>
        <v>6</v>
      </c>
      <c r="F123" s="164">
        <f>SUM(F124:F128)</f>
        <v>0</v>
      </c>
      <c r="G123" s="170">
        <f t="shared" si="12"/>
        <v>6</v>
      </c>
      <c r="H123" s="166">
        <f t="shared" si="20"/>
        <v>5.4694621695533276E-3</v>
      </c>
      <c r="I123" s="165">
        <v>0</v>
      </c>
      <c r="J123" s="165">
        <v>0</v>
      </c>
      <c r="K123" s="165">
        <v>0</v>
      </c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12"/>
        <v>…</v>
      </c>
      <c r="H124" s="52" t="str">
        <f t="shared" si="12"/>
        <v>…</v>
      </c>
      <c r="I124" s="165">
        <v>0</v>
      </c>
      <c r="J124" s="165">
        <v>0</v>
      </c>
      <c r="K124" s="165">
        <v>0</v>
      </c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12"/>
        <v>…</v>
      </c>
      <c r="H125" s="52" t="str">
        <f t="shared" si="12"/>
        <v>…</v>
      </c>
      <c r="I125" s="165">
        <v>0</v>
      </c>
      <c r="J125" s="165">
        <v>0</v>
      </c>
      <c r="K125" s="165">
        <v>0</v>
      </c>
    </row>
    <row r="126" spans="1:11" x14ac:dyDescent="0.25">
      <c r="A126" s="41"/>
      <c r="B126" s="55"/>
      <c r="C126" s="56" t="s">
        <v>132</v>
      </c>
      <c r="D126" s="57"/>
      <c r="E126" s="51">
        <v>1</v>
      </c>
      <c r="F126" s="51">
        <v>0</v>
      </c>
      <c r="G126" s="52">
        <f t="shared" si="12"/>
        <v>1</v>
      </c>
      <c r="H126" s="40">
        <f t="shared" ref="H126:H131" si="21">G126/$E$15</f>
        <v>9.1157702825888785E-4</v>
      </c>
      <c r="I126" s="165">
        <v>0</v>
      </c>
      <c r="J126" s="165">
        <v>0</v>
      </c>
      <c r="K126" s="165">
        <v>0</v>
      </c>
    </row>
    <row r="127" spans="1:11" x14ac:dyDescent="0.25">
      <c r="A127" s="41"/>
      <c r="B127" s="55"/>
      <c r="C127" s="56" t="s">
        <v>133</v>
      </c>
      <c r="D127" s="57"/>
      <c r="E127" s="51">
        <v>2</v>
      </c>
      <c r="F127" s="51">
        <v>0</v>
      </c>
      <c r="G127" s="52">
        <f t="shared" si="12"/>
        <v>2</v>
      </c>
      <c r="H127" s="40">
        <f t="shared" si="21"/>
        <v>1.8231540565177757E-3</v>
      </c>
      <c r="I127" s="165">
        <v>0</v>
      </c>
      <c r="J127" s="165">
        <v>0</v>
      </c>
      <c r="K127" s="165">
        <v>0</v>
      </c>
    </row>
    <row r="128" spans="1:11" x14ac:dyDescent="0.25">
      <c r="A128" s="41"/>
      <c r="B128" s="55"/>
      <c r="C128" s="56" t="s">
        <v>134</v>
      </c>
      <c r="D128" s="57"/>
      <c r="E128" s="51">
        <v>3</v>
      </c>
      <c r="F128" s="51">
        <v>0</v>
      </c>
      <c r="G128" s="52">
        <f t="shared" si="12"/>
        <v>3</v>
      </c>
      <c r="H128" s="40">
        <f t="shared" si="21"/>
        <v>2.7347310847766638E-3</v>
      </c>
      <c r="I128" s="165">
        <v>0</v>
      </c>
      <c r="J128" s="165">
        <v>0</v>
      </c>
      <c r="K128" s="165">
        <v>0</v>
      </c>
    </row>
    <row r="129" spans="1:11" x14ac:dyDescent="0.25">
      <c r="A129" s="41"/>
      <c r="B129" s="42" t="s">
        <v>135</v>
      </c>
      <c r="C129" s="42"/>
      <c r="D129" s="43"/>
      <c r="E129" s="164">
        <f>SUM(E130:E138)</f>
        <v>66</v>
      </c>
      <c r="F129" s="164">
        <f>SUM(F130:F138)</f>
        <v>4</v>
      </c>
      <c r="G129" s="170">
        <f t="shared" si="12"/>
        <v>62</v>
      </c>
      <c r="H129" s="166">
        <f t="shared" si="21"/>
        <v>5.6517775752051046E-2</v>
      </c>
      <c r="I129" s="165">
        <v>0</v>
      </c>
      <c r="J129" s="165">
        <v>0</v>
      </c>
      <c r="K129" s="165">
        <v>0</v>
      </c>
    </row>
    <row r="130" spans="1:11" x14ac:dyDescent="0.25">
      <c r="A130" s="41"/>
      <c r="B130" s="55"/>
      <c r="C130" s="56" t="s">
        <v>136</v>
      </c>
      <c r="D130" s="57"/>
      <c r="E130" s="51">
        <v>13</v>
      </c>
      <c r="F130" s="51">
        <v>0</v>
      </c>
      <c r="G130" s="52">
        <f t="shared" si="12"/>
        <v>13</v>
      </c>
      <c r="H130" s="40">
        <f t="shared" si="21"/>
        <v>1.1850501367365542E-2</v>
      </c>
      <c r="I130" s="165">
        <v>0</v>
      </c>
      <c r="J130" s="165">
        <v>0</v>
      </c>
      <c r="K130" s="165">
        <v>0</v>
      </c>
    </row>
    <row r="131" spans="1:11" x14ac:dyDescent="0.25">
      <c r="A131" s="41"/>
      <c r="B131" s="55"/>
      <c r="C131" s="56" t="s">
        <v>137</v>
      </c>
      <c r="D131" s="57"/>
      <c r="E131" s="51">
        <v>2</v>
      </c>
      <c r="F131" s="51">
        <v>0</v>
      </c>
      <c r="G131" s="52">
        <f t="shared" si="12"/>
        <v>2</v>
      </c>
      <c r="H131" s="40">
        <f t="shared" si="21"/>
        <v>1.8231540565177757E-3</v>
      </c>
      <c r="I131" s="165">
        <v>0</v>
      </c>
      <c r="J131" s="165">
        <v>0</v>
      </c>
      <c r="K131" s="165">
        <v>0</v>
      </c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12"/>
        <v>…</v>
      </c>
      <c r="H132" s="52" t="str">
        <f t="shared" si="12"/>
        <v>…</v>
      </c>
      <c r="I132" s="165">
        <v>0</v>
      </c>
      <c r="J132" s="165">
        <v>0</v>
      </c>
      <c r="K132" s="165">
        <v>0</v>
      </c>
    </row>
    <row r="133" spans="1:11" x14ac:dyDescent="0.25">
      <c r="A133" s="41"/>
      <c r="B133" s="55"/>
      <c r="C133" s="56" t="s">
        <v>139</v>
      </c>
      <c r="D133" s="57"/>
      <c r="E133" s="51">
        <v>14</v>
      </c>
      <c r="F133" s="51">
        <v>0</v>
      </c>
      <c r="G133" s="52">
        <f t="shared" si="12"/>
        <v>14</v>
      </c>
      <c r="H133" s="40">
        <f t="shared" ref="H133:H134" si="22">G133/$E$15</f>
        <v>1.276207839562443E-2</v>
      </c>
      <c r="I133" s="165">
        <v>0</v>
      </c>
      <c r="J133" s="165">
        <v>0</v>
      </c>
      <c r="K133" s="165">
        <v>0</v>
      </c>
    </row>
    <row r="134" spans="1:11" x14ac:dyDescent="0.25">
      <c r="A134" s="41"/>
      <c r="B134" s="55"/>
      <c r="C134" s="56" t="s">
        <v>135</v>
      </c>
      <c r="D134" s="57"/>
      <c r="E134" s="51">
        <v>1</v>
      </c>
      <c r="F134" s="51">
        <v>1</v>
      </c>
      <c r="G134" s="52">
        <f t="shared" si="12"/>
        <v>0</v>
      </c>
      <c r="H134" s="40">
        <f t="shared" si="22"/>
        <v>0</v>
      </c>
      <c r="I134" s="165">
        <v>0</v>
      </c>
      <c r="J134" s="165">
        <v>0</v>
      </c>
      <c r="K134" s="165">
        <v>0</v>
      </c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12"/>
        <v>…</v>
      </c>
      <c r="H135" s="52" t="str">
        <f t="shared" si="12"/>
        <v>…</v>
      </c>
      <c r="I135" s="165">
        <v>0</v>
      </c>
      <c r="J135" s="165">
        <v>0</v>
      </c>
      <c r="K135" s="165">
        <v>0</v>
      </c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12"/>
        <v>…</v>
      </c>
      <c r="H136" s="52" t="str">
        <f t="shared" si="12"/>
        <v>…</v>
      </c>
      <c r="I136" s="165">
        <v>0</v>
      </c>
      <c r="J136" s="165">
        <v>0</v>
      </c>
      <c r="K136" s="165">
        <v>0</v>
      </c>
    </row>
    <row r="137" spans="1:11" x14ac:dyDescent="0.25">
      <c r="A137" s="41"/>
      <c r="B137" s="55"/>
      <c r="C137" s="56" t="s">
        <v>142</v>
      </c>
      <c r="D137" s="57"/>
      <c r="E137" s="51">
        <v>36</v>
      </c>
      <c r="F137" s="51">
        <v>3</v>
      </c>
      <c r="G137" s="52">
        <f t="shared" si="12"/>
        <v>33</v>
      </c>
      <c r="H137" s="40">
        <f t="shared" ref="H137" si="23">G137/$E$15</f>
        <v>3.00820419325433E-2</v>
      </c>
      <c r="I137" s="165">
        <v>0</v>
      </c>
      <c r="J137" s="165">
        <v>0</v>
      </c>
      <c r="K137" s="165">
        <v>0</v>
      </c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12"/>
        <v>…</v>
      </c>
      <c r="H138" s="52" t="str">
        <f t="shared" si="12"/>
        <v>…</v>
      </c>
      <c r="I138" s="165">
        <v>0</v>
      </c>
      <c r="J138" s="165">
        <v>0</v>
      </c>
      <c r="K138" s="165">
        <v>0</v>
      </c>
    </row>
    <row r="139" spans="1:11" x14ac:dyDescent="0.25">
      <c r="A139" s="41"/>
      <c r="B139" s="42" t="s">
        <v>144</v>
      </c>
      <c r="C139" s="42"/>
      <c r="D139" s="43"/>
      <c r="E139" s="164">
        <f>SUM(E140:E151)</f>
        <v>92</v>
      </c>
      <c r="F139" s="164">
        <f>SUM(F140:F151)</f>
        <v>7</v>
      </c>
      <c r="G139" s="170">
        <f t="shared" si="12"/>
        <v>85</v>
      </c>
      <c r="H139" s="166">
        <f t="shared" ref="H139" si="24">G139/$E$15</f>
        <v>7.7484047402005471E-2</v>
      </c>
      <c r="I139" s="165">
        <v>0</v>
      </c>
      <c r="J139" s="165">
        <v>0</v>
      </c>
      <c r="K139" s="165">
        <v>0</v>
      </c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12"/>
        <v>…</v>
      </c>
      <c r="H140" s="52" t="str">
        <f t="shared" si="12"/>
        <v>…</v>
      </c>
      <c r="I140" s="165">
        <v>0</v>
      </c>
      <c r="J140" s="165">
        <v>0</v>
      </c>
      <c r="K140" s="165">
        <v>0</v>
      </c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12"/>
        <v>…</v>
      </c>
      <c r="H141" s="52" t="str">
        <f t="shared" si="12"/>
        <v>…</v>
      </c>
      <c r="I141" s="165">
        <v>0</v>
      </c>
      <c r="J141" s="165">
        <v>0</v>
      </c>
      <c r="K141" s="165">
        <v>0</v>
      </c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12"/>
        <v>…</v>
      </c>
      <c r="H142" s="52" t="str">
        <f t="shared" si="12"/>
        <v>…</v>
      </c>
      <c r="I142" s="165">
        <v>0</v>
      </c>
      <c r="J142" s="165">
        <v>0</v>
      </c>
      <c r="K142" s="165">
        <v>0</v>
      </c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12"/>
        <v>…</v>
      </c>
      <c r="H143" s="52" t="str">
        <f t="shared" si="12"/>
        <v>…</v>
      </c>
      <c r="I143" s="165">
        <v>0</v>
      </c>
      <c r="J143" s="165">
        <v>0</v>
      </c>
      <c r="K143" s="165">
        <v>0</v>
      </c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12"/>
        <v>…</v>
      </c>
      <c r="H144" s="52" t="str">
        <f t="shared" si="12"/>
        <v>…</v>
      </c>
      <c r="I144" s="165">
        <v>0</v>
      </c>
      <c r="J144" s="165">
        <v>0</v>
      </c>
      <c r="K144" s="165">
        <v>0</v>
      </c>
    </row>
    <row r="145" spans="1:11" x14ac:dyDescent="0.25">
      <c r="A145" s="41"/>
      <c r="B145" s="55"/>
      <c r="C145" s="56" t="s">
        <v>150</v>
      </c>
      <c r="D145" s="57"/>
      <c r="E145" s="51">
        <v>5</v>
      </c>
      <c r="F145" s="51">
        <v>0</v>
      </c>
      <c r="G145" s="52">
        <f t="shared" ref="G145:H208" si="25">IFERROR(E145-F145, "…")</f>
        <v>5</v>
      </c>
      <c r="H145" s="40">
        <f t="shared" ref="H145" si="26">G145/$E$15</f>
        <v>4.5578851412944391E-3</v>
      </c>
      <c r="I145" s="165">
        <v>0</v>
      </c>
      <c r="J145" s="165">
        <v>0</v>
      </c>
      <c r="K145" s="165">
        <v>0</v>
      </c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25"/>
        <v>…</v>
      </c>
      <c r="H146" s="52" t="str">
        <f t="shared" si="25"/>
        <v>…</v>
      </c>
      <c r="I146" s="165">
        <v>0</v>
      </c>
      <c r="J146" s="165">
        <v>0</v>
      </c>
      <c r="K146" s="165">
        <v>0</v>
      </c>
    </row>
    <row r="147" spans="1:11" x14ac:dyDescent="0.25">
      <c r="A147" s="41"/>
      <c r="B147" s="55"/>
      <c r="C147" s="56" t="s">
        <v>152</v>
      </c>
      <c r="D147" s="57"/>
      <c r="E147" s="51">
        <v>6</v>
      </c>
      <c r="F147" s="51">
        <v>0</v>
      </c>
      <c r="G147" s="52">
        <f t="shared" si="25"/>
        <v>6</v>
      </c>
      <c r="H147" s="40">
        <f t="shared" ref="H147:H150" si="27">G147/$E$15</f>
        <v>5.4694621695533276E-3</v>
      </c>
      <c r="I147" s="165">
        <v>0</v>
      </c>
      <c r="J147" s="165">
        <v>0</v>
      </c>
      <c r="K147" s="165">
        <v>0</v>
      </c>
    </row>
    <row r="148" spans="1:11" x14ac:dyDescent="0.25">
      <c r="A148" s="41"/>
      <c r="B148" s="55"/>
      <c r="C148" s="56" t="s">
        <v>153</v>
      </c>
      <c r="D148" s="57"/>
      <c r="E148" s="51">
        <v>3</v>
      </c>
      <c r="F148" s="51">
        <v>0</v>
      </c>
      <c r="G148" s="52">
        <f t="shared" si="25"/>
        <v>3</v>
      </c>
      <c r="H148" s="40">
        <f t="shared" si="27"/>
        <v>2.7347310847766638E-3</v>
      </c>
      <c r="I148" s="165">
        <v>0</v>
      </c>
      <c r="J148" s="165">
        <v>0</v>
      </c>
      <c r="K148" s="165">
        <v>0</v>
      </c>
    </row>
    <row r="149" spans="1:11" x14ac:dyDescent="0.25">
      <c r="A149" s="41"/>
      <c r="B149" s="55"/>
      <c r="C149" s="56" t="s">
        <v>154</v>
      </c>
      <c r="D149" s="57"/>
      <c r="E149" s="51">
        <v>65</v>
      </c>
      <c r="F149" s="51">
        <v>0</v>
      </c>
      <c r="G149" s="52">
        <f t="shared" si="25"/>
        <v>65</v>
      </c>
      <c r="H149" s="40">
        <f t="shared" si="27"/>
        <v>5.9252506836827715E-2</v>
      </c>
      <c r="I149" s="165">
        <v>0</v>
      </c>
      <c r="J149" s="165">
        <v>0</v>
      </c>
      <c r="K149" s="165">
        <v>0</v>
      </c>
    </row>
    <row r="150" spans="1:11" x14ac:dyDescent="0.25">
      <c r="A150" s="41"/>
      <c r="B150" s="55"/>
      <c r="C150" s="56" t="s">
        <v>155</v>
      </c>
      <c r="D150" s="57"/>
      <c r="E150" s="51">
        <v>13</v>
      </c>
      <c r="F150" s="51">
        <v>7</v>
      </c>
      <c r="G150" s="52">
        <f t="shared" si="25"/>
        <v>6</v>
      </c>
      <c r="H150" s="40">
        <f t="shared" si="27"/>
        <v>5.4694621695533276E-3</v>
      </c>
      <c r="I150" s="165">
        <v>0</v>
      </c>
      <c r="J150" s="165">
        <v>0</v>
      </c>
      <c r="K150" s="165">
        <v>0</v>
      </c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25"/>
        <v>…</v>
      </c>
      <c r="H151" s="52" t="str">
        <f t="shared" si="25"/>
        <v>…</v>
      </c>
      <c r="I151" s="165">
        <v>0</v>
      </c>
      <c r="J151" s="165">
        <v>0</v>
      </c>
      <c r="K151" s="165">
        <v>0</v>
      </c>
    </row>
    <row r="152" spans="1:11" x14ac:dyDescent="0.25">
      <c r="A152" s="41"/>
      <c r="B152" s="42" t="s">
        <v>157</v>
      </c>
      <c r="C152" s="42"/>
      <c r="D152" s="43"/>
      <c r="E152" s="51" t="s">
        <v>29</v>
      </c>
      <c r="F152" s="51" t="s">
        <v>29</v>
      </c>
      <c r="G152" s="52" t="str">
        <f t="shared" si="25"/>
        <v>…</v>
      </c>
      <c r="H152" s="52" t="str">
        <f t="shared" si="25"/>
        <v>…</v>
      </c>
      <c r="I152" s="165">
        <v>0</v>
      </c>
      <c r="J152" s="165">
        <v>0</v>
      </c>
      <c r="K152" s="165">
        <v>0</v>
      </c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25"/>
        <v>…</v>
      </c>
      <c r="H153" s="52" t="str">
        <f t="shared" si="25"/>
        <v>…</v>
      </c>
      <c r="I153" s="165">
        <v>0</v>
      </c>
      <c r="J153" s="165">
        <v>0</v>
      </c>
      <c r="K153" s="165">
        <v>0</v>
      </c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25"/>
        <v>…</v>
      </c>
      <c r="H154" s="52" t="str">
        <f t="shared" si="25"/>
        <v>…</v>
      </c>
      <c r="I154" s="165">
        <v>0</v>
      </c>
      <c r="J154" s="165">
        <v>0</v>
      </c>
      <c r="K154" s="165">
        <v>0</v>
      </c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25"/>
        <v>…</v>
      </c>
      <c r="H155" s="52" t="str">
        <f t="shared" si="25"/>
        <v>…</v>
      </c>
      <c r="I155" s="165">
        <v>0</v>
      </c>
      <c r="J155" s="165">
        <v>0</v>
      </c>
      <c r="K155" s="165">
        <v>0</v>
      </c>
    </row>
    <row r="156" spans="1:11" x14ac:dyDescent="0.25">
      <c r="A156" s="41"/>
      <c r="B156" s="42" t="s">
        <v>160</v>
      </c>
      <c r="C156" s="42"/>
      <c r="D156" s="43"/>
      <c r="E156" s="164">
        <f>SUM(E157:E166)</f>
        <v>112</v>
      </c>
      <c r="F156" s="164">
        <f>SUM(F157:F166)</f>
        <v>19</v>
      </c>
      <c r="G156" s="170">
        <f t="shared" si="25"/>
        <v>93</v>
      </c>
      <c r="H156" s="166">
        <f t="shared" ref="H156" si="28">G156/$E$15</f>
        <v>8.4776663628076579E-2</v>
      </c>
      <c r="I156" s="165">
        <v>0</v>
      </c>
      <c r="J156" s="165">
        <v>0</v>
      </c>
      <c r="K156" s="165">
        <v>0</v>
      </c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25"/>
        <v>…</v>
      </c>
      <c r="H157" s="52" t="str">
        <f t="shared" si="25"/>
        <v>…</v>
      </c>
      <c r="I157" s="165">
        <v>0</v>
      </c>
      <c r="J157" s="165">
        <v>0</v>
      </c>
      <c r="K157" s="165">
        <v>0</v>
      </c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25"/>
        <v>…</v>
      </c>
      <c r="H158" s="52" t="str">
        <f t="shared" si="25"/>
        <v>…</v>
      </c>
      <c r="I158" s="165">
        <v>0</v>
      </c>
      <c r="J158" s="165">
        <v>0</v>
      </c>
      <c r="K158" s="165">
        <v>0</v>
      </c>
    </row>
    <row r="159" spans="1:11" x14ac:dyDescent="0.25">
      <c r="A159" s="41"/>
      <c r="B159" s="55"/>
      <c r="C159" s="56" t="s">
        <v>162</v>
      </c>
      <c r="D159" s="57"/>
      <c r="E159" s="51">
        <v>1</v>
      </c>
      <c r="F159" s="51">
        <v>1</v>
      </c>
      <c r="G159" s="52">
        <f t="shared" si="25"/>
        <v>0</v>
      </c>
      <c r="H159" s="40">
        <f t="shared" ref="H159" si="29">G159/$E$15</f>
        <v>0</v>
      </c>
      <c r="I159" s="165">
        <v>0</v>
      </c>
      <c r="J159" s="165">
        <v>0</v>
      </c>
      <c r="K159" s="165">
        <v>0</v>
      </c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25"/>
        <v>…</v>
      </c>
      <c r="H160" s="52" t="str">
        <f t="shared" si="25"/>
        <v>…</v>
      </c>
      <c r="I160" s="165">
        <v>0</v>
      </c>
      <c r="J160" s="165">
        <v>0</v>
      </c>
      <c r="K160" s="165">
        <v>0</v>
      </c>
    </row>
    <row r="161" spans="1:11" x14ac:dyDescent="0.25">
      <c r="A161" s="41"/>
      <c r="B161" s="55"/>
      <c r="C161" s="56" t="s">
        <v>164</v>
      </c>
      <c r="D161" s="57"/>
      <c r="E161" s="51">
        <v>2</v>
      </c>
      <c r="F161" s="51">
        <v>0</v>
      </c>
      <c r="G161" s="52">
        <f t="shared" si="25"/>
        <v>2</v>
      </c>
      <c r="H161" s="40">
        <f t="shared" ref="H161:H163" si="30">G161/$E$15</f>
        <v>1.8231540565177757E-3</v>
      </c>
      <c r="I161" s="165">
        <v>0</v>
      </c>
      <c r="J161" s="165">
        <v>0</v>
      </c>
      <c r="K161" s="165">
        <v>0</v>
      </c>
    </row>
    <row r="162" spans="1:11" x14ac:dyDescent="0.25">
      <c r="A162" s="41"/>
      <c r="B162" s="55"/>
      <c r="C162" s="56" t="s">
        <v>165</v>
      </c>
      <c r="D162" s="57"/>
      <c r="E162" s="51">
        <v>7</v>
      </c>
      <c r="F162" s="51">
        <v>0</v>
      </c>
      <c r="G162" s="52">
        <f t="shared" si="25"/>
        <v>7</v>
      </c>
      <c r="H162" s="40">
        <f t="shared" si="30"/>
        <v>6.3810391978122152E-3</v>
      </c>
      <c r="I162" s="165">
        <v>0</v>
      </c>
      <c r="J162" s="165">
        <v>0</v>
      </c>
      <c r="K162" s="165">
        <v>0</v>
      </c>
    </row>
    <row r="163" spans="1:11" x14ac:dyDescent="0.25">
      <c r="A163" s="41"/>
      <c r="B163" s="55"/>
      <c r="C163" s="56" t="s">
        <v>166</v>
      </c>
      <c r="D163" s="57"/>
      <c r="E163" s="51">
        <v>90</v>
      </c>
      <c r="F163" s="51">
        <v>18</v>
      </c>
      <c r="G163" s="52">
        <f t="shared" si="25"/>
        <v>72</v>
      </c>
      <c r="H163" s="40">
        <f t="shared" si="30"/>
        <v>6.5633546034639931E-2</v>
      </c>
      <c r="I163" s="165">
        <v>0</v>
      </c>
      <c r="J163" s="165">
        <v>0</v>
      </c>
      <c r="K163" s="165">
        <v>0</v>
      </c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25"/>
        <v>…</v>
      </c>
      <c r="H164" s="52" t="str">
        <f t="shared" si="25"/>
        <v>…</v>
      </c>
      <c r="I164" s="165">
        <v>0</v>
      </c>
      <c r="J164" s="165">
        <v>0</v>
      </c>
      <c r="K164" s="165">
        <v>0</v>
      </c>
    </row>
    <row r="165" spans="1:11" x14ac:dyDescent="0.25">
      <c r="A165" s="41"/>
      <c r="B165" s="55"/>
      <c r="C165" s="56" t="s">
        <v>168</v>
      </c>
      <c r="D165" s="57"/>
      <c r="E165" s="51">
        <v>12</v>
      </c>
      <c r="F165" s="51">
        <v>0</v>
      </c>
      <c r="G165" s="52">
        <f t="shared" si="25"/>
        <v>12</v>
      </c>
      <c r="H165" s="40">
        <f t="shared" ref="H165" si="31">G165/$E$15</f>
        <v>1.0938924339106655E-2</v>
      </c>
      <c r="I165" s="165">
        <v>0</v>
      </c>
      <c r="J165" s="165">
        <v>0</v>
      </c>
      <c r="K165" s="165">
        <v>0</v>
      </c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25"/>
        <v>…</v>
      </c>
      <c r="H166" s="52" t="str">
        <f t="shared" si="25"/>
        <v>…</v>
      </c>
      <c r="I166" s="165">
        <v>0</v>
      </c>
      <c r="J166" s="165">
        <v>0</v>
      </c>
      <c r="K166" s="165">
        <v>0</v>
      </c>
    </row>
    <row r="167" spans="1:11" x14ac:dyDescent="0.25">
      <c r="A167" s="41"/>
      <c r="B167" s="42" t="s">
        <v>170</v>
      </c>
      <c r="C167" s="42"/>
      <c r="D167" s="43"/>
      <c r="E167" s="51" t="s">
        <v>29</v>
      </c>
      <c r="F167" s="51" t="s">
        <v>29</v>
      </c>
      <c r="G167" s="52" t="str">
        <f t="shared" si="25"/>
        <v>…</v>
      </c>
      <c r="H167" s="52" t="str">
        <f t="shared" si="25"/>
        <v>…</v>
      </c>
      <c r="I167" s="165">
        <v>0</v>
      </c>
      <c r="J167" s="165">
        <v>0</v>
      </c>
      <c r="K167" s="165">
        <v>0</v>
      </c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25"/>
        <v>…</v>
      </c>
      <c r="H168" s="52" t="str">
        <f t="shared" si="25"/>
        <v>…</v>
      </c>
      <c r="I168" s="165">
        <v>0</v>
      </c>
      <c r="J168" s="165">
        <v>0</v>
      </c>
      <c r="K168" s="165">
        <v>0</v>
      </c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25"/>
        <v>…</v>
      </c>
      <c r="H169" s="52" t="str">
        <f t="shared" si="25"/>
        <v>…</v>
      </c>
      <c r="I169" s="165">
        <v>0</v>
      </c>
      <c r="J169" s="165">
        <v>0</v>
      </c>
      <c r="K169" s="165">
        <v>0</v>
      </c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25"/>
        <v>…</v>
      </c>
      <c r="H170" s="52" t="str">
        <f t="shared" si="25"/>
        <v>…</v>
      </c>
      <c r="I170" s="165">
        <v>0</v>
      </c>
      <c r="J170" s="165">
        <v>0</v>
      </c>
      <c r="K170" s="165">
        <v>0</v>
      </c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25"/>
        <v>…</v>
      </c>
      <c r="H171" s="52" t="str">
        <f t="shared" si="25"/>
        <v>…</v>
      </c>
      <c r="I171" s="165">
        <v>0</v>
      </c>
      <c r="J171" s="165">
        <v>0</v>
      </c>
      <c r="K171" s="165">
        <v>0</v>
      </c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25"/>
        <v>…</v>
      </c>
      <c r="H172" s="52" t="str">
        <f t="shared" si="25"/>
        <v>…</v>
      </c>
      <c r="I172" s="165">
        <v>0</v>
      </c>
      <c r="J172" s="165">
        <v>0</v>
      </c>
      <c r="K172" s="165">
        <v>0</v>
      </c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25"/>
        <v>…</v>
      </c>
      <c r="H173" s="52" t="str">
        <f t="shared" si="25"/>
        <v>…</v>
      </c>
      <c r="I173" s="165">
        <v>0</v>
      </c>
      <c r="J173" s="165">
        <v>0</v>
      </c>
      <c r="K173" s="165">
        <v>0</v>
      </c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25"/>
        <v>…</v>
      </c>
      <c r="H174" s="52" t="str">
        <f t="shared" si="25"/>
        <v>…</v>
      </c>
      <c r="I174" s="165">
        <v>0</v>
      </c>
      <c r="J174" s="165">
        <v>0</v>
      </c>
      <c r="K174" s="165">
        <v>0</v>
      </c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25"/>
        <v>…</v>
      </c>
      <c r="H175" s="52" t="str">
        <f t="shared" si="25"/>
        <v>…</v>
      </c>
      <c r="I175" s="165">
        <v>0</v>
      </c>
      <c r="J175" s="165">
        <v>0</v>
      </c>
      <c r="K175" s="165">
        <v>0</v>
      </c>
    </row>
    <row r="176" spans="1:11" x14ac:dyDescent="0.25">
      <c r="A176" s="41"/>
      <c r="B176" s="42" t="s">
        <v>178</v>
      </c>
      <c r="C176" s="42"/>
      <c r="D176" s="43"/>
      <c r="E176" s="51" t="s">
        <v>29</v>
      </c>
      <c r="F176" s="51" t="s">
        <v>29</v>
      </c>
      <c r="G176" s="52" t="str">
        <f t="shared" si="25"/>
        <v>…</v>
      </c>
      <c r="H176" s="52" t="str">
        <f t="shared" si="25"/>
        <v>…</v>
      </c>
      <c r="I176" s="165">
        <v>0</v>
      </c>
      <c r="J176" s="165">
        <v>0</v>
      </c>
      <c r="K176" s="165">
        <v>0</v>
      </c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25"/>
        <v>…</v>
      </c>
      <c r="H177" s="52" t="str">
        <f t="shared" si="25"/>
        <v>…</v>
      </c>
      <c r="I177" s="165">
        <v>0</v>
      </c>
      <c r="J177" s="165">
        <v>0</v>
      </c>
      <c r="K177" s="165">
        <v>0</v>
      </c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25"/>
        <v>…</v>
      </c>
      <c r="H178" s="52" t="str">
        <f t="shared" si="25"/>
        <v>…</v>
      </c>
      <c r="I178" s="165">
        <v>0</v>
      </c>
      <c r="J178" s="165">
        <v>0</v>
      </c>
      <c r="K178" s="165">
        <v>0</v>
      </c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25"/>
        <v>…</v>
      </c>
      <c r="H179" s="52" t="str">
        <f t="shared" si="25"/>
        <v>…</v>
      </c>
      <c r="I179" s="165">
        <v>0</v>
      </c>
      <c r="J179" s="165">
        <v>0</v>
      </c>
      <c r="K179" s="165">
        <v>0</v>
      </c>
    </row>
    <row r="180" spans="1:11" x14ac:dyDescent="0.25">
      <c r="A180" s="41"/>
      <c r="B180" s="42" t="s">
        <v>182</v>
      </c>
      <c r="C180" s="42"/>
      <c r="D180" s="43"/>
      <c r="E180" s="51">
        <f>SUM(E181:E183)</f>
        <v>1</v>
      </c>
      <c r="F180" s="51">
        <f>SUM(F181:F183)</f>
        <v>0</v>
      </c>
      <c r="G180" s="52">
        <f t="shared" si="25"/>
        <v>1</v>
      </c>
      <c r="H180" s="166">
        <f t="shared" ref="H180:H188" si="32">G180/$E$15</f>
        <v>9.1157702825888785E-4</v>
      </c>
      <c r="I180" s="165">
        <v>0</v>
      </c>
      <c r="J180" s="165">
        <v>0</v>
      </c>
      <c r="K180" s="165">
        <v>0</v>
      </c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25"/>
        <v>…</v>
      </c>
      <c r="H181" s="52" t="str">
        <f t="shared" si="25"/>
        <v>…</v>
      </c>
      <c r="I181" s="165">
        <v>0</v>
      </c>
      <c r="J181" s="165">
        <v>0</v>
      </c>
      <c r="K181" s="165">
        <v>0</v>
      </c>
    </row>
    <row r="182" spans="1:11" x14ac:dyDescent="0.25">
      <c r="A182" s="41"/>
      <c r="B182" s="55"/>
      <c r="C182" s="56" t="s">
        <v>184</v>
      </c>
      <c r="D182" s="57"/>
      <c r="E182" s="51">
        <v>1</v>
      </c>
      <c r="F182" s="51">
        <v>0</v>
      </c>
      <c r="G182" s="52">
        <f t="shared" si="25"/>
        <v>1</v>
      </c>
      <c r="H182" s="40">
        <f t="shared" si="32"/>
        <v>9.1157702825888785E-4</v>
      </c>
      <c r="I182" s="165">
        <v>0</v>
      </c>
      <c r="J182" s="165">
        <v>0</v>
      </c>
      <c r="K182" s="165">
        <v>0</v>
      </c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25"/>
        <v>…</v>
      </c>
      <c r="H183" s="52" t="str">
        <f t="shared" si="25"/>
        <v>…</v>
      </c>
      <c r="I183" s="165">
        <v>0</v>
      </c>
      <c r="J183" s="165">
        <v>0</v>
      </c>
      <c r="K183" s="165">
        <v>0</v>
      </c>
    </row>
    <row r="184" spans="1:11" x14ac:dyDescent="0.25">
      <c r="A184" s="41"/>
      <c r="B184" s="42" t="s">
        <v>186</v>
      </c>
      <c r="C184" s="42"/>
      <c r="D184" s="43"/>
      <c r="E184" s="164">
        <f>SUM(E185:E187)</f>
        <v>83</v>
      </c>
      <c r="F184" s="164">
        <f>SUM(F185:F187)</f>
        <v>32</v>
      </c>
      <c r="G184" s="170">
        <f t="shared" si="25"/>
        <v>51</v>
      </c>
      <c r="H184" s="166">
        <f t="shared" si="32"/>
        <v>4.6490428441203283E-2</v>
      </c>
      <c r="I184" s="165">
        <v>0</v>
      </c>
      <c r="J184" s="165">
        <v>0</v>
      </c>
      <c r="K184" s="165">
        <v>0</v>
      </c>
    </row>
    <row r="185" spans="1:11" x14ac:dyDescent="0.25">
      <c r="A185" s="41"/>
      <c r="B185" s="55"/>
      <c r="C185" s="56" t="s">
        <v>186</v>
      </c>
      <c r="D185" s="57"/>
      <c r="E185" s="51">
        <v>38</v>
      </c>
      <c r="F185" s="51">
        <v>1</v>
      </c>
      <c r="G185" s="52">
        <f t="shared" si="25"/>
        <v>37</v>
      </c>
      <c r="H185" s="40">
        <f t="shared" si="32"/>
        <v>3.372835004557885E-2</v>
      </c>
      <c r="I185" s="165">
        <v>0</v>
      </c>
      <c r="J185" s="165">
        <v>0</v>
      </c>
      <c r="K185" s="165">
        <v>0</v>
      </c>
    </row>
    <row r="186" spans="1:11" x14ac:dyDescent="0.25">
      <c r="A186" s="41"/>
      <c r="B186" s="55"/>
      <c r="C186" s="56" t="s">
        <v>187</v>
      </c>
      <c r="D186" s="57"/>
      <c r="E186" s="51">
        <v>45</v>
      </c>
      <c r="F186" s="51">
        <v>31</v>
      </c>
      <c r="G186" s="52">
        <f t="shared" si="25"/>
        <v>14</v>
      </c>
      <c r="H186" s="40">
        <f t="shared" si="32"/>
        <v>1.276207839562443E-2</v>
      </c>
      <c r="I186" s="165">
        <v>0</v>
      </c>
      <c r="J186" s="165">
        <v>0</v>
      </c>
      <c r="K186" s="165">
        <v>0</v>
      </c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25"/>
        <v>…</v>
      </c>
      <c r="H187" s="52" t="str">
        <f t="shared" si="25"/>
        <v>…</v>
      </c>
      <c r="I187" s="165">
        <v>0</v>
      </c>
      <c r="J187" s="165">
        <v>0</v>
      </c>
      <c r="K187" s="165">
        <v>0</v>
      </c>
    </row>
    <row r="188" spans="1:11" x14ac:dyDescent="0.25">
      <c r="A188" s="41"/>
      <c r="B188" s="42" t="s">
        <v>189</v>
      </c>
      <c r="C188" s="42"/>
      <c r="D188" s="43"/>
      <c r="E188" s="51">
        <f>SUM(E189:E196)</f>
        <v>1</v>
      </c>
      <c r="F188" s="51">
        <f>SUM(F189:F196)</f>
        <v>0</v>
      </c>
      <c r="G188" s="52">
        <f t="shared" si="25"/>
        <v>1</v>
      </c>
      <c r="H188" s="166">
        <f t="shared" si="32"/>
        <v>9.1157702825888785E-4</v>
      </c>
      <c r="I188" s="165">
        <v>0</v>
      </c>
      <c r="J188" s="165">
        <v>0</v>
      </c>
      <c r="K188" s="165">
        <v>0</v>
      </c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25"/>
        <v>…</v>
      </c>
      <c r="H189" s="52" t="str">
        <f t="shared" si="25"/>
        <v>…</v>
      </c>
      <c r="I189" s="165">
        <v>0</v>
      </c>
      <c r="J189" s="165">
        <v>0</v>
      </c>
      <c r="K189" s="165">
        <v>0</v>
      </c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25"/>
        <v>…</v>
      </c>
      <c r="H190" s="52" t="str">
        <f t="shared" si="25"/>
        <v>…</v>
      </c>
      <c r="I190" s="165">
        <v>0</v>
      </c>
      <c r="J190" s="165">
        <v>0</v>
      </c>
      <c r="K190" s="165">
        <v>0</v>
      </c>
    </row>
    <row r="191" spans="1:11" x14ac:dyDescent="0.25">
      <c r="A191" s="41"/>
      <c r="B191" s="55"/>
      <c r="C191" s="56" t="s">
        <v>191</v>
      </c>
      <c r="D191" s="57"/>
      <c r="E191" s="51">
        <v>1</v>
      </c>
      <c r="F191" s="51">
        <v>0</v>
      </c>
      <c r="G191" s="52">
        <f t="shared" si="25"/>
        <v>1</v>
      </c>
      <c r="H191" s="40">
        <f t="shared" ref="H191" si="33">G191/$E$15</f>
        <v>9.1157702825888785E-4</v>
      </c>
      <c r="I191" s="165">
        <v>0</v>
      </c>
      <c r="J191" s="165">
        <v>0</v>
      </c>
      <c r="K191" s="165">
        <v>0</v>
      </c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25"/>
        <v>…</v>
      </c>
      <c r="H192" s="52" t="str">
        <f t="shared" si="25"/>
        <v>…</v>
      </c>
      <c r="I192" s="165">
        <v>0</v>
      </c>
      <c r="J192" s="165">
        <v>0</v>
      </c>
      <c r="K192" s="165">
        <v>0</v>
      </c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25"/>
        <v>…</v>
      </c>
      <c r="H193" s="52" t="str">
        <f t="shared" si="25"/>
        <v>…</v>
      </c>
      <c r="I193" s="165">
        <v>0</v>
      </c>
      <c r="J193" s="165">
        <v>0</v>
      </c>
      <c r="K193" s="165">
        <v>0</v>
      </c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25"/>
        <v>…</v>
      </c>
      <c r="H194" s="52" t="str">
        <f t="shared" si="25"/>
        <v>…</v>
      </c>
      <c r="I194" s="165">
        <v>0</v>
      </c>
      <c r="J194" s="165">
        <v>0</v>
      </c>
      <c r="K194" s="165">
        <v>0</v>
      </c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25"/>
        <v>…</v>
      </c>
      <c r="H195" s="52" t="str">
        <f t="shared" si="25"/>
        <v>…</v>
      </c>
      <c r="I195" s="165">
        <v>0</v>
      </c>
      <c r="J195" s="165">
        <v>0</v>
      </c>
      <c r="K195" s="165">
        <v>0</v>
      </c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25"/>
        <v>…</v>
      </c>
      <c r="H196" s="52" t="str">
        <f t="shared" si="25"/>
        <v>…</v>
      </c>
      <c r="I196" s="165">
        <v>0</v>
      </c>
      <c r="J196" s="165">
        <v>0</v>
      </c>
      <c r="K196" s="165">
        <v>0</v>
      </c>
    </row>
    <row r="197" spans="1:11" x14ac:dyDescent="0.25">
      <c r="A197" s="41"/>
      <c r="B197" s="42" t="s">
        <v>197</v>
      </c>
      <c r="C197" s="42"/>
      <c r="D197" s="43"/>
      <c r="E197" s="51">
        <f>SUM(E198:E210)</f>
        <v>49</v>
      </c>
      <c r="F197" s="51">
        <f>SUM(F198:F210)</f>
        <v>11</v>
      </c>
      <c r="G197" s="52">
        <f t="shared" si="25"/>
        <v>38</v>
      </c>
      <c r="H197" s="166">
        <f t="shared" ref="H197:H198" si="34">G197/$E$15</f>
        <v>3.4639927073837742E-2</v>
      </c>
      <c r="I197" s="165">
        <v>0</v>
      </c>
      <c r="J197" s="165">
        <v>0</v>
      </c>
      <c r="K197" s="165">
        <v>0</v>
      </c>
    </row>
    <row r="198" spans="1:11" x14ac:dyDescent="0.25">
      <c r="A198" s="41"/>
      <c r="B198" s="55"/>
      <c r="C198" s="56" t="s">
        <v>197</v>
      </c>
      <c r="D198" s="57"/>
      <c r="E198" s="51">
        <v>13</v>
      </c>
      <c r="F198" s="51">
        <v>9</v>
      </c>
      <c r="G198" s="52">
        <f t="shared" si="25"/>
        <v>4</v>
      </c>
      <c r="H198" s="40">
        <f t="shared" si="34"/>
        <v>3.6463081130355514E-3</v>
      </c>
      <c r="I198" s="165">
        <v>0</v>
      </c>
      <c r="J198" s="165">
        <v>0</v>
      </c>
      <c r="K198" s="165">
        <v>0</v>
      </c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25"/>
        <v>…</v>
      </c>
      <c r="H199" s="52" t="str">
        <f t="shared" si="25"/>
        <v>…</v>
      </c>
      <c r="I199" s="165">
        <v>0</v>
      </c>
      <c r="J199" s="165">
        <v>0</v>
      </c>
      <c r="K199" s="165">
        <v>0</v>
      </c>
    </row>
    <row r="200" spans="1:11" x14ac:dyDescent="0.25">
      <c r="A200" s="41"/>
      <c r="B200" s="55"/>
      <c r="C200" s="56" t="s">
        <v>199</v>
      </c>
      <c r="D200" s="57"/>
      <c r="E200" s="51">
        <v>15</v>
      </c>
      <c r="F200" s="51">
        <v>0</v>
      </c>
      <c r="G200" s="52">
        <f t="shared" si="25"/>
        <v>15</v>
      </c>
      <c r="H200" s="40">
        <f t="shared" ref="H200:H201" si="35">G200/$E$15</f>
        <v>1.3673655423883319E-2</v>
      </c>
      <c r="I200" s="165">
        <v>0</v>
      </c>
      <c r="J200" s="165">
        <v>0</v>
      </c>
      <c r="K200" s="165">
        <v>0</v>
      </c>
    </row>
    <row r="201" spans="1:11" x14ac:dyDescent="0.25">
      <c r="A201" s="41"/>
      <c r="B201" s="55"/>
      <c r="C201" s="56" t="s">
        <v>200</v>
      </c>
      <c r="D201" s="57"/>
      <c r="E201" s="51">
        <v>3</v>
      </c>
      <c r="F201" s="51">
        <v>0</v>
      </c>
      <c r="G201" s="52">
        <f t="shared" si="25"/>
        <v>3</v>
      </c>
      <c r="H201" s="40">
        <f t="shared" si="35"/>
        <v>2.7347310847766638E-3</v>
      </c>
      <c r="I201" s="165">
        <v>0</v>
      </c>
      <c r="J201" s="165">
        <v>0</v>
      </c>
      <c r="K201" s="165">
        <v>0</v>
      </c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25"/>
        <v>…</v>
      </c>
      <c r="H202" s="52" t="str">
        <f t="shared" si="25"/>
        <v>…</v>
      </c>
      <c r="I202" s="165">
        <v>0</v>
      </c>
      <c r="J202" s="165">
        <v>0</v>
      </c>
      <c r="K202" s="165">
        <v>0</v>
      </c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25"/>
        <v>…</v>
      </c>
      <c r="H203" s="52" t="str">
        <f t="shared" si="25"/>
        <v>…</v>
      </c>
      <c r="I203" s="165">
        <v>0</v>
      </c>
      <c r="J203" s="165">
        <v>0</v>
      </c>
      <c r="K203" s="165">
        <v>0</v>
      </c>
    </row>
    <row r="204" spans="1:11" x14ac:dyDescent="0.25">
      <c r="A204" s="41"/>
      <c r="B204" s="55"/>
      <c r="C204" s="56" t="s">
        <v>203</v>
      </c>
      <c r="D204" s="57"/>
      <c r="E204" s="51">
        <v>5</v>
      </c>
      <c r="F204" s="51">
        <v>0</v>
      </c>
      <c r="G204" s="52">
        <f t="shared" si="25"/>
        <v>5</v>
      </c>
      <c r="H204" s="40">
        <f t="shared" ref="H204" si="36">G204/$E$15</f>
        <v>4.5578851412944391E-3</v>
      </c>
      <c r="I204" s="165">
        <v>0</v>
      </c>
      <c r="J204" s="165">
        <v>0</v>
      </c>
      <c r="K204" s="165">
        <v>0</v>
      </c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25"/>
        <v>…</v>
      </c>
      <c r="H205" s="52" t="str">
        <f t="shared" si="25"/>
        <v>…</v>
      </c>
      <c r="I205" s="165">
        <v>0</v>
      </c>
      <c r="J205" s="165">
        <v>0</v>
      </c>
      <c r="K205" s="165">
        <v>0</v>
      </c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25"/>
        <v>…</v>
      </c>
      <c r="H206" s="52" t="str">
        <f t="shared" si="25"/>
        <v>…</v>
      </c>
      <c r="I206" s="165">
        <v>0</v>
      </c>
      <c r="J206" s="165">
        <v>0</v>
      </c>
      <c r="K206" s="165">
        <v>0</v>
      </c>
    </row>
    <row r="207" spans="1:11" x14ac:dyDescent="0.25">
      <c r="A207" s="41"/>
      <c r="B207" s="55"/>
      <c r="C207" s="56" t="s">
        <v>206</v>
      </c>
      <c r="D207" s="57"/>
      <c r="E207" s="51">
        <v>11</v>
      </c>
      <c r="F207" s="51">
        <v>2</v>
      </c>
      <c r="G207" s="52">
        <f t="shared" si="25"/>
        <v>9</v>
      </c>
      <c r="H207" s="40">
        <f t="shared" ref="H207:H208" si="37">G207/$E$15</f>
        <v>8.2041932543299913E-3</v>
      </c>
      <c r="I207" s="165">
        <v>0</v>
      </c>
      <c r="J207" s="165">
        <v>0</v>
      </c>
      <c r="K207" s="165">
        <v>0</v>
      </c>
    </row>
    <row r="208" spans="1:11" x14ac:dyDescent="0.25">
      <c r="A208" s="41"/>
      <c r="B208" s="55"/>
      <c r="C208" s="56" t="s">
        <v>207</v>
      </c>
      <c r="D208" s="57"/>
      <c r="E208" s="51">
        <v>2</v>
      </c>
      <c r="F208" s="51">
        <v>0</v>
      </c>
      <c r="G208" s="52">
        <f t="shared" si="25"/>
        <v>2</v>
      </c>
      <c r="H208" s="40">
        <f t="shared" si="37"/>
        <v>1.8231540565177757E-3</v>
      </c>
      <c r="I208" s="165">
        <v>0</v>
      </c>
      <c r="J208" s="165">
        <v>0</v>
      </c>
      <c r="K208" s="165">
        <v>0</v>
      </c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38">IFERROR(E209-F209, "…")</f>
        <v>…</v>
      </c>
      <c r="H209" s="52" t="str">
        <f t="shared" si="38"/>
        <v>…</v>
      </c>
      <c r="I209" s="165">
        <v>0</v>
      </c>
      <c r="J209" s="165">
        <v>0</v>
      </c>
      <c r="K209" s="165">
        <v>0</v>
      </c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38"/>
        <v>…</v>
      </c>
      <c r="H210" s="52" t="str">
        <f t="shared" si="38"/>
        <v>…</v>
      </c>
      <c r="I210" s="165">
        <v>0</v>
      </c>
      <c r="J210" s="165">
        <v>0</v>
      </c>
      <c r="K210" s="165">
        <v>0</v>
      </c>
    </row>
    <row r="211" spans="1:11" x14ac:dyDescent="0.25">
      <c r="A211" s="41"/>
      <c r="B211" s="42" t="s">
        <v>210</v>
      </c>
      <c r="C211" s="42"/>
      <c r="D211" s="43"/>
      <c r="E211" s="51" t="s">
        <v>29</v>
      </c>
      <c r="F211" s="51" t="s">
        <v>29</v>
      </c>
      <c r="G211" s="52" t="str">
        <f t="shared" si="38"/>
        <v>…</v>
      </c>
      <c r="H211" s="52" t="str">
        <f t="shared" si="38"/>
        <v>…</v>
      </c>
      <c r="I211" s="165">
        <v>0</v>
      </c>
      <c r="J211" s="165">
        <v>0</v>
      </c>
      <c r="K211" s="165">
        <v>0</v>
      </c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38"/>
        <v>…</v>
      </c>
      <c r="H212" s="52" t="str">
        <f t="shared" si="38"/>
        <v>…</v>
      </c>
      <c r="I212" s="165">
        <v>0</v>
      </c>
      <c r="J212" s="165">
        <v>0</v>
      </c>
      <c r="K212" s="165">
        <v>0</v>
      </c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38"/>
        <v>…</v>
      </c>
      <c r="H213" s="52" t="str">
        <f t="shared" si="38"/>
        <v>…</v>
      </c>
      <c r="I213" s="165">
        <v>0</v>
      </c>
      <c r="J213" s="165">
        <v>0</v>
      </c>
      <c r="K213" s="165">
        <v>0</v>
      </c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38"/>
        <v>…</v>
      </c>
      <c r="H214" s="52" t="str">
        <f t="shared" si="38"/>
        <v>…</v>
      </c>
      <c r="I214" s="165">
        <v>0</v>
      </c>
      <c r="J214" s="165">
        <v>0</v>
      </c>
      <c r="K214" s="165">
        <v>0</v>
      </c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38"/>
        <v>…</v>
      </c>
      <c r="H215" s="52" t="str">
        <f t="shared" si="38"/>
        <v>…</v>
      </c>
      <c r="I215" s="165">
        <v>0</v>
      </c>
      <c r="J215" s="165">
        <v>0</v>
      </c>
      <c r="K215" s="165">
        <v>0</v>
      </c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38"/>
        <v>…</v>
      </c>
      <c r="H216" s="52" t="str">
        <f t="shared" si="38"/>
        <v>…</v>
      </c>
      <c r="I216" s="165">
        <v>0</v>
      </c>
      <c r="J216" s="165">
        <v>0</v>
      </c>
      <c r="K216" s="165">
        <v>0</v>
      </c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38"/>
        <v>…</v>
      </c>
      <c r="H217" s="52" t="str">
        <f t="shared" si="38"/>
        <v>…</v>
      </c>
      <c r="I217" s="165">
        <v>0</v>
      </c>
      <c r="J217" s="165">
        <v>0</v>
      </c>
      <c r="K217" s="165">
        <v>0</v>
      </c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38"/>
        <v>…</v>
      </c>
      <c r="H218" s="52" t="str">
        <f t="shared" si="38"/>
        <v>…</v>
      </c>
      <c r="I218" s="165">
        <v>0</v>
      </c>
      <c r="J218" s="165">
        <v>0</v>
      </c>
      <c r="K218" s="165">
        <v>0</v>
      </c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38"/>
        <v>…</v>
      </c>
      <c r="H219" s="52" t="str">
        <f t="shared" si="38"/>
        <v>…</v>
      </c>
      <c r="I219" s="165">
        <v>0</v>
      </c>
      <c r="J219" s="165">
        <v>0</v>
      </c>
      <c r="K219" s="165">
        <v>0</v>
      </c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38"/>
        <v>…</v>
      </c>
      <c r="H220" s="52" t="str">
        <f t="shared" si="38"/>
        <v>…</v>
      </c>
      <c r="I220" s="165">
        <v>0</v>
      </c>
      <c r="J220" s="165">
        <v>0</v>
      </c>
      <c r="K220" s="165">
        <v>0</v>
      </c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38"/>
        <v>…</v>
      </c>
      <c r="H221" s="52" t="str">
        <f t="shared" si="38"/>
        <v>…</v>
      </c>
      <c r="I221" s="165">
        <v>0</v>
      </c>
      <c r="J221" s="165">
        <v>0</v>
      </c>
      <c r="K221" s="165">
        <v>0</v>
      </c>
    </row>
    <row r="222" spans="1:11" x14ac:dyDescent="0.25">
      <c r="A222" s="41"/>
      <c r="B222" s="42" t="s">
        <v>220</v>
      </c>
      <c r="C222" s="42"/>
      <c r="D222" s="43"/>
      <c r="E222" s="51">
        <f>SUM(E223:E226)</f>
        <v>5</v>
      </c>
      <c r="F222" s="51">
        <f>SUM(F223:F226)</f>
        <v>0</v>
      </c>
      <c r="G222" s="52">
        <f t="shared" si="38"/>
        <v>5</v>
      </c>
      <c r="H222" s="166">
        <f t="shared" ref="H222:H224" si="39">G222/$E$15</f>
        <v>4.5578851412944391E-3</v>
      </c>
      <c r="I222" s="165">
        <v>0</v>
      </c>
      <c r="J222" s="165">
        <v>0</v>
      </c>
      <c r="K222" s="165">
        <v>0</v>
      </c>
    </row>
    <row r="223" spans="1:11" x14ac:dyDescent="0.25">
      <c r="A223" s="41"/>
      <c r="B223" s="55"/>
      <c r="C223" s="56" t="s">
        <v>220</v>
      </c>
      <c r="D223" s="57"/>
      <c r="E223" s="51">
        <v>2</v>
      </c>
      <c r="F223" s="51">
        <v>0</v>
      </c>
      <c r="G223" s="52">
        <f t="shared" si="38"/>
        <v>2</v>
      </c>
      <c r="H223" s="40">
        <f t="shared" si="39"/>
        <v>1.8231540565177757E-3</v>
      </c>
      <c r="I223" s="165">
        <v>0</v>
      </c>
      <c r="J223" s="165">
        <v>0</v>
      </c>
      <c r="K223" s="165">
        <v>0</v>
      </c>
    </row>
    <row r="224" spans="1:11" x14ac:dyDescent="0.25">
      <c r="A224" s="41"/>
      <c r="B224" s="55"/>
      <c r="C224" s="56" t="s">
        <v>221</v>
      </c>
      <c r="D224" s="57"/>
      <c r="E224" s="51">
        <v>3</v>
      </c>
      <c r="F224" s="51">
        <v>0</v>
      </c>
      <c r="G224" s="52">
        <f t="shared" si="38"/>
        <v>3</v>
      </c>
      <c r="H224" s="40">
        <f t="shared" si="39"/>
        <v>2.7347310847766638E-3</v>
      </c>
      <c r="I224" s="165">
        <v>0</v>
      </c>
      <c r="J224" s="165">
        <v>0</v>
      </c>
      <c r="K224" s="165">
        <v>0</v>
      </c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38"/>
        <v>…</v>
      </c>
      <c r="H225" s="52" t="str">
        <f t="shared" si="38"/>
        <v>…</v>
      </c>
      <c r="I225" s="165">
        <v>0</v>
      </c>
      <c r="J225" s="165">
        <v>0</v>
      </c>
      <c r="K225" s="165">
        <v>0</v>
      </c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38"/>
        <v>…</v>
      </c>
      <c r="H226" s="52" t="str">
        <f t="shared" si="38"/>
        <v>…</v>
      </c>
      <c r="I226" s="165">
        <v>0</v>
      </c>
      <c r="J226" s="165">
        <v>0</v>
      </c>
      <c r="K226" s="165">
        <v>0</v>
      </c>
    </row>
    <row r="227" spans="1:11" x14ac:dyDescent="0.25">
      <c r="A227" s="41"/>
      <c r="B227" s="42" t="s">
        <v>224</v>
      </c>
      <c r="C227" s="42"/>
      <c r="D227" s="43"/>
      <c r="E227" s="51" t="s">
        <v>29</v>
      </c>
      <c r="F227" s="51" t="s">
        <v>29</v>
      </c>
      <c r="G227" s="52" t="str">
        <f t="shared" si="38"/>
        <v>…</v>
      </c>
      <c r="H227" s="52" t="str">
        <f t="shared" si="38"/>
        <v>…</v>
      </c>
      <c r="I227" s="165">
        <v>0</v>
      </c>
      <c r="J227" s="165">
        <v>0</v>
      </c>
      <c r="K227" s="165">
        <v>0</v>
      </c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38"/>
        <v>…</v>
      </c>
      <c r="H228" s="52" t="str">
        <f t="shared" si="38"/>
        <v>…</v>
      </c>
      <c r="I228" s="165">
        <v>0</v>
      </c>
      <c r="J228" s="165">
        <v>0</v>
      </c>
      <c r="K228" s="165">
        <v>0</v>
      </c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38"/>
        <v>…</v>
      </c>
      <c r="H229" s="52" t="str">
        <f t="shared" si="38"/>
        <v>…</v>
      </c>
      <c r="I229" s="165">
        <v>0</v>
      </c>
      <c r="J229" s="165">
        <v>0</v>
      </c>
      <c r="K229" s="165">
        <v>0</v>
      </c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38"/>
        <v>…</v>
      </c>
      <c r="H230" s="52" t="str">
        <f t="shared" si="38"/>
        <v>…</v>
      </c>
      <c r="I230" s="165">
        <v>0</v>
      </c>
      <c r="J230" s="165">
        <v>0</v>
      </c>
      <c r="K230" s="165">
        <v>0</v>
      </c>
    </row>
    <row r="231" spans="1:11" x14ac:dyDescent="0.25">
      <c r="A231" s="41"/>
      <c r="B231" s="42" t="s">
        <v>175</v>
      </c>
      <c r="C231" s="42"/>
      <c r="D231" s="43"/>
      <c r="E231" s="51" t="s">
        <v>29</v>
      </c>
      <c r="F231" s="51" t="s">
        <v>29</v>
      </c>
      <c r="G231" s="52" t="str">
        <f t="shared" si="38"/>
        <v>…</v>
      </c>
      <c r="H231" s="52" t="str">
        <f t="shared" si="38"/>
        <v>…</v>
      </c>
      <c r="I231" s="165">
        <v>0</v>
      </c>
      <c r="J231" s="165">
        <v>0</v>
      </c>
      <c r="K231" s="165">
        <v>0</v>
      </c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38"/>
        <v>…</v>
      </c>
      <c r="H232" s="52" t="str">
        <f t="shared" si="38"/>
        <v>…</v>
      </c>
      <c r="I232" s="165">
        <v>0</v>
      </c>
      <c r="J232" s="165">
        <v>0</v>
      </c>
      <c r="K232" s="165">
        <v>0</v>
      </c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38"/>
        <v>…</v>
      </c>
      <c r="H233" s="52" t="str">
        <f t="shared" si="38"/>
        <v>…</v>
      </c>
      <c r="I233" s="165">
        <v>0</v>
      </c>
      <c r="J233" s="165">
        <v>0</v>
      </c>
      <c r="K233" s="165">
        <v>0</v>
      </c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38"/>
        <v>…</v>
      </c>
      <c r="H234" s="52" t="str">
        <f t="shared" si="38"/>
        <v>…</v>
      </c>
      <c r="I234" s="165">
        <v>0</v>
      </c>
      <c r="J234" s="165">
        <v>0</v>
      </c>
      <c r="K234" s="165">
        <v>0</v>
      </c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38"/>
        <v>…</v>
      </c>
      <c r="H235" s="64" t="str">
        <f t="shared" si="38"/>
        <v>…</v>
      </c>
      <c r="I235" s="165">
        <v>0</v>
      </c>
      <c r="J235" s="165">
        <v>0</v>
      </c>
      <c r="K235" s="165">
        <v>0</v>
      </c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7" fitToHeight="2" orientation="portrait" r:id="rId1"/>
  <rowBreaks count="1" manualBreakCount="1">
    <brk id="31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abSelected="1" workbookViewId="0">
      <selection activeCell="G139" sqref="G139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86" t="s">
        <v>335</v>
      </c>
      <c r="D4" s="86"/>
      <c r="E4" s="86"/>
      <c r="F4" s="86"/>
      <c r="G4" s="86"/>
      <c r="H4" s="86"/>
      <c r="I4" s="4"/>
      <c r="J4" s="5"/>
      <c r="K4" s="5"/>
    </row>
    <row r="5" spans="1:11" s="6" customFormat="1" ht="11.25" customHeight="1" x14ac:dyDescent="0.25">
      <c r="A5" s="219" t="s">
        <v>3</v>
      </c>
      <c r="B5" s="219"/>
      <c r="C5" s="86" t="s">
        <v>336</v>
      </c>
      <c r="D5" s="86"/>
      <c r="E5" s="86"/>
      <c r="F5" s="86"/>
      <c r="G5" s="86"/>
      <c r="H5" s="86"/>
      <c r="I5" s="4"/>
      <c r="J5" s="5"/>
      <c r="K5" s="5"/>
    </row>
    <row r="6" spans="1:11" s="6" customFormat="1" ht="11.25" customHeight="1" x14ac:dyDescent="0.25">
      <c r="A6" s="219" t="s">
        <v>4</v>
      </c>
      <c r="B6" s="219"/>
      <c r="C6" s="216" t="s">
        <v>337</v>
      </c>
      <c r="D6" s="216"/>
      <c r="E6" s="216"/>
      <c r="F6" s="216"/>
      <c r="G6" s="216"/>
      <c r="H6" s="216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16" t="s">
        <v>338</v>
      </c>
      <c r="D7" s="216"/>
      <c r="E7" s="216"/>
      <c r="F7" s="216"/>
      <c r="G7" s="216"/>
      <c r="H7" s="216"/>
      <c r="I7" s="4"/>
      <c r="J7" s="5"/>
      <c r="K7" s="5"/>
    </row>
    <row r="8" spans="1:11" s="6" customFormat="1" ht="11.25" customHeight="1" x14ac:dyDescent="0.25">
      <c r="A8" s="185"/>
      <c r="B8" s="185"/>
      <c r="C8" s="186"/>
      <c r="D8" s="186"/>
      <c r="E8" s="9"/>
      <c r="F8" s="9"/>
      <c r="G8" s="186"/>
      <c r="H8" s="186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87" t="s">
        <v>14</v>
      </c>
      <c r="B14" s="187" t="s">
        <v>15</v>
      </c>
      <c r="C14" s="187" t="s">
        <v>16</v>
      </c>
      <c r="D14" s="187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28</v>
      </c>
      <c r="F15" s="38">
        <v>14</v>
      </c>
      <c r="G15" s="39">
        <f>E15-F15</f>
        <v>14</v>
      </c>
      <c r="H15" s="40">
        <f>G15/E15</f>
        <v>0.5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mergeCells count="11">
    <mergeCell ref="A5:B5"/>
    <mergeCell ref="A1:K1"/>
    <mergeCell ref="A2:K2"/>
    <mergeCell ref="A3:H3"/>
    <mergeCell ref="A4:B4"/>
    <mergeCell ref="I13:K13"/>
    <mergeCell ref="A15:D15"/>
    <mergeCell ref="A6:B6"/>
    <mergeCell ref="A7:B7"/>
    <mergeCell ref="A13:D13"/>
    <mergeCell ref="E13:H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workbookViewId="0">
      <selection activeCell="Q188" sqref="Q188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33" t="s">
        <v>339</v>
      </c>
      <c r="D4" s="233"/>
      <c r="E4" s="233"/>
      <c r="F4" s="233"/>
      <c r="G4" s="233"/>
      <c r="H4" s="233"/>
      <c r="I4" s="4"/>
      <c r="J4" s="5"/>
      <c r="K4" s="5"/>
    </row>
    <row r="5" spans="1:11" s="6" customFormat="1" ht="11.25" customHeight="1" x14ac:dyDescent="0.25">
      <c r="A5" s="219" t="s">
        <v>3</v>
      </c>
      <c r="B5" s="219"/>
      <c r="C5" s="233" t="s">
        <v>340</v>
      </c>
      <c r="D5" s="233"/>
      <c r="E5" s="233"/>
      <c r="F5" s="233"/>
      <c r="G5" s="233"/>
      <c r="H5" s="233"/>
      <c r="I5" s="4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341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342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85"/>
      <c r="B8" s="185"/>
      <c r="C8" s="186"/>
      <c r="D8" s="186"/>
      <c r="E8" s="9"/>
      <c r="F8" s="9"/>
      <c r="G8" s="186"/>
      <c r="H8" s="186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87" t="s">
        <v>14</v>
      </c>
      <c r="B14" s="187" t="s">
        <v>15</v>
      </c>
      <c r="C14" s="187" t="s">
        <v>16</v>
      </c>
      <c r="D14" s="187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31</v>
      </c>
      <c r="F15" s="38">
        <v>3</v>
      </c>
      <c r="G15" s="39">
        <f>E15-F15</f>
        <v>28</v>
      </c>
      <c r="H15" s="40">
        <f>G15/E15</f>
        <v>0.90322580645161288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mergeCells count="15">
    <mergeCell ref="A5:B5"/>
    <mergeCell ref="C5:H5"/>
    <mergeCell ref="A1:K1"/>
    <mergeCell ref="A2:K2"/>
    <mergeCell ref="A3:H3"/>
    <mergeCell ref="A4:B4"/>
    <mergeCell ref="C4:H4"/>
    <mergeCell ref="I13:K13"/>
    <mergeCell ref="A15:D15"/>
    <mergeCell ref="A6:B6"/>
    <mergeCell ref="C6:H6"/>
    <mergeCell ref="A7:B7"/>
    <mergeCell ref="C7:H7"/>
    <mergeCell ref="A13:D13"/>
    <mergeCell ref="E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6"/>
  <sheetViews>
    <sheetView zoomScale="122" zoomScaleNormal="122" workbookViewId="0">
      <selection activeCell="I8" sqref="I8"/>
    </sheetView>
  </sheetViews>
  <sheetFormatPr baseColWidth="10" defaultRowHeight="15" x14ac:dyDescent="0.25"/>
  <sheetData>
    <row r="2" spans="1:26" s="1" customFormat="1" ht="15.75" customHeight="1" x14ac:dyDescent="0.2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26" s="1" customFormat="1" ht="12.75" customHeight="1" x14ac:dyDescent="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26" s="1" customFormat="1" ht="11.25" x14ac:dyDescent="0.25">
      <c r="A4" s="222"/>
      <c r="B4" s="222"/>
      <c r="C4" s="222"/>
      <c r="D4" s="222"/>
      <c r="E4" s="222"/>
      <c r="F4" s="222"/>
      <c r="G4" s="222"/>
      <c r="H4" s="222"/>
      <c r="I4" s="2"/>
      <c r="J4" s="3"/>
      <c r="K4" s="3"/>
    </row>
    <row r="5" spans="1:26" s="6" customFormat="1" ht="11.25" customHeight="1" x14ac:dyDescent="0.25">
      <c r="A5" s="219" t="s">
        <v>2</v>
      </c>
      <c r="B5" s="219"/>
      <c r="C5" s="217" t="s">
        <v>300</v>
      </c>
      <c r="D5" s="216"/>
      <c r="E5" s="216"/>
      <c r="F5" s="216"/>
      <c r="G5" s="216"/>
      <c r="H5" s="216"/>
      <c r="J5" s="5"/>
      <c r="K5" s="5"/>
    </row>
    <row r="6" spans="1:26" s="6" customFormat="1" ht="11.25" customHeight="1" x14ac:dyDescent="0.25">
      <c r="A6" s="219" t="s">
        <v>3</v>
      </c>
      <c r="B6" s="219"/>
      <c r="C6" s="218" t="s">
        <v>347</v>
      </c>
      <c r="D6" s="216"/>
      <c r="E6" s="216"/>
      <c r="F6" s="216"/>
      <c r="G6" s="216"/>
      <c r="H6" s="216"/>
      <c r="J6" s="5"/>
      <c r="K6" s="5"/>
    </row>
    <row r="7" spans="1:26" s="6" customFormat="1" ht="11.25" customHeight="1" x14ac:dyDescent="0.25">
      <c r="A7" s="219" t="s">
        <v>4</v>
      </c>
      <c r="B7" s="219"/>
      <c r="C7" s="233" t="s">
        <v>250</v>
      </c>
      <c r="D7" s="233"/>
      <c r="E7" s="233"/>
      <c r="F7" s="233"/>
      <c r="G7" s="233"/>
      <c r="H7" s="233"/>
      <c r="I7" s="4"/>
      <c r="J7" s="5"/>
      <c r="K7" s="5"/>
    </row>
    <row r="8" spans="1:26" s="6" customFormat="1" ht="11.25" customHeight="1" x14ac:dyDescent="0.25">
      <c r="A8" s="219" t="s">
        <v>6</v>
      </c>
      <c r="B8" s="219"/>
      <c r="C8" s="233" t="s">
        <v>251</v>
      </c>
      <c r="D8" s="233"/>
      <c r="E8" s="233"/>
      <c r="F8" s="233"/>
      <c r="G8" s="233"/>
      <c r="H8" s="233"/>
      <c r="I8" s="4"/>
      <c r="J8" s="5"/>
      <c r="K8" s="5"/>
    </row>
    <row r="9" spans="1:26" s="6" customFormat="1" ht="11.25" customHeight="1" x14ac:dyDescent="0.25">
      <c r="A9" s="82"/>
      <c r="B9" s="82"/>
      <c r="C9" s="83"/>
      <c r="D9" s="83"/>
      <c r="E9" s="9"/>
      <c r="F9" s="9"/>
      <c r="G9" s="83"/>
      <c r="H9" s="83"/>
      <c r="I9" s="4"/>
      <c r="J9" s="5"/>
      <c r="K9" s="5"/>
    </row>
    <row r="10" spans="1:26" s="16" customFormat="1" ht="11.25" customHeight="1" x14ac:dyDescent="0.25">
      <c r="A10" s="10" t="s">
        <v>8</v>
      </c>
      <c r="B10" s="11"/>
      <c r="C10" s="11"/>
      <c r="D10" s="11"/>
      <c r="E10" s="12"/>
      <c r="F10" s="12"/>
      <c r="G10" s="11"/>
      <c r="H10" s="11"/>
      <c r="I10" s="13"/>
      <c r="J10" s="14"/>
      <c r="K10" s="15"/>
    </row>
    <row r="11" spans="1:26" s="16" customFormat="1" ht="11.25" customHeight="1" x14ac:dyDescent="0.25">
      <c r="A11" s="17" t="s">
        <v>9</v>
      </c>
      <c r="B11" s="18"/>
      <c r="C11" s="18"/>
      <c r="D11" s="18"/>
      <c r="E11" s="19"/>
      <c r="F11" s="19"/>
      <c r="G11" s="18"/>
      <c r="H11" s="18"/>
      <c r="I11" s="20"/>
      <c r="J11" s="21"/>
      <c r="K11" s="22"/>
    </row>
    <row r="12" spans="1:26" s="16" customFormat="1" ht="11.25" customHeight="1" x14ac:dyDescent="0.25">
      <c r="A12" s="23" t="s">
        <v>10</v>
      </c>
      <c r="B12" s="24"/>
      <c r="C12" s="24"/>
      <c r="D12" s="24"/>
      <c r="E12" s="25"/>
      <c r="F12" s="25"/>
      <c r="G12" s="24"/>
      <c r="H12" s="24"/>
      <c r="I12" s="26"/>
      <c r="J12" s="27"/>
      <c r="K12" s="28"/>
    </row>
    <row r="13" spans="1:26" s="1" customFormat="1" ht="11.25" x14ac:dyDescent="0.25">
      <c r="A13" s="29"/>
      <c r="B13" s="29"/>
      <c r="C13" s="29"/>
      <c r="D13" s="29"/>
      <c r="E13" s="30"/>
      <c r="F13" s="30"/>
      <c r="G13" s="29"/>
      <c r="H13" s="31"/>
      <c r="I13" s="32"/>
      <c r="J13" s="3"/>
      <c r="K13" s="3"/>
    </row>
    <row r="14" spans="1:26" s="33" customFormat="1" ht="24" customHeight="1" x14ac:dyDescent="0.25">
      <c r="A14" s="223" t="s">
        <v>11</v>
      </c>
      <c r="B14" s="223"/>
      <c r="C14" s="223"/>
      <c r="D14" s="223"/>
      <c r="E14" s="224" t="s">
        <v>12</v>
      </c>
      <c r="F14" s="225"/>
      <c r="G14" s="225"/>
      <c r="H14" s="226"/>
      <c r="I14" s="227" t="s">
        <v>13</v>
      </c>
      <c r="J14" s="228"/>
      <c r="K14" s="229"/>
    </row>
    <row r="15" spans="1:26" s="33" customFormat="1" ht="33.6" customHeight="1" x14ac:dyDescent="0.25">
      <c r="A15" s="84" t="s">
        <v>14</v>
      </c>
      <c r="B15" s="84" t="s">
        <v>15</v>
      </c>
      <c r="C15" s="84" t="s">
        <v>16</v>
      </c>
      <c r="D15" s="84" t="s">
        <v>17</v>
      </c>
      <c r="E15" s="35" t="s">
        <v>18</v>
      </c>
      <c r="F15" s="35" t="s">
        <v>19</v>
      </c>
      <c r="G15" s="36" t="s">
        <v>20</v>
      </c>
      <c r="H15" s="37" t="s">
        <v>21</v>
      </c>
      <c r="I15" s="35" t="s">
        <v>22</v>
      </c>
      <c r="J15" s="35" t="s">
        <v>23</v>
      </c>
      <c r="K15" s="35" t="s">
        <v>24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s="33" customFormat="1" ht="11.25" x14ac:dyDescent="0.25">
      <c r="A16" s="230" t="s">
        <v>25</v>
      </c>
      <c r="B16" s="231"/>
      <c r="C16" s="231"/>
      <c r="D16" s="232"/>
      <c r="E16" s="38">
        <v>1495.6379999999999</v>
      </c>
      <c r="F16" s="38">
        <v>1346.6467499999999</v>
      </c>
      <c r="G16" s="38">
        <v>148.99125000000001</v>
      </c>
      <c r="H16" s="144">
        <f>G16/E16</f>
        <v>9.9617186779153793E-2</v>
      </c>
      <c r="I16" s="38">
        <v>0</v>
      </c>
      <c r="J16" s="38">
        <v>9</v>
      </c>
      <c r="K16" s="38">
        <v>9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s="46" customFormat="1" ht="11.25" x14ac:dyDescent="0.25">
      <c r="A17" s="41"/>
      <c r="B17" s="42" t="s">
        <v>26</v>
      </c>
      <c r="C17" s="42"/>
      <c r="D17" s="43"/>
      <c r="E17" s="44" t="s">
        <v>29</v>
      </c>
      <c r="F17" s="44" t="s">
        <v>29</v>
      </c>
      <c r="G17" s="45" t="str">
        <f>IFERROR(E17-F17, "…")</f>
        <v>…</v>
      </c>
      <c r="H17" s="45" t="str">
        <f t="shared" ref="H17:H80" si="0">IFERROR(F17-G17, "…")</f>
        <v>…</v>
      </c>
      <c r="I17" s="44"/>
      <c r="J17" s="44"/>
      <c r="K17" s="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s="53" customFormat="1" ht="11.25" x14ac:dyDescent="0.25">
      <c r="A18" s="47"/>
      <c r="B18" s="48"/>
      <c r="C18" s="49" t="s">
        <v>28</v>
      </c>
      <c r="D18" s="50"/>
      <c r="E18" s="44" t="s">
        <v>29</v>
      </c>
      <c r="F18" s="44" t="s">
        <v>29</v>
      </c>
      <c r="G18" s="52" t="str">
        <f t="shared" ref="G18:H81" si="1">IFERROR(E18-F18, "…")</f>
        <v>…</v>
      </c>
      <c r="H18" s="52" t="str">
        <f t="shared" si="0"/>
        <v>…</v>
      </c>
      <c r="I18" s="44"/>
      <c r="J18" s="44"/>
      <c r="K18" s="44"/>
      <c r="L18" s="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s="53" customFormat="1" ht="11.25" x14ac:dyDescent="0.25">
      <c r="A19" s="47"/>
      <c r="B19" s="48"/>
      <c r="C19" s="49" t="s">
        <v>30</v>
      </c>
      <c r="D19" s="50"/>
      <c r="E19" s="44" t="s">
        <v>29</v>
      </c>
      <c r="F19" s="44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s="53" customFormat="1" ht="11.25" x14ac:dyDescent="0.25">
      <c r="A20" s="47"/>
      <c r="B20" s="48"/>
      <c r="C20" s="49" t="s">
        <v>31</v>
      </c>
      <c r="D20" s="50"/>
      <c r="E20" s="44" t="s">
        <v>29</v>
      </c>
      <c r="F20" s="44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  <c r="M20" s="146"/>
      <c r="N20" s="234"/>
      <c r="O20" s="234"/>
      <c r="P20" s="234"/>
      <c r="Q20" s="234"/>
      <c r="R20" s="235"/>
      <c r="S20" s="235"/>
      <c r="T20" s="235"/>
      <c r="U20" s="235"/>
      <c r="V20" s="236"/>
      <c r="W20" s="236"/>
      <c r="X20" s="236"/>
      <c r="Y20" s="146"/>
      <c r="Z20" s="146"/>
    </row>
    <row r="21" spans="1:26" s="53" customFormat="1" ht="11.25" x14ac:dyDescent="0.25">
      <c r="A21" s="47"/>
      <c r="B21" s="48"/>
      <c r="C21" s="49" t="s">
        <v>32</v>
      </c>
      <c r="D21" s="50"/>
      <c r="E21" s="44" t="s">
        <v>29</v>
      </c>
      <c r="F21" s="44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  <c r="L21" s="46"/>
      <c r="M21" s="146"/>
      <c r="N21" s="143"/>
      <c r="O21" s="143"/>
      <c r="P21" s="143"/>
      <c r="Q21" s="143"/>
      <c r="R21" s="147"/>
      <c r="S21" s="147"/>
      <c r="T21" s="148"/>
      <c r="U21" s="149"/>
      <c r="V21" s="147"/>
      <c r="W21" s="147"/>
      <c r="X21" s="147"/>
      <c r="Y21" s="146"/>
      <c r="Z21" s="146"/>
    </row>
    <row r="22" spans="1:26" s="53" customFormat="1" ht="11.25" x14ac:dyDescent="0.25">
      <c r="A22" s="47"/>
      <c r="B22" s="48"/>
      <c r="C22" s="49" t="s">
        <v>33</v>
      </c>
      <c r="D22" s="50"/>
      <c r="E22" s="44" t="s">
        <v>29</v>
      </c>
      <c r="F22" s="44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  <c r="M22" s="146"/>
      <c r="N22" s="150"/>
      <c r="O22" s="150"/>
      <c r="P22" s="150"/>
      <c r="Q22" s="150"/>
      <c r="R22" s="151"/>
      <c r="S22" s="151"/>
      <c r="T22" s="152"/>
      <c r="U22" s="153"/>
      <c r="V22" s="142"/>
      <c r="W22" s="142"/>
      <c r="X22" s="142"/>
      <c r="Y22" s="146"/>
      <c r="Z22" s="146"/>
    </row>
    <row r="23" spans="1:26" s="53" customFormat="1" ht="11.25" x14ac:dyDescent="0.25">
      <c r="A23" s="47"/>
      <c r="B23" s="48"/>
      <c r="C23" s="49" t="s">
        <v>34</v>
      </c>
      <c r="D23" s="50"/>
      <c r="E23" s="44" t="s">
        <v>29</v>
      </c>
      <c r="F23" s="44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  <c r="M23" s="146"/>
      <c r="N23" s="150"/>
      <c r="O23" s="150"/>
      <c r="P23" s="150"/>
      <c r="Q23" s="150"/>
      <c r="R23" s="151"/>
      <c r="S23" s="151"/>
      <c r="T23" s="152"/>
      <c r="U23" s="153"/>
      <c r="V23" s="142"/>
      <c r="W23" s="142"/>
      <c r="X23" s="142"/>
      <c r="Y23" s="146"/>
      <c r="Z23" s="146"/>
    </row>
    <row r="24" spans="1:26" s="53" customFormat="1" ht="11.25" x14ac:dyDescent="0.25">
      <c r="A24" s="47"/>
      <c r="B24" s="48"/>
      <c r="C24" s="49" t="s">
        <v>35</v>
      </c>
      <c r="D24" s="50"/>
      <c r="E24" s="44" t="s">
        <v>29</v>
      </c>
      <c r="F24" s="44" t="s">
        <v>29</v>
      </c>
      <c r="G24" s="52" t="str">
        <f t="shared" si="1"/>
        <v>…</v>
      </c>
      <c r="H24" s="52" t="str">
        <f t="shared" si="0"/>
        <v>…</v>
      </c>
      <c r="I24" s="44"/>
      <c r="J24" s="44"/>
      <c r="K24" s="44"/>
      <c r="M24" s="146"/>
      <c r="N24" s="150"/>
      <c r="O24" s="150"/>
      <c r="P24" s="150"/>
      <c r="Q24" s="150"/>
      <c r="R24" s="142"/>
      <c r="S24" s="142"/>
      <c r="T24" s="154"/>
      <c r="U24" s="153"/>
      <c r="V24" s="142"/>
      <c r="W24" s="142"/>
      <c r="X24" s="142"/>
      <c r="Y24" s="146"/>
      <c r="Z24" s="146"/>
    </row>
    <row r="25" spans="1:26" s="54" customFormat="1" ht="11.25" x14ac:dyDescent="0.25">
      <c r="A25" s="41"/>
      <c r="B25" s="42" t="s">
        <v>36</v>
      </c>
      <c r="C25" s="42"/>
      <c r="D25" s="43"/>
      <c r="E25" s="44" t="s">
        <v>29</v>
      </c>
      <c r="F25" s="44" t="s">
        <v>29</v>
      </c>
      <c r="G25" s="45" t="str">
        <f t="shared" si="1"/>
        <v>…</v>
      </c>
      <c r="H25" s="45" t="str">
        <f t="shared" si="0"/>
        <v>…</v>
      </c>
      <c r="I25" s="44"/>
      <c r="J25" s="44"/>
      <c r="K25" s="44"/>
      <c r="M25" s="145"/>
      <c r="N25" s="150"/>
      <c r="O25" s="150"/>
      <c r="P25" s="150"/>
      <c r="Q25" s="150"/>
      <c r="R25" s="142"/>
      <c r="S25" s="142"/>
      <c r="T25" s="154"/>
      <c r="U25" s="153"/>
      <c r="V25" s="142"/>
      <c r="W25" s="142"/>
      <c r="X25" s="142"/>
      <c r="Y25" s="145"/>
      <c r="Z25" s="145"/>
    </row>
    <row r="26" spans="1:26" s="53" customFormat="1" ht="11.25" x14ac:dyDescent="0.25">
      <c r="A26" s="47"/>
      <c r="B26" s="48"/>
      <c r="C26" s="49" t="s">
        <v>37</v>
      </c>
      <c r="D26" s="50"/>
      <c r="E26" s="44" t="s">
        <v>29</v>
      </c>
      <c r="F26" s="44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  <c r="M26" s="146"/>
      <c r="N26" s="150"/>
      <c r="O26" s="150"/>
      <c r="P26" s="150"/>
      <c r="Q26" s="150"/>
      <c r="R26" s="142"/>
      <c r="S26" s="142"/>
      <c r="T26" s="154"/>
      <c r="U26" s="153"/>
      <c r="V26" s="142"/>
      <c r="W26" s="142"/>
      <c r="X26" s="142"/>
      <c r="Y26" s="146"/>
      <c r="Z26" s="146"/>
    </row>
    <row r="27" spans="1:26" s="53" customFormat="1" ht="11.25" x14ac:dyDescent="0.25">
      <c r="A27" s="47"/>
      <c r="B27" s="48"/>
      <c r="C27" s="49" t="s">
        <v>38</v>
      </c>
      <c r="D27" s="50"/>
      <c r="E27" s="44" t="s">
        <v>29</v>
      </c>
      <c r="F27" s="44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  <c r="M27" s="146"/>
      <c r="N27" s="143"/>
      <c r="O27" s="143"/>
      <c r="P27" s="143"/>
      <c r="Q27" s="143"/>
      <c r="R27" s="142"/>
      <c r="S27" s="142"/>
      <c r="T27" s="142"/>
      <c r="U27" s="142"/>
      <c r="V27" s="148"/>
      <c r="W27" s="148"/>
      <c r="X27" s="148"/>
      <c r="Y27" s="146"/>
      <c r="Z27" s="146"/>
    </row>
    <row r="28" spans="1:26" s="53" customFormat="1" ht="11.25" x14ac:dyDescent="0.25">
      <c r="A28" s="47"/>
      <c r="B28" s="48"/>
      <c r="C28" s="49" t="s">
        <v>39</v>
      </c>
      <c r="D28" s="50"/>
      <c r="E28" s="44" t="s">
        <v>29</v>
      </c>
      <c r="F28" s="44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s="53" customFormat="1" ht="11.25" x14ac:dyDescent="0.25">
      <c r="A29" s="47"/>
      <c r="B29" s="48"/>
      <c r="C29" s="49" t="s">
        <v>40</v>
      </c>
      <c r="D29" s="50"/>
      <c r="E29" s="44" t="s">
        <v>29</v>
      </c>
      <c r="F29" s="44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26" s="53" customFormat="1" ht="11.25" x14ac:dyDescent="0.25">
      <c r="A30" s="47"/>
      <c r="B30" s="48"/>
      <c r="C30" s="49" t="s">
        <v>41</v>
      </c>
      <c r="D30" s="50"/>
      <c r="E30" s="44" t="s">
        <v>29</v>
      </c>
      <c r="F30" s="44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26" s="53" customFormat="1" ht="11.25" x14ac:dyDescent="0.25">
      <c r="A31" s="47"/>
      <c r="B31" s="48"/>
      <c r="C31" s="49" t="s">
        <v>42</v>
      </c>
      <c r="D31" s="50"/>
      <c r="E31" s="44" t="s">
        <v>29</v>
      </c>
      <c r="F31" s="44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26" s="53" customFormat="1" ht="11.25" x14ac:dyDescent="0.25">
      <c r="A32" s="47"/>
      <c r="B32" s="48"/>
      <c r="C32" s="49" t="s">
        <v>43</v>
      </c>
      <c r="D32" s="50"/>
      <c r="E32" s="44" t="s">
        <v>29</v>
      </c>
      <c r="F32" s="44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ht="11.25" x14ac:dyDescent="0.25">
      <c r="A33" s="47"/>
      <c r="B33" s="48"/>
      <c r="C33" s="49" t="s">
        <v>44</v>
      </c>
      <c r="D33" s="50"/>
      <c r="E33" s="44" t="s">
        <v>29</v>
      </c>
      <c r="F33" s="44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ht="11.25" x14ac:dyDescent="0.25">
      <c r="A34" s="47"/>
      <c r="B34" s="48"/>
      <c r="C34" s="49" t="s">
        <v>45</v>
      </c>
      <c r="D34" s="50"/>
      <c r="E34" s="44" t="s">
        <v>29</v>
      </c>
      <c r="F34" s="44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ht="11.25" x14ac:dyDescent="0.25">
      <c r="A35" s="47"/>
      <c r="B35" s="48"/>
      <c r="C35" s="49" t="s">
        <v>46</v>
      </c>
      <c r="D35" s="50"/>
      <c r="E35" s="44" t="s">
        <v>29</v>
      </c>
      <c r="F35" s="44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ht="11.25" x14ac:dyDescent="0.25">
      <c r="A36" s="47"/>
      <c r="B36" s="48"/>
      <c r="C36" s="49" t="s">
        <v>47</v>
      </c>
      <c r="D36" s="50"/>
      <c r="E36" s="44" t="s">
        <v>29</v>
      </c>
      <c r="F36" s="44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ht="11.25" x14ac:dyDescent="0.25">
      <c r="A37" s="47"/>
      <c r="B37" s="48"/>
      <c r="C37" s="49" t="s">
        <v>48</v>
      </c>
      <c r="D37" s="50"/>
      <c r="E37" s="44" t="s">
        <v>29</v>
      </c>
      <c r="F37" s="44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ht="11.25" x14ac:dyDescent="0.25">
      <c r="A38" s="47"/>
      <c r="B38" s="48"/>
      <c r="C38" s="49" t="s">
        <v>49</v>
      </c>
      <c r="D38" s="50"/>
      <c r="E38" s="44" t="s">
        <v>29</v>
      </c>
      <c r="F38" s="44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ht="11.25" x14ac:dyDescent="0.25">
      <c r="A39" s="47"/>
      <c r="B39" s="48"/>
      <c r="C39" s="49" t="s">
        <v>50</v>
      </c>
      <c r="D39" s="50"/>
      <c r="E39" s="44" t="s">
        <v>29</v>
      </c>
      <c r="F39" s="44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ht="11.25" x14ac:dyDescent="0.25">
      <c r="A40" s="47"/>
      <c r="B40" s="48"/>
      <c r="C40" s="49" t="s">
        <v>51</v>
      </c>
      <c r="D40" s="50"/>
      <c r="E40" s="44" t="s">
        <v>29</v>
      </c>
      <c r="F40" s="44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ht="11.25" x14ac:dyDescent="0.25">
      <c r="A41" s="47"/>
      <c r="B41" s="48"/>
      <c r="C41" s="49" t="s">
        <v>52</v>
      </c>
      <c r="D41" s="50"/>
      <c r="E41" s="44" t="s">
        <v>29</v>
      </c>
      <c r="F41" s="44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ht="11.25" x14ac:dyDescent="0.25">
      <c r="A42" s="47"/>
      <c r="B42" s="48"/>
      <c r="C42" s="49" t="s">
        <v>53</v>
      </c>
      <c r="D42" s="50"/>
      <c r="E42" s="44" t="s">
        <v>29</v>
      </c>
      <c r="F42" s="44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ht="11.25" x14ac:dyDescent="0.25">
      <c r="A43" s="47"/>
      <c r="B43" s="48"/>
      <c r="C43" s="49" t="s">
        <v>54</v>
      </c>
      <c r="D43" s="50"/>
      <c r="E43" s="44" t="s">
        <v>29</v>
      </c>
      <c r="F43" s="44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ht="11.25" x14ac:dyDescent="0.25">
      <c r="A44" s="47"/>
      <c r="B44" s="48"/>
      <c r="C44" s="49" t="s">
        <v>55</v>
      </c>
      <c r="D44" s="50"/>
      <c r="E44" s="44" t="s">
        <v>29</v>
      </c>
      <c r="F44" s="44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s="53" customFormat="1" ht="11.25" x14ac:dyDescent="0.25">
      <c r="A45" s="47"/>
      <c r="B45" s="48"/>
      <c r="C45" s="49" t="s">
        <v>56</v>
      </c>
      <c r="D45" s="50"/>
      <c r="E45" s="44" t="s">
        <v>29</v>
      </c>
      <c r="F45" s="44" t="s">
        <v>29</v>
      </c>
      <c r="G45" s="52" t="str">
        <f t="shared" si="1"/>
        <v>…</v>
      </c>
      <c r="H45" s="52" t="str">
        <f t="shared" si="0"/>
        <v>…</v>
      </c>
      <c r="I45" s="44"/>
      <c r="J45" s="44"/>
      <c r="K45" s="44"/>
    </row>
    <row r="46" spans="1:11" s="54" customFormat="1" ht="11.25" x14ac:dyDescent="0.25">
      <c r="A46" s="41"/>
      <c r="B46" s="42" t="s">
        <v>57</v>
      </c>
      <c r="C46" s="42"/>
      <c r="D46" s="43"/>
      <c r="E46" s="44" t="s">
        <v>29</v>
      </c>
      <c r="F46" s="44" t="s">
        <v>29</v>
      </c>
      <c r="G46" s="45" t="str">
        <f t="shared" si="1"/>
        <v>…</v>
      </c>
      <c r="H46" s="45" t="str">
        <f t="shared" si="0"/>
        <v>…</v>
      </c>
      <c r="I46" s="44"/>
      <c r="J46" s="44"/>
      <c r="K46" s="44"/>
    </row>
    <row r="47" spans="1:11" s="53" customFormat="1" ht="11.25" x14ac:dyDescent="0.25">
      <c r="A47" s="47"/>
      <c r="B47" s="48"/>
      <c r="C47" s="49" t="s">
        <v>58</v>
      </c>
      <c r="D47" s="50"/>
      <c r="E47" s="44" t="s">
        <v>29</v>
      </c>
      <c r="F47" s="44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ht="11.25" x14ac:dyDescent="0.25">
      <c r="A48" s="47"/>
      <c r="B48" s="48"/>
      <c r="C48" s="49" t="s">
        <v>59</v>
      </c>
      <c r="D48" s="50"/>
      <c r="E48" s="44" t="s">
        <v>29</v>
      </c>
      <c r="F48" s="44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ht="11.25" x14ac:dyDescent="0.25">
      <c r="A49" s="47"/>
      <c r="B49" s="48"/>
      <c r="C49" s="49" t="s">
        <v>60</v>
      </c>
      <c r="D49" s="50"/>
      <c r="E49" s="44" t="s">
        <v>29</v>
      </c>
      <c r="F49" s="44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ht="11.25" x14ac:dyDescent="0.25">
      <c r="A50" s="47"/>
      <c r="B50" s="48"/>
      <c r="C50" s="49" t="s">
        <v>61</v>
      </c>
      <c r="D50" s="50"/>
      <c r="E50" s="44" t="s">
        <v>29</v>
      </c>
      <c r="F50" s="44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ht="11.25" x14ac:dyDescent="0.25">
      <c r="A51" s="47"/>
      <c r="B51" s="48"/>
      <c r="C51" s="49" t="s">
        <v>62</v>
      </c>
      <c r="D51" s="50"/>
      <c r="E51" s="44" t="s">
        <v>29</v>
      </c>
      <c r="F51" s="44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ht="11.25" x14ac:dyDescent="0.25">
      <c r="A52" s="47"/>
      <c r="B52" s="48"/>
      <c r="C52" s="49" t="s">
        <v>63</v>
      </c>
      <c r="D52" s="50"/>
      <c r="E52" s="44" t="s">
        <v>29</v>
      </c>
      <c r="F52" s="44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s="53" customFormat="1" ht="11.25" x14ac:dyDescent="0.25">
      <c r="A53" s="47"/>
      <c r="B53" s="48"/>
      <c r="C53" s="49" t="s">
        <v>64</v>
      </c>
      <c r="D53" s="50"/>
      <c r="E53" s="44" t="s">
        <v>29</v>
      </c>
      <c r="F53" s="44" t="s">
        <v>29</v>
      </c>
      <c r="G53" s="52" t="str">
        <f t="shared" si="1"/>
        <v>…</v>
      </c>
      <c r="H53" s="52" t="str">
        <f t="shared" si="0"/>
        <v>…</v>
      </c>
      <c r="I53" s="44"/>
      <c r="J53" s="44"/>
      <c r="K53" s="44"/>
    </row>
    <row r="54" spans="1:11" s="54" customFormat="1" ht="11.25" x14ac:dyDescent="0.25">
      <c r="A54" s="41"/>
      <c r="B54" s="42" t="s">
        <v>65</v>
      </c>
      <c r="C54" s="42"/>
      <c r="D54" s="43"/>
      <c r="E54" s="44" t="s">
        <v>29</v>
      </c>
      <c r="F54" s="44" t="s">
        <v>29</v>
      </c>
      <c r="G54" s="45" t="str">
        <f t="shared" si="1"/>
        <v>…</v>
      </c>
      <c r="H54" s="45" t="str">
        <f t="shared" si="0"/>
        <v>…</v>
      </c>
      <c r="I54" s="44"/>
      <c r="J54" s="44"/>
      <c r="K54" s="44"/>
    </row>
    <row r="55" spans="1:11" s="54" customFormat="1" ht="11.25" x14ac:dyDescent="0.25">
      <c r="A55" s="41"/>
      <c r="B55" s="55"/>
      <c r="C55" s="56" t="s">
        <v>65</v>
      </c>
      <c r="D55" s="57"/>
      <c r="E55" s="44" t="s">
        <v>29</v>
      </c>
      <c r="F55" s="44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s="54" customFormat="1" ht="11.25" x14ac:dyDescent="0.25">
      <c r="A56" s="41"/>
      <c r="B56" s="55"/>
      <c r="C56" s="56" t="s">
        <v>66</v>
      </c>
      <c r="D56" s="57"/>
      <c r="E56" s="44" t="s">
        <v>29</v>
      </c>
      <c r="F56" s="44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s="54" customFormat="1" ht="11.25" x14ac:dyDescent="0.25">
      <c r="A57" s="41"/>
      <c r="B57" s="55"/>
      <c r="C57" s="56" t="s">
        <v>67</v>
      </c>
      <c r="D57" s="57"/>
      <c r="E57" s="44" t="s">
        <v>29</v>
      </c>
      <c r="F57" s="44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s="54" customFormat="1" ht="11.25" x14ac:dyDescent="0.25">
      <c r="A58" s="41"/>
      <c r="B58" s="55"/>
      <c r="C58" s="56" t="s">
        <v>68</v>
      </c>
      <c r="D58" s="57"/>
      <c r="E58" s="44" t="s">
        <v>29</v>
      </c>
      <c r="F58" s="44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s="54" customFormat="1" ht="11.25" x14ac:dyDescent="0.25">
      <c r="A59" s="41"/>
      <c r="B59" s="55"/>
      <c r="C59" s="56" t="s">
        <v>69</v>
      </c>
      <c r="D59" s="57"/>
      <c r="E59" s="44" t="s">
        <v>29</v>
      </c>
      <c r="F59" s="44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s="54" customFormat="1" ht="11.25" x14ac:dyDescent="0.25">
      <c r="A60" s="41"/>
      <c r="B60" s="55"/>
      <c r="C60" s="56" t="s">
        <v>70</v>
      </c>
      <c r="D60" s="57"/>
      <c r="E60" s="44" t="s">
        <v>29</v>
      </c>
      <c r="F60" s="44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s="54" customFormat="1" ht="11.25" x14ac:dyDescent="0.25">
      <c r="A61" s="41"/>
      <c r="B61" s="55"/>
      <c r="C61" s="56" t="s">
        <v>71</v>
      </c>
      <c r="D61" s="57"/>
      <c r="E61" s="44" t="s">
        <v>29</v>
      </c>
      <c r="F61" s="44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s="54" customFormat="1" ht="11.25" x14ac:dyDescent="0.25">
      <c r="A62" s="41"/>
      <c r="B62" s="55"/>
      <c r="C62" s="56" t="s">
        <v>72</v>
      </c>
      <c r="D62" s="57"/>
      <c r="E62" s="44" t="s">
        <v>29</v>
      </c>
      <c r="F62" s="44" t="s">
        <v>29</v>
      </c>
      <c r="G62" s="52" t="str">
        <f t="shared" si="1"/>
        <v>…</v>
      </c>
      <c r="H62" s="52" t="str">
        <f t="shared" si="0"/>
        <v>…</v>
      </c>
      <c r="I62" s="44"/>
      <c r="J62" s="44"/>
      <c r="K62" s="44"/>
    </row>
    <row r="63" spans="1:11" s="54" customFormat="1" ht="11.25" x14ac:dyDescent="0.25">
      <c r="A63" s="41"/>
      <c r="B63" s="42" t="s">
        <v>73</v>
      </c>
      <c r="C63" s="42"/>
      <c r="D63" s="43"/>
      <c r="E63" s="44" t="s">
        <v>29</v>
      </c>
      <c r="F63" s="44" t="s">
        <v>29</v>
      </c>
      <c r="G63" s="45" t="str">
        <f t="shared" si="1"/>
        <v>…</v>
      </c>
      <c r="H63" s="45" t="str">
        <f t="shared" si="0"/>
        <v>…</v>
      </c>
      <c r="I63" s="44"/>
      <c r="J63" s="44"/>
      <c r="K63" s="44"/>
    </row>
    <row r="64" spans="1:11" s="54" customFormat="1" ht="11.25" x14ac:dyDescent="0.25">
      <c r="A64" s="41"/>
      <c r="B64" s="55"/>
      <c r="C64" s="56" t="s">
        <v>74</v>
      </c>
      <c r="D64" s="57"/>
      <c r="E64" s="44" t="s">
        <v>29</v>
      </c>
      <c r="F64" s="44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s="54" customFormat="1" ht="11.25" x14ac:dyDescent="0.25">
      <c r="A65" s="41"/>
      <c r="B65" s="55"/>
      <c r="C65" s="56" t="s">
        <v>75</v>
      </c>
      <c r="D65" s="57"/>
      <c r="E65" s="44" t="s">
        <v>29</v>
      </c>
      <c r="F65" s="44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s="54" customFormat="1" ht="11.25" x14ac:dyDescent="0.25">
      <c r="A66" s="41"/>
      <c r="B66" s="55"/>
      <c r="C66" s="56" t="s">
        <v>76</v>
      </c>
      <c r="D66" s="57"/>
      <c r="E66" s="44" t="s">
        <v>29</v>
      </c>
      <c r="F66" s="44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s="54" customFormat="1" ht="11.25" x14ac:dyDescent="0.25">
      <c r="A67" s="41"/>
      <c r="B67" s="55"/>
      <c r="C67" s="56" t="s">
        <v>77</v>
      </c>
      <c r="D67" s="57"/>
      <c r="E67" s="44" t="s">
        <v>29</v>
      </c>
      <c r="F67" s="44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s="54" customFormat="1" ht="11.25" x14ac:dyDescent="0.25">
      <c r="A68" s="41"/>
      <c r="B68" s="55"/>
      <c r="C68" s="56" t="s">
        <v>78</v>
      </c>
      <c r="D68" s="57"/>
      <c r="E68" s="44" t="s">
        <v>29</v>
      </c>
      <c r="F68" s="44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s="54" customFormat="1" ht="11.25" x14ac:dyDescent="0.25">
      <c r="A69" s="41"/>
      <c r="B69" s="55"/>
      <c r="C69" s="56" t="s">
        <v>79</v>
      </c>
      <c r="D69" s="57"/>
      <c r="E69" s="44" t="s">
        <v>29</v>
      </c>
      <c r="F69" s="44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s="54" customFormat="1" ht="11.25" x14ac:dyDescent="0.25">
      <c r="A70" s="41"/>
      <c r="B70" s="55"/>
      <c r="C70" s="56" t="s">
        <v>80</v>
      </c>
      <c r="D70" s="57"/>
      <c r="E70" s="44" t="s">
        <v>29</v>
      </c>
      <c r="F70" s="44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s="54" customFormat="1" ht="11.25" x14ac:dyDescent="0.25">
      <c r="A71" s="41"/>
      <c r="B71" s="55"/>
      <c r="C71" s="56" t="s">
        <v>81</v>
      </c>
      <c r="D71" s="57"/>
      <c r="E71" s="44" t="s">
        <v>29</v>
      </c>
      <c r="F71" s="44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s="54" customFormat="1" ht="11.25" x14ac:dyDescent="0.25">
      <c r="A72" s="41"/>
      <c r="B72" s="55"/>
      <c r="C72" s="56" t="s">
        <v>82</v>
      </c>
      <c r="D72" s="57"/>
      <c r="E72" s="44" t="s">
        <v>29</v>
      </c>
      <c r="F72" s="44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s="54" customFormat="1" ht="11.25" x14ac:dyDescent="0.25">
      <c r="A73" s="41"/>
      <c r="B73" s="55"/>
      <c r="C73" s="56" t="s">
        <v>83</v>
      </c>
      <c r="D73" s="57"/>
      <c r="E73" s="44" t="s">
        <v>29</v>
      </c>
      <c r="F73" s="44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s="54" customFormat="1" ht="11.25" x14ac:dyDescent="0.25">
      <c r="A74" s="41"/>
      <c r="B74" s="55"/>
      <c r="C74" s="56" t="s">
        <v>84</v>
      </c>
      <c r="D74" s="57"/>
      <c r="E74" s="44" t="s">
        <v>29</v>
      </c>
      <c r="F74" s="44" t="s">
        <v>29</v>
      </c>
      <c r="G74" s="52" t="str">
        <f t="shared" si="1"/>
        <v>…</v>
      </c>
      <c r="H74" s="52" t="str">
        <f t="shared" si="0"/>
        <v>…</v>
      </c>
      <c r="I74" s="44"/>
      <c r="J74" s="44"/>
      <c r="K74" s="44"/>
    </row>
    <row r="75" spans="1:11" s="54" customFormat="1" ht="11.25" x14ac:dyDescent="0.25">
      <c r="A75" s="41"/>
      <c r="B75" s="42" t="s">
        <v>85</v>
      </c>
      <c r="C75" s="42"/>
      <c r="D75" s="43"/>
      <c r="E75" s="44" t="s">
        <v>29</v>
      </c>
      <c r="F75" s="44" t="s">
        <v>29</v>
      </c>
      <c r="G75" s="45" t="str">
        <f t="shared" si="1"/>
        <v>…</v>
      </c>
      <c r="H75" s="45" t="str">
        <f t="shared" si="0"/>
        <v>…</v>
      </c>
      <c r="I75" s="44"/>
      <c r="J75" s="44"/>
      <c r="K75" s="44"/>
    </row>
    <row r="76" spans="1:11" s="54" customFormat="1" ht="11.25" x14ac:dyDescent="0.25">
      <c r="A76" s="41"/>
      <c r="B76" s="55"/>
      <c r="C76" s="56" t="s">
        <v>85</v>
      </c>
      <c r="D76" s="57"/>
      <c r="E76" s="44" t="s">
        <v>29</v>
      </c>
      <c r="F76" s="44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s="54" customFormat="1" ht="11.25" x14ac:dyDescent="0.25">
      <c r="A77" s="41"/>
      <c r="B77" s="55"/>
      <c r="C77" s="56" t="s">
        <v>86</v>
      </c>
      <c r="D77" s="57"/>
      <c r="E77" s="44" t="s">
        <v>29</v>
      </c>
      <c r="F77" s="44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s="54" customFormat="1" ht="11.25" x14ac:dyDescent="0.25">
      <c r="A78" s="41"/>
      <c r="B78" s="55"/>
      <c r="C78" s="56" t="s">
        <v>87</v>
      </c>
      <c r="D78" s="57"/>
      <c r="E78" s="44" t="s">
        <v>29</v>
      </c>
      <c r="F78" s="44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s="54" customFormat="1" ht="11.25" x14ac:dyDescent="0.25">
      <c r="A79" s="41"/>
      <c r="B79" s="55"/>
      <c r="C79" s="56" t="s">
        <v>88</v>
      </c>
      <c r="D79" s="57"/>
      <c r="E79" s="44" t="s">
        <v>29</v>
      </c>
      <c r="F79" s="44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s="54" customFormat="1" ht="11.25" x14ac:dyDescent="0.25">
      <c r="A80" s="41"/>
      <c r="B80" s="55"/>
      <c r="C80" s="56" t="s">
        <v>89</v>
      </c>
      <c r="D80" s="57"/>
      <c r="E80" s="44" t="s">
        <v>29</v>
      </c>
      <c r="F80" s="44" t="s">
        <v>29</v>
      </c>
      <c r="G80" s="52" t="str">
        <f t="shared" si="1"/>
        <v>…</v>
      </c>
      <c r="H80" s="52" t="str">
        <f t="shared" si="0"/>
        <v>…</v>
      </c>
      <c r="I80" s="44"/>
      <c r="J80" s="44"/>
      <c r="K80" s="44"/>
    </row>
    <row r="81" spans="1:11" s="54" customFormat="1" ht="11.25" x14ac:dyDescent="0.25">
      <c r="A81" s="41"/>
      <c r="B81" s="55"/>
      <c r="C81" s="56" t="s">
        <v>90</v>
      </c>
      <c r="D81" s="57"/>
      <c r="E81" s="44" t="s">
        <v>29</v>
      </c>
      <c r="F81" s="44" t="s">
        <v>29</v>
      </c>
      <c r="G81" s="52" t="str">
        <f t="shared" si="1"/>
        <v>…</v>
      </c>
      <c r="H81" s="52" t="str">
        <f t="shared" si="1"/>
        <v>…</v>
      </c>
      <c r="I81" s="44"/>
      <c r="J81" s="44"/>
      <c r="K81" s="44"/>
    </row>
    <row r="82" spans="1:11" s="54" customFormat="1" ht="11.25" x14ac:dyDescent="0.25">
      <c r="A82" s="41"/>
      <c r="B82" s="55"/>
      <c r="C82" s="56" t="s">
        <v>91</v>
      </c>
      <c r="D82" s="57"/>
      <c r="E82" s="44" t="s">
        <v>29</v>
      </c>
      <c r="F82" s="44" t="s">
        <v>29</v>
      </c>
      <c r="G82" s="52" t="str">
        <f t="shared" ref="G82:H145" si="2">IFERROR(E82-F82, "…")</f>
        <v>…</v>
      </c>
      <c r="H82" s="52" t="str">
        <f t="shared" si="2"/>
        <v>…</v>
      </c>
      <c r="I82" s="44"/>
      <c r="J82" s="44"/>
      <c r="K82" s="44"/>
    </row>
    <row r="83" spans="1:11" s="54" customFormat="1" ht="11.25" x14ac:dyDescent="0.25">
      <c r="A83" s="41"/>
      <c r="B83" s="55"/>
      <c r="C83" s="56" t="s">
        <v>92</v>
      </c>
      <c r="D83" s="57"/>
      <c r="E83" s="44" t="s">
        <v>29</v>
      </c>
      <c r="F83" s="44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s="54" customFormat="1" ht="11.25" x14ac:dyDescent="0.25">
      <c r="A84" s="41"/>
      <c r="B84" s="55"/>
      <c r="C84" s="56" t="s">
        <v>93</v>
      </c>
      <c r="D84" s="57"/>
      <c r="E84" s="44" t="s">
        <v>29</v>
      </c>
      <c r="F84" s="44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s="54" customFormat="1" ht="11.25" x14ac:dyDescent="0.25">
      <c r="A85" s="41"/>
      <c r="B85" s="55"/>
      <c r="C85" s="56" t="s">
        <v>94</v>
      </c>
      <c r="D85" s="57"/>
      <c r="E85" s="44" t="s">
        <v>29</v>
      </c>
      <c r="F85" s="44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s="54" customFormat="1" ht="11.25" x14ac:dyDescent="0.25">
      <c r="A86" s="41"/>
      <c r="B86" s="55"/>
      <c r="C86" s="56" t="s">
        <v>95</v>
      </c>
      <c r="D86" s="57"/>
      <c r="E86" s="44" t="s">
        <v>29</v>
      </c>
      <c r="F86" s="44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s="54" customFormat="1" ht="11.25" x14ac:dyDescent="0.25">
      <c r="A87" s="41"/>
      <c r="B87" s="55"/>
      <c r="C87" s="56" t="s">
        <v>96</v>
      </c>
      <c r="D87" s="57"/>
      <c r="E87" s="44" t="s">
        <v>29</v>
      </c>
      <c r="F87" s="44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s="54" customFormat="1" ht="11.25" x14ac:dyDescent="0.25">
      <c r="A88" s="41"/>
      <c r="B88" s="55"/>
      <c r="C88" s="56" t="s">
        <v>97</v>
      </c>
      <c r="D88" s="57"/>
      <c r="E88" s="44" t="s">
        <v>29</v>
      </c>
      <c r="F88" s="44" t="s">
        <v>29</v>
      </c>
      <c r="G88" s="52" t="str">
        <f t="shared" si="2"/>
        <v>…</v>
      </c>
      <c r="H88" s="52" t="str">
        <f t="shared" si="2"/>
        <v>…</v>
      </c>
      <c r="I88" s="44"/>
      <c r="J88" s="44"/>
      <c r="K88" s="44"/>
    </row>
    <row r="89" spans="1:11" s="54" customFormat="1" ht="11.25" x14ac:dyDescent="0.25">
      <c r="A89" s="41"/>
      <c r="B89" s="42" t="s">
        <v>98</v>
      </c>
      <c r="C89" s="42"/>
      <c r="D89" s="43"/>
      <c r="E89" s="44" t="s">
        <v>29</v>
      </c>
      <c r="F89" s="44" t="s">
        <v>29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s="54" customFormat="1" ht="11.25" x14ac:dyDescent="0.25">
      <c r="A90" s="41"/>
      <c r="B90" s="42" t="s">
        <v>99</v>
      </c>
      <c r="C90" s="42"/>
      <c r="D90" s="43"/>
      <c r="E90" s="44" t="s">
        <v>29</v>
      </c>
      <c r="F90" s="44" t="s">
        <v>29</v>
      </c>
      <c r="G90" s="52" t="str">
        <f t="shared" si="2"/>
        <v>…</v>
      </c>
      <c r="H90" s="58" t="str">
        <f t="shared" si="2"/>
        <v>…</v>
      </c>
      <c r="I90" s="44"/>
      <c r="J90" s="44"/>
      <c r="K90" s="44"/>
    </row>
    <row r="91" spans="1:11" s="54" customFormat="1" ht="11.25" x14ac:dyDescent="0.25">
      <c r="A91" s="41"/>
      <c r="B91" s="55"/>
      <c r="C91" s="56" t="s">
        <v>99</v>
      </c>
      <c r="D91" s="57"/>
      <c r="E91" s="44" t="s">
        <v>29</v>
      </c>
      <c r="F91" s="44" t="s">
        <v>29</v>
      </c>
      <c r="G91" s="52" t="str">
        <f t="shared" si="2"/>
        <v>…</v>
      </c>
      <c r="H91" s="58" t="str">
        <f t="shared" si="2"/>
        <v>…</v>
      </c>
      <c r="I91" s="44"/>
      <c r="J91" s="44"/>
      <c r="K91" s="44"/>
    </row>
    <row r="92" spans="1:11" s="54" customFormat="1" ht="11.25" x14ac:dyDescent="0.25">
      <c r="A92" s="41"/>
      <c r="B92" s="55"/>
      <c r="C92" s="56" t="s">
        <v>100</v>
      </c>
      <c r="D92" s="57"/>
      <c r="E92" s="44" t="s">
        <v>29</v>
      </c>
      <c r="F92" s="44" t="s">
        <v>29</v>
      </c>
      <c r="G92" s="52" t="str">
        <f t="shared" si="2"/>
        <v>…</v>
      </c>
      <c r="H92" s="58" t="str">
        <f t="shared" si="2"/>
        <v>…</v>
      </c>
      <c r="I92" s="44"/>
      <c r="J92" s="44"/>
      <c r="K92" s="44"/>
    </row>
    <row r="93" spans="1:11" s="54" customFormat="1" ht="11.25" x14ac:dyDescent="0.25">
      <c r="A93" s="41"/>
      <c r="B93" s="55"/>
      <c r="C93" s="56" t="s">
        <v>101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s="54" customFormat="1" ht="11.25" x14ac:dyDescent="0.25">
      <c r="A94" s="41"/>
      <c r="B94" s="55"/>
      <c r="C94" s="56" t="s">
        <v>102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s="54" customFormat="1" ht="11.25" x14ac:dyDescent="0.25">
      <c r="A95" s="41"/>
      <c r="B95" s="55"/>
      <c r="C95" s="56" t="s">
        <v>103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s="54" customFormat="1" ht="11.25" x14ac:dyDescent="0.25">
      <c r="A96" s="41"/>
      <c r="B96" s="55"/>
      <c r="C96" s="56" t="s">
        <v>104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s="54" customFormat="1" ht="11.25" x14ac:dyDescent="0.25">
      <c r="A97" s="41"/>
      <c r="B97" s="55"/>
      <c r="C97" s="56" t="s">
        <v>105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s="54" customFormat="1" ht="11.25" x14ac:dyDescent="0.25">
      <c r="A98" s="41"/>
      <c r="B98" s="55"/>
      <c r="C98" s="56" t="s">
        <v>106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s="54" customFormat="1" ht="11.25" x14ac:dyDescent="0.25">
      <c r="A99" s="41"/>
      <c r="B99" s="55"/>
      <c r="C99" s="56" t="s">
        <v>107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s="54" customFormat="1" ht="11.25" x14ac:dyDescent="0.25">
      <c r="A100" s="41"/>
      <c r="B100" s="55"/>
      <c r="C100" s="56" t="s">
        <v>108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s="54" customFormat="1" ht="11.25" x14ac:dyDescent="0.25">
      <c r="A101" s="41"/>
      <c r="B101" s="55"/>
      <c r="C101" s="56" t="s">
        <v>109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s="54" customFormat="1" ht="11.25" x14ac:dyDescent="0.25">
      <c r="A102" s="41"/>
      <c r="B102" s="55"/>
      <c r="C102" s="56" t="s">
        <v>110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s="54" customFormat="1" ht="11.25" x14ac:dyDescent="0.25">
      <c r="A103" s="41"/>
      <c r="B103" s="55"/>
      <c r="C103" s="56" t="s">
        <v>111</v>
      </c>
      <c r="D103" s="57"/>
      <c r="E103" s="51" t="s">
        <v>29</v>
      </c>
      <c r="F103" s="51" t="s">
        <v>29</v>
      </c>
      <c r="G103" s="52" t="str">
        <f t="shared" si="2"/>
        <v>…</v>
      </c>
      <c r="H103" s="52" t="str">
        <f t="shared" si="2"/>
        <v>…</v>
      </c>
      <c r="I103" s="44"/>
      <c r="J103" s="44"/>
      <c r="K103" s="44"/>
    </row>
    <row r="104" spans="1:11" s="54" customFormat="1" ht="11.25" x14ac:dyDescent="0.25">
      <c r="A104" s="41"/>
      <c r="B104" s="42" t="s">
        <v>112</v>
      </c>
      <c r="C104" s="42"/>
      <c r="D104" s="43"/>
      <c r="E104" s="51" t="s">
        <v>29</v>
      </c>
      <c r="F104" s="51" t="s">
        <v>29</v>
      </c>
      <c r="G104" s="52" t="str">
        <f t="shared" si="2"/>
        <v>…</v>
      </c>
      <c r="H104" s="58" t="str">
        <f t="shared" si="2"/>
        <v>…</v>
      </c>
      <c r="I104" s="44"/>
      <c r="J104" s="44"/>
      <c r="K104" s="44"/>
    </row>
    <row r="105" spans="1:11" s="54" customFormat="1" ht="11.25" x14ac:dyDescent="0.25">
      <c r="A105" s="41"/>
      <c r="B105" s="55"/>
      <c r="C105" s="56" t="s">
        <v>112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s="54" customFormat="1" ht="11.25" x14ac:dyDescent="0.25">
      <c r="A106" s="41"/>
      <c r="B106" s="55"/>
      <c r="C106" s="56" t="s">
        <v>113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s="54" customFormat="1" ht="11.25" x14ac:dyDescent="0.25">
      <c r="A107" s="41"/>
      <c r="B107" s="55"/>
      <c r="C107" s="56" t="s">
        <v>114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s="54" customFormat="1" ht="11.25" x14ac:dyDescent="0.25">
      <c r="A108" s="41"/>
      <c r="B108" s="55"/>
      <c r="C108" s="56" t="s">
        <v>115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s="54" customFormat="1" ht="11.25" x14ac:dyDescent="0.25">
      <c r="A109" s="41"/>
      <c r="B109" s="55"/>
      <c r="C109" s="56" t="s">
        <v>116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s="54" customFormat="1" ht="11.25" x14ac:dyDescent="0.25">
      <c r="A110" s="41"/>
      <c r="B110" s="55"/>
      <c r="C110" s="56" t="s">
        <v>117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s="54" customFormat="1" ht="11.25" x14ac:dyDescent="0.25">
      <c r="A111" s="41"/>
      <c r="B111" s="55"/>
      <c r="C111" s="56" t="s">
        <v>118</v>
      </c>
      <c r="D111" s="57"/>
      <c r="E111" s="51" t="s">
        <v>29</v>
      </c>
      <c r="F111" s="51" t="s">
        <v>29</v>
      </c>
      <c r="G111" s="52" t="str">
        <f t="shared" si="2"/>
        <v>…</v>
      </c>
      <c r="H111" s="52" t="str">
        <f t="shared" si="2"/>
        <v>…</v>
      </c>
      <c r="I111" s="44"/>
      <c r="J111" s="44"/>
      <c r="K111" s="44"/>
    </row>
    <row r="112" spans="1:11" s="54" customFormat="1" ht="11.25" x14ac:dyDescent="0.25">
      <c r="A112" s="41"/>
      <c r="B112" s="42" t="s">
        <v>119</v>
      </c>
      <c r="C112" s="42"/>
      <c r="D112" s="43"/>
      <c r="E112" s="51" t="s">
        <v>29</v>
      </c>
      <c r="F112" s="51" t="s">
        <v>29</v>
      </c>
      <c r="G112" s="52" t="str">
        <f t="shared" si="2"/>
        <v>…</v>
      </c>
      <c r="H112" s="58" t="str">
        <f t="shared" si="2"/>
        <v>…</v>
      </c>
      <c r="I112" s="44"/>
      <c r="J112" s="44"/>
      <c r="K112" s="44"/>
    </row>
    <row r="113" spans="1:11" s="54" customFormat="1" ht="11.25" x14ac:dyDescent="0.25">
      <c r="A113" s="41"/>
      <c r="B113" s="55"/>
      <c r="C113" s="56" t="s">
        <v>119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s="54" customFormat="1" ht="11.25" x14ac:dyDescent="0.25">
      <c r="A114" s="41"/>
      <c r="B114" s="55"/>
      <c r="C114" s="56" t="s">
        <v>120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s="54" customFormat="1" ht="11.25" x14ac:dyDescent="0.25">
      <c r="A115" s="41"/>
      <c r="B115" s="55"/>
      <c r="C115" s="56" t="s">
        <v>121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s="54" customFormat="1" ht="11.25" x14ac:dyDescent="0.25">
      <c r="A116" s="41"/>
      <c r="B116" s="55"/>
      <c r="C116" s="56" t="s">
        <v>122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s="54" customFormat="1" ht="11.25" x14ac:dyDescent="0.25">
      <c r="A117" s="41"/>
      <c r="B117" s="55"/>
      <c r="C117" s="56" t="s">
        <v>123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s="54" customFormat="1" ht="11.25" x14ac:dyDescent="0.25">
      <c r="A118" s="41"/>
      <c r="B118" s="55"/>
      <c r="C118" s="56" t="s">
        <v>124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s="54" customFormat="1" ht="17.25" customHeight="1" x14ac:dyDescent="0.25">
      <c r="A119" s="41"/>
      <c r="B119" s="55"/>
      <c r="C119" s="56" t="s">
        <v>125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s="54" customFormat="1" ht="11.25" x14ac:dyDescent="0.25">
      <c r="A120" s="41"/>
      <c r="B120" s="55"/>
      <c r="C120" s="56" t="s">
        <v>126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s="54" customFormat="1" ht="11.25" x14ac:dyDescent="0.25">
      <c r="A121" s="41"/>
      <c r="B121" s="55"/>
      <c r="C121" s="56" t="s">
        <v>127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s="54" customFormat="1" ht="11.25" x14ac:dyDescent="0.25">
      <c r="A122" s="41"/>
      <c r="B122" s="55"/>
      <c r="C122" s="56" t="s">
        <v>128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s="54" customFormat="1" ht="11.25" x14ac:dyDescent="0.25">
      <c r="A123" s="41"/>
      <c r="B123" s="55"/>
      <c r="C123" s="56" t="s">
        <v>129</v>
      </c>
      <c r="D123" s="57"/>
      <c r="E123" s="51" t="s">
        <v>29</v>
      </c>
      <c r="F123" s="51" t="s">
        <v>29</v>
      </c>
      <c r="G123" s="52" t="str">
        <f t="shared" si="2"/>
        <v>…</v>
      </c>
      <c r="H123" s="52" t="str">
        <f t="shared" si="2"/>
        <v>…</v>
      </c>
      <c r="I123" s="44"/>
      <c r="J123" s="44"/>
      <c r="K123" s="44"/>
    </row>
    <row r="124" spans="1:11" s="54" customFormat="1" ht="11.25" x14ac:dyDescent="0.25">
      <c r="A124" s="41"/>
      <c r="B124" s="42" t="s">
        <v>130</v>
      </c>
      <c r="C124" s="42"/>
      <c r="D124" s="43"/>
      <c r="E124" s="51" t="s">
        <v>29</v>
      </c>
      <c r="F124" s="51" t="s">
        <v>29</v>
      </c>
      <c r="G124" s="52" t="str">
        <f t="shared" si="2"/>
        <v>…</v>
      </c>
      <c r="H124" s="58" t="str">
        <f t="shared" si="2"/>
        <v>…</v>
      </c>
      <c r="I124" s="44"/>
      <c r="J124" s="44"/>
      <c r="K124" s="44"/>
    </row>
    <row r="125" spans="1:11" s="54" customFormat="1" ht="11.25" x14ac:dyDescent="0.25">
      <c r="A125" s="41"/>
      <c r="B125" s="55"/>
      <c r="C125" s="56" t="s">
        <v>130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s="54" customFormat="1" ht="11.25" x14ac:dyDescent="0.25">
      <c r="A126" s="41"/>
      <c r="B126" s="55"/>
      <c r="C126" s="56" t="s">
        <v>131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s="54" customFormat="1" ht="11.25" x14ac:dyDescent="0.25">
      <c r="A127" s="41"/>
      <c r="B127" s="55"/>
      <c r="C127" s="56" t="s">
        <v>132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s="54" customFormat="1" ht="11.25" x14ac:dyDescent="0.25">
      <c r="A128" s="41"/>
      <c r="B128" s="55"/>
      <c r="C128" s="56" t="s">
        <v>133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s="54" customFormat="1" ht="11.25" x14ac:dyDescent="0.25">
      <c r="A129" s="41"/>
      <c r="B129" s="55"/>
      <c r="C129" s="56" t="s">
        <v>134</v>
      </c>
      <c r="D129" s="57"/>
      <c r="E129" s="51" t="s">
        <v>29</v>
      </c>
      <c r="F129" s="51" t="s">
        <v>29</v>
      </c>
      <c r="G129" s="52" t="str">
        <f t="shared" si="2"/>
        <v>…</v>
      </c>
      <c r="H129" s="52" t="str">
        <f t="shared" si="2"/>
        <v>…</v>
      </c>
      <c r="I129" s="44"/>
      <c r="J129" s="44"/>
      <c r="K129" s="44"/>
    </row>
    <row r="130" spans="1:11" s="54" customFormat="1" ht="11.25" x14ac:dyDescent="0.25">
      <c r="A130" s="41"/>
      <c r="B130" s="42" t="s">
        <v>135</v>
      </c>
      <c r="C130" s="42"/>
      <c r="D130" s="43"/>
      <c r="E130" s="51" t="s">
        <v>29</v>
      </c>
      <c r="F130" s="51" t="s">
        <v>29</v>
      </c>
      <c r="G130" s="52" t="str">
        <f t="shared" si="2"/>
        <v>…</v>
      </c>
      <c r="H130" s="58" t="str">
        <f t="shared" si="2"/>
        <v>…</v>
      </c>
      <c r="I130" s="44"/>
      <c r="J130" s="44"/>
      <c r="K130" s="44"/>
    </row>
    <row r="131" spans="1:11" s="54" customFormat="1" ht="11.25" x14ac:dyDescent="0.25">
      <c r="A131" s="41"/>
      <c r="B131" s="55"/>
      <c r="C131" s="56" t="s">
        <v>136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s="54" customFormat="1" ht="11.25" x14ac:dyDescent="0.25">
      <c r="A132" s="41"/>
      <c r="B132" s="55"/>
      <c r="C132" s="56" t="s">
        <v>137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s="54" customFormat="1" ht="11.25" x14ac:dyDescent="0.25">
      <c r="A133" s="41"/>
      <c r="B133" s="55"/>
      <c r="C133" s="56" t="s">
        <v>138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s="54" customFormat="1" ht="11.25" x14ac:dyDescent="0.25">
      <c r="A134" s="41"/>
      <c r="B134" s="55"/>
      <c r="C134" s="56" t="s">
        <v>139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s="54" customFormat="1" ht="11.25" x14ac:dyDescent="0.25">
      <c r="A135" s="41"/>
      <c r="B135" s="55"/>
      <c r="C135" s="56" t="s">
        <v>135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s="54" customFormat="1" ht="11.25" x14ac:dyDescent="0.25">
      <c r="A136" s="41"/>
      <c r="B136" s="55"/>
      <c r="C136" s="56" t="s">
        <v>140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s="54" customFormat="1" ht="11.25" x14ac:dyDescent="0.25">
      <c r="A137" s="41"/>
      <c r="B137" s="55"/>
      <c r="C137" s="56" t="s">
        <v>141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s="54" customFormat="1" ht="11.25" x14ac:dyDescent="0.25">
      <c r="A138" s="41"/>
      <c r="B138" s="55"/>
      <c r="C138" s="56" t="s">
        <v>142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s="54" customFormat="1" ht="11.25" x14ac:dyDescent="0.25">
      <c r="A139" s="41"/>
      <c r="B139" s="55"/>
      <c r="C139" s="56" t="s">
        <v>143</v>
      </c>
      <c r="D139" s="57"/>
      <c r="E139" s="51" t="s">
        <v>29</v>
      </c>
      <c r="F139" s="51" t="s">
        <v>29</v>
      </c>
      <c r="G139" s="52" t="str">
        <f t="shared" si="2"/>
        <v>…</v>
      </c>
      <c r="H139" s="52" t="str">
        <f t="shared" si="2"/>
        <v>…</v>
      </c>
      <c r="I139" s="44"/>
      <c r="J139" s="44"/>
      <c r="K139" s="44"/>
    </row>
    <row r="140" spans="1:11" s="54" customFormat="1" ht="11.25" x14ac:dyDescent="0.25">
      <c r="A140" s="41"/>
      <c r="B140" s="42" t="s">
        <v>144</v>
      </c>
      <c r="C140" s="42"/>
      <c r="D140" s="43"/>
      <c r="E140" s="51" t="s">
        <v>29</v>
      </c>
      <c r="F140" s="51" t="s">
        <v>29</v>
      </c>
      <c r="G140" s="52" t="str">
        <f t="shared" si="2"/>
        <v>…</v>
      </c>
      <c r="H140" s="58" t="str">
        <f t="shared" si="2"/>
        <v>…</v>
      </c>
      <c r="I140" s="44"/>
      <c r="J140" s="44"/>
      <c r="K140" s="44"/>
    </row>
    <row r="141" spans="1:11" s="54" customFormat="1" ht="11.25" x14ac:dyDescent="0.25">
      <c r="A141" s="41"/>
      <c r="B141" s="55"/>
      <c r="C141" s="56" t="s">
        <v>145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s="54" customFormat="1" ht="11.25" x14ac:dyDescent="0.25">
      <c r="A142" s="41"/>
      <c r="B142" s="55"/>
      <c r="C142" s="56" t="s">
        <v>146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s="54" customFormat="1" ht="11.25" x14ac:dyDescent="0.25">
      <c r="A143" s="41"/>
      <c r="B143" s="55"/>
      <c r="C143" s="56" t="s">
        <v>147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s="54" customFormat="1" ht="11.25" x14ac:dyDescent="0.25">
      <c r="A144" s="41"/>
      <c r="B144" s="55"/>
      <c r="C144" s="56" t="s">
        <v>148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s="54" customFormat="1" ht="11.25" x14ac:dyDescent="0.25">
      <c r="A145" s="41"/>
      <c r="B145" s="55"/>
      <c r="C145" s="56" t="s">
        <v>149</v>
      </c>
      <c r="D145" s="57"/>
      <c r="E145" s="51" t="s">
        <v>29</v>
      </c>
      <c r="F145" s="51" t="s">
        <v>29</v>
      </c>
      <c r="G145" s="52" t="str">
        <f t="shared" si="2"/>
        <v>…</v>
      </c>
      <c r="H145" s="52" t="str">
        <f t="shared" si="2"/>
        <v>…</v>
      </c>
      <c r="I145" s="44"/>
      <c r="J145" s="44"/>
      <c r="K145" s="44"/>
    </row>
    <row r="146" spans="1:11" s="54" customFormat="1" ht="11.25" x14ac:dyDescent="0.25">
      <c r="A146" s="41"/>
      <c r="B146" s="55"/>
      <c r="C146" s="56" t="s">
        <v>150</v>
      </c>
      <c r="D146" s="57"/>
      <c r="E146" s="51" t="s">
        <v>29</v>
      </c>
      <c r="F146" s="51" t="s">
        <v>29</v>
      </c>
      <c r="G146" s="52" t="str">
        <f t="shared" ref="G146:H209" si="3">IFERROR(E146-F146, "…")</f>
        <v>…</v>
      </c>
      <c r="H146" s="52" t="str">
        <f t="shared" si="3"/>
        <v>…</v>
      </c>
      <c r="I146" s="44"/>
      <c r="J146" s="44"/>
      <c r="K146" s="44"/>
    </row>
    <row r="147" spans="1:11" s="54" customFormat="1" ht="11.25" x14ac:dyDescent="0.25">
      <c r="A147" s="41"/>
      <c r="B147" s="55"/>
      <c r="C147" s="56" t="s">
        <v>151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s="54" customFormat="1" ht="11.25" x14ac:dyDescent="0.25">
      <c r="A148" s="41"/>
      <c r="B148" s="55"/>
      <c r="C148" s="56" t="s">
        <v>152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s="54" customFormat="1" ht="11.25" x14ac:dyDescent="0.25">
      <c r="A149" s="41"/>
      <c r="B149" s="55"/>
      <c r="C149" s="56" t="s">
        <v>153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s="54" customFormat="1" ht="11.25" x14ac:dyDescent="0.25">
      <c r="A150" s="41"/>
      <c r="B150" s="55"/>
      <c r="C150" s="56" t="s">
        <v>154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s="54" customFormat="1" ht="11.25" x14ac:dyDescent="0.25">
      <c r="A151" s="41"/>
      <c r="B151" s="55"/>
      <c r="C151" s="56" t="s">
        <v>155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s="54" customFormat="1" ht="11.25" x14ac:dyDescent="0.25">
      <c r="A152" s="41"/>
      <c r="B152" s="55"/>
      <c r="C152" s="56" t="s">
        <v>156</v>
      </c>
      <c r="D152" s="57"/>
      <c r="E152" s="51" t="s">
        <v>29</v>
      </c>
      <c r="F152" s="51" t="s">
        <v>29</v>
      </c>
      <c r="G152" s="52" t="str">
        <f t="shared" si="3"/>
        <v>…</v>
      </c>
      <c r="H152" s="52" t="str">
        <f t="shared" si="3"/>
        <v>…</v>
      </c>
      <c r="I152" s="44"/>
      <c r="J152" s="44"/>
      <c r="K152" s="44"/>
    </row>
    <row r="153" spans="1:11" s="54" customFormat="1" ht="11.25" x14ac:dyDescent="0.25">
      <c r="A153" s="41"/>
      <c r="B153" s="42" t="s">
        <v>157</v>
      </c>
      <c r="C153" s="42"/>
      <c r="D153" s="43"/>
      <c r="E153" s="51" t="s">
        <v>29</v>
      </c>
      <c r="F153" s="51" t="s">
        <v>29</v>
      </c>
      <c r="G153" s="52" t="str">
        <f t="shared" si="3"/>
        <v>…</v>
      </c>
      <c r="H153" s="58" t="str">
        <f t="shared" si="3"/>
        <v>…</v>
      </c>
      <c r="I153" s="44"/>
      <c r="J153" s="44"/>
      <c r="K153" s="44"/>
    </row>
    <row r="154" spans="1:11" s="54" customFormat="1" ht="11.25" x14ac:dyDescent="0.25">
      <c r="A154" s="41"/>
      <c r="B154" s="55"/>
      <c r="C154" s="56" t="s">
        <v>158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s="54" customFormat="1" ht="11.25" x14ac:dyDescent="0.25">
      <c r="A155" s="41"/>
      <c r="B155" s="55"/>
      <c r="C155" s="56" t="s">
        <v>159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s="54" customFormat="1" ht="11.25" x14ac:dyDescent="0.25">
      <c r="A156" s="41"/>
      <c r="B156" s="55"/>
      <c r="C156" s="56" t="s">
        <v>157</v>
      </c>
      <c r="D156" s="57"/>
      <c r="E156" s="51" t="s">
        <v>29</v>
      </c>
      <c r="F156" s="51" t="s">
        <v>29</v>
      </c>
      <c r="G156" s="52" t="str">
        <f t="shared" si="3"/>
        <v>…</v>
      </c>
      <c r="H156" s="52" t="str">
        <f t="shared" si="3"/>
        <v>…</v>
      </c>
      <c r="I156" s="44"/>
      <c r="J156" s="44"/>
      <c r="K156" s="44"/>
    </row>
    <row r="157" spans="1:11" s="54" customFormat="1" ht="11.25" x14ac:dyDescent="0.25">
      <c r="A157" s="41"/>
      <c r="B157" s="42" t="s">
        <v>160</v>
      </c>
      <c r="C157" s="42"/>
      <c r="D157" s="43"/>
      <c r="E157" s="51" t="s">
        <v>29</v>
      </c>
      <c r="F157" s="51" t="s">
        <v>29</v>
      </c>
      <c r="G157" s="52" t="str">
        <f t="shared" si="3"/>
        <v>…</v>
      </c>
      <c r="H157" s="58" t="str">
        <f t="shared" si="3"/>
        <v>…</v>
      </c>
      <c r="I157" s="44"/>
      <c r="J157" s="44"/>
      <c r="K157" s="44"/>
    </row>
    <row r="158" spans="1:11" s="54" customFormat="1" ht="11.25" x14ac:dyDescent="0.25">
      <c r="A158" s="41"/>
      <c r="B158" s="55"/>
      <c r="C158" s="56" t="s">
        <v>160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s="54" customFormat="1" ht="11.25" x14ac:dyDescent="0.25">
      <c r="A159" s="41"/>
      <c r="B159" s="55"/>
      <c r="C159" s="56" t="s">
        <v>161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s="54" customFormat="1" ht="11.25" x14ac:dyDescent="0.25">
      <c r="A160" s="41"/>
      <c r="B160" s="55"/>
      <c r="C160" s="56" t="s">
        <v>162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s="54" customFormat="1" ht="11.25" x14ac:dyDescent="0.25">
      <c r="A161" s="41"/>
      <c r="B161" s="55"/>
      <c r="C161" s="56" t="s">
        <v>163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s="54" customFormat="1" ht="11.25" x14ac:dyDescent="0.25">
      <c r="A162" s="41"/>
      <c r="B162" s="55"/>
      <c r="C162" s="56" t="s">
        <v>164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s="54" customFormat="1" ht="11.25" x14ac:dyDescent="0.25">
      <c r="A163" s="41"/>
      <c r="B163" s="55"/>
      <c r="C163" s="56" t="s">
        <v>165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s="54" customFormat="1" ht="11.25" x14ac:dyDescent="0.25">
      <c r="A164" s="41"/>
      <c r="B164" s="55"/>
      <c r="C164" s="56" t="s">
        <v>166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s="54" customFormat="1" ht="11.25" x14ac:dyDescent="0.25">
      <c r="A165" s="41"/>
      <c r="B165" s="55"/>
      <c r="C165" s="56" t="s">
        <v>167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s="54" customFormat="1" ht="11.25" x14ac:dyDescent="0.25">
      <c r="A166" s="41"/>
      <c r="B166" s="55"/>
      <c r="C166" s="56" t="s">
        <v>168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s="54" customFormat="1" ht="11.25" x14ac:dyDescent="0.25">
      <c r="A167" s="41"/>
      <c r="B167" s="55"/>
      <c r="C167" s="56" t="s">
        <v>169</v>
      </c>
      <c r="D167" s="57"/>
      <c r="E167" s="51" t="s">
        <v>29</v>
      </c>
      <c r="F167" s="51" t="s">
        <v>29</v>
      </c>
      <c r="G167" s="52" t="str">
        <f t="shared" si="3"/>
        <v>…</v>
      </c>
      <c r="H167" s="52" t="str">
        <f t="shared" si="3"/>
        <v>…</v>
      </c>
      <c r="I167" s="44"/>
      <c r="J167" s="44"/>
      <c r="K167" s="44"/>
    </row>
    <row r="168" spans="1:11" s="54" customFormat="1" ht="11.25" x14ac:dyDescent="0.25">
      <c r="A168" s="41"/>
      <c r="B168" s="42" t="s">
        <v>170</v>
      </c>
      <c r="C168" s="42"/>
      <c r="D168" s="43"/>
      <c r="E168" s="51" t="s">
        <v>29</v>
      </c>
      <c r="F168" s="51" t="s">
        <v>29</v>
      </c>
      <c r="G168" s="52" t="str">
        <f t="shared" si="3"/>
        <v>…</v>
      </c>
      <c r="H168" s="58" t="str">
        <f t="shared" si="3"/>
        <v>…</v>
      </c>
      <c r="I168" s="44"/>
      <c r="J168" s="44"/>
      <c r="K168" s="44"/>
    </row>
    <row r="169" spans="1:11" s="54" customFormat="1" ht="11.25" x14ac:dyDescent="0.25">
      <c r="A169" s="41"/>
      <c r="B169" s="55"/>
      <c r="C169" s="56" t="s">
        <v>171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s="54" customFormat="1" ht="11.25" x14ac:dyDescent="0.25">
      <c r="A170" s="41"/>
      <c r="B170" s="55"/>
      <c r="C170" s="56" t="s">
        <v>172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s="54" customFormat="1" ht="11.25" x14ac:dyDescent="0.25">
      <c r="A171" s="41"/>
      <c r="B171" s="55"/>
      <c r="C171" s="56" t="s">
        <v>170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s="54" customFormat="1" ht="11.25" x14ac:dyDescent="0.25">
      <c r="A172" s="41"/>
      <c r="B172" s="55"/>
      <c r="C172" s="56" t="s">
        <v>173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s="54" customFormat="1" ht="11.25" x14ac:dyDescent="0.25">
      <c r="A173" s="41"/>
      <c r="B173" s="55"/>
      <c r="C173" s="56" t="s">
        <v>174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s="54" customFormat="1" ht="11.25" x14ac:dyDescent="0.25">
      <c r="A174" s="41"/>
      <c r="B174" s="55"/>
      <c r="C174" s="56" t="s">
        <v>175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s="54" customFormat="1" ht="11.25" x14ac:dyDescent="0.25">
      <c r="A175" s="41"/>
      <c r="B175" s="55"/>
      <c r="C175" s="56" t="s">
        <v>176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s="54" customFormat="1" ht="11.25" x14ac:dyDescent="0.25">
      <c r="A176" s="41"/>
      <c r="B176" s="55"/>
      <c r="C176" s="56" t="s">
        <v>177</v>
      </c>
      <c r="D176" s="57"/>
      <c r="E176" s="51" t="s">
        <v>29</v>
      </c>
      <c r="F176" s="51" t="s">
        <v>29</v>
      </c>
      <c r="G176" s="52" t="str">
        <f t="shared" si="3"/>
        <v>…</v>
      </c>
      <c r="H176" s="52" t="str">
        <f t="shared" si="3"/>
        <v>…</v>
      </c>
      <c r="I176" s="44"/>
      <c r="J176" s="44"/>
      <c r="K176" s="44"/>
    </row>
    <row r="177" spans="1:11" s="54" customFormat="1" ht="11.25" x14ac:dyDescent="0.25">
      <c r="A177" s="41"/>
      <c r="B177" s="42" t="s">
        <v>178</v>
      </c>
      <c r="C177" s="42"/>
      <c r="D177" s="43"/>
      <c r="E177" s="51" t="s">
        <v>29</v>
      </c>
      <c r="F177" s="51" t="s">
        <v>29</v>
      </c>
      <c r="G177" s="52" t="str">
        <f t="shared" si="3"/>
        <v>…</v>
      </c>
      <c r="H177" s="58" t="str">
        <f t="shared" si="3"/>
        <v>…</v>
      </c>
      <c r="I177" s="44"/>
      <c r="J177" s="44"/>
      <c r="K177" s="44"/>
    </row>
    <row r="178" spans="1:11" s="54" customFormat="1" ht="11.25" x14ac:dyDescent="0.25">
      <c r="A178" s="41"/>
      <c r="B178" s="55"/>
      <c r="C178" s="56" t="s">
        <v>179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s="54" customFormat="1" ht="11.25" x14ac:dyDescent="0.25">
      <c r="A179" s="41"/>
      <c r="B179" s="55"/>
      <c r="C179" s="56" t="s">
        <v>180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s="54" customFormat="1" ht="11.25" x14ac:dyDescent="0.25">
      <c r="A180" s="41"/>
      <c r="B180" s="55"/>
      <c r="C180" s="56" t="s">
        <v>181</v>
      </c>
      <c r="D180" s="57"/>
      <c r="E180" s="51" t="s">
        <v>29</v>
      </c>
      <c r="F180" s="51" t="s">
        <v>29</v>
      </c>
      <c r="G180" s="52" t="str">
        <f t="shared" si="3"/>
        <v>…</v>
      </c>
      <c r="H180" s="52" t="str">
        <f t="shared" si="3"/>
        <v>…</v>
      </c>
      <c r="I180" s="44"/>
      <c r="J180" s="44"/>
      <c r="K180" s="44"/>
    </row>
    <row r="181" spans="1:11" s="54" customFormat="1" ht="11.25" x14ac:dyDescent="0.25">
      <c r="A181" s="41"/>
      <c r="B181" s="42" t="s">
        <v>182</v>
      </c>
      <c r="C181" s="42"/>
      <c r="D181" s="43"/>
      <c r="E181" s="51" t="s">
        <v>29</v>
      </c>
      <c r="F181" s="51" t="s">
        <v>29</v>
      </c>
      <c r="G181" s="52" t="str">
        <f t="shared" si="3"/>
        <v>…</v>
      </c>
      <c r="H181" s="58" t="str">
        <f t="shared" si="3"/>
        <v>…</v>
      </c>
      <c r="I181" s="44"/>
      <c r="J181" s="44"/>
      <c r="K181" s="44"/>
    </row>
    <row r="182" spans="1:11" s="54" customFormat="1" ht="11.25" x14ac:dyDescent="0.25">
      <c r="A182" s="41"/>
      <c r="B182" s="55"/>
      <c r="C182" s="56" t="s">
        <v>183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s="54" customFormat="1" ht="11.25" x14ac:dyDescent="0.25">
      <c r="A183" s="41"/>
      <c r="B183" s="55"/>
      <c r="C183" s="56" t="s">
        <v>184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s="54" customFormat="1" ht="11.25" x14ac:dyDescent="0.25">
      <c r="A184" s="41"/>
      <c r="B184" s="55"/>
      <c r="C184" s="56" t="s">
        <v>185</v>
      </c>
      <c r="D184" s="57"/>
      <c r="E184" s="51" t="s">
        <v>29</v>
      </c>
      <c r="F184" s="51" t="s">
        <v>29</v>
      </c>
      <c r="G184" s="52" t="str">
        <f t="shared" si="3"/>
        <v>…</v>
      </c>
      <c r="H184" s="52" t="str">
        <f t="shared" si="3"/>
        <v>…</v>
      </c>
      <c r="I184" s="44"/>
      <c r="J184" s="44"/>
      <c r="K184" s="44"/>
    </row>
    <row r="185" spans="1:11" s="54" customFormat="1" ht="11.25" x14ac:dyDescent="0.25">
      <c r="A185" s="41"/>
      <c r="B185" s="42" t="s">
        <v>186</v>
      </c>
      <c r="C185" s="42"/>
      <c r="D185" s="43"/>
      <c r="E185" s="51" t="s">
        <v>29</v>
      </c>
      <c r="F185" s="51" t="s">
        <v>29</v>
      </c>
      <c r="G185" s="52" t="str">
        <f t="shared" si="3"/>
        <v>…</v>
      </c>
      <c r="H185" s="58" t="str">
        <f t="shared" si="3"/>
        <v>…</v>
      </c>
      <c r="I185" s="44"/>
      <c r="J185" s="44"/>
      <c r="K185" s="44"/>
    </row>
    <row r="186" spans="1:11" s="54" customFormat="1" ht="11.25" x14ac:dyDescent="0.25">
      <c r="A186" s="41"/>
      <c r="B186" s="55"/>
      <c r="C186" s="56" t="s">
        <v>186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s="54" customFormat="1" ht="11.25" x14ac:dyDescent="0.25">
      <c r="A187" s="41"/>
      <c r="B187" s="55"/>
      <c r="C187" s="56" t="s">
        <v>187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s="54" customFormat="1" ht="11.25" x14ac:dyDescent="0.25">
      <c r="A188" s="41"/>
      <c r="B188" s="55"/>
      <c r="C188" s="56" t="s">
        <v>188</v>
      </c>
      <c r="D188" s="57"/>
      <c r="E188" s="51" t="s">
        <v>29</v>
      </c>
      <c r="F188" s="51" t="s">
        <v>29</v>
      </c>
      <c r="G188" s="52" t="str">
        <f t="shared" si="3"/>
        <v>…</v>
      </c>
      <c r="H188" s="52" t="str">
        <f t="shared" si="3"/>
        <v>…</v>
      </c>
      <c r="I188" s="44"/>
      <c r="J188" s="44"/>
      <c r="K188" s="44"/>
    </row>
    <row r="189" spans="1:11" s="54" customFormat="1" ht="11.25" x14ac:dyDescent="0.25">
      <c r="A189" s="41"/>
      <c r="B189" s="42" t="s">
        <v>189</v>
      </c>
      <c r="C189" s="42"/>
      <c r="D189" s="43"/>
      <c r="E189" s="51" t="s">
        <v>29</v>
      </c>
      <c r="F189" s="51" t="s">
        <v>29</v>
      </c>
      <c r="G189" s="52" t="str">
        <f t="shared" si="3"/>
        <v>…</v>
      </c>
      <c r="H189" s="58" t="str">
        <f t="shared" si="3"/>
        <v>…</v>
      </c>
      <c r="I189" s="44"/>
      <c r="J189" s="44"/>
      <c r="K189" s="44"/>
    </row>
    <row r="190" spans="1:11" s="54" customFormat="1" ht="11.25" x14ac:dyDescent="0.25">
      <c r="A190" s="41"/>
      <c r="B190" s="55"/>
      <c r="C190" s="56" t="s">
        <v>189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s="54" customFormat="1" ht="11.25" x14ac:dyDescent="0.25">
      <c r="A191" s="41"/>
      <c r="B191" s="55"/>
      <c r="C191" s="56" t="s">
        <v>190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s="54" customFormat="1" ht="11.25" x14ac:dyDescent="0.25">
      <c r="A192" s="41"/>
      <c r="B192" s="55"/>
      <c r="C192" s="56" t="s">
        <v>191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s="54" customFormat="1" ht="11.25" x14ac:dyDescent="0.25">
      <c r="A193" s="41"/>
      <c r="B193" s="55"/>
      <c r="C193" s="56" t="s">
        <v>192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s="54" customFormat="1" ht="11.25" x14ac:dyDescent="0.25">
      <c r="A194" s="41"/>
      <c r="B194" s="55"/>
      <c r="C194" s="56" t="s">
        <v>193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s="54" customFormat="1" ht="11.25" x14ac:dyDescent="0.25">
      <c r="A195" s="41"/>
      <c r="B195" s="55"/>
      <c r="C195" s="56" t="s">
        <v>194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s="54" customFormat="1" ht="11.25" x14ac:dyDescent="0.25">
      <c r="A196" s="41"/>
      <c r="B196" s="55"/>
      <c r="C196" s="56" t="s">
        <v>195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s="54" customFormat="1" ht="11.25" x14ac:dyDescent="0.25">
      <c r="A197" s="41"/>
      <c r="B197" s="55"/>
      <c r="C197" s="56" t="s">
        <v>196</v>
      </c>
      <c r="D197" s="57"/>
      <c r="E197" s="51" t="s">
        <v>29</v>
      </c>
      <c r="F197" s="51" t="s">
        <v>29</v>
      </c>
      <c r="G197" s="52" t="str">
        <f t="shared" si="3"/>
        <v>…</v>
      </c>
      <c r="H197" s="52" t="str">
        <f t="shared" si="3"/>
        <v>…</v>
      </c>
      <c r="I197" s="44"/>
      <c r="J197" s="44"/>
      <c r="K197" s="44"/>
    </row>
    <row r="198" spans="1:11" s="54" customFormat="1" ht="11.25" x14ac:dyDescent="0.25">
      <c r="A198" s="41"/>
      <c r="B198" s="42" t="s">
        <v>197</v>
      </c>
      <c r="C198" s="42"/>
      <c r="D198" s="43"/>
      <c r="E198" s="51" t="s">
        <v>29</v>
      </c>
      <c r="F198" s="51" t="s">
        <v>29</v>
      </c>
      <c r="G198" s="52" t="str">
        <f t="shared" si="3"/>
        <v>…</v>
      </c>
      <c r="H198" s="58" t="str">
        <f t="shared" si="3"/>
        <v>…</v>
      </c>
      <c r="I198" s="44"/>
      <c r="J198" s="44"/>
      <c r="K198" s="44"/>
    </row>
    <row r="199" spans="1:11" s="54" customFormat="1" ht="11.25" x14ac:dyDescent="0.25">
      <c r="A199" s="41"/>
      <c r="B199" s="55"/>
      <c r="C199" s="56" t="s">
        <v>197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s="54" customFormat="1" ht="11.25" x14ac:dyDescent="0.25">
      <c r="A200" s="41"/>
      <c r="B200" s="55"/>
      <c r="C200" s="56" t="s">
        <v>198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s="54" customFormat="1" ht="11.25" x14ac:dyDescent="0.25">
      <c r="A201" s="41"/>
      <c r="B201" s="55"/>
      <c r="C201" s="56" t="s">
        <v>199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s="54" customFormat="1" ht="11.25" x14ac:dyDescent="0.25">
      <c r="A202" s="41"/>
      <c r="B202" s="55"/>
      <c r="C202" s="56" t="s">
        <v>200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s="54" customFormat="1" ht="11.25" x14ac:dyDescent="0.25">
      <c r="A203" s="41"/>
      <c r="B203" s="55"/>
      <c r="C203" s="56" t="s">
        <v>201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s="54" customFormat="1" ht="11.25" x14ac:dyDescent="0.25">
      <c r="A204" s="41"/>
      <c r="B204" s="55"/>
      <c r="C204" s="56" t="s">
        <v>202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s="54" customFormat="1" ht="11.25" x14ac:dyDescent="0.25">
      <c r="A205" s="41"/>
      <c r="B205" s="55"/>
      <c r="C205" s="56" t="s">
        <v>203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s="54" customFormat="1" ht="11.25" x14ac:dyDescent="0.25">
      <c r="A206" s="41"/>
      <c r="B206" s="55"/>
      <c r="C206" s="56" t="s">
        <v>204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s="54" customFormat="1" ht="11.25" x14ac:dyDescent="0.25">
      <c r="A207" s="41"/>
      <c r="B207" s="55"/>
      <c r="C207" s="56" t="s">
        <v>205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s="54" customFormat="1" ht="11.25" x14ac:dyDescent="0.25">
      <c r="A208" s="41"/>
      <c r="B208" s="55"/>
      <c r="C208" s="56" t="s">
        <v>206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s="54" customFormat="1" ht="11.25" x14ac:dyDescent="0.25">
      <c r="A209" s="41"/>
      <c r="B209" s="55"/>
      <c r="C209" s="56" t="s">
        <v>207</v>
      </c>
      <c r="D209" s="57"/>
      <c r="E209" s="51" t="s">
        <v>29</v>
      </c>
      <c r="F209" s="51" t="s">
        <v>29</v>
      </c>
      <c r="G209" s="52" t="str">
        <f t="shared" si="3"/>
        <v>…</v>
      </c>
      <c r="H209" s="52" t="str">
        <f t="shared" si="3"/>
        <v>…</v>
      </c>
      <c r="I209" s="44"/>
      <c r="J209" s="44"/>
      <c r="K209" s="44"/>
    </row>
    <row r="210" spans="1:11" s="54" customFormat="1" ht="11.25" x14ac:dyDescent="0.25">
      <c r="A210" s="41"/>
      <c r="B210" s="55"/>
      <c r="C210" s="56" t="s">
        <v>208</v>
      </c>
      <c r="D210" s="57"/>
      <c r="E210" s="51" t="s">
        <v>29</v>
      </c>
      <c r="F210" s="51" t="s">
        <v>29</v>
      </c>
      <c r="G210" s="52" t="str">
        <f t="shared" ref="G210:H236" si="4">IFERROR(E210-F210, "…")</f>
        <v>…</v>
      </c>
      <c r="H210" s="52" t="str">
        <f t="shared" si="4"/>
        <v>…</v>
      </c>
      <c r="I210" s="44"/>
      <c r="J210" s="44"/>
      <c r="K210" s="44"/>
    </row>
    <row r="211" spans="1:11" s="54" customFormat="1" ht="11.25" x14ac:dyDescent="0.25">
      <c r="A211" s="41"/>
      <c r="B211" s="55"/>
      <c r="C211" s="56" t="s">
        <v>209</v>
      </c>
      <c r="D211" s="57"/>
      <c r="E211" s="51" t="s">
        <v>29</v>
      </c>
      <c r="F211" s="51" t="s">
        <v>29</v>
      </c>
      <c r="G211" s="52" t="str">
        <f t="shared" si="4"/>
        <v>…</v>
      </c>
      <c r="H211" s="52" t="str">
        <f t="shared" si="4"/>
        <v>…</v>
      </c>
      <c r="I211" s="44"/>
      <c r="J211" s="44"/>
      <c r="K211" s="44"/>
    </row>
    <row r="212" spans="1:11" s="54" customFormat="1" ht="11.25" x14ac:dyDescent="0.25">
      <c r="A212" s="41"/>
      <c r="B212" s="42" t="s">
        <v>210</v>
      </c>
      <c r="C212" s="42"/>
      <c r="D212" s="43"/>
      <c r="E212" s="51" t="s">
        <v>29</v>
      </c>
      <c r="F212" s="51" t="s">
        <v>29</v>
      </c>
      <c r="G212" s="52" t="str">
        <f t="shared" si="4"/>
        <v>…</v>
      </c>
      <c r="H212" s="58" t="str">
        <f t="shared" si="4"/>
        <v>…</v>
      </c>
      <c r="I212" s="44"/>
      <c r="J212" s="44"/>
      <c r="K212" s="44"/>
    </row>
    <row r="213" spans="1:11" s="54" customFormat="1" ht="11.25" x14ac:dyDescent="0.25">
      <c r="A213" s="41"/>
      <c r="B213" s="55"/>
      <c r="C213" s="56" t="s">
        <v>211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s="54" customFormat="1" ht="11.25" x14ac:dyDescent="0.25">
      <c r="A214" s="41"/>
      <c r="B214" s="55"/>
      <c r="C214" s="56" t="s">
        <v>212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s="54" customFormat="1" ht="11.25" x14ac:dyDescent="0.25">
      <c r="A215" s="41"/>
      <c r="B215" s="55"/>
      <c r="C215" s="56" t="s">
        <v>213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s="54" customFormat="1" ht="11.25" x14ac:dyDescent="0.25">
      <c r="A216" s="41"/>
      <c r="B216" s="55"/>
      <c r="C216" s="56" t="s">
        <v>214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s="54" customFormat="1" ht="11.25" x14ac:dyDescent="0.25">
      <c r="A217" s="41"/>
      <c r="B217" s="55"/>
      <c r="C217" s="56" t="s">
        <v>215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s="54" customFormat="1" ht="11.25" x14ac:dyDescent="0.25">
      <c r="A218" s="41"/>
      <c r="B218" s="55"/>
      <c r="C218" s="56" t="s">
        <v>216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s="54" customFormat="1" ht="11.25" x14ac:dyDescent="0.25">
      <c r="A219" s="41"/>
      <c r="B219" s="55"/>
      <c r="C219" s="56" t="s">
        <v>217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s="54" customFormat="1" ht="11.25" x14ac:dyDescent="0.25">
      <c r="A220" s="41"/>
      <c r="B220" s="55"/>
      <c r="C220" s="56" t="s">
        <v>218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s="54" customFormat="1" ht="11.25" x14ac:dyDescent="0.25">
      <c r="A221" s="41"/>
      <c r="B221" s="55"/>
      <c r="C221" s="56" t="s">
        <v>210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s="54" customFormat="1" ht="11.25" x14ac:dyDescent="0.25">
      <c r="A222" s="41"/>
      <c r="B222" s="55"/>
      <c r="C222" s="56" t="s">
        <v>219</v>
      </c>
      <c r="D222" s="57"/>
      <c r="E222" s="51" t="s">
        <v>29</v>
      </c>
      <c r="F222" s="51" t="s">
        <v>29</v>
      </c>
      <c r="G222" s="52" t="str">
        <f t="shared" si="4"/>
        <v>…</v>
      </c>
      <c r="H222" s="52" t="str">
        <f t="shared" si="4"/>
        <v>…</v>
      </c>
      <c r="I222" s="44"/>
      <c r="J222" s="44"/>
      <c r="K222" s="44"/>
    </row>
    <row r="223" spans="1:11" s="54" customFormat="1" ht="11.25" x14ac:dyDescent="0.25">
      <c r="A223" s="41"/>
      <c r="B223" s="42" t="s">
        <v>220</v>
      </c>
      <c r="C223" s="42"/>
      <c r="D223" s="43"/>
      <c r="E223" s="51" t="s">
        <v>29</v>
      </c>
      <c r="F223" s="51" t="s">
        <v>29</v>
      </c>
      <c r="G223" s="52" t="str">
        <f t="shared" si="4"/>
        <v>…</v>
      </c>
      <c r="H223" s="58" t="str">
        <f t="shared" si="4"/>
        <v>…</v>
      </c>
      <c r="I223" s="44"/>
      <c r="J223" s="44"/>
      <c r="K223" s="44"/>
    </row>
    <row r="224" spans="1:11" s="54" customFormat="1" ht="11.25" x14ac:dyDescent="0.25">
      <c r="A224" s="41"/>
      <c r="B224" s="55"/>
      <c r="C224" s="56" t="s">
        <v>220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s="54" customFormat="1" ht="11.25" x14ac:dyDescent="0.25">
      <c r="A225" s="41"/>
      <c r="B225" s="55"/>
      <c r="C225" s="56" t="s">
        <v>221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s="54" customFormat="1" ht="11.25" x14ac:dyDescent="0.25">
      <c r="A226" s="41"/>
      <c r="B226" s="55"/>
      <c r="C226" s="56" t="s">
        <v>222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s="54" customFormat="1" ht="11.25" x14ac:dyDescent="0.25">
      <c r="A227" s="41"/>
      <c r="B227" s="55"/>
      <c r="C227" s="56" t="s">
        <v>223</v>
      </c>
      <c r="D227" s="57"/>
      <c r="E227" s="51" t="s">
        <v>29</v>
      </c>
      <c r="F227" s="51" t="s">
        <v>29</v>
      </c>
      <c r="G227" s="52" t="str">
        <f t="shared" si="4"/>
        <v>…</v>
      </c>
      <c r="H227" s="52" t="str">
        <f t="shared" si="4"/>
        <v>…</v>
      </c>
      <c r="I227" s="44"/>
      <c r="J227" s="44"/>
      <c r="K227" s="44"/>
    </row>
    <row r="228" spans="1:11" s="54" customFormat="1" ht="11.25" x14ac:dyDescent="0.25">
      <c r="A228" s="41"/>
      <c r="B228" s="42" t="s">
        <v>224</v>
      </c>
      <c r="C228" s="42"/>
      <c r="D228" s="43"/>
      <c r="E228" s="51" t="s">
        <v>29</v>
      </c>
      <c r="F228" s="51" t="s">
        <v>29</v>
      </c>
      <c r="G228" s="52" t="str">
        <f t="shared" si="4"/>
        <v>…</v>
      </c>
      <c r="H228" s="58" t="str">
        <f t="shared" si="4"/>
        <v>…</v>
      </c>
      <c r="I228" s="44"/>
      <c r="J228" s="44"/>
      <c r="K228" s="44"/>
    </row>
    <row r="229" spans="1:11" s="54" customFormat="1" ht="11.25" x14ac:dyDescent="0.25">
      <c r="A229" s="41"/>
      <c r="B229" s="55"/>
      <c r="C229" s="56" t="s">
        <v>224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s="54" customFormat="1" ht="11.25" x14ac:dyDescent="0.25">
      <c r="A230" s="41"/>
      <c r="B230" s="55"/>
      <c r="C230" s="56" t="s">
        <v>225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s="54" customFormat="1" ht="11.25" x14ac:dyDescent="0.25">
      <c r="A231" s="41"/>
      <c r="B231" s="55"/>
      <c r="C231" s="56" t="s">
        <v>226</v>
      </c>
      <c r="D231" s="57"/>
      <c r="E231" s="51" t="s">
        <v>29</v>
      </c>
      <c r="F231" s="51" t="s">
        <v>29</v>
      </c>
      <c r="G231" s="52" t="str">
        <f t="shared" si="4"/>
        <v>…</v>
      </c>
      <c r="H231" s="52" t="str">
        <f t="shared" si="4"/>
        <v>…</v>
      </c>
      <c r="I231" s="44"/>
      <c r="J231" s="44"/>
      <c r="K231" s="44"/>
    </row>
    <row r="232" spans="1:11" s="54" customFormat="1" ht="11.25" x14ac:dyDescent="0.25">
      <c r="A232" s="41"/>
      <c r="B232" s="42" t="s">
        <v>175</v>
      </c>
      <c r="C232" s="42"/>
      <c r="D232" s="43"/>
      <c r="E232" s="51" t="s">
        <v>29</v>
      </c>
      <c r="F232" s="51" t="s">
        <v>29</v>
      </c>
      <c r="G232" s="52" t="str">
        <f t="shared" si="4"/>
        <v>…</v>
      </c>
      <c r="H232" s="58" t="str">
        <f t="shared" si="4"/>
        <v>…</v>
      </c>
      <c r="I232" s="44"/>
      <c r="J232" s="44"/>
      <c r="K232" s="44"/>
    </row>
    <row r="233" spans="1:11" s="54" customFormat="1" ht="11.25" x14ac:dyDescent="0.25">
      <c r="A233" s="41"/>
      <c r="B233" s="55"/>
      <c r="C233" s="56" t="s">
        <v>227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s="54" customFormat="1" ht="11.25" x14ac:dyDescent="0.25">
      <c r="A234" s="41"/>
      <c r="B234" s="55"/>
      <c r="C234" s="56" t="s">
        <v>228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s="54" customFormat="1" ht="11.25" x14ac:dyDescent="0.25">
      <c r="A235" s="41"/>
      <c r="B235" s="55"/>
      <c r="C235" s="56" t="s">
        <v>229</v>
      </c>
      <c r="D235" s="57"/>
      <c r="E235" s="51" t="s">
        <v>29</v>
      </c>
      <c r="F235" s="51" t="s">
        <v>29</v>
      </c>
      <c r="G235" s="52" t="str">
        <f t="shared" si="4"/>
        <v>…</v>
      </c>
      <c r="H235" s="52" t="str">
        <f t="shared" si="4"/>
        <v>…</v>
      </c>
      <c r="I235" s="44"/>
      <c r="J235" s="44"/>
      <c r="K235" s="44"/>
    </row>
    <row r="236" spans="1:11" s="54" customFormat="1" ht="11.25" x14ac:dyDescent="0.25">
      <c r="A236" s="59"/>
      <c r="B236" s="60"/>
      <c r="C236" s="61" t="s">
        <v>230</v>
      </c>
      <c r="D236" s="62"/>
      <c r="E236" s="63" t="s">
        <v>29</v>
      </c>
      <c r="F236" s="63" t="s">
        <v>29</v>
      </c>
      <c r="G236" s="64" t="str">
        <f t="shared" si="4"/>
        <v>…</v>
      </c>
      <c r="H236" s="64" t="str">
        <f t="shared" si="4"/>
        <v>…</v>
      </c>
      <c r="I236" s="65"/>
      <c r="J236" s="65"/>
      <c r="K236" s="65"/>
    </row>
  </sheetData>
  <mergeCells count="16">
    <mergeCell ref="A6:B6"/>
    <mergeCell ref="A2:K2"/>
    <mergeCell ref="A3:K3"/>
    <mergeCell ref="A4:H4"/>
    <mergeCell ref="A5:B5"/>
    <mergeCell ref="A7:B7"/>
    <mergeCell ref="C7:H7"/>
    <mergeCell ref="A8:B8"/>
    <mergeCell ref="C8:H8"/>
    <mergeCell ref="A14:D14"/>
    <mergeCell ref="E14:H14"/>
    <mergeCell ref="I14:K14"/>
    <mergeCell ref="A16:D16"/>
    <mergeCell ref="N20:Q20"/>
    <mergeCell ref="R20:U20"/>
    <mergeCell ref="V20:X20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workbookViewId="0">
      <selection activeCell="C5" sqref="C5:H5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33" t="s">
        <v>343</v>
      </c>
      <c r="D4" s="233"/>
      <c r="E4" s="233"/>
      <c r="F4" s="233"/>
      <c r="G4" s="233"/>
      <c r="H4" s="233"/>
      <c r="I4" s="4"/>
      <c r="J4" s="5"/>
      <c r="K4" s="5"/>
    </row>
    <row r="5" spans="1:11" s="6" customFormat="1" ht="11.25" customHeight="1" x14ac:dyDescent="0.25">
      <c r="A5" s="219" t="s">
        <v>3</v>
      </c>
      <c r="B5" s="219"/>
      <c r="C5" s="233" t="s">
        <v>344</v>
      </c>
      <c r="D5" s="233"/>
      <c r="E5" s="233"/>
      <c r="F5" s="233"/>
      <c r="G5" s="233"/>
      <c r="H5" s="233"/>
      <c r="I5" s="4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345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346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185"/>
      <c r="B8" s="185"/>
      <c r="C8" s="186"/>
      <c r="D8" s="186"/>
      <c r="E8" s="9"/>
      <c r="F8" s="9"/>
      <c r="G8" s="186"/>
      <c r="H8" s="186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187" t="s">
        <v>14</v>
      </c>
      <c r="B14" s="187" t="s">
        <v>15</v>
      </c>
      <c r="C14" s="187" t="s">
        <v>16</v>
      </c>
      <c r="D14" s="187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113</v>
      </c>
      <c r="F15" s="38">
        <v>28</v>
      </c>
      <c r="G15" s="39">
        <f>E15-F15</f>
        <v>85</v>
      </c>
      <c r="H15" s="40">
        <f>G15/E15</f>
        <v>0.75221238938053092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mergeCells count="15">
    <mergeCell ref="A5:B5"/>
    <mergeCell ref="C5:H5"/>
    <mergeCell ref="A1:K1"/>
    <mergeCell ref="A2:K2"/>
    <mergeCell ref="A3:H3"/>
    <mergeCell ref="A4:B4"/>
    <mergeCell ref="C4:H4"/>
    <mergeCell ref="I13:K13"/>
    <mergeCell ref="A15:D15"/>
    <mergeCell ref="A6:B6"/>
    <mergeCell ref="C6:H6"/>
    <mergeCell ref="A7:B7"/>
    <mergeCell ref="C7:H7"/>
    <mergeCell ref="A13:D13"/>
    <mergeCell ref="E13:H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zoomScale="130" zoomScaleNormal="130" workbookViewId="0">
      <selection activeCell="C6" sqref="C6:H6"/>
    </sheetView>
  </sheetViews>
  <sheetFormatPr baseColWidth="10" defaultRowHeight="15" x14ac:dyDescent="0.25"/>
  <sheetData>
    <row r="1" spans="1:11" ht="15.75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x14ac:dyDescent="0.25">
      <c r="A4" s="219" t="s">
        <v>2</v>
      </c>
      <c r="B4" s="219"/>
      <c r="C4" s="217" t="s">
        <v>301</v>
      </c>
      <c r="D4" s="86"/>
      <c r="E4" s="86"/>
      <c r="F4" s="86"/>
      <c r="G4" s="86"/>
      <c r="H4" s="86"/>
      <c r="J4" s="5"/>
      <c r="K4" s="5"/>
    </row>
    <row r="5" spans="1:11" x14ac:dyDescent="0.25">
      <c r="A5" s="219" t="s">
        <v>3</v>
      </c>
      <c r="B5" s="219"/>
      <c r="C5" s="217" t="s">
        <v>347</v>
      </c>
      <c r="D5" s="86"/>
      <c r="E5" s="86"/>
      <c r="F5" s="86"/>
      <c r="G5" s="86"/>
      <c r="H5" s="86"/>
      <c r="J5" s="5"/>
      <c r="K5" s="5"/>
    </row>
    <row r="6" spans="1:11" x14ac:dyDescent="0.25">
      <c r="A6" s="219" t="s">
        <v>4</v>
      </c>
      <c r="B6" s="219"/>
      <c r="C6" s="233" t="s">
        <v>252</v>
      </c>
      <c r="D6" s="233"/>
      <c r="E6" s="233"/>
      <c r="F6" s="233"/>
      <c r="G6" s="233"/>
      <c r="H6" s="233"/>
      <c r="I6" s="4"/>
      <c r="J6" s="5"/>
      <c r="K6" s="5"/>
    </row>
    <row r="7" spans="1:11" x14ac:dyDescent="0.25">
      <c r="A7" s="219" t="s">
        <v>6</v>
      </c>
      <c r="B7" s="219"/>
      <c r="C7" s="233" t="s">
        <v>253</v>
      </c>
      <c r="D7" s="233"/>
      <c r="E7" s="233"/>
      <c r="F7" s="233"/>
      <c r="G7" s="233"/>
      <c r="H7" s="233"/>
      <c r="I7" s="4"/>
      <c r="J7" s="5"/>
      <c r="K7" s="5"/>
    </row>
    <row r="8" spans="1:11" x14ac:dyDescent="0.25">
      <c r="A8" s="82"/>
      <c r="B8" s="82"/>
      <c r="C8" s="6"/>
      <c r="D8" s="83"/>
      <c r="E8" s="9"/>
      <c r="F8" s="9"/>
      <c r="G8" s="83"/>
      <c r="H8" s="83"/>
      <c r="I8" s="4"/>
      <c r="J8" s="5"/>
      <c r="K8" s="5"/>
    </row>
    <row r="9" spans="1:1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ht="33.75" x14ac:dyDescent="0.25">
      <c r="A14" s="84" t="s">
        <v>14</v>
      </c>
      <c r="B14" s="84" t="s">
        <v>15</v>
      </c>
      <c r="C14" s="84" t="s">
        <v>16</v>
      </c>
      <c r="D14" s="8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x14ac:dyDescent="0.25">
      <c r="A15" s="230" t="s">
        <v>25</v>
      </c>
      <c r="B15" s="231"/>
      <c r="C15" s="231"/>
      <c r="D15" s="232"/>
      <c r="E15" s="38">
        <v>400</v>
      </c>
      <c r="F15" s="38">
        <v>0</v>
      </c>
      <c r="G15" s="39">
        <f>E15-F15</f>
        <v>400</v>
      </c>
      <c r="H15" s="40">
        <f>G15/E15</f>
        <v>1</v>
      </c>
      <c r="I15" s="38">
        <v>0</v>
      </c>
      <c r="J15" s="38">
        <v>2</v>
      </c>
      <c r="K15" s="38">
        <v>60</v>
      </c>
    </row>
    <row r="16" spans="1:11" x14ac:dyDescent="0.25">
      <c r="A16" s="41"/>
      <c r="B16" s="42" t="s">
        <v>26</v>
      </c>
      <c r="C16" s="42"/>
      <c r="D16" s="43"/>
      <c r="E16" s="44" t="s">
        <v>29</v>
      </c>
      <c r="F16" s="44" t="s">
        <v>29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</row>
    <row r="18" spans="1:1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</row>
    <row r="19" spans="1:1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</row>
    <row r="20" spans="1:1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</row>
    <row r="21" spans="1:1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1" x14ac:dyDescent="0.25">
      <c r="A24" s="41"/>
      <c r="B24" s="42" t="s">
        <v>36</v>
      </c>
      <c r="C24" s="42"/>
      <c r="D24" s="43"/>
      <c r="E24" s="51" t="s">
        <v>29</v>
      </c>
      <c r="F24" s="51" t="s">
        <v>29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51" t="s">
        <v>29</v>
      </c>
      <c r="F45" s="51" t="s">
        <v>29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51" t="s">
        <v>29</v>
      </c>
      <c r="F53" s="51" t="s">
        <v>29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51" t="s">
        <v>29</v>
      </c>
      <c r="F62" s="51" t="s">
        <v>29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51" t="s">
        <v>29</v>
      </c>
      <c r="F74" s="51" t="s">
        <v>29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29</v>
      </c>
      <c r="F88" s="51" t="s">
        <v>29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29</v>
      </c>
      <c r="F89" s="51" t="s">
        <v>29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29</v>
      </c>
      <c r="F103" s="51" t="s">
        <v>29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29</v>
      </c>
      <c r="F111" s="51" t="s">
        <v>29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29</v>
      </c>
      <c r="F123" s="51" t="s">
        <v>29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29</v>
      </c>
      <c r="F129" s="51" t="s">
        <v>29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29</v>
      </c>
      <c r="F139" s="51" t="s">
        <v>29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29</v>
      </c>
      <c r="F152" s="51" t="s">
        <v>29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29</v>
      </c>
      <c r="F156" s="51" t="s">
        <v>29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29</v>
      </c>
      <c r="F167" s="51" t="s">
        <v>29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29</v>
      </c>
      <c r="F176" s="51" t="s">
        <v>29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29</v>
      </c>
      <c r="F180" s="51" t="s">
        <v>29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29</v>
      </c>
      <c r="F184" s="51" t="s">
        <v>29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29</v>
      </c>
      <c r="F188" s="51" t="s">
        <v>29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29</v>
      </c>
      <c r="F197" s="51" t="s">
        <v>29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29</v>
      </c>
      <c r="F211" s="51" t="s">
        <v>29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29</v>
      </c>
      <c r="F222" s="51" t="s">
        <v>29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29</v>
      </c>
      <c r="F227" s="51" t="s">
        <v>29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29</v>
      </c>
      <c r="F231" s="51" t="s">
        <v>29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  <c r="J236" s="70"/>
      <c r="K236" s="70"/>
    </row>
    <row r="237" spans="1:11" x14ac:dyDescent="0.25">
      <c r="A237" s="71"/>
      <c r="B237" s="71"/>
      <c r="C237" s="71"/>
      <c r="D237" s="71"/>
      <c r="E237" s="72"/>
      <c r="F237" s="72"/>
      <c r="G237" s="54"/>
      <c r="H237" s="73"/>
      <c r="I237" s="74"/>
      <c r="J237" s="70"/>
      <c r="K237" s="70"/>
    </row>
    <row r="238" spans="1:11" x14ac:dyDescent="0.25">
      <c r="A238" s="71"/>
      <c r="B238" s="71"/>
      <c r="C238" s="71"/>
      <c r="D238" s="71"/>
      <c r="E238" s="72"/>
      <c r="F238" s="72"/>
      <c r="G238" s="54"/>
      <c r="H238" s="73"/>
      <c r="I238" s="74"/>
      <c r="J238" s="70"/>
      <c r="K238" s="70"/>
    </row>
    <row r="239" spans="1:11" x14ac:dyDescent="0.25">
      <c r="A239" s="71"/>
      <c r="B239" s="71"/>
      <c r="C239" s="71"/>
      <c r="D239" s="71"/>
      <c r="E239" s="72"/>
      <c r="F239" s="72"/>
      <c r="G239" s="54"/>
      <c r="H239" s="73"/>
      <c r="I239" s="74"/>
      <c r="J239" s="70"/>
      <c r="K239" s="70"/>
    </row>
    <row r="240" spans="1:11" x14ac:dyDescent="0.25">
      <c r="A240" s="71"/>
      <c r="B240" s="71"/>
      <c r="C240" s="71"/>
      <c r="D240" s="71"/>
      <c r="E240" s="72"/>
      <c r="F240" s="72"/>
      <c r="G240" s="54"/>
      <c r="H240" s="73"/>
      <c r="I240" s="74"/>
      <c r="J240" s="70"/>
      <c r="K240" s="70"/>
    </row>
    <row r="241" spans="1:11" x14ac:dyDescent="0.25">
      <c r="A241" s="71"/>
      <c r="B241" s="71"/>
      <c r="C241" s="71"/>
      <c r="D241" s="71"/>
      <c r="E241" s="72"/>
      <c r="F241" s="72"/>
      <c r="G241" s="54"/>
      <c r="H241" s="73"/>
      <c r="I241" s="74"/>
      <c r="J241" s="70"/>
      <c r="K241" s="70"/>
    </row>
    <row r="242" spans="1:11" x14ac:dyDescent="0.25">
      <c r="A242" s="71"/>
      <c r="B242" s="71"/>
      <c r="C242" s="71"/>
      <c r="D242" s="71"/>
      <c r="E242" s="72"/>
      <c r="F242" s="72"/>
      <c r="G242" s="54"/>
      <c r="H242" s="73"/>
      <c r="I242" s="74"/>
      <c r="J242" s="70"/>
      <c r="K242" s="70"/>
    </row>
    <row r="243" spans="1:11" x14ac:dyDescent="0.25">
      <c r="A243" s="71"/>
      <c r="B243" s="71"/>
      <c r="C243" s="71"/>
      <c r="D243" s="71"/>
      <c r="E243" s="72"/>
      <c r="F243" s="72"/>
      <c r="G243" s="54"/>
      <c r="H243" s="73"/>
      <c r="I243" s="74"/>
      <c r="J243" s="70"/>
      <c r="K243" s="70"/>
    </row>
    <row r="244" spans="1:11" x14ac:dyDescent="0.25">
      <c r="A244" s="71"/>
      <c r="B244" s="71"/>
      <c r="C244" s="71"/>
      <c r="D244" s="71"/>
      <c r="E244" s="72"/>
      <c r="F244" s="72"/>
      <c r="G244" s="54"/>
      <c r="H244" s="73"/>
      <c r="I244" s="74"/>
      <c r="J244" s="70"/>
      <c r="K244" s="70"/>
    </row>
    <row r="245" spans="1:11" x14ac:dyDescent="0.25">
      <c r="A245" s="71"/>
      <c r="B245" s="71"/>
      <c r="C245" s="71"/>
      <c r="D245" s="71"/>
      <c r="E245" s="72"/>
      <c r="F245" s="72"/>
      <c r="G245" s="54"/>
      <c r="H245" s="73"/>
      <c r="I245" s="74"/>
      <c r="J245" s="70"/>
      <c r="K245" s="70"/>
    </row>
    <row r="246" spans="1:11" x14ac:dyDescent="0.25">
      <c r="A246" s="71"/>
      <c r="B246" s="71"/>
      <c r="C246" s="71"/>
      <c r="D246" s="71"/>
      <c r="E246" s="72"/>
      <c r="F246" s="72"/>
      <c r="G246" s="54"/>
      <c r="H246" s="73"/>
      <c r="I246" s="74"/>
      <c r="J246" s="70"/>
      <c r="K246" s="70"/>
    </row>
    <row r="247" spans="1:11" x14ac:dyDescent="0.25">
      <c r="A247" s="71"/>
      <c r="B247" s="71"/>
      <c r="C247" s="71"/>
      <c r="D247" s="71"/>
      <c r="E247" s="72"/>
      <c r="F247" s="72"/>
      <c r="G247" s="54"/>
      <c r="H247" s="73"/>
      <c r="I247" s="74"/>
      <c r="J247" s="70"/>
      <c r="K247" s="70"/>
    </row>
    <row r="248" spans="1:11" x14ac:dyDescent="0.25">
      <c r="A248" s="71"/>
      <c r="B248" s="71"/>
      <c r="C248" s="71"/>
      <c r="D248" s="71"/>
      <c r="E248" s="72"/>
      <c r="F248" s="72"/>
      <c r="G248" s="54"/>
      <c r="H248" s="73"/>
      <c r="I248" s="74"/>
      <c r="J248" s="70"/>
      <c r="K248" s="70"/>
    </row>
    <row r="249" spans="1:11" x14ac:dyDescent="0.25">
      <c r="A249" s="71"/>
      <c r="B249" s="71"/>
      <c r="C249" s="71"/>
      <c r="D249" s="71"/>
      <c r="E249" s="72"/>
      <c r="F249" s="72"/>
      <c r="G249" s="54"/>
      <c r="H249" s="73"/>
      <c r="I249" s="74"/>
      <c r="J249" s="70"/>
      <c r="K249" s="70"/>
    </row>
    <row r="250" spans="1:11" x14ac:dyDescent="0.25">
      <c r="A250" s="71"/>
      <c r="B250" s="71"/>
      <c r="C250" s="71"/>
      <c r="D250" s="71"/>
      <c r="E250" s="72"/>
      <c r="F250" s="72"/>
      <c r="G250" s="54"/>
      <c r="H250" s="73"/>
      <c r="I250" s="74"/>
      <c r="J250" s="70"/>
      <c r="K250" s="70"/>
    </row>
    <row r="251" spans="1:11" x14ac:dyDescent="0.25">
      <c r="A251" s="71"/>
      <c r="B251" s="71"/>
      <c r="C251" s="71"/>
      <c r="D251" s="71"/>
      <c r="E251" s="72"/>
      <c r="F251" s="72"/>
      <c r="G251" s="54"/>
      <c r="H251" s="73"/>
      <c r="I251" s="74"/>
      <c r="J251" s="70"/>
      <c r="K251" s="70"/>
    </row>
    <row r="252" spans="1:11" x14ac:dyDescent="0.25">
      <c r="A252" s="71"/>
      <c r="B252" s="71"/>
      <c r="C252" s="71"/>
      <c r="D252" s="71"/>
      <c r="E252" s="72"/>
      <c r="F252" s="72"/>
      <c r="G252" s="54"/>
      <c r="H252" s="73"/>
      <c r="I252" s="74"/>
      <c r="J252" s="70"/>
      <c r="K252" s="70"/>
    </row>
    <row r="253" spans="1:11" x14ac:dyDescent="0.25">
      <c r="A253" s="71"/>
      <c r="B253" s="71"/>
      <c r="C253" s="71"/>
      <c r="D253" s="71"/>
      <c r="E253" s="72"/>
      <c r="F253" s="72"/>
      <c r="G253" s="54"/>
      <c r="H253" s="73"/>
      <c r="I253" s="74"/>
      <c r="J253" s="70"/>
      <c r="K253" s="70"/>
    </row>
    <row r="254" spans="1:11" x14ac:dyDescent="0.25">
      <c r="A254" s="71"/>
      <c r="B254" s="71"/>
      <c r="C254" s="71"/>
      <c r="D254" s="71"/>
      <c r="E254" s="72"/>
      <c r="F254" s="72"/>
      <c r="G254" s="54"/>
      <c r="H254" s="73"/>
      <c r="I254" s="74"/>
      <c r="J254" s="70"/>
      <c r="K254" s="70"/>
    </row>
    <row r="255" spans="1:11" x14ac:dyDescent="0.25">
      <c r="A255" s="71"/>
      <c r="B255" s="71"/>
      <c r="C255" s="71"/>
      <c r="D255" s="71"/>
      <c r="E255" s="72"/>
      <c r="F255" s="72"/>
      <c r="G255" s="54"/>
      <c r="H255" s="73"/>
      <c r="I255" s="74"/>
      <c r="J255" s="70"/>
      <c r="K255" s="70"/>
    </row>
  </sheetData>
  <mergeCells count="13">
    <mergeCell ref="A5:B5"/>
    <mergeCell ref="A1:K1"/>
    <mergeCell ref="A2:K2"/>
    <mergeCell ref="A3:H3"/>
    <mergeCell ref="A4:B4"/>
    <mergeCell ref="I13:K13"/>
    <mergeCell ref="A15:D15"/>
    <mergeCell ref="A6:B6"/>
    <mergeCell ref="C6:H6"/>
    <mergeCell ref="A7:B7"/>
    <mergeCell ref="C7:H7"/>
    <mergeCell ref="A13:D13"/>
    <mergeCell ref="E13:H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30" zoomScaleNormal="130" zoomScaleSheetLayoutView="80" workbookViewId="0">
      <selection activeCell="J34" sqref="J34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302</v>
      </c>
      <c r="D4" s="216"/>
      <c r="E4" s="216"/>
      <c r="F4" s="216"/>
      <c r="G4" s="216"/>
      <c r="H4" s="21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297</v>
      </c>
      <c r="D5" s="216"/>
      <c r="E5" s="216"/>
      <c r="F5" s="216"/>
      <c r="G5" s="216"/>
      <c r="H5" s="21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5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7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34" t="s">
        <v>14</v>
      </c>
      <c r="B14" s="34" t="s">
        <v>15</v>
      </c>
      <c r="C14" s="34" t="s">
        <v>16</v>
      </c>
      <c r="D14" s="3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1635283.8924331602</v>
      </c>
      <c r="F15" s="38">
        <v>1224488</v>
      </c>
      <c r="G15" s="39">
        <f>E15-F15</f>
        <v>410795.89243316022</v>
      </c>
      <c r="H15" s="40">
        <f>G15/E15</f>
        <v>0.25120769203072846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tr">
        <f>[1]ELECTROSURESTE!E16</f>
        <v>N.D.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15" zoomScaleNormal="115" zoomScaleSheetLayoutView="80" workbookViewId="0">
      <selection activeCell="K47" sqref="K47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303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304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231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232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34" t="s">
        <v>14</v>
      </c>
      <c r="B14" s="34" t="s">
        <v>15</v>
      </c>
      <c r="C14" s="34" t="s">
        <v>16</v>
      </c>
      <c r="D14" s="3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75">
        <v>15.354545454545455</v>
      </c>
      <c r="F15" s="75">
        <v>17.830909090909092</v>
      </c>
      <c r="G15" s="76">
        <f>E15-F15</f>
        <v>-2.4763636363636365</v>
      </c>
      <c r="H15" s="40">
        <f>G15/E15</f>
        <v>-0.16127886323268206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Normal="100" zoomScaleSheetLayoutView="80" workbookViewId="0">
      <selection activeCell="J61" sqref="J61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3.42578125" style="74" bestFit="1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4" width="12.7109375" style="54" customWidth="1"/>
    <col min="265" max="265" width="13.42578125" style="54" bestFit="1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0" width="12.7109375" style="54" customWidth="1"/>
    <col min="521" max="521" width="13.42578125" style="54" bestFit="1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6" width="12.7109375" style="54" customWidth="1"/>
    <col min="777" max="777" width="13.42578125" style="54" bestFit="1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2" width="12.7109375" style="54" customWidth="1"/>
    <col min="1033" max="1033" width="13.42578125" style="54" bestFit="1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8" width="12.7109375" style="54" customWidth="1"/>
    <col min="1289" max="1289" width="13.42578125" style="54" bestFit="1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4" width="12.7109375" style="54" customWidth="1"/>
    <col min="1545" max="1545" width="13.42578125" style="54" bestFit="1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0" width="12.7109375" style="54" customWidth="1"/>
    <col min="1801" max="1801" width="13.42578125" style="54" bestFit="1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6" width="12.7109375" style="54" customWidth="1"/>
    <col min="2057" max="2057" width="13.42578125" style="54" bestFit="1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2" width="12.7109375" style="54" customWidth="1"/>
    <col min="2313" max="2313" width="13.42578125" style="54" bestFit="1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8" width="12.7109375" style="54" customWidth="1"/>
    <col min="2569" max="2569" width="13.42578125" style="54" bestFit="1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4" width="12.7109375" style="54" customWidth="1"/>
    <col min="2825" max="2825" width="13.42578125" style="54" bestFit="1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0" width="12.7109375" style="54" customWidth="1"/>
    <col min="3081" max="3081" width="13.42578125" style="54" bestFit="1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6" width="12.7109375" style="54" customWidth="1"/>
    <col min="3337" max="3337" width="13.42578125" style="54" bestFit="1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2" width="12.7109375" style="54" customWidth="1"/>
    <col min="3593" max="3593" width="13.42578125" style="54" bestFit="1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8" width="12.7109375" style="54" customWidth="1"/>
    <col min="3849" max="3849" width="13.42578125" style="54" bestFit="1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4" width="12.7109375" style="54" customWidth="1"/>
    <col min="4105" max="4105" width="13.42578125" style="54" bestFit="1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0" width="12.7109375" style="54" customWidth="1"/>
    <col min="4361" max="4361" width="13.42578125" style="54" bestFit="1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6" width="12.7109375" style="54" customWidth="1"/>
    <col min="4617" max="4617" width="13.42578125" style="54" bestFit="1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2" width="12.7109375" style="54" customWidth="1"/>
    <col min="4873" max="4873" width="13.42578125" style="54" bestFit="1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8" width="12.7109375" style="54" customWidth="1"/>
    <col min="5129" max="5129" width="13.42578125" style="54" bestFit="1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4" width="12.7109375" style="54" customWidth="1"/>
    <col min="5385" max="5385" width="13.42578125" style="54" bestFit="1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0" width="12.7109375" style="54" customWidth="1"/>
    <col min="5641" max="5641" width="13.42578125" style="54" bestFit="1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6" width="12.7109375" style="54" customWidth="1"/>
    <col min="5897" max="5897" width="13.42578125" style="54" bestFit="1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2" width="12.7109375" style="54" customWidth="1"/>
    <col min="6153" max="6153" width="13.42578125" style="54" bestFit="1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8" width="12.7109375" style="54" customWidth="1"/>
    <col min="6409" max="6409" width="13.42578125" style="54" bestFit="1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4" width="12.7109375" style="54" customWidth="1"/>
    <col min="6665" max="6665" width="13.42578125" style="54" bestFit="1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0" width="12.7109375" style="54" customWidth="1"/>
    <col min="6921" max="6921" width="13.42578125" style="54" bestFit="1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6" width="12.7109375" style="54" customWidth="1"/>
    <col min="7177" max="7177" width="13.42578125" style="54" bestFit="1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2" width="12.7109375" style="54" customWidth="1"/>
    <col min="7433" max="7433" width="13.42578125" style="54" bestFit="1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8" width="12.7109375" style="54" customWidth="1"/>
    <col min="7689" max="7689" width="13.42578125" style="54" bestFit="1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4" width="12.7109375" style="54" customWidth="1"/>
    <col min="7945" max="7945" width="13.42578125" style="54" bestFit="1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0" width="12.7109375" style="54" customWidth="1"/>
    <col min="8201" max="8201" width="13.42578125" style="54" bestFit="1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6" width="12.7109375" style="54" customWidth="1"/>
    <col min="8457" max="8457" width="13.42578125" style="54" bestFit="1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2" width="12.7109375" style="54" customWidth="1"/>
    <col min="8713" max="8713" width="13.42578125" style="54" bestFit="1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8" width="12.7109375" style="54" customWidth="1"/>
    <col min="8969" max="8969" width="13.42578125" style="54" bestFit="1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4" width="12.7109375" style="54" customWidth="1"/>
    <col min="9225" max="9225" width="13.42578125" style="54" bestFit="1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0" width="12.7109375" style="54" customWidth="1"/>
    <col min="9481" max="9481" width="13.42578125" style="54" bestFit="1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6" width="12.7109375" style="54" customWidth="1"/>
    <col min="9737" max="9737" width="13.42578125" style="54" bestFit="1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2" width="12.7109375" style="54" customWidth="1"/>
    <col min="9993" max="9993" width="13.42578125" style="54" bestFit="1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8" width="12.7109375" style="54" customWidth="1"/>
    <col min="10249" max="10249" width="13.42578125" style="54" bestFit="1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4" width="12.7109375" style="54" customWidth="1"/>
    <col min="10505" max="10505" width="13.42578125" style="54" bestFit="1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0" width="12.7109375" style="54" customWidth="1"/>
    <col min="10761" max="10761" width="13.42578125" style="54" bestFit="1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6" width="12.7109375" style="54" customWidth="1"/>
    <col min="11017" max="11017" width="13.42578125" style="54" bestFit="1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2" width="12.7109375" style="54" customWidth="1"/>
    <col min="11273" max="11273" width="13.42578125" style="54" bestFit="1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8" width="12.7109375" style="54" customWidth="1"/>
    <col min="11529" max="11529" width="13.42578125" style="54" bestFit="1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4" width="12.7109375" style="54" customWidth="1"/>
    <col min="11785" max="11785" width="13.42578125" style="54" bestFit="1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0" width="12.7109375" style="54" customWidth="1"/>
    <col min="12041" max="12041" width="13.42578125" style="54" bestFit="1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6" width="12.7109375" style="54" customWidth="1"/>
    <col min="12297" max="12297" width="13.42578125" style="54" bestFit="1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2" width="12.7109375" style="54" customWidth="1"/>
    <col min="12553" max="12553" width="13.42578125" style="54" bestFit="1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8" width="12.7109375" style="54" customWidth="1"/>
    <col min="12809" max="12809" width="13.42578125" style="54" bestFit="1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4" width="12.7109375" style="54" customWidth="1"/>
    <col min="13065" max="13065" width="13.42578125" style="54" bestFit="1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0" width="12.7109375" style="54" customWidth="1"/>
    <col min="13321" max="13321" width="13.42578125" style="54" bestFit="1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6" width="12.7109375" style="54" customWidth="1"/>
    <col min="13577" max="13577" width="13.42578125" style="54" bestFit="1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2" width="12.7109375" style="54" customWidth="1"/>
    <col min="13833" max="13833" width="13.42578125" style="54" bestFit="1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8" width="12.7109375" style="54" customWidth="1"/>
    <col min="14089" max="14089" width="13.42578125" style="54" bestFit="1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4" width="12.7109375" style="54" customWidth="1"/>
    <col min="14345" max="14345" width="13.42578125" style="54" bestFit="1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0" width="12.7109375" style="54" customWidth="1"/>
    <col min="14601" max="14601" width="13.42578125" style="54" bestFit="1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6" width="12.7109375" style="54" customWidth="1"/>
    <col min="14857" max="14857" width="13.42578125" style="54" bestFit="1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2" width="12.7109375" style="54" customWidth="1"/>
    <col min="15113" max="15113" width="13.42578125" style="54" bestFit="1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8" width="12.7109375" style="54" customWidth="1"/>
    <col min="15369" max="15369" width="13.42578125" style="54" bestFit="1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4" width="12.7109375" style="54" customWidth="1"/>
    <col min="15625" max="15625" width="13.42578125" style="54" bestFit="1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0" width="12.7109375" style="54" customWidth="1"/>
    <col min="15881" max="15881" width="13.42578125" style="54" bestFit="1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6" width="12.7109375" style="54" customWidth="1"/>
    <col min="16137" max="16137" width="13.42578125" style="54" bestFit="1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305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306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233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234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34" t="s">
        <v>14</v>
      </c>
      <c r="B14" s="34" t="s">
        <v>15</v>
      </c>
      <c r="C14" s="34" t="s">
        <v>16</v>
      </c>
      <c r="D14" s="3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75">
        <v>8.372727272727273</v>
      </c>
      <c r="F15" s="75">
        <v>8.949090909090911</v>
      </c>
      <c r="G15" s="77">
        <f>E15-F15</f>
        <v>-0.57636363636363797</v>
      </c>
      <c r="H15" s="40">
        <f>G15/E15</f>
        <v>-6.883821932681887E-2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 t="s">
        <v>235</v>
      </c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90" zoomScaleNormal="90" zoomScaleSheetLayoutView="80" workbookViewId="0">
      <selection activeCell="J67" sqref="J67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307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7" t="s">
        <v>308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236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237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34" t="s">
        <v>14</v>
      </c>
      <c r="B14" s="34" t="s">
        <v>15</v>
      </c>
      <c r="C14" s="34" t="s">
        <v>16</v>
      </c>
      <c r="D14" s="3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151155</v>
      </c>
      <c r="F15" s="38">
        <v>57068</v>
      </c>
      <c r="G15" s="39">
        <f>E15-F15</f>
        <v>94087</v>
      </c>
      <c r="H15" s="40">
        <f>G15/E15</f>
        <v>0.62245377261751178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30" zoomScaleNormal="130" zoomScaleSheetLayoutView="80" workbookViewId="0">
      <selection activeCell="F55" sqref="F55"/>
    </sheetView>
  </sheetViews>
  <sheetFormatPr baseColWidth="10" defaultRowHeight="11.25" outlineLevelRow="1" x14ac:dyDescent="0.25"/>
  <cols>
    <col min="1" max="1" width="7.7109375" style="71" customWidth="1"/>
    <col min="2" max="2" width="12.42578125" style="71" customWidth="1"/>
    <col min="3" max="3" width="20.7109375" style="71" customWidth="1"/>
    <col min="4" max="4" width="20.85546875" style="71" customWidth="1"/>
    <col min="5" max="6" width="12.7109375" style="72" customWidth="1"/>
    <col min="7" max="7" width="15.28515625" style="54" customWidth="1"/>
    <col min="8" max="8" width="12.7109375" style="73" customWidth="1"/>
    <col min="9" max="9" width="12.7109375" style="74" customWidth="1"/>
    <col min="10" max="10" width="12.85546875" style="70" customWidth="1"/>
    <col min="11" max="11" width="13" style="70" customWidth="1"/>
    <col min="12" max="256" width="11.42578125" style="54"/>
    <col min="257" max="257" width="7.7109375" style="54" customWidth="1"/>
    <col min="258" max="258" width="12.42578125" style="54" customWidth="1"/>
    <col min="259" max="259" width="20.7109375" style="54" customWidth="1"/>
    <col min="260" max="260" width="20.85546875" style="54" customWidth="1"/>
    <col min="261" max="262" width="12.7109375" style="54" customWidth="1"/>
    <col min="263" max="263" width="15.28515625" style="54" customWidth="1"/>
    <col min="264" max="265" width="12.7109375" style="54" customWidth="1"/>
    <col min="266" max="266" width="12.85546875" style="54" customWidth="1"/>
    <col min="267" max="267" width="13" style="54" customWidth="1"/>
    <col min="268" max="512" width="11.42578125" style="54"/>
    <col min="513" max="513" width="7.7109375" style="54" customWidth="1"/>
    <col min="514" max="514" width="12.42578125" style="54" customWidth="1"/>
    <col min="515" max="515" width="20.7109375" style="54" customWidth="1"/>
    <col min="516" max="516" width="20.85546875" style="54" customWidth="1"/>
    <col min="517" max="518" width="12.7109375" style="54" customWidth="1"/>
    <col min="519" max="519" width="15.28515625" style="54" customWidth="1"/>
    <col min="520" max="521" width="12.7109375" style="54" customWidth="1"/>
    <col min="522" max="522" width="12.85546875" style="54" customWidth="1"/>
    <col min="523" max="523" width="13" style="54" customWidth="1"/>
    <col min="524" max="768" width="11.42578125" style="54"/>
    <col min="769" max="769" width="7.7109375" style="54" customWidth="1"/>
    <col min="770" max="770" width="12.42578125" style="54" customWidth="1"/>
    <col min="771" max="771" width="20.7109375" style="54" customWidth="1"/>
    <col min="772" max="772" width="20.85546875" style="54" customWidth="1"/>
    <col min="773" max="774" width="12.7109375" style="54" customWidth="1"/>
    <col min="775" max="775" width="15.28515625" style="54" customWidth="1"/>
    <col min="776" max="777" width="12.7109375" style="54" customWidth="1"/>
    <col min="778" max="778" width="12.85546875" style="54" customWidth="1"/>
    <col min="779" max="779" width="13" style="54" customWidth="1"/>
    <col min="780" max="1024" width="11.42578125" style="54"/>
    <col min="1025" max="1025" width="7.7109375" style="54" customWidth="1"/>
    <col min="1026" max="1026" width="12.42578125" style="54" customWidth="1"/>
    <col min="1027" max="1027" width="20.7109375" style="54" customWidth="1"/>
    <col min="1028" max="1028" width="20.85546875" style="54" customWidth="1"/>
    <col min="1029" max="1030" width="12.7109375" style="54" customWidth="1"/>
    <col min="1031" max="1031" width="15.28515625" style="54" customWidth="1"/>
    <col min="1032" max="1033" width="12.7109375" style="54" customWidth="1"/>
    <col min="1034" max="1034" width="12.85546875" style="54" customWidth="1"/>
    <col min="1035" max="1035" width="13" style="54" customWidth="1"/>
    <col min="1036" max="1280" width="11.42578125" style="54"/>
    <col min="1281" max="1281" width="7.7109375" style="54" customWidth="1"/>
    <col min="1282" max="1282" width="12.42578125" style="54" customWidth="1"/>
    <col min="1283" max="1283" width="20.7109375" style="54" customWidth="1"/>
    <col min="1284" max="1284" width="20.85546875" style="54" customWidth="1"/>
    <col min="1285" max="1286" width="12.7109375" style="54" customWidth="1"/>
    <col min="1287" max="1287" width="15.28515625" style="54" customWidth="1"/>
    <col min="1288" max="1289" width="12.7109375" style="54" customWidth="1"/>
    <col min="1290" max="1290" width="12.85546875" style="54" customWidth="1"/>
    <col min="1291" max="1291" width="13" style="54" customWidth="1"/>
    <col min="1292" max="1536" width="11.42578125" style="54"/>
    <col min="1537" max="1537" width="7.7109375" style="54" customWidth="1"/>
    <col min="1538" max="1538" width="12.42578125" style="54" customWidth="1"/>
    <col min="1539" max="1539" width="20.7109375" style="54" customWidth="1"/>
    <col min="1540" max="1540" width="20.85546875" style="54" customWidth="1"/>
    <col min="1541" max="1542" width="12.7109375" style="54" customWidth="1"/>
    <col min="1543" max="1543" width="15.28515625" style="54" customWidth="1"/>
    <col min="1544" max="1545" width="12.7109375" style="54" customWidth="1"/>
    <col min="1546" max="1546" width="12.85546875" style="54" customWidth="1"/>
    <col min="1547" max="1547" width="13" style="54" customWidth="1"/>
    <col min="1548" max="1792" width="11.42578125" style="54"/>
    <col min="1793" max="1793" width="7.7109375" style="54" customWidth="1"/>
    <col min="1794" max="1794" width="12.42578125" style="54" customWidth="1"/>
    <col min="1795" max="1795" width="20.7109375" style="54" customWidth="1"/>
    <col min="1796" max="1796" width="20.85546875" style="54" customWidth="1"/>
    <col min="1797" max="1798" width="12.7109375" style="54" customWidth="1"/>
    <col min="1799" max="1799" width="15.28515625" style="54" customWidth="1"/>
    <col min="1800" max="1801" width="12.7109375" style="54" customWidth="1"/>
    <col min="1802" max="1802" width="12.85546875" style="54" customWidth="1"/>
    <col min="1803" max="1803" width="13" style="54" customWidth="1"/>
    <col min="1804" max="2048" width="11.42578125" style="54"/>
    <col min="2049" max="2049" width="7.7109375" style="54" customWidth="1"/>
    <col min="2050" max="2050" width="12.42578125" style="54" customWidth="1"/>
    <col min="2051" max="2051" width="20.7109375" style="54" customWidth="1"/>
    <col min="2052" max="2052" width="20.85546875" style="54" customWidth="1"/>
    <col min="2053" max="2054" width="12.7109375" style="54" customWidth="1"/>
    <col min="2055" max="2055" width="15.28515625" style="54" customWidth="1"/>
    <col min="2056" max="2057" width="12.7109375" style="54" customWidth="1"/>
    <col min="2058" max="2058" width="12.85546875" style="54" customWidth="1"/>
    <col min="2059" max="2059" width="13" style="54" customWidth="1"/>
    <col min="2060" max="2304" width="11.42578125" style="54"/>
    <col min="2305" max="2305" width="7.7109375" style="54" customWidth="1"/>
    <col min="2306" max="2306" width="12.42578125" style="54" customWidth="1"/>
    <col min="2307" max="2307" width="20.7109375" style="54" customWidth="1"/>
    <col min="2308" max="2308" width="20.85546875" style="54" customWidth="1"/>
    <col min="2309" max="2310" width="12.7109375" style="54" customWidth="1"/>
    <col min="2311" max="2311" width="15.28515625" style="54" customWidth="1"/>
    <col min="2312" max="2313" width="12.7109375" style="54" customWidth="1"/>
    <col min="2314" max="2314" width="12.85546875" style="54" customWidth="1"/>
    <col min="2315" max="2315" width="13" style="54" customWidth="1"/>
    <col min="2316" max="2560" width="11.42578125" style="54"/>
    <col min="2561" max="2561" width="7.7109375" style="54" customWidth="1"/>
    <col min="2562" max="2562" width="12.42578125" style="54" customWidth="1"/>
    <col min="2563" max="2563" width="20.7109375" style="54" customWidth="1"/>
    <col min="2564" max="2564" width="20.85546875" style="54" customWidth="1"/>
    <col min="2565" max="2566" width="12.7109375" style="54" customWidth="1"/>
    <col min="2567" max="2567" width="15.28515625" style="54" customWidth="1"/>
    <col min="2568" max="2569" width="12.7109375" style="54" customWidth="1"/>
    <col min="2570" max="2570" width="12.85546875" style="54" customWidth="1"/>
    <col min="2571" max="2571" width="13" style="54" customWidth="1"/>
    <col min="2572" max="2816" width="11.42578125" style="54"/>
    <col min="2817" max="2817" width="7.7109375" style="54" customWidth="1"/>
    <col min="2818" max="2818" width="12.42578125" style="54" customWidth="1"/>
    <col min="2819" max="2819" width="20.7109375" style="54" customWidth="1"/>
    <col min="2820" max="2820" width="20.85546875" style="54" customWidth="1"/>
    <col min="2821" max="2822" width="12.7109375" style="54" customWidth="1"/>
    <col min="2823" max="2823" width="15.28515625" style="54" customWidth="1"/>
    <col min="2824" max="2825" width="12.7109375" style="54" customWidth="1"/>
    <col min="2826" max="2826" width="12.85546875" style="54" customWidth="1"/>
    <col min="2827" max="2827" width="13" style="54" customWidth="1"/>
    <col min="2828" max="3072" width="11.42578125" style="54"/>
    <col min="3073" max="3073" width="7.7109375" style="54" customWidth="1"/>
    <col min="3074" max="3074" width="12.42578125" style="54" customWidth="1"/>
    <col min="3075" max="3075" width="20.7109375" style="54" customWidth="1"/>
    <col min="3076" max="3076" width="20.85546875" style="54" customWidth="1"/>
    <col min="3077" max="3078" width="12.7109375" style="54" customWidth="1"/>
    <col min="3079" max="3079" width="15.28515625" style="54" customWidth="1"/>
    <col min="3080" max="3081" width="12.7109375" style="54" customWidth="1"/>
    <col min="3082" max="3082" width="12.85546875" style="54" customWidth="1"/>
    <col min="3083" max="3083" width="13" style="54" customWidth="1"/>
    <col min="3084" max="3328" width="11.42578125" style="54"/>
    <col min="3329" max="3329" width="7.7109375" style="54" customWidth="1"/>
    <col min="3330" max="3330" width="12.42578125" style="54" customWidth="1"/>
    <col min="3331" max="3331" width="20.7109375" style="54" customWidth="1"/>
    <col min="3332" max="3332" width="20.85546875" style="54" customWidth="1"/>
    <col min="3333" max="3334" width="12.7109375" style="54" customWidth="1"/>
    <col min="3335" max="3335" width="15.28515625" style="54" customWidth="1"/>
    <col min="3336" max="3337" width="12.7109375" style="54" customWidth="1"/>
    <col min="3338" max="3338" width="12.85546875" style="54" customWidth="1"/>
    <col min="3339" max="3339" width="13" style="54" customWidth="1"/>
    <col min="3340" max="3584" width="11.42578125" style="54"/>
    <col min="3585" max="3585" width="7.7109375" style="54" customWidth="1"/>
    <col min="3586" max="3586" width="12.42578125" style="54" customWidth="1"/>
    <col min="3587" max="3587" width="20.7109375" style="54" customWidth="1"/>
    <col min="3588" max="3588" width="20.85546875" style="54" customWidth="1"/>
    <col min="3589" max="3590" width="12.7109375" style="54" customWidth="1"/>
    <col min="3591" max="3591" width="15.28515625" style="54" customWidth="1"/>
    <col min="3592" max="3593" width="12.7109375" style="54" customWidth="1"/>
    <col min="3594" max="3594" width="12.85546875" style="54" customWidth="1"/>
    <col min="3595" max="3595" width="13" style="54" customWidth="1"/>
    <col min="3596" max="3840" width="11.42578125" style="54"/>
    <col min="3841" max="3841" width="7.7109375" style="54" customWidth="1"/>
    <col min="3842" max="3842" width="12.42578125" style="54" customWidth="1"/>
    <col min="3843" max="3843" width="20.7109375" style="54" customWidth="1"/>
    <col min="3844" max="3844" width="20.85546875" style="54" customWidth="1"/>
    <col min="3845" max="3846" width="12.7109375" style="54" customWidth="1"/>
    <col min="3847" max="3847" width="15.28515625" style="54" customWidth="1"/>
    <col min="3848" max="3849" width="12.7109375" style="54" customWidth="1"/>
    <col min="3850" max="3850" width="12.85546875" style="54" customWidth="1"/>
    <col min="3851" max="3851" width="13" style="54" customWidth="1"/>
    <col min="3852" max="4096" width="11.42578125" style="54"/>
    <col min="4097" max="4097" width="7.7109375" style="54" customWidth="1"/>
    <col min="4098" max="4098" width="12.42578125" style="54" customWidth="1"/>
    <col min="4099" max="4099" width="20.7109375" style="54" customWidth="1"/>
    <col min="4100" max="4100" width="20.85546875" style="54" customWidth="1"/>
    <col min="4101" max="4102" width="12.7109375" style="54" customWidth="1"/>
    <col min="4103" max="4103" width="15.28515625" style="54" customWidth="1"/>
    <col min="4104" max="4105" width="12.7109375" style="54" customWidth="1"/>
    <col min="4106" max="4106" width="12.85546875" style="54" customWidth="1"/>
    <col min="4107" max="4107" width="13" style="54" customWidth="1"/>
    <col min="4108" max="4352" width="11.42578125" style="54"/>
    <col min="4353" max="4353" width="7.7109375" style="54" customWidth="1"/>
    <col min="4354" max="4354" width="12.42578125" style="54" customWidth="1"/>
    <col min="4355" max="4355" width="20.7109375" style="54" customWidth="1"/>
    <col min="4356" max="4356" width="20.85546875" style="54" customWidth="1"/>
    <col min="4357" max="4358" width="12.7109375" style="54" customWidth="1"/>
    <col min="4359" max="4359" width="15.28515625" style="54" customWidth="1"/>
    <col min="4360" max="4361" width="12.7109375" style="54" customWidth="1"/>
    <col min="4362" max="4362" width="12.85546875" style="54" customWidth="1"/>
    <col min="4363" max="4363" width="13" style="54" customWidth="1"/>
    <col min="4364" max="4608" width="11.42578125" style="54"/>
    <col min="4609" max="4609" width="7.7109375" style="54" customWidth="1"/>
    <col min="4610" max="4610" width="12.42578125" style="54" customWidth="1"/>
    <col min="4611" max="4611" width="20.7109375" style="54" customWidth="1"/>
    <col min="4612" max="4612" width="20.85546875" style="54" customWidth="1"/>
    <col min="4613" max="4614" width="12.7109375" style="54" customWidth="1"/>
    <col min="4615" max="4615" width="15.28515625" style="54" customWidth="1"/>
    <col min="4616" max="4617" width="12.7109375" style="54" customWidth="1"/>
    <col min="4618" max="4618" width="12.85546875" style="54" customWidth="1"/>
    <col min="4619" max="4619" width="13" style="54" customWidth="1"/>
    <col min="4620" max="4864" width="11.42578125" style="54"/>
    <col min="4865" max="4865" width="7.7109375" style="54" customWidth="1"/>
    <col min="4866" max="4866" width="12.42578125" style="54" customWidth="1"/>
    <col min="4867" max="4867" width="20.7109375" style="54" customWidth="1"/>
    <col min="4868" max="4868" width="20.85546875" style="54" customWidth="1"/>
    <col min="4869" max="4870" width="12.7109375" style="54" customWidth="1"/>
    <col min="4871" max="4871" width="15.28515625" style="54" customWidth="1"/>
    <col min="4872" max="4873" width="12.7109375" style="54" customWidth="1"/>
    <col min="4874" max="4874" width="12.85546875" style="54" customWidth="1"/>
    <col min="4875" max="4875" width="13" style="54" customWidth="1"/>
    <col min="4876" max="5120" width="11.42578125" style="54"/>
    <col min="5121" max="5121" width="7.7109375" style="54" customWidth="1"/>
    <col min="5122" max="5122" width="12.42578125" style="54" customWidth="1"/>
    <col min="5123" max="5123" width="20.7109375" style="54" customWidth="1"/>
    <col min="5124" max="5124" width="20.85546875" style="54" customWidth="1"/>
    <col min="5125" max="5126" width="12.7109375" style="54" customWidth="1"/>
    <col min="5127" max="5127" width="15.28515625" style="54" customWidth="1"/>
    <col min="5128" max="5129" width="12.7109375" style="54" customWidth="1"/>
    <col min="5130" max="5130" width="12.85546875" style="54" customWidth="1"/>
    <col min="5131" max="5131" width="13" style="54" customWidth="1"/>
    <col min="5132" max="5376" width="11.42578125" style="54"/>
    <col min="5377" max="5377" width="7.7109375" style="54" customWidth="1"/>
    <col min="5378" max="5378" width="12.42578125" style="54" customWidth="1"/>
    <col min="5379" max="5379" width="20.7109375" style="54" customWidth="1"/>
    <col min="5380" max="5380" width="20.85546875" style="54" customWidth="1"/>
    <col min="5381" max="5382" width="12.7109375" style="54" customWidth="1"/>
    <col min="5383" max="5383" width="15.28515625" style="54" customWidth="1"/>
    <col min="5384" max="5385" width="12.7109375" style="54" customWidth="1"/>
    <col min="5386" max="5386" width="12.85546875" style="54" customWidth="1"/>
    <col min="5387" max="5387" width="13" style="54" customWidth="1"/>
    <col min="5388" max="5632" width="11.42578125" style="54"/>
    <col min="5633" max="5633" width="7.7109375" style="54" customWidth="1"/>
    <col min="5634" max="5634" width="12.42578125" style="54" customWidth="1"/>
    <col min="5635" max="5635" width="20.7109375" style="54" customWidth="1"/>
    <col min="5636" max="5636" width="20.85546875" style="54" customWidth="1"/>
    <col min="5637" max="5638" width="12.7109375" style="54" customWidth="1"/>
    <col min="5639" max="5639" width="15.28515625" style="54" customWidth="1"/>
    <col min="5640" max="5641" width="12.7109375" style="54" customWidth="1"/>
    <col min="5642" max="5642" width="12.85546875" style="54" customWidth="1"/>
    <col min="5643" max="5643" width="13" style="54" customWidth="1"/>
    <col min="5644" max="5888" width="11.42578125" style="54"/>
    <col min="5889" max="5889" width="7.7109375" style="54" customWidth="1"/>
    <col min="5890" max="5890" width="12.42578125" style="54" customWidth="1"/>
    <col min="5891" max="5891" width="20.7109375" style="54" customWidth="1"/>
    <col min="5892" max="5892" width="20.85546875" style="54" customWidth="1"/>
    <col min="5893" max="5894" width="12.7109375" style="54" customWidth="1"/>
    <col min="5895" max="5895" width="15.28515625" style="54" customWidth="1"/>
    <col min="5896" max="5897" width="12.7109375" style="54" customWidth="1"/>
    <col min="5898" max="5898" width="12.85546875" style="54" customWidth="1"/>
    <col min="5899" max="5899" width="13" style="54" customWidth="1"/>
    <col min="5900" max="6144" width="11.42578125" style="54"/>
    <col min="6145" max="6145" width="7.7109375" style="54" customWidth="1"/>
    <col min="6146" max="6146" width="12.42578125" style="54" customWidth="1"/>
    <col min="6147" max="6147" width="20.7109375" style="54" customWidth="1"/>
    <col min="6148" max="6148" width="20.85546875" style="54" customWidth="1"/>
    <col min="6149" max="6150" width="12.7109375" style="54" customWidth="1"/>
    <col min="6151" max="6151" width="15.28515625" style="54" customWidth="1"/>
    <col min="6152" max="6153" width="12.7109375" style="54" customWidth="1"/>
    <col min="6154" max="6154" width="12.85546875" style="54" customWidth="1"/>
    <col min="6155" max="6155" width="13" style="54" customWidth="1"/>
    <col min="6156" max="6400" width="11.42578125" style="54"/>
    <col min="6401" max="6401" width="7.7109375" style="54" customWidth="1"/>
    <col min="6402" max="6402" width="12.42578125" style="54" customWidth="1"/>
    <col min="6403" max="6403" width="20.7109375" style="54" customWidth="1"/>
    <col min="6404" max="6404" width="20.85546875" style="54" customWidth="1"/>
    <col min="6405" max="6406" width="12.7109375" style="54" customWidth="1"/>
    <col min="6407" max="6407" width="15.28515625" style="54" customWidth="1"/>
    <col min="6408" max="6409" width="12.7109375" style="54" customWidth="1"/>
    <col min="6410" max="6410" width="12.85546875" style="54" customWidth="1"/>
    <col min="6411" max="6411" width="13" style="54" customWidth="1"/>
    <col min="6412" max="6656" width="11.42578125" style="54"/>
    <col min="6657" max="6657" width="7.7109375" style="54" customWidth="1"/>
    <col min="6658" max="6658" width="12.42578125" style="54" customWidth="1"/>
    <col min="6659" max="6659" width="20.7109375" style="54" customWidth="1"/>
    <col min="6660" max="6660" width="20.85546875" style="54" customWidth="1"/>
    <col min="6661" max="6662" width="12.7109375" style="54" customWidth="1"/>
    <col min="6663" max="6663" width="15.28515625" style="54" customWidth="1"/>
    <col min="6664" max="6665" width="12.7109375" style="54" customWidth="1"/>
    <col min="6666" max="6666" width="12.85546875" style="54" customWidth="1"/>
    <col min="6667" max="6667" width="13" style="54" customWidth="1"/>
    <col min="6668" max="6912" width="11.42578125" style="54"/>
    <col min="6913" max="6913" width="7.7109375" style="54" customWidth="1"/>
    <col min="6914" max="6914" width="12.42578125" style="54" customWidth="1"/>
    <col min="6915" max="6915" width="20.7109375" style="54" customWidth="1"/>
    <col min="6916" max="6916" width="20.85546875" style="54" customWidth="1"/>
    <col min="6917" max="6918" width="12.7109375" style="54" customWidth="1"/>
    <col min="6919" max="6919" width="15.28515625" style="54" customWidth="1"/>
    <col min="6920" max="6921" width="12.7109375" style="54" customWidth="1"/>
    <col min="6922" max="6922" width="12.85546875" style="54" customWidth="1"/>
    <col min="6923" max="6923" width="13" style="54" customWidth="1"/>
    <col min="6924" max="7168" width="11.42578125" style="54"/>
    <col min="7169" max="7169" width="7.7109375" style="54" customWidth="1"/>
    <col min="7170" max="7170" width="12.42578125" style="54" customWidth="1"/>
    <col min="7171" max="7171" width="20.7109375" style="54" customWidth="1"/>
    <col min="7172" max="7172" width="20.85546875" style="54" customWidth="1"/>
    <col min="7173" max="7174" width="12.7109375" style="54" customWidth="1"/>
    <col min="7175" max="7175" width="15.28515625" style="54" customWidth="1"/>
    <col min="7176" max="7177" width="12.7109375" style="54" customWidth="1"/>
    <col min="7178" max="7178" width="12.85546875" style="54" customWidth="1"/>
    <col min="7179" max="7179" width="13" style="54" customWidth="1"/>
    <col min="7180" max="7424" width="11.42578125" style="54"/>
    <col min="7425" max="7425" width="7.7109375" style="54" customWidth="1"/>
    <col min="7426" max="7426" width="12.42578125" style="54" customWidth="1"/>
    <col min="7427" max="7427" width="20.7109375" style="54" customWidth="1"/>
    <col min="7428" max="7428" width="20.85546875" style="54" customWidth="1"/>
    <col min="7429" max="7430" width="12.7109375" style="54" customWidth="1"/>
    <col min="7431" max="7431" width="15.28515625" style="54" customWidth="1"/>
    <col min="7432" max="7433" width="12.7109375" style="54" customWidth="1"/>
    <col min="7434" max="7434" width="12.85546875" style="54" customWidth="1"/>
    <col min="7435" max="7435" width="13" style="54" customWidth="1"/>
    <col min="7436" max="7680" width="11.42578125" style="54"/>
    <col min="7681" max="7681" width="7.7109375" style="54" customWidth="1"/>
    <col min="7682" max="7682" width="12.42578125" style="54" customWidth="1"/>
    <col min="7683" max="7683" width="20.7109375" style="54" customWidth="1"/>
    <col min="7684" max="7684" width="20.85546875" style="54" customWidth="1"/>
    <col min="7685" max="7686" width="12.7109375" style="54" customWidth="1"/>
    <col min="7687" max="7687" width="15.28515625" style="54" customWidth="1"/>
    <col min="7688" max="7689" width="12.7109375" style="54" customWidth="1"/>
    <col min="7690" max="7690" width="12.85546875" style="54" customWidth="1"/>
    <col min="7691" max="7691" width="13" style="54" customWidth="1"/>
    <col min="7692" max="7936" width="11.42578125" style="54"/>
    <col min="7937" max="7937" width="7.7109375" style="54" customWidth="1"/>
    <col min="7938" max="7938" width="12.42578125" style="54" customWidth="1"/>
    <col min="7939" max="7939" width="20.7109375" style="54" customWidth="1"/>
    <col min="7940" max="7940" width="20.85546875" style="54" customWidth="1"/>
    <col min="7941" max="7942" width="12.7109375" style="54" customWidth="1"/>
    <col min="7943" max="7943" width="15.28515625" style="54" customWidth="1"/>
    <col min="7944" max="7945" width="12.7109375" style="54" customWidth="1"/>
    <col min="7946" max="7946" width="12.85546875" style="54" customWidth="1"/>
    <col min="7947" max="7947" width="13" style="54" customWidth="1"/>
    <col min="7948" max="8192" width="11.42578125" style="54"/>
    <col min="8193" max="8193" width="7.7109375" style="54" customWidth="1"/>
    <col min="8194" max="8194" width="12.42578125" style="54" customWidth="1"/>
    <col min="8195" max="8195" width="20.7109375" style="54" customWidth="1"/>
    <col min="8196" max="8196" width="20.85546875" style="54" customWidth="1"/>
    <col min="8197" max="8198" width="12.7109375" style="54" customWidth="1"/>
    <col min="8199" max="8199" width="15.28515625" style="54" customWidth="1"/>
    <col min="8200" max="8201" width="12.7109375" style="54" customWidth="1"/>
    <col min="8202" max="8202" width="12.85546875" style="54" customWidth="1"/>
    <col min="8203" max="8203" width="13" style="54" customWidth="1"/>
    <col min="8204" max="8448" width="11.42578125" style="54"/>
    <col min="8449" max="8449" width="7.7109375" style="54" customWidth="1"/>
    <col min="8450" max="8450" width="12.42578125" style="54" customWidth="1"/>
    <col min="8451" max="8451" width="20.7109375" style="54" customWidth="1"/>
    <col min="8452" max="8452" width="20.85546875" style="54" customWidth="1"/>
    <col min="8453" max="8454" width="12.7109375" style="54" customWidth="1"/>
    <col min="8455" max="8455" width="15.28515625" style="54" customWidth="1"/>
    <col min="8456" max="8457" width="12.7109375" style="54" customWidth="1"/>
    <col min="8458" max="8458" width="12.85546875" style="54" customWidth="1"/>
    <col min="8459" max="8459" width="13" style="54" customWidth="1"/>
    <col min="8460" max="8704" width="11.42578125" style="54"/>
    <col min="8705" max="8705" width="7.7109375" style="54" customWidth="1"/>
    <col min="8706" max="8706" width="12.42578125" style="54" customWidth="1"/>
    <col min="8707" max="8707" width="20.7109375" style="54" customWidth="1"/>
    <col min="8708" max="8708" width="20.85546875" style="54" customWidth="1"/>
    <col min="8709" max="8710" width="12.7109375" style="54" customWidth="1"/>
    <col min="8711" max="8711" width="15.28515625" style="54" customWidth="1"/>
    <col min="8712" max="8713" width="12.7109375" style="54" customWidth="1"/>
    <col min="8714" max="8714" width="12.85546875" style="54" customWidth="1"/>
    <col min="8715" max="8715" width="13" style="54" customWidth="1"/>
    <col min="8716" max="8960" width="11.42578125" style="54"/>
    <col min="8961" max="8961" width="7.7109375" style="54" customWidth="1"/>
    <col min="8962" max="8962" width="12.42578125" style="54" customWidth="1"/>
    <col min="8963" max="8963" width="20.7109375" style="54" customWidth="1"/>
    <col min="8964" max="8964" width="20.85546875" style="54" customWidth="1"/>
    <col min="8965" max="8966" width="12.7109375" style="54" customWidth="1"/>
    <col min="8967" max="8967" width="15.28515625" style="54" customWidth="1"/>
    <col min="8968" max="8969" width="12.7109375" style="54" customWidth="1"/>
    <col min="8970" max="8970" width="12.85546875" style="54" customWidth="1"/>
    <col min="8971" max="8971" width="13" style="54" customWidth="1"/>
    <col min="8972" max="9216" width="11.42578125" style="54"/>
    <col min="9217" max="9217" width="7.7109375" style="54" customWidth="1"/>
    <col min="9218" max="9218" width="12.42578125" style="54" customWidth="1"/>
    <col min="9219" max="9219" width="20.7109375" style="54" customWidth="1"/>
    <col min="9220" max="9220" width="20.85546875" style="54" customWidth="1"/>
    <col min="9221" max="9222" width="12.7109375" style="54" customWidth="1"/>
    <col min="9223" max="9223" width="15.28515625" style="54" customWidth="1"/>
    <col min="9224" max="9225" width="12.7109375" style="54" customWidth="1"/>
    <col min="9226" max="9226" width="12.85546875" style="54" customWidth="1"/>
    <col min="9227" max="9227" width="13" style="54" customWidth="1"/>
    <col min="9228" max="9472" width="11.42578125" style="54"/>
    <col min="9473" max="9473" width="7.7109375" style="54" customWidth="1"/>
    <col min="9474" max="9474" width="12.42578125" style="54" customWidth="1"/>
    <col min="9475" max="9475" width="20.7109375" style="54" customWidth="1"/>
    <col min="9476" max="9476" width="20.85546875" style="54" customWidth="1"/>
    <col min="9477" max="9478" width="12.7109375" style="54" customWidth="1"/>
    <col min="9479" max="9479" width="15.28515625" style="54" customWidth="1"/>
    <col min="9480" max="9481" width="12.7109375" style="54" customWidth="1"/>
    <col min="9482" max="9482" width="12.85546875" style="54" customWidth="1"/>
    <col min="9483" max="9483" width="13" style="54" customWidth="1"/>
    <col min="9484" max="9728" width="11.42578125" style="54"/>
    <col min="9729" max="9729" width="7.7109375" style="54" customWidth="1"/>
    <col min="9730" max="9730" width="12.42578125" style="54" customWidth="1"/>
    <col min="9731" max="9731" width="20.7109375" style="54" customWidth="1"/>
    <col min="9732" max="9732" width="20.85546875" style="54" customWidth="1"/>
    <col min="9733" max="9734" width="12.7109375" style="54" customWidth="1"/>
    <col min="9735" max="9735" width="15.28515625" style="54" customWidth="1"/>
    <col min="9736" max="9737" width="12.7109375" style="54" customWidth="1"/>
    <col min="9738" max="9738" width="12.85546875" style="54" customWidth="1"/>
    <col min="9739" max="9739" width="13" style="54" customWidth="1"/>
    <col min="9740" max="9984" width="11.42578125" style="54"/>
    <col min="9985" max="9985" width="7.7109375" style="54" customWidth="1"/>
    <col min="9986" max="9986" width="12.42578125" style="54" customWidth="1"/>
    <col min="9987" max="9987" width="20.7109375" style="54" customWidth="1"/>
    <col min="9988" max="9988" width="20.85546875" style="54" customWidth="1"/>
    <col min="9989" max="9990" width="12.7109375" style="54" customWidth="1"/>
    <col min="9991" max="9991" width="15.28515625" style="54" customWidth="1"/>
    <col min="9992" max="9993" width="12.7109375" style="54" customWidth="1"/>
    <col min="9994" max="9994" width="12.85546875" style="54" customWidth="1"/>
    <col min="9995" max="9995" width="13" style="54" customWidth="1"/>
    <col min="9996" max="10240" width="11.42578125" style="54"/>
    <col min="10241" max="10241" width="7.7109375" style="54" customWidth="1"/>
    <col min="10242" max="10242" width="12.42578125" style="54" customWidth="1"/>
    <col min="10243" max="10243" width="20.7109375" style="54" customWidth="1"/>
    <col min="10244" max="10244" width="20.85546875" style="54" customWidth="1"/>
    <col min="10245" max="10246" width="12.7109375" style="54" customWidth="1"/>
    <col min="10247" max="10247" width="15.28515625" style="54" customWidth="1"/>
    <col min="10248" max="10249" width="12.7109375" style="54" customWidth="1"/>
    <col min="10250" max="10250" width="12.85546875" style="54" customWidth="1"/>
    <col min="10251" max="10251" width="13" style="54" customWidth="1"/>
    <col min="10252" max="10496" width="11.42578125" style="54"/>
    <col min="10497" max="10497" width="7.7109375" style="54" customWidth="1"/>
    <col min="10498" max="10498" width="12.42578125" style="54" customWidth="1"/>
    <col min="10499" max="10499" width="20.7109375" style="54" customWidth="1"/>
    <col min="10500" max="10500" width="20.85546875" style="54" customWidth="1"/>
    <col min="10501" max="10502" width="12.7109375" style="54" customWidth="1"/>
    <col min="10503" max="10503" width="15.28515625" style="54" customWidth="1"/>
    <col min="10504" max="10505" width="12.7109375" style="54" customWidth="1"/>
    <col min="10506" max="10506" width="12.85546875" style="54" customWidth="1"/>
    <col min="10507" max="10507" width="13" style="54" customWidth="1"/>
    <col min="10508" max="10752" width="11.42578125" style="54"/>
    <col min="10753" max="10753" width="7.7109375" style="54" customWidth="1"/>
    <col min="10754" max="10754" width="12.42578125" style="54" customWidth="1"/>
    <col min="10755" max="10755" width="20.7109375" style="54" customWidth="1"/>
    <col min="10756" max="10756" width="20.85546875" style="54" customWidth="1"/>
    <col min="10757" max="10758" width="12.7109375" style="54" customWidth="1"/>
    <col min="10759" max="10759" width="15.28515625" style="54" customWidth="1"/>
    <col min="10760" max="10761" width="12.7109375" style="54" customWidth="1"/>
    <col min="10762" max="10762" width="12.85546875" style="54" customWidth="1"/>
    <col min="10763" max="10763" width="13" style="54" customWidth="1"/>
    <col min="10764" max="11008" width="11.42578125" style="54"/>
    <col min="11009" max="11009" width="7.7109375" style="54" customWidth="1"/>
    <col min="11010" max="11010" width="12.42578125" style="54" customWidth="1"/>
    <col min="11011" max="11011" width="20.7109375" style="54" customWidth="1"/>
    <col min="11012" max="11012" width="20.85546875" style="54" customWidth="1"/>
    <col min="11013" max="11014" width="12.7109375" style="54" customWidth="1"/>
    <col min="11015" max="11015" width="15.28515625" style="54" customWidth="1"/>
    <col min="11016" max="11017" width="12.7109375" style="54" customWidth="1"/>
    <col min="11018" max="11018" width="12.85546875" style="54" customWidth="1"/>
    <col min="11019" max="11019" width="13" style="54" customWidth="1"/>
    <col min="11020" max="11264" width="11.42578125" style="54"/>
    <col min="11265" max="11265" width="7.7109375" style="54" customWidth="1"/>
    <col min="11266" max="11266" width="12.42578125" style="54" customWidth="1"/>
    <col min="11267" max="11267" width="20.7109375" style="54" customWidth="1"/>
    <col min="11268" max="11268" width="20.85546875" style="54" customWidth="1"/>
    <col min="11269" max="11270" width="12.7109375" style="54" customWidth="1"/>
    <col min="11271" max="11271" width="15.28515625" style="54" customWidth="1"/>
    <col min="11272" max="11273" width="12.7109375" style="54" customWidth="1"/>
    <col min="11274" max="11274" width="12.85546875" style="54" customWidth="1"/>
    <col min="11275" max="11275" width="13" style="54" customWidth="1"/>
    <col min="11276" max="11520" width="11.42578125" style="54"/>
    <col min="11521" max="11521" width="7.7109375" style="54" customWidth="1"/>
    <col min="11522" max="11522" width="12.42578125" style="54" customWidth="1"/>
    <col min="11523" max="11523" width="20.7109375" style="54" customWidth="1"/>
    <col min="11524" max="11524" width="20.85546875" style="54" customWidth="1"/>
    <col min="11525" max="11526" width="12.7109375" style="54" customWidth="1"/>
    <col min="11527" max="11527" width="15.28515625" style="54" customWidth="1"/>
    <col min="11528" max="11529" width="12.7109375" style="54" customWidth="1"/>
    <col min="11530" max="11530" width="12.85546875" style="54" customWidth="1"/>
    <col min="11531" max="11531" width="13" style="54" customWidth="1"/>
    <col min="11532" max="11776" width="11.42578125" style="54"/>
    <col min="11777" max="11777" width="7.7109375" style="54" customWidth="1"/>
    <col min="11778" max="11778" width="12.42578125" style="54" customWidth="1"/>
    <col min="11779" max="11779" width="20.7109375" style="54" customWidth="1"/>
    <col min="11780" max="11780" width="20.85546875" style="54" customWidth="1"/>
    <col min="11781" max="11782" width="12.7109375" style="54" customWidth="1"/>
    <col min="11783" max="11783" width="15.28515625" style="54" customWidth="1"/>
    <col min="11784" max="11785" width="12.7109375" style="54" customWidth="1"/>
    <col min="11786" max="11786" width="12.85546875" style="54" customWidth="1"/>
    <col min="11787" max="11787" width="13" style="54" customWidth="1"/>
    <col min="11788" max="12032" width="11.42578125" style="54"/>
    <col min="12033" max="12033" width="7.7109375" style="54" customWidth="1"/>
    <col min="12034" max="12034" width="12.42578125" style="54" customWidth="1"/>
    <col min="12035" max="12035" width="20.7109375" style="54" customWidth="1"/>
    <col min="12036" max="12036" width="20.85546875" style="54" customWidth="1"/>
    <col min="12037" max="12038" width="12.7109375" style="54" customWidth="1"/>
    <col min="12039" max="12039" width="15.28515625" style="54" customWidth="1"/>
    <col min="12040" max="12041" width="12.7109375" style="54" customWidth="1"/>
    <col min="12042" max="12042" width="12.85546875" style="54" customWidth="1"/>
    <col min="12043" max="12043" width="13" style="54" customWidth="1"/>
    <col min="12044" max="12288" width="11.42578125" style="54"/>
    <col min="12289" max="12289" width="7.7109375" style="54" customWidth="1"/>
    <col min="12290" max="12290" width="12.42578125" style="54" customWidth="1"/>
    <col min="12291" max="12291" width="20.7109375" style="54" customWidth="1"/>
    <col min="12292" max="12292" width="20.85546875" style="54" customWidth="1"/>
    <col min="12293" max="12294" width="12.7109375" style="54" customWidth="1"/>
    <col min="12295" max="12295" width="15.28515625" style="54" customWidth="1"/>
    <col min="12296" max="12297" width="12.7109375" style="54" customWidth="1"/>
    <col min="12298" max="12298" width="12.85546875" style="54" customWidth="1"/>
    <col min="12299" max="12299" width="13" style="54" customWidth="1"/>
    <col min="12300" max="12544" width="11.42578125" style="54"/>
    <col min="12545" max="12545" width="7.7109375" style="54" customWidth="1"/>
    <col min="12546" max="12546" width="12.42578125" style="54" customWidth="1"/>
    <col min="12547" max="12547" width="20.7109375" style="54" customWidth="1"/>
    <col min="12548" max="12548" width="20.85546875" style="54" customWidth="1"/>
    <col min="12549" max="12550" width="12.7109375" style="54" customWidth="1"/>
    <col min="12551" max="12551" width="15.28515625" style="54" customWidth="1"/>
    <col min="12552" max="12553" width="12.7109375" style="54" customWidth="1"/>
    <col min="12554" max="12554" width="12.85546875" style="54" customWidth="1"/>
    <col min="12555" max="12555" width="13" style="54" customWidth="1"/>
    <col min="12556" max="12800" width="11.42578125" style="54"/>
    <col min="12801" max="12801" width="7.7109375" style="54" customWidth="1"/>
    <col min="12802" max="12802" width="12.42578125" style="54" customWidth="1"/>
    <col min="12803" max="12803" width="20.7109375" style="54" customWidth="1"/>
    <col min="12804" max="12804" width="20.85546875" style="54" customWidth="1"/>
    <col min="12805" max="12806" width="12.7109375" style="54" customWidth="1"/>
    <col min="12807" max="12807" width="15.28515625" style="54" customWidth="1"/>
    <col min="12808" max="12809" width="12.7109375" style="54" customWidth="1"/>
    <col min="12810" max="12810" width="12.85546875" style="54" customWidth="1"/>
    <col min="12811" max="12811" width="13" style="54" customWidth="1"/>
    <col min="12812" max="13056" width="11.42578125" style="54"/>
    <col min="13057" max="13057" width="7.7109375" style="54" customWidth="1"/>
    <col min="13058" max="13058" width="12.42578125" style="54" customWidth="1"/>
    <col min="13059" max="13059" width="20.7109375" style="54" customWidth="1"/>
    <col min="13060" max="13060" width="20.85546875" style="54" customWidth="1"/>
    <col min="13061" max="13062" width="12.7109375" style="54" customWidth="1"/>
    <col min="13063" max="13063" width="15.28515625" style="54" customWidth="1"/>
    <col min="13064" max="13065" width="12.7109375" style="54" customWidth="1"/>
    <col min="13066" max="13066" width="12.85546875" style="54" customWidth="1"/>
    <col min="13067" max="13067" width="13" style="54" customWidth="1"/>
    <col min="13068" max="13312" width="11.42578125" style="54"/>
    <col min="13313" max="13313" width="7.7109375" style="54" customWidth="1"/>
    <col min="13314" max="13314" width="12.42578125" style="54" customWidth="1"/>
    <col min="13315" max="13315" width="20.7109375" style="54" customWidth="1"/>
    <col min="13316" max="13316" width="20.85546875" style="54" customWidth="1"/>
    <col min="13317" max="13318" width="12.7109375" style="54" customWidth="1"/>
    <col min="13319" max="13319" width="15.28515625" style="54" customWidth="1"/>
    <col min="13320" max="13321" width="12.7109375" style="54" customWidth="1"/>
    <col min="13322" max="13322" width="12.85546875" style="54" customWidth="1"/>
    <col min="13323" max="13323" width="13" style="54" customWidth="1"/>
    <col min="13324" max="13568" width="11.42578125" style="54"/>
    <col min="13569" max="13569" width="7.7109375" style="54" customWidth="1"/>
    <col min="13570" max="13570" width="12.42578125" style="54" customWidth="1"/>
    <col min="13571" max="13571" width="20.7109375" style="54" customWidth="1"/>
    <col min="13572" max="13572" width="20.85546875" style="54" customWidth="1"/>
    <col min="13573" max="13574" width="12.7109375" style="54" customWidth="1"/>
    <col min="13575" max="13575" width="15.28515625" style="54" customWidth="1"/>
    <col min="13576" max="13577" width="12.7109375" style="54" customWidth="1"/>
    <col min="13578" max="13578" width="12.85546875" style="54" customWidth="1"/>
    <col min="13579" max="13579" width="13" style="54" customWidth="1"/>
    <col min="13580" max="13824" width="11.42578125" style="54"/>
    <col min="13825" max="13825" width="7.7109375" style="54" customWidth="1"/>
    <col min="13826" max="13826" width="12.42578125" style="54" customWidth="1"/>
    <col min="13827" max="13827" width="20.7109375" style="54" customWidth="1"/>
    <col min="13828" max="13828" width="20.85546875" style="54" customWidth="1"/>
    <col min="13829" max="13830" width="12.7109375" style="54" customWidth="1"/>
    <col min="13831" max="13831" width="15.28515625" style="54" customWidth="1"/>
    <col min="13832" max="13833" width="12.7109375" style="54" customWidth="1"/>
    <col min="13834" max="13834" width="12.85546875" style="54" customWidth="1"/>
    <col min="13835" max="13835" width="13" style="54" customWidth="1"/>
    <col min="13836" max="14080" width="11.42578125" style="54"/>
    <col min="14081" max="14081" width="7.7109375" style="54" customWidth="1"/>
    <col min="14082" max="14082" width="12.42578125" style="54" customWidth="1"/>
    <col min="14083" max="14083" width="20.7109375" style="54" customWidth="1"/>
    <col min="14084" max="14084" width="20.85546875" style="54" customWidth="1"/>
    <col min="14085" max="14086" width="12.7109375" style="54" customWidth="1"/>
    <col min="14087" max="14087" width="15.28515625" style="54" customWidth="1"/>
    <col min="14088" max="14089" width="12.7109375" style="54" customWidth="1"/>
    <col min="14090" max="14090" width="12.85546875" style="54" customWidth="1"/>
    <col min="14091" max="14091" width="13" style="54" customWidth="1"/>
    <col min="14092" max="14336" width="11.42578125" style="54"/>
    <col min="14337" max="14337" width="7.7109375" style="54" customWidth="1"/>
    <col min="14338" max="14338" width="12.42578125" style="54" customWidth="1"/>
    <col min="14339" max="14339" width="20.7109375" style="54" customWidth="1"/>
    <col min="14340" max="14340" width="20.85546875" style="54" customWidth="1"/>
    <col min="14341" max="14342" width="12.7109375" style="54" customWidth="1"/>
    <col min="14343" max="14343" width="15.28515625" style="54" customWidth="1"/>
    <col min="14344" max="14345" width="12.7109375" style="54" customWidth="1"/>
    <col min="14346" max="14346" width="12.85546875" style="54" customWidth="1"/>
    <col min="14347" max="14347" width="13" style="54" customWidth="1"/>
    <col min="14348" max="14592" width="11.42578125" style="54"/>
    <col min="14593" max="14593" width="7.7109375" style="54" customWidth="1"/>
    <col min="14594" max="14594" width="12.42578125" style="54" customWidth="1"/>
    <col min="14595" max="14595" width="20.7109375" style="54" customWidth="1"/>
    <col min="14596" max="14596" width="20.85546875" style="54" customWidth="1"/>
    <col min="14597" max="14598" width="12.7109375" style="54" customWidth="1"/>
    <col min="14599" max="14599" width="15.28515625" style="54" customWidth="1"/>
    <col min="14600" max="14601" width="12.7109375" style="54" customWidth="1"/>
    <col min="14602" max="14602" width="12.85546875" style="54" customWidth="1"/>
    <col min="14603" max="14603" width="13" style="54" customWidth="1"/>
    <col min="14604" max="14848" width="11.42578125" style="54"/>
    <col min="14849" max="14849" width="7.7109375" style="54" customWidth="1"/>
    <col min="14850" max="14850" width="12.42578125" style="54" customWidth="1"/>
    <col min="14851" max="14851" width="20.7109375" style="54" customWidth="1"/>
    <col min="14852" max="14852" width="20.85546875" style="54" customWidth="1"/>
    <col min="14853" max="14854" width="12.7109375" style="54" customWidth="1"/>
    <col min="14855" max="14855" width="15.28515625" style="54" customWidth="1"/>
    <col min="14856" max="14857" width="12.7109375" style="54" customWidth="1"/>
    <col min="14858" max="14858" width="12.85546875" style="54" customWidth="1"/>
    <col min="14859" max="14859" width="13" style="54" customWidth="1"/>
    <col min="14860" max="15104" width="11.42578125" style="54"/>
    <col min="15105" max="15105" width="7.7109375" style="54" customWidth="1"/>
    <col min="15106" max="15106" width="12.42578125" style="54" customWidth="1"/>
    <col min="15107" max="15107" width="20.7109375" style="54" customWidth="1"/>
    <col min="15108" max="15108" width="20.85546875" style="54" customWidth="1"/>
    <col min="15109" max="15110" width="12.7109375" style="54" customWidth="1"/>
    <col min="15111" max="15111" width="15.28515625" style="54" customWidth="1"/>
    <col min="15112" max="15113" width="12.7109375" style="54" customWidth="1"/>
    <col min="15114" max="15114" width="12.85546875" style="54" customWidth="1"/>
    <col min="15115" max="15115" width="13" style="54" customWidth="1"/>
    <col min="15116" max="15360" width="11.42578125" style="54"/>
    <col min="15361" max="15361" width="7.7109375" style="54" customWidth="1"/>
    <col min="15362" max="15362" width="12.42578125" style="54" customWidth="1"/>
    <col min="15363" max="15363" width="20.7109375" style="54" customWidth="1"/>
    <col min="15364" max="15364" width="20.85546875" style="54" customWidth="1"/>
    <col min="15365" max="15366" width="12.7109375" style="54" customWidth="1"/>
    <col min="15367" max="15367" width="15.28515625" style="54" customWidth="1"/>
    <col min="15368" max="15369" width="12.7109375" style="54" customWidth="1"/>
    <col min="15370" max="15370" width="12.85546875" style="54" customWidth="1"/>
    <col min="15371" max="15371" width="13" style="54" customWidth="1"/>
    <col min="15372" max="15616" width="11.42578125" style="54"/>
    <col min="15617" max="15617" width="7.7109375" style="54" customWidth="1"/>
    <col min="15618" max="15618" width="12.42578125" style="54" customWidth="1"/>
    <col min="15619" max="15619" width="20.7109375" style="54" customWidth="1"/>
    <col min="15620" max="15620" width="20.85546875" style="54" customWidth="1"/>
    <col min="15621" max="15622" width="12.7109375" style="54" customWidth="1"/>
    <col min="15623" max="15623" width="15.28515625" style="54" customWidth="1"/>
    <col min="15624" max="15625" width="12.7109375" style="54" customWidth="1"/>
    <col min="15626" max="15626" width="12.85546875" style="54" customWidth="1"/>
    <col min="15627" max="15627" width="13" style="54" customWidth="1"/>
    <col min="15628" max="15872" width="11.42578125" style="54"/>
    <col min="15873" max="15873" width="7.7109375" style="54" customWidth="1"/>
    <col min="15874" max="15874" width="12.42578125" style="54" customWidth="1"/>
    <col min="15875" max="15875" width="20.7109375" style="54" customWidth="1"/>
    <col min="15876" max="15876" width="20.85546875" style="54" customWidth="1"/>
    <col min="15877" max="15878" width="12.7109375" style="54" customWidth="1"/>
    <col min="15879" max="15879" width="15.28515625" style="54" customWidth="1"/>
    <col min="15880" max="15881" width="12.7109375" style="54" customWidth="1"/>
    <col min="15882" max="15882" width="12.85546875" style="54" customWidth="1"/>
    <col min="15883" max="15883" width="13" style="54" customWidth="1"/>
    <col min="15884" max="16128" width="11.42578125" style="54"/>
    <col min="16129" max="16129" width="7.7109375" style="54" customWidth="1"/>
    <col min="16130" max="16130" width="12.42578125" style="54" customWidth="1"/>
    <col min="16131" max="16131" width="20.7109375" style="54" customWidth="1"/>
    <col min="16132" max="16132" width="20.85546875" style="54" customWidth="1"/>
    <col min="16133" max="16134" width="12.7109375" style="54" customWidth="1"/>
    <col min="16135" max="16135" width="15.28515625" style="54" customWidth="1"/>
    <col min="16136" max="16137" width="12.7109375" style="54" customWidth="1"/>
    <col min="16138" max="16138" width="12.85546875" style="54" customWidth="1"/>
    <col min="16139" max="16139" width="13" style="54" customWidth="1"/>
    <col min="16140" max="16384" width="11.42578125" style="54"/>
  </cols>
  <sheetData>
    <row r="1" spans="1:11" s="1" customFormat="1" ht="15.7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" customFormat="1" ht="12.75" customHeight="1" x14ac:dyDescent="0.2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1" customFormat="1" x14ac:dyDescent="0.25">
      <c r="A3" s="222"/>
      <c r="B3" s="222"/>
      <c r="C3" s="222"/>
      <c r="D3" s="222"/>
      <c r="E3" s="222"/>
      <c r="F3" s="222"/>
      <c r="G3" s="222"/>
      <c r="H3" s="222"/>
      <c r="I3" s="2"/>
      <c r="J3" s="3"/>
      <c r="K3" s="3"/>
    </row>
    <row r="4" spans="1:11" s="6" customFormat="1" ht="11.25" customHeight="1" x14ac:dyDescent="0.25">
      <c r="A4" s="219" t="s">
        <v>2</v>
      </c>
      <c r="B4" s="219"/>
      <c r="C4" s="217" t="s">
        <v>309</v>
      </c>
      <c r="D4" s="86"/>
      <c r="E4" s="86"/>
      <c r="F4" s="86"/>
      <c r="G4" s="86"/>
      <c r="H4" s="86"/>
      <c r="J4" s="5"/>
      <c r="K4" s="5"/>
    </row>
    <row r="5" spans="1:11" s="6" customFormat="1" ht="11.25" customHeight="1" x14ac:dyDescent="0.25">
      <c r="A5" s="219" t="s">
        <v>3</v>
      </c>
      <c r="B5" s="219"/>
      <c r="C5" s="218" t="s">
        <v>348</v>
      </c>
      <c r="D5" s="86"/>
      <c r="E5" s="86"/>
      <c r="F5" s="86"/>
      <c r="G5" s="86"/>
      <c r="H5" s="86"/>
      <c r="J5" s="5"/>
      <c r="K5" s="5"/>
    </row>
    <row r="6" spans="1:11" s="6" customFormat="1" ht="11.25" customHeight="1" x14ac:dyDescent="0.25">
      <c r="A6" s="219" t="s">
        <v>4</v>
      </c>
      <c r="B6" s="219"/>
      <c r="C6" s="233" t="s">
        <v>238</v>
      </c>
      <c r="D6" s="233"/>
      <c r="E6" s="233"/>
      <c r="F6" s="233"/>
      <c r="G6" s="233"/>
      <c r="H6" s="233"/>
      <c r="I6" s="4"/>
      <c r="J6" s="5"/>
      <c r="K6" s="5"/>
    </row>
    <row r="7" spans="1:11" s="6" customFormat="1" ht="11.25" customHeight="1" x14ac:dyDescent="0.25">
      <c r="A7" s="219" t="s">
        <v>6</v>
      </c>
      <c r="B7" s="219"/>
      <c r="C7" s="233" t="s">
        <v>239</v>
      </c>
      <c r="D7" s="233"/>
      <c r="E7" s="233"/>
      <c r="F7" s="233"/>
      <c r="G7" s="233"/>
      <c r="H7" s="233"/>
      <c r="I7" s="4"/>
      <c r="J7" s="5"/>
      <c r="K7" s="5"/>
    </row>
    <row r="8" spans="1:11" s="6" customFormat="1" ht="11.25" customHeight="1" x14ac:dyDescent="0.25">
      <c r="A8" s="78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8</v>
      </c>
      <c r="B9" s="11"/>
      <c r="I9" s="13"/>
      <c r="J9" s="14"/>
      <c r="K9" s="15"/>
    </row>
    <row r="10" spans="1:11" s="16" customFormat="1" ht="11.25" customHeight="1" x14ac:dyDescent="0.25">
      <c r="A10" s="17" t="s">
        <v>9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10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223" t="s">
        <v>11</v>
      </c>
      <c r="B13" s="223"/>
      <c r="C13" s="223"/>
      <c r="D13" s="223"/>
      <c r="E13" s="224" t="s">
        <v>12</v>
      </c>
      <c r="F13" s="225"/>
      <c r="G13" s="225"/>
      <c r="H13" s="226"/>
      <c r="I13" s="227" t="s">
        <v>13</v>
      </c>
      <c r="J13" s="228"/>
      <c r="K13" s="229"/>
    </row>
    <row r="14" spans="1:11" s="33" customFormat="1" ht="21" customHeight="1" x14ac:dyDescent="0.25">
      <c r="A14" s="34" t="s">
        <v>14</v>
      </c>
      <c r="B14" s="34" t="s">
        <v>15</v>
      </c>
      <c r="C14" s="34" t="s">
        <v>16</v>
      </c>
      <c r="D14" s="34" t="s">
        <v>17</v>
      </c>
      <c r="E14" s="35" t="s">
        <v>18</v>
      </c>
      <c r="F14" s="35" t="s">
        <v>19</v>
      </c>
      <c r="G14" s="36" t="s">
        <v>20</v>
      </c>
      <c r="H14" s="37" t="s">
        <v>21</v>
      </c>
      <c r="I14" s="35" t="s">
        <v>22</v>
      </c>
      <c r="J14" s="35" t="s">
        <v>23</v>
      </c>
      <c r="K14" s="35" t="s">
        <v>24</v>
      </c>
    </row>
    <row r="15" spans="1:11" s="33" customFormat="1" x14ac:dyDescent="0.25">
      <c r="A15" s="230" t="s">
        <v>25</v>
      </c>
      <c r="B15" s="231"/>
      <c r="C15" s="231"/>
      <c r="D15" s="232"/>
      <c r="E15" s="38">
        <v>138420.22004342423</v>
      </c>
      <c r="F15" s="38">
        <v>125449.83546579219</v>
      </c>
      <c r="G15" s="39">
        <f>E15-F15</f>
        <v>12970.384577632038</v>
      </c>
      <c r="H15" s="40">
        <f>G15/E15</f>
        <v>9.3702961702871582E-2</v>
      </c>
      <c r="I15" s="38"/>
      <c r="J15" s="38"/>
      <c r="K15" s="38"/>
    </row>
    <row r="16" spans="1:11" s="46" customFormat="1" x14ac:dyDescent="0.25">
      <c r="A16" s="41"/>
      <c r="B16" s="42" t="s">
        <v>26</v>
      </c>
      <c r="C16" s="42"/>
      <c r="D16" s="43"/>
      <c r="E16" s="44" t="s">
        <v>27</v>
      </c>
      <c r="F16" s="44" t="s">
        <v>27</v>
      </c>
      <c r="G16" s="45" t="str">
        <f>IFERROR(E16-F16, "…")</f>
        <v>…</v>
      </c>
      <c r="H16" s="45" t="str">
        <f t="shared" ref="H16:H79" si="0">IFERROR(F16-G16, "…")</f>
        <v>…</v>
      </c>
      <c r="I16" s="44"/>
      <c r="J16" s="44"/>
      <c r="K16" s="44"/>
    </row>
    <row r="17" spans="1:12" s="53" customFormat="1" outlineLevel="1" x14ac:dyDescent="0.25">
      <c r="A17" s="47"/>
      <c r="B17" s="48"/>
      <c r="C17" s="49" t="s">
        <v>28</v>
      </c>
      <c r="D17" s="50"/>
      <c r="E17" s="51" t="s">
        <v>29</v>
      </c>
      <c r="F17" s="51" t="s">
        <v>29</v>
      </c>
      <c r="G17" s="52" t="str">
        <f t="shared" ref="G17:H80" si="1">IFERROR(E17-F17, "…")</f>
        <v>…</v>
      </c>
      <c r="H17" s="52" t="str">
        <f t="shared" si="0"/>
        <v>…</v>
      </c>
      <c r="I17" s="44"/>
      <c r="J17" s="44"/>
      <c r="K17" s="44"/>
      <c r="L17" s="46"/>
    </row>
    <row r="18" spans="1:12" s="53" customFormat="1" outlineLevel="1" x14ac:dyDescent="0.25">
      <c r="A18" s="47"/>
      <c r="B18" s="48"/>
      <c r="C18" s="49" t="s">
        <v>30</v>
      </c>
      <c r="D18" s="50"/>
      <c r="E18" s="51" t="s">
        <v>29</v>
      </c>
      <c r="F18" s="51" t="s">
        <v>29</v>
      </c>
      <c r="G18" s="52" t="str">
        <f t="shared" si="1"/>
        <v>…</v>
      </c>
      <c r="H18" s="52" t="str">
        <f t="shared" si="0"/>
        <v>…</v>
      </c>
      <c r="I18" s="44"/>
      <c r="J18" s="44"/>
      <c r="K18" s="44"/>
      <c r="L18" s="46"/>
    </row>
    <row r="19" spans="1:12" s="53" customFormat="1" outlineLevel="1" x14ac:dyDescent="0.25">
      <c r="A19" s="47"/>
      <c r="B19" s="48"/>
      <c r="C19" s="49" t="s">
        <v>31</v>
      </c>
      <c r="D19" s="50"/>
      <c r="E19" s="51" t="s">
        <v>29</v>
      </c>
      <c r="F19" s="51" t="s">
        <v>29</v>
      </c>
      <c r="G19" s="52" t="str">
        <f t="shared" si="1"/>
        <v>…</v>
      </c>
      <c r="H19" s="52" t="str">
        <f t="shared" si="0"/>
        <v>…</v>
      </c>
      <c r="I19" s="44"/>
      <c r="J19" s="44"/>
      <c r="K19" s="44"/>
      <c r="L19" s="46"/>
    </row>
    <row r="20" spans="1:12" s="53" customFormat="1" outlineLevel="1" x14ac:dyDescent="0.25">
      <c r="A20" s="47"/>
      <c r="B20" s="48"/>
      <c r="C20" s="49" t="s">
        <v>32</v>
      </c>
      <c r="D20" s="50"/>
      <c r="E20" s="51" t="s">
        <v>29</v>
      </c>
      <c r="F20" s="51" t="s">
        <v>29</v>
      </c>
      <c r="G20" s="52" t="str">
        <f t="shared" si="1"/>
        <v>…</v>
      </c>
      <c r="H20" s="52" t="str">
        <f t="shared" si="0"/>
        <v>…</v>
      </c>
      <c r="I20" s="44"/>
      <c r="J20" s="44"/>
      <c r="K20" s="44"/>
      <c r="L20" s="46"/>
    </row>
    <row r="21" spans="1:12" s="53" customFormat="1" outlineLevel="1" x14ac:dyDescent="0.25">
      <c r="A21" s="47"/>
      <c r="B21" s="48"/>
      <c r="C21" s="49" t="s">
        <v>33</v>
      </c>
      <c r="D21" s="50"/>
      <c r="E21" s="51" t="s">
        <v>29</v>
      </c>
      <c r="F21" s="51" t="s">
        <v>29</v>
      </c>
      <c r="G21" s="52" t="str">
        <f t="shared" si="1"/>
        <v>…</v>
      </c>
      <c r="H21" s="52" t="str">
        <f t="shared" si="0"/>
        <v>…</v>
      </c>
      <c r="I21" s="44"/>
      <c r="J21" s="44"/>
      <c r="K21" s="44"/>
    </row>
    <row r="22" spans="1:12" s="53" customFormat="1" outlineLevel="1" x14ac:dyDescent="0.25">
      <c r="A22" s="47"/>
      <c r="B22" s="48"/>
      <c r="C22" s="49" t="s">
        <v>34</v>
      </c>
      <c r="D22" s="50"/>
      <c r="E22" s="51" t="s">
        <v>29</v>
      </c>
      <c r="F22" s="51" t="s">
        <v>29</v>
      </c>
      <c r="G22" s="52" t="str">
        <f t="shared" si="1"/>
        <v>…</v>
      </c>
      <c r="H22" s="52" t="str">
        <f t="shared" si="0"/>
        <v>…</v>
      </c>
      <c r="I22" s="44"/>
      <c r="J22" s="44"/>
      <c r="K22" s="44"/>
    </row>
    <row r="23" spans="1:12" s="53" customFormat="1" outlineLevel="1" x14ac:dyDescent="0.25">
      <c r="A23" s="47"/>
      <c r="B23" s="48"/>
      <c r="C23" s="49" t="s">
        <v>35</v>
      </c>
      <c r="D23" s="50"/>
      <c r="E23" s="51" t="s">
        <v>29</v>
      </c>
      <c r="F23" s="51" t="s">
        <v>29</v>
      </c>
      <c r="G23" s="52" t="str">
        <f t="shared" si="1"/>
        <v>…</v>
      </c>
      <c r="H23" s="52" t="str">
        <f t="shared" si="0"/>
        <v>…</v>
      </c>
      <c r="I23" s="44"/>
      <c r="J23" s="44"/>
      <c r="K23" s="44"/>
    </row>
    <row r="24" spans="1:12" x14ac:dyDescent="0.25">
      <c r="A24" s="41"/>
      <c r="B24" s="42" t="s">
        <v>36</v>
      </c>
      <c r="C24" s="42"/>
      <c r="D24" s="43"/>
      <c r="E24" s="44" t="s">
        <v>27</v>
      </c>
      <c r="F24" s="44" t="s">
        <v>27</v>
      </c>
      <c r="G24" s="45" t="str">
        <f t="shared" si="1"/>
        <v>…</v>
      </c>
      <c r="H24" s="45" t="str">
        <f t="shared" si="0"/>
        <v>…</v>
      </c>
      <c r="I24" s="44"/>
      <c r="J24" s="44"/>
      <c r="K24" s="44"/>
    </row>
    <row r="25" spans="1:12" s="53" customFormat="1" outlineLevel="1" x14ac:dyDescent="0.25">
      <c r="A25" s="47"/>
      <c r="B25" s="48"/>
      <c r="C25" s="49" t="s">
        <v>37</v>
      </c>
      <c r="D25" s="50"/>
      <c r="E25" s="51" t="s">
        <v>29</v>
      </c>
      <c r="F25" s="51" t="s">
        <v>29</v>
      </c>
      <c r="G25" s="52" t="str">
        <f t="shared" si="1"/>
        <v>…</v>
      </c>
      <c r="H25" s="52" t="str">
        <f t="shared" si="0"/>
        <v>…</v>
      </c>
      <c r="I25" s="44"/>
      <c r="J25" s="44"/>
      <c r="K25" s="44"/>
    </row>
    <row r="26" spans="1:12" s="53" customFormat="1" outlineLevel="1" x14ac:dyDescent="0.25">
      <c r="A26" s="47"/>
      <c r="B26" s="48"/>
      <c r="C26" s="49" t="s">
        <v>38</v>
      </c>
      <c r="D26" s="50"/>
      <c r="E26" s="51" t="s">
        <v>29</v>
      </c>
      <c r="F26" s="51" t="s">
        <v>29</v>
      </c>
      <c r="G26" s="52" t="str">
        <f t="shared" si="1"/>
        <v>…</v>
      </c>
      <c r="H26" s="52" t="str">
        <f t="shared" si="0"/>
        <v>…</v>
      </c>
      <c r="I26" s="44"/>
      <c r="J26" s="44"/>
      <c r="K26" s="44"/>
    </row>
    <row r="27" spans="1:12" s="53" customFormat="1" outlineLevel="1" x14ac:dyDescent="0.25">
      <c r="A27" s="47"/>
      <c r="B27" s="48"/>
      <c r="C27" s="49" t="s">
        <v>39</v>
      </c>
      <c r="D27" s="50"/>
      <c r="E27" s="51" t="s">
        <v>29</v>
      </c>
      <c r="F27" s="51" t="s">
        <v>29</v>
      </c>
      <c r="G27" s="52" t="str">
        <f t="shared" si="1"/>
        <v>…</v>
      </c>
      <c r="H27" s="52" t="str">
        <f t="shared" si="0"/>
        <v>…</v>
      </c>
      <c r="I27" s="44"/>
      <c r="J27" s="44"/>
      <c r="K27" s="44"/>
    </row>
    <row r="28" spans="1:12" s="53" customFormat="1" outlineLevel="1" x14ac:dyDescent="0.25">
      <c r="A28" s="47"/>
      <c r="B28" s="48"/>
      <c r="C28" s="49" t="s">
        <v>40</v>
      </c>
      <c r="D28" s="50"/>
      <c r="E28" s="51" t="s">
        <v>29</v>
      </c>
      <c r="F28" s="51" t="s">
        <v>29</v>
      </c>
      <c r="G28" s="52" t="str">
        <f t="shared" si="1"/>
        <v>…</v>
      </c>
      <c r="H28" s="52" t="str">
        <f t="shared" si="0"/>
        <v>…</v>
      </c>
      <c r="I28" s="44"/>
      <c r="J28" s="44"/>
      <c r="K28" s="44"/>
    </row>
    <row r="29" spans="1:12" s="53" customFormat="1" outlineLevel="1" x14ac:dyDescent="0.25">
      <c r="A29" s="47"/>
      <c r="B29" s="48"/>
      <c r="C29" s="49" t="s">
        <v>41</v>
      </c>
      <c r="D29" s="50"/>
      <c r="E29" s="51" t="s">
        <v>29</v>
      </c>
      <c r="F29" s="51" t="s">
        <v>29</v>
      </c>
      <c r="G29" s="52" t="str">
        <f t="shared" si="1"/>
        <v>…</v>
      </c>
      <c r="H29" s="52" t="str">
        <f t="shared" si="0"/>
        <v>…</v>
      </c>
      <c r="I29" s="44"/>
      <c r="J29" s="44"/>
      <c r="K29" s="44"/>
    </row>
    <row r="30" spans="1:12" s="53" customFormat="1" outlineLevel="1" x14ac:dyDescent="0.25">
      <c r="A30" s="47"/>
      <c r="B30" s="48"/>
      <c r="C30" s="49" t="s">
        <v>42</v>
      </c>
      <c r="D30" s="50"/>
      <c r="E30" s="51" t="s">
        <v>29</v>
      </c>
      <c r="F30" s="51" t="s">
        <v>29</v>
      </c>
      <c r="G30" s="52" t="str">
        <f t="shared" si="1"/>
        <v>…</v>
      </c>
      <c r="H30" s="52" t="str">
        <f t="shared" si="0"/>
        <v>…</v>
      </c>
      <c r="I30" s="44"/>
      <c r="J30" s="44"/>
      <c r="K30" s="44"/>
    </row>
    <row r="31" spans="1:12" s="53" customFormat="1" outlineLevel="1" x14ac:dyDescent="0.25">
      <c r="A31" s="47"/>
      <c r="B31" s="48"/>
      <c r="C31" s="49" t="s">
        <v>43</v>
      </c>
      <c r="D31" s="50"/>
      <c r="E31" s="51" t="s">
        <v>29</v>
      </c>
      <c r="F31" s="51" t="s">
        <v>29</v>
      </c>
      <c r="G31" s="52" t="str">
        <f t="shared" si="1"/>
        <v>…</v>
      </c>
      <c r="H31" s="52" t="str">
        <f t="shared" si="0"/>
        <v>…</v>
      </c>
      <c r="I31" s="44"/>
      <c r="J31" s="44"/>
      <c r="K31" s="44"/>
    </row>
    <row r="32" spans="1:12" s="53" customFormat="1" outlineLevel="1" x14ac:dyDescent="0.25">
      <c r="A32" s="47"/>
      <c r="B32" s="48"/>
      <c r="C32" s="49" t="s">
        <v>44</v>
      </c>
      <c r="D32" s="50"/>
      <c r="E32" s="51" t="s">
        <v>29</v>
      </c>
      <c r="F32" s="51" t="s">
        <v>29</v>
      </c>
      <c r="G32" s="52" t="str">
        <f t="shared" si="1"/>
        <v>…</v>
      </c>
      <c r="H32" s="52" t="str">
        <f t="shared" si="0"/>
        <v>…</v>
      </c>
      <c r="I32" s="44"/>
      <c r="J32" s="44"/>
      <c r="K32" s="44"/>
    </row>
    <row r="33" spans="1:11" s="53" customFormat="1" outlineLevel="1" x14ac:dyDescent="0.25">
      <c r="A33" s="47"/>
      <c r="B33" s="48"/>
      <c r="C33" s="49" t="s">
        <v>45</v>
      </c>
      <c r="D33" s="50"/>
      <c r="E33" s="51" t="s">
        <v>29</v>
      </c>
      <c r="F33" s="51" t="s">
        <v>29</v>
      </c>
      <c r="G33" s="52" t="str">
        <f t="shared" si="1"/>
        <v>…</v>
      </c>
      <c r="H33" s="52" t="str">
        <f t="shared" si="0"/>
        <v>…</v>
      </c>
      <c r="I33" s="44"/>
      <c r="J33" s="44"/>
      <c r="K33" s="44"/>
    </row>
    <row r="34" spans="1:11" s="53" customFormat="1" outlineLevel="1" x14ac:dyDescent="0.25">
      <c r="A34" s="47"/>
      <c r="B34" s="48"/>
      <c r="C34" s="49" t="s">
        <v>46</v>
      </c>
      <c r="D34" s="50"/>
      <c r="E34" s="51" t="s">
        <v>29</v>
      </c>
      <c r="F34" s="51" t="s">
        <v>29</v>
      </c>
      <c r="G34" s="52" t="str">
        <f t="shared" si="1"/>
        <v>…</v>
      </c>
      <c r="H34" s="52" t="str">
        <f t="shared" si="0"/>
        <v>…</v>
      </c>
      <c r="I34" s="44"/>
      <c r="J34" s="44"/>
      <c r="K34" s="44"/>
    </row>
    <row r="35" spans="1:11" s="53" customFormat="1" outlineLevel="1" x14ac:dyDescent="0.25">
      <c r="A35" s="47"/>
      <c r="B35" s="48"/>
      <c r="C35" s="49" t="s">
        <v>47</v>
      </c>
      <c r="D35" s="50"/>
      <c r="E35" s="51" t="s">
        <v>29</v>
      </c>
      <c r="F35" s="51" t="s">
        <v>29</v>
      </c>
      <c r="G35" s="52" t="str">
        <f t="shared" si="1"/>
        <v>…</v>
      </c>
      <c r="H35" s="52" t="str">
        <f t="shared" si="0"/>
        <v>…</v>
      </c>
      <c r="I35" s="44"/>
      <c r="J35" s="44"/>
      <c r="K35" s="44"/>
    </row>
    <row r="36" spans="1:11" s="53" customFormat="1" outlineLevel="1" x14ac:dyDescent="0.25">
      <c r="A36" s="47"/>
      <c r="B36" s="48"/>
      <c r="C36" s="49" t="s">
        <v>48</v>
      </c>
      <c r="D36" s="50"/>
      <c r="E36" s="51" t="s">
        <v>29</v>
      </c>
      <c r="F36" s="51" t="s">
        <v>29</v>
      </c>
      <c r="G36" s="52" t="str">
        <f t="shared" si="1"/>
        <v>…</v>
      </c>
      <c r="H36" s="52" t="str">
        <f t="shared" si="0"/>
        <v>…</v>
      </c>
      <c r="I36" s="44"/>
      <c r="J36" s="44"/>
      <c r="K36" s="44"/>
    </row>
    <row r="37" spans="1:11" s="53" customFormat="1" outlineLevel="1" x14ac:dyDescent="0.25">
      <c r="A37" s="47"/>
      <c r="B37" s="48"/>
      <c r="C37" s="49" t="s">
        <v>49</v>
      </c>
      <c r="D37" s="50"/>
      <c r="E37" s="51" t="s">
        <v>29</v>
      </c>
      <c r="F37" s="51" t="s">
        <v>29</v>
      </c>
      <c r="G37" s="52" t="str">
        <f t="shared" si="1"/>
        <v>…</v>
      </c>
      <c r="H37" s="52" t="str">
        <f t="shared" si="0"/>
        <v>…</v>
      </c>
      <c r="I37" s="44"/>
      <c r="J37" s="44"/>
      <c r="K37" s="44"/>
    </row>
    <row r="38" spans="1:11" s="53" customFormat="1" outlineLevel="1" x14ac:dyDescent="0.25">
      <c r="A38" s="47"/>
      <c r="B38" s="48"/>
      <c r="C38" s="49" t="s">
        <v>50</v>
      </c>
      <c r="D38" s="50"/>
      <c r="E38" s="51" t="s">
        <v>29</v>
      </c>
      <c r="F38" s="51" t="s">
        <v>29</v>
      </c>
      <c r="G38" s="52" t="str">
        <f t="shared" si="1"/>
        <v>…</v>
      </c>
      <c r="H38" s="52" t="str">
        <f t="shared" si="0"/>
        <v>…</v>
      </c>
      <c r="I38" s="44"/>
      <c r="J38" s="44"/>
      <c r="K38" s="44"/>
    </row>
    <row r="39" spans="1:11" s="53" customFormat="1" outlineLevel="1" x14ac:dyDescent="0.25">
      <c r="A39" s="47"/>
      <c r="B39" s="48"/>
      <c r="C39" s="49" t="s">
        <v>51</v>
      </c>
      <c r="D39" s="50"/>
      <c r="E39" s="51" t="s">
        <v>29</v>
      </c>
      <c r="F39" s="51" t="s">
        <v>29</v>
      </c>
      <c r="G39" s="52" t="str">
        <f t="shared" si="1"/>
        <v>…</v>
      </c>
      <c r="H39" s="52" t="str">
        <f t="shared" si="0"/>
        <v>…</v>
      </c>
      <c r="I39" s="44"/>
      <c r="J39" s="44"/>
      <c r="K39" s="44"/>
    </row>
    <row r="40" spans="1:11" s="53" customFormat="1" outlineLevel="1" x14ac:dyDescent="0.25">
      <c r="A40" s="47"/>
      <c r="B40" s="48"/>
      <c r="C40" s="49" t="s">
        <v>52</v>
      </c>
      <c r="D40" s="50"/>
      <c r="E40" s="51" t="s">
        <v>29</v>
      </c>
      <c r="F40" s="51" t="s">
        <v>29</v>
      </c>
      <c r="G40" s="52" t="str">
        <f t="shared" si="1"/>
        <v>…</v>
      </c>
      <c r="H40" s="52" t="str">
        <f t="shared" si="0"/>
        <v>…</v>
      </c>
      <c r="I40" s="44"/>
      <c r="J40" s="44"/>
      <c r="K40" s="44"/>
    </row>
    <row r="41" spans="1:11" s="53" customFormat="1" outlineLevel="1" x14ac:dyDescent="0.25">
      <c r="A41" s="47"/>
      <c r="B41" s="48"/>
      <c r="C41" s="49" t="s">
        <v>53</v>
      </c>
      <c r="D41" s="50"/>
      <c r="E41" s="51" t="s">
        <v>29</v>
      </c>
      <c r="F41" s="51" t="s">
        <v>29</v>
      </c>
      <c r="G41" s="52" t="str">
        <f t="shared" si="1"/>
        <v>…</v>
      </c>
      <c r="H41" s="52" t="str">
        <f t="shared" si="0"/>
        <v>…</v>
      </c>
      <c r="I41" s="44"/>
      <c r="J41" s="44"/>
      <c r="K41" s="44"/>
    </row>
    <row r="42" spans="1:11" s="53" customFormat="1" outlineLevel="1" x14ac:dyDescent="0.25">
      <c r="A42" s="47"/>
      <c r="B42" s="48"/>
      <c r="C42" s="49" t="s">
        <v>54</v>
      </c>
      <c r="D42" s="50"/>
      <c r="E42" s="51" t="s">
        <v>29</v>
      </c>
      <c r="F42" s="51" t="s">
        <v>29</v>
      </c>
      <c r="G42" s="52" t="str">
        <f t="shared" si="1"/>
        <v>…</v>
      </c>
      <c r="H42" s="52" t="str">
        <f t="shared" si="0"/>
        <v>…</v>
      </c>
      <c r="I42" s="44"/>
      <c r="J42" s="44"/>
      <c r="K42" s="44"/>
    </row>
    <row r="43" spans="1:11" s="53" customFormat="1" outlineLevel="1" x14ac:dyDescent="0.25">
      <c r="A43" s="47"/>
      <c r="B43" s="48"/>
      <c r="C43" s="49" t="s">
        <v>55</v>
      </c>
      <c r="D43" s="50"/>
      <c r="E43" s="51" t="s">
        <v>29</v>
      </c>
      <c r="F43" s="51" t="s">
        <v>29</v>
      </c>
      <c r="G43" s="52" t="str">
        <f t="shared" si="1"/>
        <v>…</v>
      </c>
      <c r="H43" s="52" t="str">
        <f t="shared" si="0"/>
        <v>…</v>
      </c>
      <c r="I43" s="44"/>
      <c r="J43" s="44"/>
      <c r="K43" s="44"/>
    </row>
    <row r="44" spans="1:11" s="53" customFormat="1" outlineLevel="1" x14ac:dyDescent="0.25">
      <c r="A44" s="47"/>
      <c r="B44" s="48"/>
      <c r="C44" s="49" t="s">
        <v>56</v>
      </c>
      <c r="D44" s="50"/>
      <c r="E44" s="51" t="s">
        <v>29</v>
      </c>
      <c r="F44" s="51" t="s">
        <v>29</v>
      </c>
      <c r="G44" s="52" t="str">
        <f t="shared" si="1"/>
        <v>…</v>
      </c>
      <c r="H44" s="52" t="str">
        <f t="shared" si="0"/>
        <v>…</v>
      </c>
      <c r="I44" s="44"/>
      <c r="J44" s="44"/>
      <c r="K44" s="44"/>
    </row>
    <row r="45" spans="1:11" x14ac:dyDescent="0.25">
      <c r="A45" s="41"/>
      <c r="B45" s="42" t="s">
        <v>57</v>
      </c>
      <c r="C45" s="42"/>
      <c r="D45" s="43"/>
      <c r="E45" s="44" t="s">
        <v>27</v>
      </c>
      <c r="F45" s="44" t="s">
        <v>27</v>
      </c>
      <c r="G45" s="45" t="str">
        <f t="shared" si="1"/>
        <v>…</v>
      </c>
      <c r="H45" s="45" t="str">
        <f t="shared" si="0"/>
        <v>…</v>
      </c>
      <c r="I45" s="44"/>
      <c r="J45" s="44"/>
      <c r="K45" s="44"/>
    </row>
    <row r="46" spans="1:11" s="53" customFormat="1" outlineLevel="1" x14ac:dyDescent="0.25">
      <c r="A46" s="47"/>
      <c r="B46" s="48"/>
      <c r="C46" s="49" t="s">
        <v>58</v>
      </c>
      <c r="D46" s="50"/>
      <c r="E46" s="51" t="s">
        <v>29</v>
      </c>
      <c r="F46" s="51" t="s">
        <v>29</v>
      </c>
      <c r="G46" s="52" t="str">
        <f t="shared" si="1"/>
        <v>…</v>
      </c>
      <c r="H46" s="52" t="str">
        <f t="shared" si="0"/>
        <v>…</v>
      </c>
      <c r="I46" s="44"/>
      <c r="J46" s="44"/>
      <c r="K46" s="44"/>
    </row>
    <row r="47" spans="1:11" s="53" customFormat="1" outlineLevel="1" x14ac:dyDescent="0.25">
      <c r="A47" s="47"/>
      <c r="B47" s="48"/>
      <c r="C47" s="49" t="s">
        <v>59</v>
      </c>
      <c r="D47" s="50"/>
      <c r="E47" s="51" t="s">
        <v>29</v>
      </c>
      <c r="F47" s="51" t="s">
        <v>29</v>
      </c>
      <c r="G47" s="52" t="str">
        <f t="shared" si="1"/>
        <v>…</v>
      </c>
      <c r="H47" s="52" t="str">
        <f t="shared" si="0"/>
        <v>…</v>
      </c>
      <c r="I47" s="44"/>
      <c r="J47" s="44"/>
      <c r="K47" s="44"/>
    </row>
    <row r="48" spans="1:11" s="53" customFormat="1" outlineLevel="1" x14ac:dyDescent="0.25">
      <c r="A48" s="47"/>
      <c r="B48" s="48"/>
      <c r="C48" s="49" t="s">
        <v>60</v>
      </c>
      <c r="D48" s="50"/>
      <c r="E48" s="51" t="s">
        <v>29</v>
      </c>
      <c r="F48" s="51" t="s">
        <v>29</v>
      </c>
      <c r="G48" s="52" t="str">
        <f t="shared" si="1"/>
        <v>…</v>
      </c>
      <c r="H48" s="52" t="str">
        <f t="shared" si="0"/>
        <v>…</v>
      </c>
      <c r="I48" s="44"/>
      <c r="J48" s="44"/>
      <c r="K48" s="44"/>
    </row>
    <row r="49" spans="1:11" s="53" customFormat="1" outlineLevel="1" x14ac:dyDescent="0.25">
      <c r="A49" s="47"/>
      <c r="B49" s="48"/>
      <c r="C49" s="49" t="s">
        <v>61</v>
      </c>
      <c r="D49" s="50"/>
      <c r="E49" s="51" t="s">
        <v>29</v>
      </c>
      <c r="F49" s="51" t="s">
        <v>29</v>
      </c>
      <c r="G49" s="52" t="str">
        <f t="shared" si="1"/>
        <v>…</v>
      </c>
      <c r="H49" s="52" t="str">
        <f t="shared" si="0"/>
        <v>…</v>
      </c>
      <c r="I49" s="44"/>
      <c r="J49" s="44"/>
      <c r="K49" s="44"/>
    </row>
    <row r="50" spans="1:11" s="53" customFormat="1" outlineLevel="1" x14ac:dyDescent="0.25">
      <c r="A50" s="47"/>
      <c r="B50" s="48"/>
      <c r="C50" s="49" t="s">
        <v>62</v>
      </c>
      <c r="D50" s="50"/>
      <c r="E50" s="51" t="s">
        <v>29</v>
      </c>
      <c r="F50" s="51" t="s">
        <v>29</v>
      </c>
      <c r="G50" s="52" t="str">
        <f t="shared" si="1"/>
        <v>…</v>
      </c>
      <c r="H50" s="52" t="str">
        <f t="shared" si="0"/>
        <v>…</v>
      </c>
      <c r="I50" s="44"/>
      <c r="J50" s="44"/>
      <c r="K50" s="44"/>
    </row>
    <row r="51" spans="1:11" s="53" customFormat="1" outlineLevel="1" x14ac:dyDescent="0.25">
      <c r="A51" s="47"/>
      <c r="B51" s="48"/>
      <c r="C51" s="49" t="s">
        <v>63</v>
      </c>
      <c r="D51" s="50"/>
      <c r="E51" s="51" t="s">
        <v>29</v>
      </c>
      <c r="F51" s="51" t="s">
        <v>29</v>
      </c>
      <c r="G51" s="52" t="str">
        <f t="shared" si="1"/>
        <v>…</v>
      </c>
      <c r="H51" s="52" t="str">
        <f t="shared" si="0"/>
        <v>…</v>
      </c>
      <c r="I51" s="44"/>
      <c r="J51" s="44"/>
      <c r="K51" s="44"/>
    </row>
    <row r="52" spans="1:11" s="53" customFormat="1" outlineLevel="1" x14ac:dyDescent="0.25">
      <c r="A52" s="47"/>
      <c r="B52" s="48"/>
      <c r="C52" s="49" t="s">
        <v>64</v>
      </c>
      <c r="D52" s="50"/>
      <c r="E52" s="51" t="s">
        <v>29</v>
      </c>
      <c r="F52" s="51" t="s">
        <v>29</v>
      </c>
      <c r="G52" s="52" t="str">
        <f t="shared" si="1"/>
        <v>…</v>
      </c>
      <c r="H52" s="52" t="str">
        <f t="shared" si="0"/>
        <v>…</v>
      </c>
      <c r="I52" s="44"/>
      <c r="J52" s="44"/>
      <c r="K52" s="44"/>
    </row>
    <row r="53" spans="1:11" x14ac:dyDescent="0.25">
      <c r="A53" s="41"/>
      <c r="B53" s="42" t="s">
        <v>65</v>
      </c>
      <c r="C53" s="42"/>
      <c r="D53" s="43"/>
      <c r="E53" s="44" t="s">
        <v>27</v>
      </c>
      <c r="F53" s="44" t="s">
        <v>27</v>
      </c>
      <c r="G53" s="45" t="str">
        <f t="shared" si="1"/>
        <v>…</v>
      </c>
      <c r="H53" s="45" t="str">
        <f t="shared" si="0"/>
        <v>…</v>
      </c>
      <c r="I53" s="44"/>
      <c r="J53" s="44"/>
      <c r="K53" s="44"/>
    </row>
    <row r="54" spans="1:11" outlineLevel="1" x14ac:dyDescent="0.25">
      <c r="A54" s="41"/>
      <c r="B54" s="55"/>
      <c r="C54" s="56" t="s">
        <v>65</v>
      </c>
      <c r="D54" s="57"/>
      <c r="E54" s="51" t="s">
        <v>29</v>
      </c>
      <c r="F54" s="51" t="s">
        <v>29</v>
      </c>
      <c r="G54" s="52" t="str">
        <f t="shared" si="1"/>
        <v>…</v>
      </c>
      <c r="H54" s="52" t="str">
        <f t="shared" si="0"/>
        <v>…</v>
      </c>
      <c r="I54" s="44"/>
      <c r="J54" s="44"/>
      <c r="K54" s="44"/>
    </row>
    <row r="55" spans="1:11" outlineLevel="1" x14ac:dyDescent="0.25">
      <c r="A55" s="41"/>
      <c r="B55" s="55"/>
      <c r="C55" s="56" t="s">
        <v>66</v>
      </c>
      <c r="D55" s="57"/>
      <c r="E55" s="51" t="s">
        <v>29</v>
      </c>
      <c r="F55" s="51" t="s">
        <v>29</v>
      </c>
      <c r="G55" s="52" t="str">
        <f t="shared" si="1"/>
        <v>…</v>
      </c>
      <c r="H55" s="52" t="str">
        <f t="shared" si="0"/>
        <v>…</v>
      </c>
      <c r="I55" s="44"/>
      <c r="J55" s="44"/>
      <c r="K55" s="44"/>
    </row>
    <row r="56" spans="1:11" outlineLevel="1" x14ac:dyDescent="0.25">
      <c r="A56" s="41"/>
      <c r="B56" s="55"/>
      <c r="C56" s="56" t="s">
        <v>67</v>
      </c>
      <c r="D56" s="57"/>
      <c r="E56" s="51" t="s">
        <v>29</v>
      </c>
      <c r="F56" s="51" t="s">
        <v>29</v>
      </c>
      <c r="G56" s="52" t="str">
        <f t="shared" si="1"/>
        <v>…</v>
      </c>
      <c r="H56" s="52" t="str">
        <f t="shared" si="0"/>
        <v>…</v>
      </c>
      <c r="I56" s="44"/>
      <c r="J56" s="44"/>
      <c r="K56" s="44"/>
    </row>
    <row r="57" spans="1:11" outlineLevel="1" x14ac:dyDescent="0.25">
      <c r="A57" s="41"/>
      <c r="B57" s="55"/>
      <c r="C57" s="56" t="s">
        <v>68</v>
      </c>
      <c r="D57" s="57"/>
      <c r="E57" s="51" t="s">
        <v>29</v>
      </c>
      <c r="F57" s="51" t="s">
        <v>29</v>
      </c>
      <c r="G57" s="52" t="str">
        <f t="shared" si="1"/>
        <v>…</v>
      </c>
      <c r="H57" s="52" t="str">
        <f t="shared" si="0"/>
        <v>…</v>
      </c>
      <c r="I57" s="44"/>
      <c r="J57" s="44"/>
      <c r="K57" s="44"/>
    </row>
    <row r="58" spans="1:11" outlineLevel="1" x14ac:dyDescent="0.25">
      <c r="A58" s="41"/>
      <c r="B58" s="55"/>
      <c r="C58" s="56" t="s">
        <v>69</v>
      </c>
      <c r="D58" s="57"/>
      <c r="E58" s="51" t="s">
        <v>29</v>
      </c>
      <c r="F58" s="51" t="s">
        <v>29</v>
      </c>
      <c r="G58" s="52" t="str">
        <f t="shared" si="1"/>
        <v>…</v>
      </c>
      <c r="H58" s="52" t="str">
        <f t="shared" si="0"/>
        <v>…</v>
      </c>
      <c r="I58" s="44"/>
      <c r="J58" s="44"/>
      <c r="K58" s="44"/>
    </row>
    <row r="59" spans="1:11" outlineLevel="1" x14ac:dyDescent="0.25">
      <c r="A59" s="41"/>
      <c r="B59" s="55"/>
      <c r="C59" s="56" t="s">
        <v>70</v>
      </c>
      <c r="D59" s="57"/>
      <c r="E59" s="51" t="s">
        <v>29</v>
      </c>
      <c r="F59" s="51" t="s">
        <v>29</v>
      </c>
      <c r="G59" s="52" t="str">
        <f t="shared" si="1"/>
        <v>…</v>
      </c>
      <c r="H59" s="52" t="str">
        <f t="shared" si="0"/>
        <v>…</v>
      </c>
      <c r="I59" s="44"/>
      <c r="J59" s="44"/>
      <c r="K59" s="44"/>
    </row>
    <row r="60" spans="1:11" outlineLevel="1" x14ac:dyDescent="0.25">
      <c r="A60" s="41"/>
      <c r="B60" s="55"/>
      <c r="C60" s="56" t="s">
        <v>71</v>
      </c>
      <c r="D60" s="57"/>
      <c r="E60" s="51" t="s">
        <v>29</v>
      </c>
      <c r="F60" s="51" t="s">
        <v>29</v>
      </c>
      <c r="G60" s="52" t="str">
        <f t="shared" si="1"/>
        <v>…</v>
      </c>
      <c r="H60" s="52" t="str">
        <f t="shared" si="0"/>
        <v>…</v>
      </c>
      <c r="I60" s="44"/>
      <c r="J60" s="44"/>
      <c r="K60" s="44"/>
    </row>
    <row r="61" spans="1:11" outlineLevel="1" x14ac:dyDescent="0.25">
      <c r="A61" s="41"/>
      <c r="B61" s="55"/>
      <c r="C61" s="56" t="s">
        <v>72</v>
      </c>
      <c r="D61" s="57"/>
      <c r="E61" s="51" t="s">
        <v>29</v>
      </c>
      <c r="F61" s="51" t="s">
        <v>29</v>
      </c>
      <c r="G61" s="52" t="str">
        <f t="shared" si="1"/>
        <v>…</v>
      </c>
      <c r="H61" s="52" t="str">
        <f t="shared" si="0"/>
        <v>…</v>
      </c>
      <c r="I61" s="44"/>
      <c r="J61" s="44"/>
      <c r="K61" s="44"/>
    </row>
    <row r="62" spans="1:11" x14ac:dyDescent="0.25">
      <c r="A62" s="41"/>
      <c r="B62" s="42" t="s">
        <v>73</v>
      </c>
      <c r="C62" s="42"/>
      <c r="D62" s="43"/>
      <c r="E62" s="44" t="s">
        <v>27</v>
      </c>
      <c r="F62" s="44" t="s">
        <v>27</v>
      </c>
      <c r="G62" s="45" t="str">
        <f t="shared" si="1"/>
        <v>…</v>
      </c>
      <c r="H62" s="45" t="str">
        <f t="shared" si="0"/>
        <v>…</v>
      </c>
      <c r="I62" s="44"/>
      <c r="J62" s="44"/>
      <c r="K62" s="44"/>
    </row>
    <row r="63" spans="1:11" outlineLevel="1" x14ac:dyDescent="0.25">
      <c r="A63" s="41"/>
      <c r="B63" s="55"/>
      <c r="C63" s="56" t="s">
        <v>74</v>
      </c>
      <c r="D63" s="57"/>
      <c r="E63" s="51" t="s">
        <v>29</v>
      </c>
      <c r="F63" s="51" t="s">
        <v>29</v>
      </c>
      <c r="G63" s="52" t="str">
        <f t="shared" si="1"/>
        <v>…</v>
      </c>
      <c r="H63" s="52" t="str">
        <f t="shared" si="0"/>
        <v>…</v>
      </c>
      <c r="I63" s="44"/>
      <c r="J63" s="44"/>
      <c r="K63" s="44"/>
    </row>
    <row r="64" spans="1:11" outlineLevel="1" x14ac:dyDescent="0.25">
      <c r="A64" s="41"/>
      <c r="B64" s="55"/>
      <c r="C64" s="56" t="s">
        <v>75</v>
      </c>
      <c r="D64" s="57"/>
      <c r="E64" s="51" t="s">
        <v>29</v>
      </c>
      <c r="F64" s="51" t="s">
        <v>29</v>
      </c>
      <c r="G64" s="52" t="str">
        <f t="shared" si="1"/>
        <v>…</v>
      </c>
      <c r="H64" s="52" t="str">
        <f t="shared" si="0"/>
        <v>…</v>
      </c>
      <c r="I64" s="44"/>
      <c r="J64" s="44"/>
      <c r="K64" s="44"/>
    </row>
    <row r="65" spans="1:11" outlineLevel="1" x14ac:dyDescent="0.25">
      <c r="A65" s="41"/>
      <c r="B65" s="55"/>
      <c r="C65" s="56" t="s">
        <v>76</v>
      </c>
      <c r="D65" s="57"/>
      <c r="E65" s="51" t="s">
        <v>29</v>
      </c>
      <c r="F65" s="51" t="s">
        <v>29</v>
      </c>
      <c r="G65" s="52" t="str">
        <f t="shared" si="1"/>
        <v>…</v>
      </c>
      <c r="H65" s="52" t="str">
        <f t="shared" si="0"/>
        <v>…</v>
      </c>
      <c r="I65" s="44"/>
      <c r="J65" s="44"/>
      <c r="K65" s="44"/>
    </row>
    <row r="66" spans="1:11" outlineLevel="1" x14ac:dyDescent="0.25">
      <c r="A66" s="41"/>
      <c r="B66" s="55"/>
      <c r="C66" s="56" t="s">
        <v>77</v>
      </c>
      <c r="D66" s="57"/>
      <c r="E66" s="51" t="s">
        <v>29</v>
      </c>
      <c r="F66" s="51" t="s">
        <v>29</v>
      </c>
      <c r="G66" s="52" t="str">
        <f t="shared" si="1"/>
        <v>…</v>
      </c>
      <c r="H66" s="52" t="str">
        <f t="shared" si="0"/>
        <v>…</v>
      </c>
      <c r="I66" s="44"/>
      <c r="J66" s="44"/>
      <c r="K66" s="44"/>
    </row>
    <row r="67" spans="1:11" outlineLevel="1" x14ac:dyDescent="0.25">
      <c r="A67" s="41"/>
      <c r="B67" s="55"/>
      <c r="C67" s="56" t="s">
        <v>78</v>
      </c>
      <c r="D67" s="57"/>
      <c r="E67" s="51" t="s">
        <v>29</v>
      </c>
      <c r="F67" s="51" t="s">
        <v>29</v>
      </c>
      <c r="G67" s="52" t="str">
        <f t="shared" si="1"/>
        <v>…</v>
      </c>
      <c r="H67" s="52" t="str">
        <f t="shared" si="0"/>
        <v>…</v>
      </c>
      <c r="I67" s="44"/>
      <c r="J67" s="44"/>
      <c r="K67" s="44"/>
    </row>
    <row r="68" spans="1:11" outlineLevel="1" x14ac:dyDescent="0.25">
      <c r="A68" s="41"/>
      <c r="B68" s="55"/>
      <c r="C68" s="56" t="s">
        <v>79</v>
      </c>
      <c r="D68" s="57"/>
      <c r="E68" s="51" t="s">
        <v>29</v>
      </c>
      <c r="F68" s="51" t="s">
        <v>29</v>
      </c>
      <c r="G68" s="52" t="str">
        <f t="shared" si="1"/>
        <v>…</v>
      </c>
      <c r="H68" s="52" t="str">
        <f t="shared" si="0"/>
        <v>…</v>
      </c>
      <c r="I68" s="44"/>
      <c r="J68" s="44"/>
      <c r="K68" s="44"/>
    </row>
    <row r="69" spans="1:11" outlineLevel="1" x14ac:dyDescent="0.25">
      <c r="A69" s="41"/>
      <c r="B69" s="55"/>
      <c r="C69" s="56" t="s">
        <v>80</v>
      </c>
      <c r="D69" s="57"/>
      <c r="E69" s="51" t="s">
        <v>29</v>
      </c>
      <c r="F69" s="51" t="s">
        <v>29</v>
      </c>
      <c r="G69" s="52" t="str">
        <f t="shared" si="1"/>
        <v>…</v>
      </c>
      <c r="H69" s="52" t="str">
        <f t="shared" si="0"/>
        <v>…</v>
      </c>
      <c r="I69" s="44"/>
      <c r="J69" s="44"/>
      <c r="K69" s="44"/>
    </row>
    <row r="70" spans="1:11" outlineLevel="1" x14ac:dyDescent="0.25">
      <c r="A70" s="41"/>
      <c r="B70" s="55"/>
      <c r="C70" s="56" t="s">
        <v>81</v>
      </c>
      <c r="D70" s="57"/>
      <c r="E70" s="51" t="s">
        <v>29</v>
      </c>
      <c r="F70" s="51" t="s">
        <v>29</v>
      </c>
      <c r="G70" s="52" t="str">
        <f t="shared" si="1"/>
        <v>…</v>
      </c>
      <c r="H70" s="52" t="str">
        <f t="shared" si="0"/>
        <v>…</v>
      </c>
      <c r="I70" s="44"/>
      <c r="J70" s="44"/>
      <c r="K70" s="44"/>
    </row>
    <row r="71" spans="1:11" outlineLevel="1" x14ac:dyDescent="0.25">
      <c r="A71" s="41"/>
      <c r="B71" s="55"/>
      <c r="C71" s="56" t="s">
        <v>82</v>
      </c>
      <c r="D71" s="57"/>
      <c r="E71" s="51" t="s">
        <v>29</v>
      </c>
      <c r="F71" s="51" t="s">
        <v>29</v>
      </c>
      <c r="G71" s="52" t="str">
        <f t="shared" si="1"/>
        <v>…</v>
      </c>
      <c r="H71" s="52" t="str">
        <f t="shared" si="0"/>
        <v>…</v>
      </c>
      <c r="I71" s="44"/>
      <c r="J71" s="44"/>
      <c r="K71" s="44"/>
    </row>
    <row r="72" spans="1:11" outlineLevel="1" x14ac:dyDescent="0.25">
      <c r="A72" s="41"/>
      <c r="B72" s="55"/>
      <c r="C72" s="56" t="s">
        <v>83</v>
      </c>
      <c r="D72" s="57"/>
      <c r="E72" s="51" t="s">
        <v>29</v>
      </c>
      <c r="F72" s="51" t="s">
        <v>29</v>
      </c>
      <c r="G72" s="52" t="str">
        <f t="shared" si="1"/>
        <v>…</v>
      </c>
      <c r="H72" s="52" t="str">
        <f t="shared" si="0"/>
        <v>…</v>
      </c>
      <c r="I72" s="44"/>
      <c r="J72" s="44"/>
      <c r="K72" s="44"/>
    </row>
    <row r="73" spans="1:11" outlineLevel="1" x14ac:dyDescent="0.25">
      <c r="A73" s="41"/>
      <c r="B73" s="55"/>
      <c r="C73" s="56" t="s">
        <v>84</v>
      </c>
      <c r="D73" s="57"/>
      <c r="E73" s="51" t="s">
        <v>29</v>
      </c>
      <c r="F73" s="51" t="s">
        <v>29</v>
      </c>
      <c r="G73" s="52" t="str">
        <f t="shared" si="1"/>
        <v>…</v>
      </c>
      <c r="H73" s="52" t="str">
        <f t="shared" si="0"/>
        <v>…</v>
      </c>
      <c r="I73" s="44"/>
      <c r="J73" s="44"/>
      <c r="K73" s="44"/>
    </row>
    <row r="74" spans="1:11" x14ac:dyDescent="0.25">
      <c r="A74" s="41"/>
      <c r="B74" s="42" t="s">
        <v>85</v>
      </c>
      <c r="C74" s="42"/>
      <c r="D74" s="43"/>
      <c r="E74" s="44" t="s">
        <v>27</v>
      </c>
      <c r="F74" s="44" t="s">
        <v>27</v>
      </c>
      <c r="G74" s="45" t="str">
        <f t="shared" si="1"/>
        <v>…</v>
      </c>
      <c r="H74" s="45" t="str">
        <f t="shared" si="0"/>
        <v>…</v>
      </c>
      <c r="I74" s="44"/>
      <c r="J74" s="44"/>
      <c r="K74" s="44"/>
    </row>
    <row r="75" spans="1:11" outlineLevel="1" x14ac:dyDescent="0.25">
      <c r="A75" s="41"/>
      <c r="B75" s="55"/>
      <c r="C75" s="56" t="s">
        <v>85</v>
      </c>
      <c r="D75" s="57"/>
      <c r="E75" s="51" t="s">
        <v>29</v>
      </c>
      <c r="F75" s="51" t="s">
        <v>29</v>
      </c>
      <c r="G75" s="52" t="str">
        <f t="shared" si="1"/>
        <v>…</v>
      </c>
      <c r="H75" s="52" t="str">
        <f t="shared" si="0"/>
        <v>…</v>
      </c>
      <c r="I75" s="44"/>
      <c r="J75" s="44"/>
      <c r="K75" s="44"/>
    </row>
    <row r="76" spans="1:11" outlineLevel="1" x14ac:dyDescent="0.25">
      <c r="A76" s="41"/>
      <c r="B76" s="55"/>
      <c r="C76" s="56" t="s">
        <v>86</v>
      </c>
      <c r="D76" s="57"/>
      <c r="E76" s="51" t="s">
        <v>29</v>
      </c>
      <c r="F76" s="51" t="s">
        <v>29</v>
      </c>
      <c r="G76" s="52" t="str">
        <f t="shared" si="1"/>
        <v>…</v>
      </c>
      <c r="H76" s="52" t="str">
        <f t="shared" si="0"/>
        <v>…</v>
      </c>
      <c r="I76" s="44"/>
      <c r="J76" s="44"/>
      <c r="K76" s="44"/>
    </row>
    <row r="77" spans="1:11" outlineLevel="1" x14ac:dyDescent="0.25">
      <c r="A77" s="41"/>
      <c r="B77" s="55"/>
      <c r="C77" s="56" t="s">
        <v>87</v>
      </c>
      <c r="D77" s="57"/>
      <c r="E77" s="51" t="s">
        <v>29</v>
      </c>
      <c r="F77" s="51" t="s">
        <v>29</v>
      </c>
      <c r="G77" s="52" t="str">
        <f t="shared" si="1"/>
        <v>…</v>
      </c>
      <c r="H77" s="52" t="str">
        <f t="shared" si="0"/>
        <v>…</v>
      </c>
      <c r="I77" s="44"/>
      <c r="J77" s="44"/>
      <c r="K77" s="44"/>
    </row>
    <row r="78" spans="1:11" outlineLevel="1" x14ac:dyDescent="0.25">
      <c r="A78" s="41"/>
      <c r="B78" s="55"/>
      <c r="C78" s="56" t="s">
        <v>88</v>
      </c>
      <c r="D78" s="57"/>
      <c r="E78" s="51" t="s">
        <v>29</v>
      </c>
      <c r="F78" s="51" t="s">
        <v>29</v>
      </c>
      <c r="G78" s="52" t="str">
        <f t="shared" si="1"/>
        <v>…</v>
      </c>
      <c r="H78" s="52" t="str">
        <f t="shared" si="0"/>
        <v>…</v>
      </c>
      <c r="I78" s="44"/>
      <c r="J78" s="44"/>
      <c r="K78" s="44"/>
    </row>
    <row r="79" spans="1:11" outlineLevel="1" x14ac:dyDescent="0.25">
      <c r="A79" s="41"/>
      <c r="B79" s="55"/>
      <c r="C79" s="56" t="s">
        <v>89</v>
      </c>
      <c r="D79" s="57"/>
      <c r="E79" s="51" t="s">
        <v>29</v>
      </c>
      <c r="F79" s="51" t="s">
        <v>29</v>
      </c>
      <c r="G79" s="52" t="str">
        <f t="shared" si="1"/>
        <v>…</v>
      </c>
      <c r="H79" s="52" t="str">
        <f t="shared" si="0"/>
        <v>…</v>
      </c>
      <c r="I79" s="44"/>
      <c r="J79" s="44"/>
      <c r="K79" s="44"/>
    </row>
    <row r="80" spans="1:11" outlineLevel="1" x14ac:dyDescent="0.25">
      <c r="A80" s="41"/>
      <c r="B80" s="55"/>
      <c r="C80" s="56" t="s">
        <v>90</v>
      </c>
      <c r="D80" s="57"/>
      <c r="E80" s="51" t="s">
        <v>29</v>
      </c>
      <c r="F80" s="51" t="s">
        <v>29</v>
      </c>
      <c r="G80" s="52" t="str">
        <f t="shared" si="1"/>
        <v>…</v>
      </c>
      <c r="H80" s="52" t="str">
        <f t="shared" si="1"/>
        <v>…</v>
      </c>
      <c r="I80" s="44"/>
      <c r="J80" s="44"/>
      <c r="K80" s="44"/>
    </row>
    <row r="81" spans="1:11" outlineLevel="1" x14ac:dyDescent="0.25">
      <c r="A81" s="41"/>
      <c r="B81" s="55"/>
      <c r="C81" s="56" t="s">
        <v>91</v>
      </c>
      <c r="D81" s="57"/>
      <c r="E81" s="51" t="s">
        <v>29</v>
      </c>
      <c r="F81" s="51" t="s">
        <v>29</v>
      </c>
      <c r="G81" s="52" t="str">
        <f t="shared" ref="G81:H144" si="2">IFERROR(E81-F81, "…")</f>
        <v>…</v>
      </c>
      <c r="H81" s="52" t="str">
        <f t="shared" si="2"/>
        <v>…</v>
      </c>
      <c r="I81" s="44"/>
      <c r="J81" s="44"/>
      <c r="K81" s="44"/>
    </row>
    <row r="82" spans="1:11" outlineLevel="1" x14ac:dyDescent="0.25">
      <c r="A82" s="41"/>
      <c r="B82" s="55"/>
      <c r="C82" s="56" t="s">
        <v>92</v>
      </c>
      <c r="D82" s="57"/>
      <c r="E82" s="51" t="s">
        <v>29</v>
      </c>
      <c r="F82" s="51" t="s">
        <v>29</v>
      </c>
      <c r="G82" s="52" t="str">
        <f t="shared" si="2"/>
        <v>…</v>
      </c>
      <c r="H82" s="52" t="str">
        <f t="shared" si="2"/>
        <v>…</v>
      </c>
      <c r="I82" s="44"/>
      <c r="J82" s="44"/>
      <c r="K82" s="44"/>
    </row>
    <row r="83" spans="1:11" outlineLevel="1" x14ac:dyDescent="0.25">
      <c r="A83" s="41"/>
      <c r="B83" s="55"/>
      <c r="C83" s="56" t="s">
        <v>93</v>
      </c>
      <c r="D83" s="57"/>
      <c r="E83" s="51" t="s">
        <v>29</v>
      </c>
      <c r="F83" s="51" t="s">
        <v>29</v>
      </c>
      <c r="G83" s="52" t="str">
        <f t="shared" si="2"/>
        <v>…</v>
      </c>
      <c r="H83" s="52" t="str">
        <f t="shared" si="2"/>
        <v>…</v>
      </c>
      <c r="I83" s="44"/>
      <c r="J83" s="44"/>
      <c r="K83" s="44"/>
    </row>
    <row r="84" spans="1:11" outlineLevel="1" x14ac:dyDescent="0.25">
      <c r="A84" s="41"/>
      <c r="B84" s="55"/>
      <c r="C84" s="56" t="s">
        <v>94</v>
      </c>
      <c r="D84" s="57"/>
      <c r="E84" s="51" t="s">
        <v>29</v>
      </c>
      <c r="F84" s="51" t="s">
        <v>29</v>
      </c>
      <c r="G84" s="52" t="str">
        <f t="shared" si="2"/>
        <v>…</v>
      </c>
      <c r="H84" s="52" t="str">
        <f t="shared" si="2"/>
        <v>…</v>
      </c>
      <c r="I84" s="44"/>
      <c r="J84" s="44"/>
      <c r="K84" s="44"/>
    </row>
    <row r="85" spans="1:11" outlineLevel="1" x14ac:dyDescent="0.25">
      <c r="A85" s="41"/>
      <c r="B85" s="55"/>
      <c r="C85" s="56" t="s">
        <v>95</v>
      </c>
      <c r="D85" s="57"/>
      <c r="E85" s="51" t="s">
        <v>29</v>
      </c>
      <c r="F85" s="51" t="s">
        <v>29</v>
      </c>
      <c r="G85" s="52" t="str">
        <f t="shared" si="2"/>
        <v>…</v>
      </c>
      <c r="H85" s="52" t="str">
        <f t="shared" si="2"/>
        <v>…</v>
      </c>
      <c r="I85" s="44"/>
      <c r="J85" s="44"/>
      <c r="K85" s="44"/>
    </row>
    <row r="86" spans="1:11" outlineLevel="1" x14ac:dyDescent="0.25">
      <c r="A86" s="41"/>
      <c r="B86" s="55"/>
      <c r="C86" s="56" t="s">
        <v>96</v>
      </c>
      <c r="D86" s="57"/>
      <c r="E86" s="51" t="s">
        <v>29</v>
      </c>
      <c r="F86" s="51" t="s">
        <v>29</v>
      </c>
      <c r="G86" s="52" t="str">
        <f t="shared" si="2"/>
        <v>…</v>
      </c>
      <c r="H86" s="52" t="str">
        <f t="shared" si="2"/>
        <v>…</v>
      </c>
      <c r="I86" s="44"/>
      <c r="J86" s="44"/>
      <c r="K86" s="44"/>
    </row>
    <row r="87" spans="1:11" outlineLevel="1" x14ac:dyDescent="0.25">
      <c r="A87" s="41"/>
      <c r="B87" s="55"/>
      <c r="C87" s="56" t="s">
        <v>97</v>
      </c>
      <c r="D87" s="57"/>
      <c r="E87" s="51" t="s">
        <v>29</v>
      </c>
      <c r="F87" s="51" t="s">
        <v>29</v>
      </c>
      <c r="G87" s="52" t="str">
        <f t="shared" si="2"/>
        <v>…</v>
      </c>
      <c r="H87" s="52" t="str">
        <f t="shared" si="2"/>
        <v>…</v>
      </c>
      <c r="I87" s="44"/>
      <c r="J87" s="44"/>
      <c r="K87" s="44"/>
    </row>
    <row r="88" spans="1:11" x14ac:dyDescent="0.25">
      <c r="A88" s="41"/>
      <c r="B88" s="42" t="s">
        <v>98</v>
      </c>
      <c r="C88" s="42"/>
      <c r="D88" s="43"/>
      <c r="E88" s="51" t="s">
        <v>27</v>
      </c>
      <c r="F88" s="51" t="s">
        <v>27</v>
      </c>
      <c r="G88" s="52" t="str">
        <f t="shared" si="2"/>
        <v>…</v>
      </c>
      <c r="H88" s="58" t="str">
        <f t="shared" si="2"/>
        <v>…</v>
      </c>
      <c r="I88" s="44"/>
      <c r="J88" s="44"/>
      <c r="K88" s="44"/>
    </row>
    <row r="89" spans="1:11" x14ac:dyDescent="0.25">
      <c r="A89" s="41"/>
      <c r="B89" s="42" t="s">
        <v>99</v>
      </c>
      <c r="C89" s="42"/>
      <c r="D89" s="43"/>
      <c r="E89" s="51" t="s">
        <v>27</v>
      </c>
      <c r="F89" s="51" t="s">
        <v>27</v>
      </c>
      <c r="G89" s="52" t="str">
        <f t="shared" si="2"/>
        <v>…</v>
      </c>
      <c r="H89" s="58" t="str">
        <f t="shared" si="2"/>
        <v>…</v>
      </c>
      <c r="I89" s="44"/>
      <c r="J89" s="44"/>
      <c r="K89" s="44"/>
    </row>
    <row r="90" spans="1:11" outlineLevel="1" x14ac:dyDescent="0.25">
      <c r="A90" s="41"/>
      <c r="B90" s="55"/>
      <c r="C90" s="56" t="s">
        <v>99</v>
      </c>
      <c r="D90" s="57"/>
      <c r="E90" s="51" t="s">
        <v>29</v>
      </c>
      <c r="F90" s="51" t="s">
        <v>29</v>
      </c>
      <c r="G90" s="52" t="str">
        <f t="shared" si="2"/>
        <v>…</v>
      </c>
      <c r="H90" s="52" t="str">
        <f t="shared" si="2"/>
        <v>…</v>
      </c>
      <c r="I90" s="44"/>
      <c r="J90" s="44"/>
      <c r="K90" s="44"/>
    </row>
    <row r="91" spans="1:11" outlineLevel="1" x14ac:dyDescent="0.25">
      <c r="A91" s="41"/>
      <c r="B91" s="55"/>
      <c r="C91" s="56" t="s">
        <v>100</v>
      </c>
      <c r="D91" s="57"/>
      <c r="E91" s="51" t="s">
        <v>29</v>
      </c>
      <c r="F91" s="51" t="s">
        <v>29</v>
      </c>
      <c r="G91" s="52" t="str">
        <f t="shared" si="2"/>
        <v>…</v>
      </c>
      <c r="H91" s="52" t="str">
        <f t="shared" si="2"/>
        <v>…</v>
      </c>
      <c r="I91" s="44"/>
      <c r="J91" s="44"/>
      <c r="K91" s="44"/>
    </row>
    <row r="92" spans="1:11" outlineLevel="1" x14ac:dyDescent="0.25">
      <c r="A92" s="41"/>
      <c r="B92" s="55"/>
      <c r="C92" s="56" t="s">
        <v>101</v>
      </c>
      <c r="D92" s="57"/>
      <c r="E92" s="51" t="s">
        <v>29</v>
      </c>
      <c r="F92" s="51" t="s">
        <v>29</v>
      </c>
      <c r="G92" s="52" t="str">
        <f t="shared" si="2"/>
        <v>…</v>
      </c>
      <c r="H92" s="52" t="str">
        <f t="shared" si="2"/>
        <v>…</v>
      </c>
      <c r="I92" s="44"/>
      <c r="J92" s="44"/>
      <c r="K92" s="44"/>
    </row>
    <row r="93" spans="1:11" outlineLevel="1" x14ac:dyDescent="0.25">
      <c r="A93" s="41"/>
      <c r="B93" s="55"/>
      <c r="C93" s="56" t="s">
        <v>102</v>
      </c>
      <c r="D93" s="57"/>
      <c r="E93" s="51" t="s">
        <v>29</v>
      </c>
      <c r="F93" s="51" t="s">
        <v>29</v>
      </c>
      <c r="G93" s="52" t="str">
        <f t="shared" si="2"/>
        <v>…</v>
      </c>
      <c r="H93" s="52" t="str">
        <f t="shared" si="2"/>
        <v>…</v>
      </c>
      <c r="I93" s="44"/>
      <c r="J93" s="44"/>
      <c r="K93" s="44"/>
    </row>
    <row r="94" spans="1:11" outlineLevel="1" x14ac:dyDescent="0.25">
      <c r="A94" s="41"/>
      <c r="B94" s="55"/>
      <c r="C94" s="56" t="s">
        <v>103</v>
      </c>
      <c r="D94" s="57"/>
      <c r="E94" s="51" t="s">
        <v>29</v>
      </c>
      <c r="F94" s="51" t="s">
        <v>29</v>
      </c>
      <c r="G94" s="52" t="str">
        <f t="shared" si="2"/>
        <v>…</v>
      </c>
      <c r="H94" s="52" t="str">
        <f t="shared" si="2"/>
        <v>…</v>
      </c>
      <c r="I94" s="44"/>
      <c r="J94" s="44"/>
      <c r="K94" s="44"/>
    </row>
    <row r="95" spans="1:11" outlineLevel="1" x14ac:dyDescent="0.25">
      <c r="A95" s="41"/>
      <c r="B95" s="55"/>
      <c r="C95" s="56" t="s">
        <v>104</v>
      </c>
      <c r="D95" s="57"/>
      <c r="E95" s="51" t="s">
        <v>29</v>
      </c>
      <c r="F95" s="51" t="s">
        <v>29</v>
      </c>
      <c r="G95" s="52" t="str">
        <f t="shared" si="2"/>
        <v>…</v>
      </c>
      <c r="H95" s="52" t="str">
        <f t="shared" si="2"/>
        <v>…</v>
      </c>
      <c r="I95" s="44"/>
      <c r="J95" s="44"/>
      <c r="K95" s="44"/>
    </row>
    <row r="96" spans="1:11" outlineLevel="1" x14ac:dyDescent="0.25">
      <c r="A96" s="41"/>
      <c r="B96" s="55"/>
      <c r="C96" s="56" t="s">
        <v>105</v>
      </c>
      <c r="D96" s="57"/>
      <c r="E96" s="51" t="s">
        <v>29</v>
      </c>
      <c r="F96" s="51" t="s">
        <v>29</v>
      </c>
      <c r="G96" s="52" t="str">
        <f t="shared" si="2"/>
        <v>…</v>
      </c>
      <c r="H96" s="52" t="str">
        <f t="shared" si="2"/>
        <v>…</v>
      </c>
      <c r="I96" s="44"/>
      <c r="J96" s="44"/>
      <c r="K96" s="44"/>
    </row>
    <row r="97" spans="1:11" outlineLevel="1" x14ac:dyDescent="0.25">
      <c r="A97" s="41"/>
      <c r="B97" s="55"/>
      <c r="C97" s="56" t="s">
        <v>106</v>
      </c>
      <c r="D97" s="57"/>
      <c r="E97" s="51" t="s">
        <v>29</v>
      </c>
      <c r="F97" s="51" t="s">
        <v>29</v>
      </c>
      <c r="G97" s="52" t="str">
        <f t="shared" si="2"/>
        <v>…</v>
      </c>
      <c r="H97" s="52" t="str">
        <f t="shared" si="2"/>
        <v>…</v>
      </c>
      <c r="I97" s="44"/>
      <c r="J97" s="44"/>
      <c r="K97" s="44"/>
    </row>
    <row r="98" spans="1:11" outlineLevel="1" x14ac:dyDescent="0.25">
      <c r="A98" s="41"/>
      <c r="B98" s="55"/>
      <c r="C98" s="56" t="s">
        <v>107</v>
      </c>
      <c r="D98" s="57"/>
      <c r="E98" s="51" t="s">
        <v>29</v>
      </c>
      <c r="F98" s="51" t="s">
        <v>29</v>
      </c>
      <c r="G98" s="52" t="str">
        <f t="shared" si="2"/>
        <v>…</v>
      </c>
      <c r="H98" s="52" t="str">
        <f t="shared" si="2"/>
        <v>…</v>
      </c>
      <c r="I98" s="44"/>
      <c r="J98" s="44"/>
      <c r="K98" s="44"/>
    </row>
    <row r="99" spans="1:11" outlineLevel="1" x14ac:dyDescent="0.25">
      <c r="A99" s="41"/>
      <c r="B99" s="55"/>
      <c r="C99" s="56" t="s">
        <v>108</v>
      </c>
      <c r="D99" s="57"/>
      <c r="E99" s="51" t="s">
        <v>29</v>
      </c>
      <c r="F99" s="51" t="s">
        <v>29</v>
      </c>
      <c r="G99" s="52" t="str">
        <f t="shared" si="2"/>
        <v>…</v>
      </c>
      <c r="H99" s="52" t="str">
        <f t="shared" si="2"/>
        <v>…</v>
      </c>
      <c r="I99" s="44"/>
      <c r="J99" s="44"/>
      <c r="K99" s="44"/>
    </row>
    <row r="100" spans="1:11" outlineLevel="1" x14ac:dyDescent="0.25">
      <c r="A100" s="41"/>
      <c r="B100" s="55"/>
      <c r="C100" s="56" t="s">
        <v>109</v>
      </c>
      <c r="D100" s="57"/>
      <c r="E100" s="51" t="s">
        <v>29</v>
      </c>
      <c r="F100" s="51" t="s">
        <v>29</v>
      </c>
      <c r="G100" s="52" t="str">
        <f t="shared" si="2"/>
        <v>…</v>
      </c>
      <c r="H100" s="52" t="str">
        <f t="shared" si="2"/>
        <v>…</v>
      </c>
      <c r="I100" s="44"/>
      <c r="J100" s="44"/>
      <c r="K100" s="44"/>
    </row>
    <row r="101" spans="1:11" outlineLevel="1" x14ac:dyDescent="0.25">
      <c r="A101" s="41"/>
      <c r="B101" s="55"/>
      <c r="C101" s="56" t="s">
        <v>110</v>
      </c>
      <c r="D101" s="57"/>
      <c r="E101" s="51" t="s">
        <v>29</v>
      </c>
      <c r="F101" s="51" t="s">
        <v>29</v>
      </c>
      <c r="G101" s="52" t="str">
        <f t="shared" si="2"/>
        <v>…</v>
      </c>
      <c r="H101" s="52" t="str">
        <f t="shared" si="2"/>
        <v>…</v>
      </c>
      <c r="I101" s="44"/>
      <c r="J101" s="44"/>
      <c r="K101" s="44"/>
    </row>
    <row r="102" spans="1:11" outlineLevel="1" x14ac:dyDescent="0.25">
      <c r="A102" s="41"/>
      <c r="B102" s="55"/>
      <c r="C102" s="56" t="s">
        <v>111</v>
      </c>
      <c r="D102" s="57"/>
      <c r="E102" s="51" t="s">
        <v>29</v>
      </c>
      <c r="F102" s="51" t="s">
        <v>29</v>
      </c>
      <c r="G102" s="52" t="str">
        <f t="shared" si="2"/>
        <v>…</v>
      </c>
      <c r="H102" s="52" t="str">
        <f t="shared" si="2"/>
        <v>…</v>
      </c>
      <c r="I102" s="44"/>
      <c r="J102" s="44"/>
      <c r="K102" s="44"/>
    </row>
    <row r="103" spans="1:11" x14ac:dyDescent="0.25">
      <c r="A103" s="41"/>
      <c r="B103" s="42" t="s">
        <v>112</v>
      </c>
      <c r="C103" s="42"/>
      <c r="D103" s="43"/>
      <c r="E103" s="51" t="s">
        <v>27</v>
      </c>
      <c r="F103" s="51" t="s">
        <v>27</v>
      </c>
      <c r="G103" s="52" t="str">
        <f t="shared" si="2"/>
        <v>…</v>
      </c>
      <c r="H103" s="58" t="str">
        <f t="shared" si="2"/>
        <v>…</v>
      </c>
      <c r="I103" s="44"/>
      <c r="J103" s="44"/>
      <c r="K103" s="44"/>
    </row>
    <row r="104" spans="1:11" outlineLevel="1" x14ac:dyDescent="0.25">
      <c r="A104" s="41"/>
      <c r="B104" s="55"/>
      <c r="C104" s="56" t="s">
        <v>112</v>
      </c>
      <c r="D104" s="57"/>
      <c r="E104" s="51" t="s">
        <v>29</v>
      </c>
      <c r="F104" s="51" t="s">
        <v>29</v>
      </c>
      <c r="G104" s="52" t="str">
        <f t="shared" si="2"/>
        <v>…</v>
      </c>
      <c r="H104" s="52" t="str">
        <f t="shared" si="2"/>
        <v>…</v>
      </c>
      <c r="I104" s="44"/>
      <c r="J104" s="44"/>
      <c r="K104" s="44"/>
    </row>
    <row r="105" spans="1:11" outlineLevel="1" x14ac:dyDescent="0.25">
      <c r="A105" s="41"/>
      <c r="B105" s="55"/>
      <c r="C105" s="56" t="s">
        <v>113</v>
      </c>
      <c r="D105" s="57"/>
      <c r="E105" s="51" t="s">
        <v>29</v>
      </c>
      <c r="F105" s="51" t="s">
        <v>29</v>
      </c>
      <c r="G105" s="52" t="str">
        <f t="shared" si="2"/>
        <v>…</v>
      </c>
      <c r="H105" s="52" t="str">
        <f t="shared" si="2"/>
        <v>…</v>
      </c>
      <c r="I105" s="44"/>
      <c r="J105" s="44"/>
      <c r="K105" s="44"/>
    </row>
    <row r="106" spans="1:11" outlineLevel="1" x14ac:dyDescent="0.25">
      <c r="A106" s="41"/>
      <c r="B106" s="55"/>
      <c r="C106" s="56" t="s">
        <v>114</v>
      </c>
      <c r="D106" s="57"/>
      <c r="E106" s="51" t="s">
        <v>29</v>
      </c>
      <c r="F106" s="51" t="s">
        <v>29</v>
      </c>
      <c r="G106" s="52" t="str">
        <f t="shared" si="2"/>
        <v>…</v>
      </c>
      <c r="H106" s="52" t="str">
        <f t="shared" si="2"/>
        <v>…</v>
      </c>
      <c r="I106" s="44"/>
      <c r="J106" s="44"/>
      <c r="K106" s="44"/>
    </row>
    <row r="107" spans="1:11" outlineLevel="1" x14ac:dyDescent="0.25">
      <c r="A107" s="41"/>
      <c r="B107" s="55"/>
      <c r="C107" s="56" t="s">
        <v>115</v>
      </c>
      <c r="D107" s="57"/>
      <c r="E107" s="51" t="s">
        <v>29</v>
      </c>
      <c r="F107" s="51" t="s">
        <v>29</v>
      </c>
      <c r="G107" s="52" t="str">
        <f t="shared" si="2"/>
        <v>…</v>
      </c>
      <c r="H107" s="52" t="str">
        <f t="shared" si="2"/>
        <v>…</v>
      </c>
      <c r="I107" s="44"/>
      <c r="J107" s="44"/>
      <c r="K107" s="44"/>
    </row>
    <row r="108" spans="1:11" outlineLevel="1" x14ac:dyDescent="0.25">
      <c r="A108" s="41"/>
      <c r="B108" s="55"/>
      <c r="C108" s="56" t="s">
        <v>116</v>
      </c>
      <c r="D108" s="57"/>
      <c r="E108" s="51" t="s">
        <v>29</v>
      </c>
      <c r="F108" s="51" t="s">
        <v>29</v>
      </c>
      <c r="G108" s="52" t="str">
        <f t="shared" si="2"/>
        <v>…</v>
      </c>
      <c r="H108" s="52" t="str">
        <f t="shared" si="2"/>
        <v>…</v>
      </c>
      <c r="I108" s="44"/>
      <c r="J108" s="44"/>
      <c r="K108" s="44"/>
    </row>
    <row r="109" spans="1:11" outlineLevel="1" x14ac:dyDescent="0.25">
      <c r="A109" s="41"/>
      <c r="B109" s="55"/>
      <c r="C109" s="56" t="s">
        <v>117</v>
      </c>
      <c r="D109" s="57"/>
      <c r="E109" s="51" t="s">
        <v>29</v>
      </c>
      <c r="F109" s="51" t="s">
        <v>29</v>
      </c>
      <c r="G109" s="52" t="str">
        <f t="shared" si="2"/>
        <v>…</v>
      </c>
      <c r="H109" s="52" t="str">
        <f t="shared" si="2"/>
        <v>…</v>
      </c>
      <c r="I109" s="44"/>
      <c r="J109" s="44"/>
      <c r="K109" s="44"/>
    </row>
    <row r="110" spans="1:11" outlineLevel="1" x14ac:dyDescent="0.25">
      <c r="A110" s="41"/>
      <c r="B110" s="55"/>
      <c r="C110" s="56" t="s">
        <v>118</v>
      </c>
      <c r="D110" s="57"/>
      <c r="E110" s="51" t="s">
        <v>29</v>
      </c>
      <c r="F110" s="51" t="s">
        <v>29</v>
      </c>
      <c r="G110" s="52" t="str">
        <f t="shared" si="2"/>
        <v>…</v>
      </c>
      <c r="H110" s="52" t="str">
        <f t="shared" si="2"/>
        <v>…</v>
      </c>
      <c r="I110" s="44"/>
      <c r="J110" s="44"/>
      <c r="K110" s="44"/>
    </row>
    <row r="111" spans="1:11" x14ac:dyDescent="0.25">
      <c r="A111" s="41"/>
      <c r="B111" s="42" t="s">
        <v>119</v>
      </c>
      <c r="C111" s="42"/>
      <c r="D111" s="43"/>
      <c r="E111" s="51" t="s">
        <v>27</v>
      </c>
      <c r="F111" s="51" t="s">
        <v>27</v>
      </c>
      <c r="G111" s="52" t="str">
        <f t="shared" si="2"/>
        <v>…</v>
      </c>
      <c r="H111" s="58" t="str">
        <f t="shared" si="2"/>
        <v>…</v>
      </c>
      <c r="I111" s="44"/>
      <c r="J111" s="44"/>
      <c r="K111" s="44"/>
    </row>
    <row r="112" spans="1:11" outlineLevel="1" x14ac:dyDescent="0.25">
      <c r="A112" s="41"/>
      <c r="B112" s="55"/>
      <c r="C112" s="56" t="s">
        <v>119</v>
      </c>
      <c r="D112" s="57"/>
      <c r="E112" s="51" t="s">
        <v>29</v>
      </c>
      <c r="F112" s="51" t="s">
        <v>29</v>
      </c>
      <c r="G112" s="52" t="str">
        <f t="shared" si="2"/>
        <v>…</v>
      </c>
      <c r="H112" s="52" t="str">
        <f t="shared" si="2"/>
        <v>…</v>
      </c>
      <c r="I112" s="44"/>
      <c r="J112" s="44"/>
      <c r="K112" s="44"/>
    </row>
    <row r="113" spans="1:11" outlineLevel="1" x14ac:dyDescent="0.25">
      <c r="A113" s="41"/>
      <c r="B113" s="55"/>
      <c r="C113" s="56" t="s">
        <v>120</v>
      </c>
      <c r="D113" s="57"/>
      <c r="E113" s="51" t="s">
        <v>29</v>
      </c>
      <c r="F113" s="51" t="s">
        <v>29</v>
      </c>
      <c r="G113" s="52" t="str">
        <f t="shared" si="2"/>
        <v>…</v>
      </c>
      <c r="H113" s="52" t="str">
        <f t="shared" si="2"/>
        <v>…</v>
      </c>
      <c r="I113" s="44"/>
      <c r="J113" s="44"/>
      <c r="K113" s="44"/>
    </row>
    <row r="114" spans="1:11" outlineLevel="1" x14ac:dyDescent="0.25">
      <c r="A114" s="41"/>
      <c r="B114" s="55"/>
      <c r="C114" s="56" t="s">
        <v>121</v>
      </c>
      <c r="D114" s="57"/>
      <c r="E114" s="51" t="s">
        <v>29</v>
      </c>
      <c r="F114" s="51" t="s">
        <v>29</v>
      </c>
      <c r="G114" s="52" t="str">
        <f t="shared" si="2"/>
        <v>…</v>
      </c>
      <c r="H114" s="52" t="str">
        <f t="shared" si="2"/>
        <v>…</v>
      </c>
      <c r="I114" s="44"/>
      <c r="J114" s="44"/>
      <c r="K114" s="44"/>
    </row>
    <row r="115" spans="1:11" outlineLevel="1" x14ac:dyDescent="0.25">
      <c r="A115" s="41"/>
      <c r="B115" s="55"/>
      <c r="C115" s="56" t="s">
        <v>122</v>
      </c>
      <c r="D115" s="57"/>
      <c r="E115" s="51" t="s">
        <v>29</v>
      </c>
      <c r="F115" s="51" t="s">
        <v>29</v>
      </c>
      <c r="G115" s="52" t="str">
        <f t="shared" si="2"/>
        <v>…</v>
      </c>
      <c r="H115" s="52" t="str">
        <f t="shared" si="2"/>
        <v>…</v>
      </c>
      <c r="I115" s="44"/>
      <c r="J115" s="44"/>
      <c r="K115" s="44"/>
    </row>
    <row r="116" spans="1:11" outlineLevel="1" x14ac:dyDescent="0.25">
      <c r="A116" s="41"/>
      <c r="B116" s="55"/>
      <c r="C116" s="56" t="s">
        <v>123</v>
      </c>
      <c r="D116" s="57"/>
      <c r="E116" s="51" t="s">
        <v>29</v>
      </c>
      <c r="F116" s="51" t="s">
        <v>29</v>
      </c>
      <c r="G116" s="52" t="str">
        <f t="shared" si="2"/>
        <v>…</v>
      </c>
      <c r="H116" s="52" t="str">
        <f t="shared" si="2"/>
        <v>…</v>
      </c>
      <c r="I116" s="44"/>
      <c r="J116" s="44"/>
      <c r="K116" s="44"/>
    </row>
    <row r="117" spans="1:11" outlineLevel="1" x14ac:dyDescent="0.25">
      <c r="A117" s="41"/>
      <c r="B117" s="55"/>
      <c r="C117" s="56" t="s">
        <v>124</v>
      </c>
      <c r="D117" s="57"/>
      <c r="E117" s="51" t="s">
        <v>29</v>
      </c>
      <c r="F117" s="51" t="s">
        <v>29</v>
      </c>
      <c r="G117" s="52" t="str">
        <f t="shared" si="2"/>
        <v>…</v>
      </c>
      <c r="H117" s="52" t="str">
        <f t="shared" si="2"/>
        <v>…</v>
      </c>
      <c r="I117" s="44"/>
      <c r="J117" s="44"/>
      <c r="K117" s="44"/>
    </row>
    <row r="118" spans="1:11" ht="17.25" customHeight="1" outlineLevel="1" x14ac:dyDescent="0.25">
      <c r="A118" s="41"/>
      <c r="B118" s="55"/>
      <c r="C118" s="56" t="s">
        <v>125</v>
      </c>
      <c r="D118" s="57"/>
      <c r="E118" s="51" t="s">
        <v>29</v>
      </c>
      <c r="F118" s="51" t="s">
        <v>29</v>
      </c>
      <c r="G118" s="52" t="str">
        <f t="shared" si="2"/>
        <v>…</v>
      </c>
      <c r="H118" s="52" t="str">
        <f t="shared" si="2"/>
        <v>…</v>
      </c>
      <c r="I118" s="44"/>
      <c r="J118" s="44"/>
      <c r="K118" s="44"/>
    </row>
    <row r="119" spans="1:11" outlineLevel="1" x14ac:dyDescent="0.25">
      <c r="A119" s="41"/>
      <c r="B119" s="55"/>
      <c r="C119" s="56" t="s">
        <v>126</v>
      </c>
      <c r="D119" s="57"/>
      <c r="E119" s="51" t="s">
        <v>29</v>
      </c>
      <c r="F119" s="51" t="s">
        <v>29</v>
      </c>
      <c r="G119" s="52" t="str">
        <f t="shared" si="2"/>
        <v>…</v>
      </c>
      <c r="H119" s="52" t="str">
        <f t="shared" si="2"/>
        <v>…</v>
      </c>
      <c r="I119" s="44"/>
      <c r="J119" s="44"/>
      <c r="K119" s="44"/>
    </row>
    <row r="120" spans="1:11" outlineLevel="1" x14ac:dyDescent="0.25">
      <c r="A120" s="41"/>
      <c r="B120" s="55"/>
      <c r="C120" s="56" t="s">
        <v>127</v>
      </c>
      <c r="D120" s="57"/>
      <c r="E120" s="51" t="s">
        <v>29</v>
      </c>
      <c r="F120" s="51" t="s">
        <v>29</v>
      </c>
      <c r="G120" s="52" t="str">
        <f t="shared" si="2"/>
        <v>…</v>
      </c>
      <c r="H120" s="52" t="str">
        <f t="shared" si="2"/>
        <v>…</v>
      </c>
      <c r="I120" s="44"/>
      <c r="J120" s="44"/>
      <c r="K120" s="44"/>
    </row>
    <row r="121" spans="1:11" outlineLevel="1" x14ac:dyDescent="0.25">
      <c r="A121" s="41"/>
      <c r="B121" s="55"/>
      <c r="C121" s="56" t="s">
        <v>128</v>
      </c>
      <c r="D121" s="57"/>
      <c r="E121" s="51" t="s">
        <v>29</v>
      </c>
      <c r="F121" s="51" t="s">
        <v>29</v>
      </c>
      <c r="G121" s="52" t="str">
        <f t="shared" si="2"/>
        <v>…</v>
      </c>
      <c r="H121" s="52" t="str">
        <f t="shared" si="2"/>
        <v>…</v>
      </c>
      <c r="I121" s="44"/>
      <c r="J121" s="44"/>
      <c r="K121" s="44"/>
    </row>
    <row r="122" spans="1:11" outlineLevel="1" x14ac:dyDescent="0.25">
      <c r="A122" s="41"/>
      <c r="B122" s="55"/>
      <c r="C122" s="56" t="s">
        <v>129</v>
      </c>
      <c r="D122" s="57"/>
      <c r="E122" s="51" t="s">
        <v>29</v>
      </c>
      <c r="F122" s="51" t="s">
        <v>29</v>
      </c>
      <c r="G122" s="52" t="str">
        <f t="shared" si="2"/>
        <v>…</v>
      </c>
      <c r="H122" s="52" t="str">
        <f t="shared" si="2"/>
        <v>…</v>
      </c>
      <c r="I122" s="44"/>
      <c r="J122" s="44"/>
      <c r="K122" s="44"/>
    </row>
    <row r="123" spans="1:11" x14ac:dyDescent="0.25">
      <c r="A123" s="41"/>
      <c r="B123" s="42" t="s">
        <v>130</v>
      </c>
      <c r="C123" s="42"/>
      <c r="D123" s="43"/>
      <c r="E123" s="51" t="s">
        <v>27</v>
      </c>
      <c r="F123" s="51" t="s">
        <v>27</v>
      </c>
      <c r="G123" s="52" t="str">
        <f t="shared" si="2"/>
        <v>…</v>
      </c>
      <c r="H123" s="58" t="str">
        <f t="shared" si="2"/>
        <v>…</v>
      </c>
      <c r="I123" s="44"/>
      <c r="J123" s="44"/>
      <c r="K123" s="44"/>
    </row>
    <row r="124" spans="1:11" outlineLevel="1" x14ac:dyDescent="0.25">
      <c r="A124" s="41"/>
      <c r="B124" s="55"/>
      <c r="C124" s="56" t="s">
        <v>130</v>
      </c>
      <c r="D124" s="57"/>
      <c r="E124" s="51" t="s">
        <v>29</v>
      </c>
      <c r="F124" s="51" t="s">
        <v>29</v>
      </c>
      <c r="G124" s="52" t="str">
        <f t="shared" si="2"/>
        <v>…</v>
      </c>
      <c r="H124" s="52" t="str">
        <f t="shared" si="2"/>
        <v>…</v>
      </c>
      <c r="I124" s="44"/>
      <c r="J124" s="44"/>
      <c r="K124" s="44"/>
    </row>
    <row r="125" spans="1:11" outlineLevel="1" x14ac:dyDescent="0.25">
      <c r="A125" s="41"/>
      <c r="B125" s="55"/>
      <c r="C125" s="56" t="s">
        <v>131</v>
      </c>
      <c r="D125" s="57"/>
      <c r="E125" s="51" t="s">
        <v>29</v>
      </c>
      <c r="F125" s="51" t="s">
        <v>29</v>
      </c>
      <c r="G125" s="52" t="str">
        <f t="shared" si="2"/>
        <v>…</v>
      </c>
      <c r="H125" s="52" t="str">
        <f t="shared" si="2"/>
        <v>…</v>
      </c>
      <c r="I125" s="44"/>
      <c r="J125" s="44"/>
      <c r="K125" s="44"/>
    </row>
    <row r="126" spans="1:11" outlineLevel="1" x14ac:dyDescent="0.25">
      <c r="A126" s="41"/>
      <c r="B126" s="55"/>
      <c r="C126" s="56" t="s">
        <v>132</v>
      </c>
      <c r="D126" s="57"/>
      <c r="E126" s="51" t="s">
        <v>29</v>
      </c>
      <c r="F126" s="51" t="s">
        <v>29</v>
      </c>
      <c r="G126" s="52" t="str">
        <f t="shared" si="2"/>
        <v>…</v>
      </c>
      <c r="H126" s="52" t="str">
        <f t="shared" si="2"/>
        <v>…</v>
      </c>
      <c r="I126" s="44"/>
      <c r="J126" s="44"/>
      <c r="K126" s="44"/>
    </row>
    <row r="127" spans="1:11" outlineLevel="1" x14ac:dyDescent="0.25">
      <c r="A127" s="41"/>
      <c r="B127" s="55"/>
      <c r="C127" s="56" t="s">
        <v>133</v>
      </c>
      <c r="D127" s="57"/>
      <c r="E127" s="51" t="s">
        <v>29</v>
      </c>
      <c r="F127" s="51" t="s">
        <v>29</v>
      </c>
      <c r="G127" s="52" t="str">
        <f t="shared" si="2"/>
        <v>…</v>
      </c>
      <c r="H127" s="52" t="str">
        <f t="shared" si="2"/>
        <v>…</v>
      </c>
      <c r="I127" s="44"/>
      <c r="J127" s="44"/>
      <c r="K127" s="44"/>
    </row>
    <row r="128" spans="1:11" outlineLevel="1" x14ac:dyDescent="0.25">
      <c r="A128" s="41"/>
      <c r="B128" s="55"/>
      <c r="C128" s="56" t="s">
        <v>134</v>
      </c>
      <c r="D128" s="57"/>
      <c r="E128" s="51" t="s">
        <v>29</v>
      </c>
      <c r="F128" s="51" t="s">
        <v>29</v>
      </c>
      <c r="G128" s="52" t="str">
        <f t="shared" si="2"/>
        <v>…</v>
      </c>
      <c r="H128" s="52" t="str">
        <f t="shared" si="2"/>
        <v>…</v>
      </c>
      <c r="I128" s="44"/>
      <c r="J128" s="44"/>
      <c r="K128" s="44"/>
    </row>
    <row r="129" spans="1:11" x14ac:dyDescent="0.25">
      <c r="A129" s="41"/>
      <c r="B129" s="42" t="s">
        <v>135</v>
      </c>
      <c r="C129" s="42"/>
      <c r="D129" s="43"/>
      <c r="E129" s="51" t="s">
        <v>27</v>
      </c>
      <c r="F129" s="51" t="s">
        <v>27</v>
      </c>
      <c r="G129" s="52" t="str">
        <f t="shared" si="2"/>
        <v>…</v>
      </c>
      <c r="H129" s="58" t="str">
        <f t="shared" si="2"/>
        <v>…</v>
      </c>
      <c r="I129" s="44"/>
      <c r="J129" s="44"/>
      <c r="K129" s="44"/>
    </row>
    <row r="130" spans="1:11" outlineLevel="1" x14ac:dyDescent="0.25">
      <c r="A130" s="41"/>
      <c r="B130" s="55"/>
      <c r="C130" s="56" t="s">
        <v>136</v>
      </c>
      <c r="D130" s="57"/>
      <c r="E130" s="51" t="s">
        <v>29</v>
      </c>
      <c r="F130" s="51" t="s">
        <v>29</v>
      </c>
      <c r="G130" s="52" t="str">
        <f t="shared" si="2"/>
        <v>…</v>
      </c>
      <c r="H130" s="52" t="str">
        <f t="shared" si="2"/>
        <v>…</v>
      </c>
      <c r="I130" s="44"/>
      <c r="J130" s="44"/>
      <c r="K130" s="44"/>
    </row>
    <row r="131" spans="1:11" outlineLevel="1" x14ac:dyDescent="0.25">
      <c r="A131" s="41"/>
      <c r="B131" s="55"/>
      <c r="C131" s="56" t="s">
        <v>137</v>
      </c>
      <c r="D131" s="57"/>
      <c r="E131" s="51" t="s">
        <v>29</v>
      </c>
      <c r="F131" s="51" t="s">
        <v>29</v>
      </c>
      <c r="G131" s="52" t="str">
        <f t="shared" si="2"/>
        <v>…</v>
      </c>
      <c r="H131" s="52" t="str">
        <f t="shared" si="2"/>
        <v>…</v>
      </c>
      <c r="I131" s="44"/>
      <c r="J131" s="44"/>
      <c r="K131" s="44"/>
    </row>
    <row r="132" spans="1:11" outlineLevel="1" x14ac:dyDescent="0.25">
      <c r="A132" s="41"/>
      <c r="B132" s="55"/>
      <c r="C132" s="56" t="s">
        <v>138</v>
      </c>
      <c r="D132" s="57"/>
      <c r="E132" s="51" t="s">
        <v>29</v>
      </c>
      <c r="F132" s="51" t="s">
        <v>29</v>
      </c>
      <c r="G132" s="52" t="str">
        <f t="shared" si="2"/>
        <v>…</v>
      </c>
      <c r="H132" s="52" t="str">
        <f t="shared" si="2"/>
        <v>…</v>
      </c>
      <c r="I132" s="44"/>
      <c r="J132" s="44"/>
      <c r="K132" s="44"/>
    </row>
    <row r="133" spans="1:11" outlineLevel="1" x14ac:dyDescent="0.25">
      <c r="A133" s="41"/>
      <c r="B133" s="55"/>
      <c r="C133" s="56" t="s">
        <v>139</v>
      </c>
      <c r="D133" s="57"/>
      <c r="E133" s="51" t="s">
        <v>29</v>
      </c>
      <c r="F133" s="51" t="s">
        <v>29</v>
      </c>
      <c r="G133" s="52" t="str">
        <f t="shared" si="2"/>
        <v>…</v>
      </c>
      <c r="H133" s="52" t="str">
        <f t="shared" si="2"/>
        <v>…</v>
      </c>
      <c r="I133" s="44"/>
      <c r="J133" s="44"/>
      <c r="K133" s="44"/>
    </row>
    <row r="134" spans="1:11" outlineLevel="1" x14ac:dyDescent="0.25">
      <c r="A134" s="41"/>
      <c r="B134" s="55"/>
      <c r="C134" s="56" t="s">
        <v>135</v>
      </c>
      <c r="D134" s="57"/>
      <c r="E134" s="51" t="s">
        <v>29</v>
      </c>
      <c r="F134" s="51" t="s">
        <v>29</v>
      </c>
      <c r="G134" s="52" t="str">
        <f t="shared" si="2"/>
        <v>…</v>
      </c>
      <c r="H134" s="52" t="str">
        <f t="shared" si="2"/>
        <v>…</v>
      </c>
      <c r="I134" s="44"/>
      <c r="J134" s="44"/>
      <c r="K134" s="44"/>
    </row>
    <row r="135" spans="1:11" outlineLevel="1" x14ac:dyDescent="0.25">
      <c r="A135" s="41"/>
      <c r="B135" s="55"/>
      <c r="C135" s="56" t="s">
        <v>140</v>
      </c>
      <c r="D135" s="57"/>
      <c r="E135" s="51" t="s">
        <v>29</v>
      </c>
      <c r="F135" s="51" t="s">
        <v>29</v>
      </c>
      <c r="G135" s="52" t="str">
        <f t="shared" si="2"/>
        <v>…</v>
      </c>
      <c r="H135" s="52" t="str">
        <f t="shared" si="2"/>
        <v>…</v>
      </c>
      <c r="I135" s="44"/>
      <c r="J135" s="44"/>
      <c r="K135" s="44"/>
    </row>
    <row r="136" spans="1:11" outlineLevel="1" x14ac:dyDescent="0.25">
      <c r="A136" s="41"/>
      <c r="B136" s="55"/>
      <c r="C136" s="56" t="s">
        <v>141</v>
      </c>
      <c r="D136" s="57"/>
      <c r="E136" s="51" t="s">
        <v>29</v>
      </c>
      <c r="F136" s="51" t="s">
        <v>29</v>
      </c>
      <c r="G136" s="52" t="str">
        <f t="shared" si="2"/>
        <v>…</v>
      </c>
      <c r="H136" s="52" t="str">
        <f t="shared" si="2"/>
        <v>…</v>
      </c>
      <c r="I136" s="44"/>
      <c r="J136" s="44"/>
      <c r="K136" s="44"/>
    </row>
    <row r="137" spans="1:11" outlineLevel="1" x14ac:dyDescent="0.25">
      <c r="A137" s="41"/>
      <c r="B137" s="55"/>
      <c r="C137" s="56" t="s">
        <v>142</v>
      </c>
      <c r="D137" s="57"/>
      <c r="E137" s="51" t="s">
        <v>29</v>
      </c>
      <c r="F137" s="51" t="s">
        <v>29</v>
      </c>
      <c r="G137" s="52" t="str">
        <f t="shared" si="2"/>
        <v>…</v>
      </c>
      <c r="H137" s="52" t="str">
        <f t="shared" si="2"/>
        <v>…</v>
      </c>
      <c r="I137" s="44"/>
      <c r="J137" s="44"/>
      <c r="K137" s="44"/>
    </row>
    <row r="138" spans="1:11" outlineLevel="1" x14ac:dyDescent="0.25">
      <c r="A138" s="41"/>
      <c r="B138" s="55"/>
      <c r="C138" s="56" t="s">
        <v>143</v>
      </c>
      <c r="D138" s="57"/>
      <c r="E138" s="51" t="s">
        <v>29</v>
      </c>
      <c r="F138" s="51" t="s">
        <v>29</v>
      </c>
      <c r="G138" s="52" t="str">
        <f t="shared" si="2"/>
        <v>…</v>
      </c>
      <c r="H138" s="52" t="str">
        <f t="shared" si="2"/>
        <v>…</v>
      </c>
      <c r="I138" s="44"/>
      <c r="J138" s="44"/>
      <c r="K138" s="44"/>
    </row>
    <row r="139" spans="1:11" x14ac:dyDescent="0.25">
      <c r="A139" s="41"/>
      <c r="B139" s="42" t="s">
        <v>144</v>
      </c>
      <c r="C139" s="42"/>
      <c r="D139" s="43"/>
      <c r="E139" s="51" t="s">
        <v>27</v>
      </c>
      <c r="F139" s="51" t="s">
        <v>27</v>
      </c>
      <c r="G139" s="52" t="str">
        <f t="shared" si="2"/>
        <v>…</v>
      </c>
      <c r="H139" s="58" t="str">
        <f t="shared" si="2"/>
        <v>…</v>
      </c>
      <c r="I139" s="44"/>
      <c r="J139" s="44"/>
      <c r="K139" s="44"/>
    </row>
    <row r="140" spans="1:11" outlineLevel="1" x14ac:dyDescent="0.25">
      <c r="A140" s="41"/>
      <c r="B140" s="55"/>
      <c r="C140" s="56" t="s">
        <v>145</v>
      </c>
      <c r="D140" s="57"/>
      <c r="E140" s="51" t="s">
        <v>29</v>
      </c>
      <c r="F140" s="51" t="s">
        <v>29</v>
      </c>
      <c r="G140" s="52" t="str">
        <f t="shared" si="2"/>
        <v>…</v>
      </c>
      <c r="H140" s="52" t="str">
        <f t="shared" si="2"/>
        <v>…</v>
      </c>
      <c r="I140" s="44"/>
      <c r="J140" s="44"/>
      <c r="K140" s="44"/>
    </row>
    <row r="141" spans="1:11" outlineLevel="1" x14ac:dyDescent="0.25">
      <c r="A141" s="41"/>
      <c r="B141" s="55"/>
      <c r="C141" s="56" t="s">
        <v>146</v>
      </c>
      <c r="D141" s="57"/>
      <c r="E141" s="51" t="s">
        <v>29</v>
      </c>
      <c r="F141" s="51" t="s">
        <v>29</v>
      </c>
      <c r="G141" s="52" t="str">
        <f t="shared" si="2"/>
        <v>…</v>
      </c>
      <c r="H141" s="52" t="str">
        <f t="shared" si="2"/>
        <v>…</v>
      </c>
      <c r="I141" s="44"/>
      <c r="J141" s="44"/>
      <c r="K141" s="44"/>
    </row>
    <row r="142" spans="1:11" outlineLevel="1" x14ac:dyDescent="0.25">
      <c r="A142" s="41"/>
      <c r="B142" s="55"/>
      <c r="C142" s="56" t="s">
        <v>147</v>
      </c>
      <c r="D142" s="57"/>
      <c r="E142" s="51" t="s">
        <v>29</v>
      </c>
      <c r="F142" s="51" t="s">
        <v>29</v>
      </c>
      <c r="G142" s="52" t="str">
        <f t="shared" si="2"/>
        <v>…</v>
      </c>
      <c r="H142" s="52" t="str">
        <f t="shared" si="2"/>
        <v>…</v>
      </c>
      <c r="I142" s="44"/>
      <c r="J142" s="44"/>
      <c r="K142" s="44"/>
    </row>
    <row r="143" spans="1:11" outlineLevel="1" x14ac:dyDescent="0.25">
      <c r="A143" s="41"/>
      <c r="B143" s="55"/>
      <c r="C143" s="56" t="s">
        <v>148</v>
      </c>
      <c r="D143" s="57"/>
      <c r="E143" s="51" t="s">
        <v>29</v>
      </c>
      <c r="F143" s="51" t="s">
        <v>29</v>
      </c>
      <c r="G143" s="52" t="str">
        <f t="shared" si="2"/>
        <v>…</v>
      </c>
      <c r="H143" s="52" t="str">
        <f t="shared" si="2"/>
        <v>…</v>
      </c>
      <c r="I143" s="44"/>
      <c r="J143" s="44"/>
      <c r="K143" s="44"/>
    </row>
    <row r="144" spans="1:11" outlineLevel="1" x14ac:dyDescent="0.25">
      <c r="A144" s="41"/>
      <c r="B144" s="55"/>
      <c r="C144" s="56" t="s">
        <v>149</v>
      </c>
      <c r="D144" s="57"/>
      <c r="E144" s="51" t="s">
        <v>29</v>
      </c>
      <c r="F144" s="51" t="s">
        <v>29</v>
      </c>
      <c r="G144" s="52" t="str">
        <f t="shared" si="2"/>
        <v>…</v>
      </c>
      <c r="H144" s="52" t="str">
        <f t="shared" si="2"/>
        <v>…</v>
      </c>
      <c r="I144" s="44"/>
      <c r="J144" s="44"/>
      <c r="K144" s="44"/>
    </row>
    <row r="145" spans="1:11" outlineLevel="1" x14ac:dyDescent="0.25">
      <c r="A145" s="41"/>
      <c r="B145" s="55"/>
      <c r="C145" s="56" t="s">
        <v>150</v>
      </c>
      <c r="D145" s="57"/>
      <c r="E145" s="51" t="s">
        <v>29</v>
      </c>
      <c r="F145" s="51" t="s">
        <v>29</v>
      </c>
      <c r="G145" s="52" t="str">
        <f t="shared" ref="G145:H208" si="3">IFERROR(E145-F145, "…")</f>
        <v>…</v>
      </c>
      <c r="H145" s="52" t="str">
        <f t="shared" si="3"/>
        <v>…</v>
      </c>
      <c r="I145" s="44"/>
      <c r="J145" s="44"/>
      <c r="K145" s="44"/>
    </row>
    <row r="146" spans="1:11" outlineLevel="1" x14ac:dyDescent="0.25">
      <c r="A146" s="41"/>
      <c r="B146" s="55"/>
      <c r="C146" s="56" t="s">
        <v>151</v>
      </c>
      <c r="D146" s="57"/>
      <c r="E146" s="51" t="s">
        <v>29</v>
      </c>
      <c r="F146" s="51" t="s">
        <v>29</v>
      </c>
      <c r="G146" s="52" t="str">
        <f t="shared" si="3"/>
        <v>…</v>
      </c>
      <c r="H146" s="52" t="str">
        <f t="shared" si="3"/>
        <v>…</v>
      </c>
      <c r="I146" s="44"/>
      <c r="J146" s="44"/>
      <c r="K146" s="44"/>
    </row>
    <row r="147" spans="1:11" outlineLevel="1" x14ac:dyDescent="0.25">
      <c r="A147" s="41"/>
      <c r="B147" s="55"/>
      <c r="C147" s="56" t="s">
        <v>152</v>
      </c>
      <c r="D147" s="57"/>
      <c r="E147" s="51" t="s">
        <v>29</v>
      </c>
      <c r="F147" s="51" t="s">
        <v>29</v>
      </c>
      <c r="G147" s="52" t="str">
        <f t="shared" si="3"/>
        <v>…</v>
      </c>
      <c r="H147" s="52" t="str">
        <f t="shared" si="3"/>
        <v>…</v>
      </c>
      <c r="I147" s="44"/>
      <c r="J147" s="44"/>
      <c r="K147" s="44"/>
    </row>
    <row r="148" spans="1:11" outlineLevel="1" x14ac:dyDescent="0.25">
      <c r="A148" s="41"/>
      <c r="B148" s="55"/>
      <c r="C148" s="56" t="s">
        <v>153</v>
      </c>
      <c r="D148" s="57"/>
      <c r="E148" s="51" t="s">
        <v>29</v>
      </c>
      <c r="F148" s="51" t="s">
        <v>29</v>
      </c>
      <c r="G148" s="52" t="str">
        <f t="shared" si="3"/>
        <v>…</v>
      </c>
      <c r="H148" s="52" t="str">
        <f t="shared" si="3"/>
        <v>…</v>
      </c>
      <c r="I148" s="44"/>
      <c r="J148" s="44"/>
      <c r="K148" s="44"/>
    </row>
    <row r="149" spans="1:11" outlineLevel="1" x14ac:dyDescent="0.25">
      <c r="A149" s="41"/>
      <c r="B149" s="55"/>
      <c r="C149" s="56" t="s">
        <v>154</v>
      </c>
      <c r="D149" s="57"/>
      <c r="E149" s="51" t="s">
        <v>29</v>
      </c>
      <c r="F149" s="51" t="s">
        <v>29</v>
      </c>
      <c r="G149" s="52" t="str">
        <f t="shared" si="3"/>
        <v>…</v>
      </c>
      <c r="H149" s="52" t="str">
        <f t="shared" si="3"/>
        <v>…</v>
      </c>
      <c r="I149" s="44"/>
      <c r="J149" s="44"/>
      <c r="K149" s="44"/>
    </row>
    <row r="150" spans="1:11" outlineLevel="1" x14ac:dyDescent="0.25">
      <c r="A150" s="41"/>
      <c r="B150" s="55"/>
      <c r="C150" s="56" t="s">
        <v>155</v>
      </c>
      <c r="D150" s="57"/>
      <c r="E150" s="51" t="s">
        <v>29</v>
      </c>
      <c r="F150" s="51" t="s">
        <v>29</v>
      </c>
      <c r="G150" s="52" t="str">
        <f t="shared" si="3"/>
        <v>…</v>
      </c>
      <c r="H150" s="52" t="str">
        <f t="shared" si="3"/>
        <v>…</v>
      </c>
      <c r="I150" s="44"/>
      <c r="J150" s="44"/>
      <c r="K150" s="44"/>
    </row>
    <row r="151" spans="1:11" outlineLevel="1" x14ac:dyDescent="0.25">
      <c r="A151" s="41"/>
      <c r="B151" s="55"/>
      <c r="C151" s="56" t="s">
        <v>156</v>
      </c>
      <c r="D151" s="57"/>
      <c r="E151" s="51" t="s">
        <v>29</v>
      </c>
      <c r="F151" s="51" t="s">
        <v>29</v>
      </c>
      <c r="G151" s="52" t="str">
        <f t="shared" si="3"/>
        <v>…</v>
      </c>
      <c r="H151" s="52" t="str">
        <f t="shared" si="3"/>
        <v>…</v>
      </c>
      <c r="I151" s="44"/>
      <c r="J151" s="44"/>
      <c r="K151" s="44"/>
    </row>
    <row r="152" spans="1:11" x14ac:dyDescent="0.25">
      <c r="A152" s="41"/>
      <c r="B152" s="42" t="s">
        <v>157</v>
      </c>
      <c r="C152" s="42"/>
      <c r="D152" s="43"/>
      <c r="E152" s="51" t="s">
        <v>27</v>
      </c>
      <c r="F152" s="51" t="s">
        <v>27</v>
      </c>
      <c r="G152" s="52" t="str">
        <f t="shared" si="3"/>
        <v>…</v>
      </c>
      <c r="H152" s="58" t="str">
        <f t="shared" si="3"/>
        <v>…</v>
      </c>
      <c r="I152" s="44"/>
      <c r="J152" s="44"/>
      <c r="K152" s="44"/>
    </row>
    <row r="153" spans="1:11" outlineLevel="1" x14ac:dyDescent="0.25">
      <c r="A153" s="41"/>
      <c r="B153" s="55"/>
      <c r="C153" s="56" t="s">
        <v>158</v>
      </c>
      <c r="D153" s="57"/>
      <c r="E153" s="51" t="s">
        <v>29</v>
      </c>
      <c r="F153" s="51" t="s">
        <v>29</v>
      </c>
      <c r="G153" s="52" t="str">
        <f t="shared" si="3"/>
        <v>…</v>
      </c>
      <c r="H153" s="52" t="str">
        <f t="shared" si="3"/>
        <v>…</v>
      </c>
      <c r="I153" s="44"/>
      <c r="J153" s="44"/>
      <c r="K153" s="44"/>
    </row>
    <row r="154" spans="1:11" outlineLevel="1" x14ac:dyDescent="0.25">
      <c r="A154" s="41"/>
      <c r="B154" s="55"/>
      <c r="C154" s="56" t="s">
        <v>159</v>
      </c>
      <c r="D154" s="57"/>
      <c r="E154" s="51" t="s">
        <v>29</v>
      </c>
      <c r="F154" s="51" t="s">
        <v>29</v>
      </c>
      <c r="G154" s="52" t="str">
        <f t="shared" si="3"/>
        <v>…</v>
      </c>
      <c r="H154" s="52" t="str">
        <f t="shared" si="3"/>
        <v>…</v>
      </c>
      <c r="I154" s="44"/>
      <c r="J154" s="44"/>
      <c r="K154" s="44"/>
    </row>
    <row r="155" spans="1:11" outlineLevel="1" x14ac:dyDescent="0.25">
      <c r="A155" s="41"/>
      <c r="B155" s="55"/>
      <c r="C155" s="56" t="s">
        <v>157</v>
      </c>
      <c r="D155" s="57"/>
      <c r="E155" s="51" t="s">
        <v>29</v>
      </c>
      <c r="F155" s="51" t="s">
        <v>29</v>
      </c>
      <c r="G155" s="52" t="str">
        <f t="shared" si="3"/>
        <v>…</v>
      </c>
      <c r="H155" s="52" t="str">
        <f t="shared" si="3"/>
        <v>…</v>
      </c>
      <c r="I155" s="44"/>
      <c r="J155" s="44"/>
      <c r="K155" s="44"/>
    </row>
    <row r="156" spans="1:11" x14ac:dyDescent="0.25">
      <c r="A156" s="41"/>
      <c r="B156" s="42" t="s">
        <v>160</v>
      </c>
      <c r="C156" s="42"/>
      <c r="D156" s="43"/>
      <c r="E156" s="51" t="s">
        <v>27</v>
      </c>
      <c r="F156" s="51" t="s">
        <v>27</v>
      </c>
      <c r="G156" s="52" t="str">
        <f t="shared" si="3"/>
        <v>…</v>
      </c>
      <c r="H156" s="58" t="str">
        <f t="shared" si="3"/>
        <v>…</v>
      </c>
      <c r="I156" s="44"/>
      <c r="J156" s="44"/>
      <c r="K156" s="44"/>
    </row>
    <row r="157" spans="1:11" outlineLevel="1" x14ac:dyDescent="0.25">
      <c r="A157" s="41"/>
      <c r="B157" s="55"/>
      <c r="C157" s="56" t="s">
        <v>160</v>
      </c>
      <c r="D157" s="57"/>
      <c r="E157" s="51" t="s">
        <v>29</v>
      </c>
      <c r="F157" s="51" t="s">
        <v>29</v>
      </c>
      <c r="G157" s="52" t="str">
        <f t="shared" si="3"/>
        <v>…</v>
      </c>
      <c r="H157" s="52" t="str">
        <f t="shared" si="3"/>
        <v>…</v>
      </c>
      <c r="I157" s="44"/>
      <c r="J157" s="44"/>
      <c r="K157" s="44"/>
    </row>
    <row r="158" spans="1:11" outlineLevel="1" x14ac:dyDescent="0.25">
      <c r="A158" s="41"/>
      <c r="B158" s="55"/>
      <c r="C158" s="56" t="s">
        <v>161</v>
      </c>
      <c r="D158" s="57"/>
      <c r="E158" s="51" t="s">
        <v>29</v>
      </c>
      <c r="F158" s="51" t="s">
        <v>29</v>
      </c>
      <c r="G158" s="52" t="str">
        <f t="shared" si="3"/>
        <v>…</v>
      </c>
      <c r="H158" s="52" t="str">
        <f t="shared" si="3"/>
        <v>…</v>
      </c>
      <c r="I158" s="44"/>
      <c r="J158" s="44"/>
      <c r="K158" s="44"/>
    </row>
    <row r="159" spans="1:11" outlineLevel="1" x14ac:dyDescent="0.25">
      <c r="A159" s="41"/>
      <c r="B159" s="55"/>
      <c r="C159" s="56" t="s">
        <v>162</v>
      </c>
      <c r="D159" s="57"/>
      <c r="E159" s="51" t="s">
        <v>29</v>
      </c>
      <c r="F159" s="51" t="s">
        <v>29</v>
      </c>
      <c r="G159" s="52" t="str">
        <f t="shared" si="3"/>
        <v>…</v>
      </c>
      <c r="H159" s="52" t="str">
        <f t="shared" si="3"/>
        <v>…</v>
      </c>
      <c r="I159" s="44"/>
      <c r="J159" s="44"/>
      <c r="K159" s="44"/>
    </row>
    <row r="160" spans="1:11" outlineLevel="1" x14ac:dyDescent="0.25">
      <c r="A160" s="41"/>
      <c r="B160" s="55"/>
      <c r="C160" s="56" t="s">
        <v>163</v>
      </c>
      <c r="D160" s="57"/>
      <c r="E160" s="51" t="s">
        <v>29</v>
      </c>
      <c r="F160" s="51" t="s">
        <v>29</v>
      </c>
      <c r="G160" s="52" t="str">
        <f t="shared" si="3"/>
        <v>…</v>
      </c>
      <c r="H160" s="52" t="str">
        <f t="shared" si="3"/>
        <v>…</v>
      </c>
      <c r="I160" s="44"/>
      <c r="J160" s="44"/>
      <c r="K160" s="44"/>
    </row>
    <row r="161" spans="1:11" outlineLevel="1" x14ac:dyDescent="0.25">
      <c r="A161" s="41"/>
      <c r="B161" s="55"/>
      <c r="C161" s="56" t="s">
        <v>164</v>
      </c>
      <c r="D161" s="57"/>
      <c r="E161" s="51" t="s">
        <v>29</v>
      </c>
      <c r="F161" s="51" t="s">
        <v>29</v>
      </c>
      <c r="G161" s="52" t="str">
        <f t="shared" si="3"/>
        <v>…</v>
      </c>
      <c r="H161" s="52" t="str">
        <f t="shared" si="3"/>
        <v>…</v>
      </c>
      <c r="I161" s="44"/>
      <c r="J161" s="44"/>
      <c r="K161" s="44"/>
    </row>
    <row r="162" spans="1:11" outlineLevel="1" x14ac:dyDescent="0.25">
      <c r="A162" s="41"/>
      <c r="B162" s="55"/>
      <c r="C162" s="56" t="s">
        <v>165</v>
      </c>
      <c r="D162" s="57"/>
      <c r="E162" s="51" t="s">
        <v>29</v>
      </c>
      <c r="F162" s="51" t="s">
        <v>29</v>
      </c>
      <c r="G162" s="52" t="str">
        <f t="shared" si="3"/>
        <v>…</v>
      </c>
      <c r="H162" s="52" t="str">
        <f t="shared" si="3"/>
        <v>…</v>
      </c>
      <c r="I162" s="44"/>
      <c r="J162" s="44"/>
      <c r="K162" s="44"/>
    </row>
    <row r="163" spans="1:11" outlineLevel="1" x14ac:dyDescent="0.25">
      <c r="A163" s="41"/>
      <c r="B163" s="55"/>
      <c r="C163" s="56" t="s">
        <v>166</v>
      </c>
      <c r="D163" s="57"/>
      <c r="E163" s="51" t="s">
        <v>29</v>
      </c>
      <c r="F163" s="51" t="s">
        <v>29</v>
      </c>
      <c r="G163" s="52" t="str">
        <f t="shared" si="3"/>
        <v>…</v>
      </c>
      <c r="H163" s="52" t="str">
        <f t="shared" si="3"/>
        <v>…</v>
      </c>
      <c r="I163" s="44"/>
      <c r="J163" s="44"/>
      <c r="K163" s="44"/>
    </row>
    <row r="164" spans="1:11" outlineLevel="1" x14ac:dyDescent="0.25">
      <c r="A164" s="41"/>
      <c r="B164" s="55"/>
      <c r="C164" s="56" t="s">
        <v>167</v>
      </c>
      <c r="D164" s="57"/>
      <c r="E164" s="51" t="s">
        <v>29</v>
      </c>
      <c r="F164" s="51" t="s">
        <v>29</v>
      </c>
      <c r="G164" s="52" t="str">
        <f t="shared" si="3"/>
        <v>…</v>
      </c>
      <c r="H164" s="52" t="str">
        <f t="shared" si="3"/>
        <v>…</v>
      </c>
      <c r="I164" s="44"/>
      <c r="J164" s="44"/>
      <c r="K164" s="44"/>
    </row>
    <row r="165" spans="1:11" outlineLevel="1" x14ac:dyDescent="0.25">
      <c r="A165" s="41"/>
      <c r="B165" s="55"/>
      <c r="C165" s="56" t="s">
        <v>168</v>
      </c>
      <c r="D165" s="57"/>
      <c r="E165" s="51" t="s">
        <v>29</v>
      </c>
      <c r="F165" s="51" t="s">
        <v>29</v>
      </c>
      <c r="G165" s="52" t="str">
        <f t="shared" si="3"/>
        <v>…</v>
      </c>
      <c r="H165" s="52" t="str">
        <f t="shared" si="3"/>
        <v>…</v>
      </c>
      <c r="I165" s="44"/>
      <c r="J165" s="44"/>
      <c r="K165" s="44"/>
    </row>
    <row r="166" spans="1:11" outlineLevel="1" x14ac:dyDescent="0.25">
      <c r="A166" s="41"/>
      <c r="B166" s="55"/>
      <c r="C166" s="56" t="s">
        <v>169</v>
      </c>
      <c r="D166" s="57"/>
      <c r="E166" s="51" t="s">
        <v>29</v>
      </c>
      <c r="F166" s="51" t="s">
        <v>29</v>
      </c>
      <c r="G166" s="52" t="str">
        <f t="shared" si="3"/>
        <v>…</v>
      </c>
      <c r="H166" s="52" t="str">
        <f t="shared" si="3"/>
        <v>…</v>
      </c>
      <c r="I166" s="44"/>
      <c r="J166" s="44"/>
      <c r="K166" s="44"/>
    </row>
    <row r="167" spans="1:11" x14ac:dyDescent="0.25">
      <c r="A167" s="41"/>
      <c r="B167" s="42" t="s">
        <v>170</v>
      </c>
      <c r="C167" s="42"/>
      <c r="D167" s="43"/>
      <c r="E167" s="51" t="s">
        <v>27</v>
      </c>
      <c r="F167" s="51" t="s">
        <v>27</v>
      </c>
      <c r="G167" s="52" t="str">
        <f t="shared" si="3"/>
        <v>…</v>
      </c>
      <c r="H167" s="58" t="str">
        <f t="shared" si="3"/>
        <v>…</v>
      </c>
      <c r="I167" s="44"/>
      <c r="J167" s="44"/>
      <c r="K167" s="44"/>
    </row>
    <row r="168" spans="1:11" outlineLevel="1" x14ac:dyDescent="0.25">
      <c r="A168" s="41"/>
      <c r="B168" s="55"/>
      <c r="C168" s="56" t="s">
        <v>171</v>
      </c>
      <c r="D168" s="57"/>
      <c r="E168" s="51" t="s">
        <v>29</v>
      </c>
      <c r="F168" s="51" t="s">
        <v>29</v>
      </c>
      <c r="G168" s="52" t="str">
        <f t="shared" si="3"/>
        <v>…</v>
      </c>
      <c r="H168" s="52" t="str">
        <f t="shared" si="3"/>
        <v>…</v>
      </c>
      <c r="I168" s="44"/>
      <c r="J168" s="44"/>
      <c r="K168" s="44"/>
    </row>
    <row r="169" spans="1:11" outlineLevel="1" x14ac:dyDescent="0.25">
      <c r="A169" s="41"/>
      <c r="B169" s="55"/>
      <c r="C169" s="56" t="s">
        <v>172</v>
      </c>
      <c r="D169" s="57"/>
      <c r="E169" s="51" t="s">
        <v>29</v>
      </c>
      <c r="F169" s="51" t="s">
        <v>29</v>
      </c>
      <c r="G169" s="52" t="str">
        <f t="shared" si="3"/>
        <v>…</v>
      </c>
      <c r="H169" s="52" t="str">
        <f t="shared" si="3"/>
        <v>…</v>
      </c>
      <c r="I169" s="44"/>
      <c r="J169" s="44"/>
      <c r="K169" s="44"/>
    </row>
    <row r="170" spans="1:11" outlineLevel="1" x14ac:dyDescent="0.25">
      <c r="A170" s="41"/>
      <c r="B170" s="55"/>
      <c r="C170" s="56" t="s">
        <v>170</v>
      </c>
      <c r="D170" s="57"/>
      <c r="E170" s="51" t="s">
        <v>29</v>
      </c>
      <c r="F170" s="51" t="s">
        <v>29</v>
      </c>
      <c r="G170" s="52" t="str">
        <f t="shared" si="3"/>
        <v>…</v>
      </c>
      <c r="H170" s="52" t="str">
        <f t="shared" si="3"/>
        <v>…</v>
      </c>
      <c r="I170" s="44"/>
      <c r="J170" s="44"/>
      <c r="K170" s="44"/>
    </row>
    <row r="171" spans="1:11" outlineLevel="1" x14ac:dyDescent="0.25">
      <c r="A171" s="41"/>
      <c r="B171" s="55"/>
      <c r="C171" s="56" t="s">
        <v>173</v>
      </c>
      <c r="D171" s="57"/>
      <c r="E171" s="51" t="s">
        <v>29</v>
      </c>
      <c r="F171" s="51" t="s">
        <v>29</v>
      </c>
      <c r="G171" s="52" t="str">
        <f t="shared" si="3"/>
        <v>…</v>
      </c>
      <c r="H171" s="52" t="str">
        <f t="shared" si="3"/>
        <v>…</v>
      </c>
      <c r="I171" s="44"/>
      <c r="J171" s="44"/>
      <c r="K171" s="44"/>
    </row>
    <row r="172" spans="1:11" outlineLevel="1" x14ac:dyDescent="0.25">
      <c r="A172" s="41"/>
      <c r="B172" s="55"/>
      <c r="C172" s="56" t="s">
        <v>174</v>
      </c>
      <c r="D172" s="57"/>
      <c r="E172" s="51" t="s">
        <v>29</v>
      </c>
      <c r="F172" s="51" t="s">
        <v>29</v>
      </c>
      <c r="G172" s="52" t="str">
        <f t="shared" si="3"/>
        <v>…</v>
      </c>
      <c r="H172" s="52" t="str">
        <f t="shared" si="3"/>
        <v>…</v>
      </c>
      <c r="I172" s="44"/>
      <c r="J172" s="44"/>
      <c r="K172" s="44"/>
    </row>
    <row r="173" spans="1:11" outlineLevel="1" x14ac:dyDescent="0.25">
      <c r="A173" s="41"/>
      <c r="B173" s="55"/>
      <c r="C173" s="56" t="s">
        <v>175</v>
      </c>
      <c r="D173" s="57"/>
      <c r="E173" s="51" t="s">
        <v>29</v>
      </c>
      <c r="F173" s="51" t="s">
        <v>29</v>
      </c>
      <c r="G173" s="52" t="str">
        <f t="shared" si="3"/>
        <v>…</v>
      </c>
      <c r="H173" s="52" t="str">
        <f t="shared" si="3"/>
        <v>…</v>
      </c>
      <c r="I173" s="44"/>
      <c r="J173" s="44"/>
      <c r="K173" s="44"/>
    </row>
    <row r="174" spans="1:11" outlineLevel="1" x14ac:dyDescent="0.25">
      <c r="A174" s="41"/>
      <c r="B174" s="55"/>
      <c r="C174" s="56" t="s">
        <v>176</v>
      </c>
      <c r="D174" s="57"/>
      <c r="E174" s="51" t="s">
        <v>29</v>
      </c>
      <c r="F174" s="51" t="s">
        <v>29</v>
      </c>
      <c r="G174" s="52" t="str">
        <f t="shared" si="3"/>
        <v>…</v>
      </c>
      <c r="H174" s="52" t="str">
        <f t="shared" si="3"/>
        <v>…</v>
      </c>
      <c r="I174" s="44"/>
      <c r="J174" s="44"/>
      <c r="K174" s="44"/>
    </row>
    <row r="175" spans="1:11" outlineLevel="1" x14ac:dyDescent="0.25">
      <c r="A175" s="41"/>
      <c r="B175" s="55"/>
      <c r="C175" s="56" t="s">
        <v>177</v>
      </c>
      <c r="D175" s="57"/>
      <c r="E175" s="51" t="s">
        <v>29</v>
      </c>
      <c r="F175" s="51" t="s">
        <v>29</v>
      </c>
      <c r="G175" s="52" t="str">
        <f t="shared" si="3"/>
        <v>…</v>
      </c>
      <c r="H175" s="52" t="str">
        <f t="shared" si="3"/>
        <v>…</v>
      </c>
      <c r="I175" s="44"/>
      <c r="J175" s="44"/>
      <c r="K175" s="44"/>
    </row>
    <row r="176" spans="1:11" x14ac:dyDescent="0.25">
      <c r="A176" s="41"/>
      <c r="B176" s="42" t="s">
        <v>178</v>
      </c>
      <c r="C176" s="42"/>
      <c r="D176" s="43"/>
      <c r="E176" s="51" t="s">
        <v>27</v>
      </c>
      <c r="F176" s="51" t="s">
        <v>27</v>
      </c>
      <c r="G176" s="52" t="str">
        <f t="shared" si="3"/>
        <v>…</v>
      </c>
      <c r="H176" s="58" t="str">
        <f t="shared" si="3"/>
        <v>…</v>
      </c>
      <c r="I176" s="44"/>
      <c r="J176" s="44"/>
      <c r="K176" s="44"/>
    </row>
    <row r="177" spans="1:11" outlineLevel="1" x14ac:dyDescent="0.25">
      <c r="A177" s="41"/>
      <c r="B177" s="55"/>
      <c r="C177" s="56" t="s">
        <v>179</v>
      </c>
      <c r="D177" s="57"/>
      <c r="E177" s="51" t="s">
        <v>29</v>
      </c>
      <c r="F177" s="51" t="s">
        <v>29</v>
      </c>
      <c r="G177" s="52" t="str">
        <f t="shared" si="3"/>
        <v>…</v>
      </c>
      <c r="H177" s="52" t="str">
        <f t="shared" si="3"/>
        <v>…</v>
      </c>
      <c r="I177" s="44"/>
      <c r="J177" s="44"/>
      <c r="K177" s="44"/>
    </row>
    <row r="178" spans="1:11" outlineLevel="1" x14ac:dyDescent="0.25">
      <c r="A178" s="41"/>
      <c r="B178" s="55"/>
      <c r="C178" s="56" t="s">
        <v>180</v>
      </c>
      <c r="D178" s="57"/>
      <c r="E178" s="51" t="s">
        <v>29</v>
      </c>
      <c r="F178" s="51" t="s">
        <v>29</v>
      </c>
      <c r="G178" s="52" t="str">
        <f t="shared" si="3"/>
        <v>…</v>
      </c>
      <c r="H178" s="52" t="str">
        <f t="shared" si="3"/>
        <v>…</v>
      </c>
      <c r="I178" s="44"/>
      <c r="J178" s="44"/>
      <c r="K178" s="44"/>
    </row>
    <row r="179" spans="1:11" outlineLevel="1" x14ac:dyDescent="0.25">
      <c r="A179" s="41"/>
      <c r="B179" s="55"/>
      <c r="C179" s="56" t="s">
        <v>181</v>
      </c>
      <c r="D179" s="57"/>
      <c r="E179" s="51" t="s">
        <v>29</v>
      </c>
      <c r="F179" s="51" t="s">
        <v>29</v>
      </c>
      <c r="G179" s="52" t="str">
        <f t="shared" si="3"/>
        <v>…</v>
      </c>
      <c r="H179" s="52" t="str">
        <f t="shared" si="3"/>
        <v>…</v>
      </c>
      <c r="I179" s="44"/>
      <c r="J179" s="44"/>
      <c r="K179" s="44"/>
    </row>
    <row r="180" spans="1:11" x14ac:dyDescent="0.25">
      <c r="A180" s="41"/>
      <c r="B180" s="42" t="s">
        <v>182</v>
      </c>
      <c r="C180" s="42"/>
      <c r="D180" s="43"/>
      <c r="E180" s="51" t="s">
        <v>27</v>
      </c>
      <c r="F180" s="51" t="s">
        <v>27</v>
      </c>
      <c r="G180" s="52" t="str">
        <f t="shared" si="3"/>
        <v>…</v>
      </c>
      <c r="H180" s="58" t="str">
        <f t="shared" si="3"/>
        <v>…</v>
      </c>
      <c r="I180" s="44"/>
      <c r="J180" s="44"/>
      <c r="K180" s="44"/>
    </row>
    <row r="181" spans="1:11" outlineLevel="1" x14ac:dyDescent="0.25">
      <c r="A181" s="41"/>
      <c r="B181" s="55"/>
      <c r="C181" s="56" t="s">
        <v>183</v>
      </c>
      <c r="D181" s="57"/>
      <c r="E181" s="51" t="s">
        <v>29</v>
      </c>
      <c r="F181" s="51" t="s">
        <v>29</v>
      </c>
      <c r="G181" s="52" t="str">
        <f t="shared" si="3"/>
        <v>…</v>
      </c>
      <c r="H181" s="52" t="str">
        <f t="shared" si="3"/>
        <v>…</v>
      </c>
      <c r="I181" s="44"/>
      <c r="J181" s="44"/>
      <c r="K181" s="44"/>
    </row>
    <row r="182" spans="1:11" outlineLevel="1" x14ac:dyDescent="0.25">
      <c r="A182" s="41"/>
      <c r="B182" s="55"/>
      <c r="C182" s="56" t="s">
        <v>184</v>
      </c>
      <c r="D182" s="57"/>
      <c r="E182" s="51" t="s">
        <v>29</v>
      </c>
      <c r="F182" s="51" t="s">
        <v>29</v>
      </c>
      <c r="G182" s="52" t="str">
        <f t="shared" si="3"/>
        <v>…</v>
      </c>
      <c r="H182" s="52" t="str">
        <f t="shared" si="3"/>
        <v>…</v>
      </c>
      <c r="I182" s="44"/>
      <c r="J182" s="44"/>
      <c r="K182" s="44"/>
    </row>
    <row r="183" spans="1:11" outlineLevel="1" x14ac:dyDescent="0.25">
      <c r="A183" s="41"/>
      <c r="B183" s="55"/>
      <c r="C183" s="56" t="s">
        <v>185</v>
      </c>
      <c r="D183" s="57"/>
      <c r="E183" s="51" t="s">
        <v>29</v>
      </c>
      <c r="F183" s="51" t="s">
        <v>29</v>
      </c>
      <c r="G183" s="52" t="str">
        <f t="shared" si="3"/>
        <v>…</v>
      </c>
      <c r="H183" s="52" t="str">
        <f t="shared" si="3"/>
        <v>…</v>
      </c>
      <c r="I183" s="44"/>
      <c r="J183" s="44"/>
      <c r="K183" s="44"/>
    </row>
    <row r="184" spans="1:11" x14ac:dyDescent="0.25">
      <c r="A184" s="41"/>
      <c r="B184" s="42" t="s">
        <v>186</v>
      </c>
      <c r="C184" s="42"/>
      <c r="D184" s="43"/>
      <c r="E184" s="51" t="s">
        <v>27</v>
      </c>
      <c r="F184" s="51" t="s">
        <v>27</v>
      </c>
      <c r="G184" s="52" t="str">
        <f t="shared" si="3"/>
        <v>…</v>
      </c>
      <c r="H184" s="58" t="str">
        <f t="shared" si="3"/>
        <v>…</v>
      </c>
      <c r="I184" s="44"/>
      <c r="J184" s="44"/>
      <c r="K184" s="44"/>
    </row>
    <row r="185" spans="1:11" outlineLevel="1" x14ac:dyDescent="0.25">
      <c r="A185" s="41"/>
      <c r="B185" s="55"/>
      <c r="C185" s="56" t="s">
        <v>186</v>
      </c>
      <c r="D185" s="57"/>
      <c r="E185" s="51" t="s">
        <v>29</v>
      </c>
      <c r="F185" s="51" t="s">
        <v>29</v>
      </c>
      <c r="G185" s="52" t="str">
        <f t="shared" si="3"/>
        <v>…</v>
      </c>
      <c r="H185" s="52" t="str">
        <f t="shared" si="3"/>
        <v>…</v>
      </c>
      <c r="I185" s="44"/>
      <c r="J185" s="44"/>
      <c r="K185" s="44"/>
    </row>
    <row r="186" spans="1:11" outlineLevel="1" x14ac:dyDescent="0.25">
      <c r="A186" s="41"/>
      <c r="B186" s="55"/>
      <c r="C186" s="56" t="s">
        <v>187</v>
      </c>
      <c r="D186" s="57"/>
      <c r="E186" s="51" t="s">
        <v>29</v>
      </c>
      <c r="F186" s="51" t="s">
        <v>29</v>
      </c>
      <c r="G186" s="52" t="str">
        <f t="shared" si="3"/>
        <v>…</v>
      </c>
      <c r="H186" s="52" t="str">
        <f t="shared" si="3"/>
        <v>…</v>
      </c>
      <c r="I186" s="44"/>
      <c r="J186" s="44"/>
      <c r="K186" s="44"/>
    </row>
    <row r="187" spans="1:11" outlineLevel="1" x14ac:dyDescent="0.25">
      <c r="A187" s="41"/>
      <c r="B187" s="55"/>
      <c r="C187" s="56" t="s">
        <v>188</v>
      </c>
      <c r="D187" s="57"/>
      <c r="E187" s="51" t="s">
        <v>29</v>
      </c>
      <c r="F187" s="51" t="s">
        <v>29</v>
      </c>
      <c r="G187" s="52" t="str">
        <f t="shared" si="3"/>
        <v>…</v>
      </c>
      <c r="H187" s="52" t="str">
        <f t="shared" si="3"/>
        <v>…</v>
      </c>
      <c r="I187" s="44"/>
      <c r="J187" s="44"/>
      <c r="K187" s="44"/>
    </row>
    <row r="188" spans="1:11" x14ac:dyDescent="0.25">
      <c r="A188" s="41"/>
      <c r="B188" s="42" t="s">
        <v>189</v>
      </c>
      <c r="C188" s="42"/>
      <c r="D188" s="43"/>
      <c r="E188" s="51" t="s">
        <v>27</v>
      </c>
      <c r="F188" s="51" t="s">
        <v>27</v>
      </c>
      <c r="G188" s="52" t="str">
        <f t="shared" si="3"/>
        <v>…</v>
      </c>
      <c r="H188" s="58" t="str">
        <f t="shared" si="3"/>
        <v>…</v>
      </c>
      <c r="I188" s="44"/>
      <c r="J188" s="44"/>
      <c r="K188" s="44"/>
    </row>
    <row r="189" spans="1:11" outlineLevel="1" x14ac:dyDescent="0.25">
      <c r="A189" s="41"/>
      <c r="B189" s="55"/>
      <c r="C189" s="56" t="s">
        <v>189</v>
      </c>
      <c r="D189" s="57"/>
      <c r="E189" s="51" t="s">
        <v>29</v>
      </c>
      <c r="F189" s="51" t="s">
        <v>29</v>
      </c>
      <c r="G189" s="52" t="str">
        <f t="shared" si="3"/>
        <v>…</v>
      </c>
      <c r="H189" s="52" t="str">
        <f t="shared" si="3"/>
        <v>…</v>
      </c>
      <c r="I189" s="44"/>
      <c r="J189" s="44"/>
      <c r="K189" s="44"/>
    </row>
    <row r="190" spans="1:11" outlineLevel="1" x14ac:dyDescent="0.25">
      <c r="A190" s="41"/>
      <c r="B190" s="55"/>
      <c r="C190" s="56" t="s">
        <v>190</v>
      </c>
      <c r="D190" s="57"/>
      <c r="E190" s="51" t="s">
        <v>29</v>
      </c>
      <c r="F190" s="51" t="s">
        <v>29</v>
      </c>
      <c r="G190" s="52" t="str">
        <f t="shared" si="3"/>
        <v>…</v>
      </c>
      <c r="H190" s="52" t="str">
        <f t="shared" si="3"/>
        <v>…</v>
      </c>
      <c r="I190" s="44"/>
      <c r="J190" s="44"/>
      <c r="K190" s="44"/>
    </row>
    <row r="191" spans="1:11" outlineLevel="1" x14ac:dyDescent="0.25">
      <c r="A191" s="41"/>
      <c r="B191" s="55"/>
      <c r="C191" s="56" t="s">
        <v>191</v>
      </c>
      <c r="D191" s="57"/>
      <c r="E191" s="51" t="s">
        <v>29</v>
      </c>
      <c r="F191" s="51" t="s">
        <v>29</v>
      </c>
      <c r="G191" s="52" t="str">
        <f t="shared" si="3"/>
        <v>…</v>
      </c>
      <c r="H191" s="52" t="str">
        <f t="shared" si="3"/>
        <v>…</v>
      </c>
      <c r="I191" s="44"/>
      <c r="J191" s="44"/>
      <c r="K191" s="44"/>
    </row>
    <row r="192" spans="1:11" outlineLevel="1" x14ac:dyDescent="0.25">
      <c r="A192" s="41"/>
      <c r="B192" s="55"/>
      <c r="C192" s="56" t="s">
        <v>192</v>
      </c>
      <c r="D192" s="57"/>
      <c r="E192" s="51" t="s">
        <v>29</v>
      </c>
      <c r="F192" s="51" t="s">
        <v>29</v>
      </c>
      <c r="G192" s="52" t="str">
        <f t="shared" si="3"/>
        <v>…</v>
      </c>
      <c r="H192" s="52" t="str">
        <f t="shared" si="3"/>
        <v>…</v>
      </c>
      <c r="I192" s="44"/>
      <c r="J192" s="44"/>
      <c r="K192" s="44"/>
    </row>
    <row r="193" spans="1:11" outlineLevel="1" x14ac:dyDescent="0.25">
      <c r="A193" s="41"/>
      <c r="B193" s="55"/>
      <c r="C193" s="56" t="s">
        <v>193</v>
      </c>
      <c r="D193" s="57"/>
      <c r="E193" s="51" t="s">
        <v>29</v>
      </c>
      <c r="F193" s="51" t="s">
        <v>29</v>
      </c>
      <c r="G193" s="52" t="str">
        <f t="shared" si="3"/>
        <v>…</v>
      </c>
      <c r="H193" s="52" t="str">
        <f t="shared" si="3"/>
        <v>…</v>
      </c>
      <c r="I193" s="44"/>
      <c r="J193" s="44"/>
      <c r="K193" s="44"/>
    </row>
    <row r="194" spans="1:11" outlineLevel="1" x14ac:dyDescent="0.25">
      <c r="A194" s="41"/>
      <c r="B194" s="55"/>
      <c r="C194" s="56" t="s">
        <v>194</v>
      </c>
      <c r="D194" s="57"/>
      <c r="E194" s="51" t="s">
        <v>29</v>
      </c>
      <c r="F194" s="51" t="s">
        <v>29</v>
      </c>
      <c r="G194" s="52" t="str">
        <f t="shared" si="3"/>
        <v>…</v>
      </c>
      <c r="H194" s="52" t="str">
        <f t="shared" si="3"/>
        <v>…</v>
      </c>
      <c r="I194" s="44"/>
      <c r="J194" s="44"/>
      <c r="K194" s="44"/>
    </row>
    <row r="195" spans="1:11" outlineLevel="1" x14ac:dyDescent="0.25">
      <c r="A195" s="41"/>
      <c r="B195" s="55"/>
      <c r="C195" s="56" t="s">
        <v>195</v>
      </c>
      <c r="D195" s="57"/>
      <c r="E195" s="51" t="s">
        <v>29</v>
      </c>
      <c r="F195" s="51" t="s">
        <v>29</v>
      </c>
      <c r="G195" s="52" t="str">
        <f t="shared" si="3"/>
        <v>…</v>
      </c>
      <c r="H195" s="52" t="str">
        <f t="shared" si="3"/>
        <v>…</v>
      </c>
      <c r="I195" s="44"/>
      <c r="J195" s="44"/>
      <c r="K195" s="44"/>
    </row>
    <row r="196" spans="1:11" outlineLevel="1" x14ac:dyDescent="0.25">
      <c r="A196" s="41"/>
      <c r="B196" s="55"/>
      <c r="C196" s="56" t="s">
        <v>196</v>
      </c>
      <c r="D196" s="57"/>
      <c r="E196" s="51" t="s">
        <v>29</v>
      </c>
      <c r="F196" s="51" t="s">
        <v>29</v>
      </c>
      <c r="G196" s="52" t="str">
        <f t="shared" si="3"/>
        <v>…</v>
      </c>
      <c r="H196" s="52" t="str">
        <f t="shared" si="3"/>
        <v>…</v>
      </c>
      <c r="I196" s="44"/>
      <c r="J196" s="44"/>
      <c r="K196" s="44"/>
    </row>
    <row r="197" spans="1:11" x14ac:dyDescent="0.25">
      <c r="A197" s="41"/>
      <c r="B197" s="42" t="s">
        <v>197</v>
      </c>
      <c r="C197" s="42"/>
      <c r="D197" s="43"/>
      <c r="E197" s="51" t="s">
        <v>27</v>
      </c>
      <c r="F197" s="51" t="s">
        <v>27</v>
      </c>
      <c r="G197" s="52" t="str">
        <f t="shared" si="3"/>
        <v>…</v>
      </c>
      <c r="H197" s="58" t="str">
        <f t="shared" si="3"/>
        <v>…</v>
      </c>
      <c r="I197" s="44"/>
      <c r="J197" s="44"/>
      <c r="K197" s="44"/>
    </row>
    <row r="198" spans="1:11" outlineLevel="1" x14ac:dyDescent="0.25">
      <c r="A198" s="41"/>
      <c r="B198" s="55"/>
      <c r="C198" s="56" t="s">
        <v>197</v>
      </c>
      <c r="D198" s="57"/>
      <c r="E198" s="51" t="s">
        <v>29</v>
      </c>
      <c r="F198" s="51" t="s">
        <v>29</v>
      </c>
      <c r="G198" s="52" t="str">
        <f t="shared" si="3"/>
        <v>…</v>
      </c>
      <c r="H198" s="52" t="str">
        <f t="shared" si="3"/>
        <v>…</v>
      </c>
      <c r="I198" s="44"/>
      <c r="J198" s="44"/>
      <c r="K198" s="44"/>
    </row>
    <row r="199" spans="1:11" outlineLevel="1" x14ac:dyDescent="0.25">
      <c r="A199" s="41"/>
      <c r="B199" s="55"/>
      <c r="C199" s="56" t="s">
        <v>198</v>
      </c>
      <c r="D199" s="57"/>
      <c r="E199" s="51" t="s">
        <v>29</v>
      </c>
      <c r="F199" s="51" t="s">
        <v>29</v>
      </c>
      <c r="G199" s="52" t="str">
        <f t="shared" si="3"/>
        <v>…</v>
      </c>
      <c r="H199" s="52" t="str">
        <f t="shared" si="3"/>
        <v>…</v>
      </c>
      <c r="I199" s="44"/>
      <c r="J199" s="44"/>
      <c r="K199" s="44"/>
    </row>
    <row r="200" spans="1:11" outlineLevel="1" x14ac:dyDescent="0.25">
      <c r="A200" s="41"/>
      <c r="B200" s="55"/>
      <c r="C200" s="56" t="s">
        <v>199</v>
      </c>
      <c r="D200" s="57"/>
      <c r="E200" s="51" t="s">
        <v>29</v>
      </c>
      <c r="F200" s="51" t="s">
        <v>29</v>
      </c>
      <c r="G200" s="52" t="str">
        <f t="shared" si="3"/>
        <v>…</v>
      </c>
      <c r="H200" s="52" t="str">
        <f t="shared" si="3"/>
        <v>…</v>
      </c>
      <c r="I200" s="44"/>
      <c r="J200" s="44"/>
      <c r="K200" s="44"/>
    </row>
    <row r="201" spans="1:11" outlineLevel="1" x14ac:dyDescent="0.25">
      <c r="A201" s="41"/>
      <c r="B201" s="55"/>
      <c r="C201" s="56" t="s">
        <v>200</v>
      </c>
      <c r="D201" s="57"/>
      <c r="E201" s="51" t="s">
        <v>29</v>
      </c>
      <c r="F201" s="51" t="s">
        <v>29</v>
      </c>
      <c r="G201" s="52" t="str">
        <f t="shared" si="3"/>
        <v>…</v>
      </c>
      <c r="H201" s="52" t="str">
        <f t="shared" si="3"/>
        <v>…</v>
      </c>
      <c r="I201" s="44"/>
      <c r="J201" s="44"/>
      <c r="K201" s="44"/>
    </row>
    <row r="202" spans="1:11" outlineLevel="1" x14ac:dyDescent="0.25">
      <c r="A202" s="41"/>
      <c r="B202" s="55"/>
      <c r="C202" s="56" t="s">
        <v>201</v>
      </c>
      <c r="D202" s="57"/>
      <c r="E202" s="51" t="s">
        <v>29</v>
      </c>
      <c r="F202" s="51" t="s">
        <v>29</v>
      </c>
      <c r="G202" s="52" t="str">
        <f t="shared" si="3"/>
        <v>…</v>
      </c>
      <c r="H202" s="52" t="str">
        <f t="shared" si="3"/>
        <v>…</v>
      </c>
      <c r="I202" s="44"/>
      <c r="J202" s="44"/>
      <c r="K202" s="44"/>
    </row>
    <row r="203" spans="1:11" outlineLevel="1" x14ac:dyDescent="0.25">
      <c r="A203" s="41"/>
      <c r="B203" s="55"/>
      <c r="C203" s="56" t="s">
        <v>202</v>
      </c>
      <c r="D203" s="57"/>
      <c r="E203" s="51" t="s">
        <v>29</v>
      </c>
      <c r="F203" s="51" t="s">
        <v>29</v>
      </c>
      <c r="G203" s="52" t="str">
        <f t="shared" si="3"/>
        <v>…</v>
      </c>
      <c r="H203" s="52" t="str">
        <f t="shared" si="3"/>
        <v>…</v>
      </c>
      <c r="I203" s="44"/>
      <c r="J203" s="44"/>
      <c r="K203" s="44"/>
    </row>
    <row r="204" spans="1:11" outlineLevel="1" x14ac:dyDescent="0.25">
      <c r="A204" s="41"/>
      <c r="B204" s="55"/>
      <c r="C204" s="56" t="s">
        <v>203</v>
      </c>
      <c r="D204" s="57"/>
      <c r="E204" s="51" t="s">
        <v>29</v>
      </c>
      <c r="F204" s="51" t="s">
        <v>29</v>
      </c>
      <c r="G204" s="52" t="str">
        <f t="shared" si="3"/>
        <v>…</v>
      </c>
      <c r="H204" s="52" t="str">
        <f t="shared" si="3"/>
        <v>…</v>
      </c>
      <c r="I204" s="44"/>
      <c r="J204" s="44"/>
      <c r="K204" s="44"/>
    </row>
    <row r="205" spans="1:11" outlineLevel="1" x14ac:dyDescent="0.25">
      <c r="A205" s="41"/>
      <c r="B205" s="55"/>
      <c r="C205" s="56" t="s">
        <v>204</v>
      </c>
      <c r="D205" s="57"/>
      <c r="E205" s="51" t="s">
        <v>29</v>
      </c>
      <c r="F205" s="51" t="s">
        <v>29</v>
      </c>
      <c r="G205" s="52" t="str">
        <f t="shared" si="3"/>
        <v>…</v>
      </c>
      <c r="H205" s="52" t="str">
        <f t="shared" si="3"/>
        <v>…</v>
      </c>
      <c r="I205" s="44"/>
      <c r="J205" s="44"/>
      <c r="K205" s="44"/>
    </row>
    <row r="206" spans="1:11" outlineLevel="1" x14ac:dyDescent="0.25">
      <c r="A206" s="41"/>
      <c r="B206" s="55"/>
      <c r="C206" s="56" t="s">
        <v>205</v>
      </c>
      <c r="D206" s="57"/>
      <c r="E206" s="51" t="s">
        <v>29</v>
      </c>
      <c r="F206" s="51" t="s">
        <v>29</v>
      </c>
      <c r="G206" s="52" t="str">
        <f t="shared" si="3"/>
        <v>…</v>
      </c>
      <c r="H206" s="52" t="str">
        <f t="shared" si="3"/>
        <v>…</v>
      </c>
      <c r="I206" s="44"/>
      <c r="J206" s="44"/>
      <c r="K206" s="44"/>
    </row>
    <row r="207" spans="1:11" outlineLevel="1" x14ac:dyDescent="0.25">
      <c r="A207" s="41"/>
      <c r="B207" s="55"/>
      <c r="C207" s="56" t="s">
        <v>206</v>
      </c>
      <c r="D207" s="57"/>
      <c r="E207" s="51" t="s">
        <v>29</v>
      </c>
      <c r="F207" s="51" t="s">
        <v>29</v>
      </c>
      <c r="G207" s="52" t="str">
        <f t="shared" si="3"/>
        <v>…</v>
      </c>
      <c r="H207" s="52" t="str">
        <f t="shared" si="3"/>
        <v>…</v>
      </c>
      <c r="I207" s="44"/>
      <c r="J207" s="44"/>
      <c r="K207" s="44"/>
    </row>
    <row r="208" spans="1:11" outlineLevel="1" x14ac:dyDescent="0.25">
      <c r="A208" s="41"/>
      <c r="B208" s="55"/>
      <c r="C208" s="56" t="s">
        <v>207</v>
      </c>
      <c r="D208" s="57"/>
      <c r="E208" s="51" t="s">
        <v>29</v>
      </c>
      <c r="F208" s="51" t="s">
        <v>29</v>
      </c>
      <c r="G208" s="52" t="str">
        <f t="shared" si="3"/>
        <v>…</v>
      </c>
      <c r="H208" s="52" t="str">
        <f t="shared" si="3"/>
        <v>…</v>
      </c>
      <c r="I208" s="44"/>
      <c r="J208" s="44"/>
      <c r="K208" s="44"/>
    </row>
    <row r="209" spans="1:11" outlineLevel="1" x14ac:dyDescent="0.25">
      <c r="A209" s="41"/>
      <c r="B209" s="55"/>
      <c r="C209" s="56" t="s">
        <v>208</v>
      </c>
      <c r="D209" s="57"/>
      <c r="E209" s="51" t="s">
        <v>29</v>
      </c>
      <c r="F209" s="51" t="s">
        <v>29</v>
      </c>
      <c r="G209" s="52" t="str">
        <f t="shared" ref="G209:H235" si="4">IFERROR(E209-F209, "…")</f>
        <v>…</v>
      </c>
      <c r="H209" s="52" t="str">
        <f t="shared" si="4"/>
        <v>…</v>
      </c>
      <c r="I209" s="44"/>
      <c r="J209" s="44"/>
      <c r="K209" s="44"/>
    </row>
    <row r="210" spans="1:11" outlineLevel="1" x14ac:dyDescent="0.25">
      <c r="A210" s="41"/>
      <c r="B210" s="55"/>
      <c r="C210" s="56" t="s">
        <v>209</v>
      </c>
      <c r="D210" s="57"/>
      <c r="E210" s="51" t="s">
        <v>29</v>
      </c>
      <c r="F210" s="51" t="s">
        <v>29</v>
      </c>
      <c r="G210" s="52" t="str">
        <f t="shared" si="4"/>
        <v>…</v>
      </c>
      <c r="H210" s="52" t="str">
        <f t="shared" si="4"/>
        <v>…</v>
      </c>
      <c r="I210" s="44"/>
      <c r="J210" s="44"/>
      <c r="K210" s="44"/>
    </row>
    <row r="211" spans="1:11" x14ac:dyDescent="0.25">
      <c r="A211" s="41"/>
      <c r="B211" s="42" t="s">
        <v>210</v>
      </c>
      <c r="C211" s="42"/>
      <c r="D211" s="43"/>
      <c r="E211" s="51" t="s">
        <v>27</v>
      </c>
      <c r="F211" s="51" t="s">
        <v>27</v>
      </c>
      <c r="G211" s="52" t="str">
        <f t="shared" si="4"/>
        <v>…</v>
      </c>
      <c r="H211" s="58" t="str">
        <f t="shared" si="4"/>
        <v>…</v>
      </c>
      <c r="I211" s="44"/>
      <c r="J211" s="44"/>
      <c r="K211" s="44"/>
    </row>
    <row r="212" spans="1:11" outlineLevel="1" x14ac:dyDescent="0.25">
      <c r="A212" s="41"/>
      <c r="B212" s="55"/>
      <c r="C212" s="56" t="s">
        <v>211</v>
      </c>
      <c r="D212" s="57"/>
      <c r="E212" s="51" t="s">
        <v>29</v>
      </c>
      <c r="F212" s="51" t="s">
        <v>29</v>
      </c>
      <c r="G212" s="52" t="str">
        <f t="shared" si="4"/>
        <v>…</v>
      </c>
      <c r="H212" s="52" t="str">
        <f t="shared" si="4"/>
        <v>…</v>
      </c>
      <c r="I212" s="44"/>
      <c r="J212" s="44"/>
      <c r="K212" s="44"/>
    </row>
    <row r="213" spans="1:11" outlineLevel="1" x14ac:dyDescent="0.25">
      <c r="A213" s="41"/>
      <c r="B213" s="55"/>
      <c r="C213" s="56" t="s">
        <v>212</v>
      </c>
      <c r="D213" s="57"/>
      <c r="E213" s="51" t="s">
        <v>29</v>
      </c>
      <c r="F213" s="51" t="s">
        <v>29</v>
      </c>
      <c r="G213" s="52" t="str">
        <f t="shared" si="4"/>
        <v>…</v>
      </c>
      <c r="H213" s="52" t="str">
        <f t="shared" si="4"/>
        <v>…</v>
      </c>
      <c r="I213" s="44"/>
      <c r="J213" s="44"/>
      <c r="K213" s="44"/>
    </row>
    <row r="214" spans="1:11" outlineLevel="1" x14ac:dyDescent="0.25">
      <c r="A214" s="41"/>
      <c r="B214" s="55"/>
      <c r="C214" s="56" t="s">
        <v>213</v>
      </c>
      <c r="D214" s="57"/>
      <c r="E214" s="51" t="s">
        <v>29</v>
      </c>
      <c r="F214" s="51" t="s">
        <v>29</v>
      </c>
      <c r="G214" s="52" t="str">
        <f t="shared" si="4"/>
        <v>…</v>
      </c>
      <c r="H214" s="52" t="str">
        <f t="shared" si="4"/>
        <v>…</v>
      </c>
      <c r="I214" s="44"/>
      <c r="J214" s="44"/>
      <c r="K214" s="44"/>
    </row>
    <row r="215" spans="1:11" outlineLevel="1" x14ac:dyDescent="0.25">
      <c r="A215" s="41"/>
      <c r="B215" s="55"/>
      <c r="C215" s="56" t="s">
        <v>214</v>
      </c>
      <c r="D215" s="57"/>
      <c r="E215" s="51" t="s">
        <v>29</v>
      </c>
      <c r="F215" s="51" t="s">
        <v>29</v>
      </c>
      <c r="G215" s="52" t="str">
        <f t="shared" si="4"/>
        <v>…</v>
      </c>
      <c r="H215" s="52" t="str">
        <f t="shared" si="4"/>
        <v>…</v>
      </c>
      <c r="I215" s="44"/>
      <c r="J215" s="44"/>
      <c r="K215" s="44"/>
    </row>
    <row r="216" spans="1:11" outlineLevel="1" x14ac:dyDescent="0.25">
      <c r="A216" s="41"/>
      <c r="B216" s="55"/>
      <c r="C216" s="56" t="s">
        <v>215</v>
      </c>
      <c r="D216" s="57"/>
      <c r="E216" s="51" t="s">
        <v>29</v>
      </c>
      <c r="F216" s="51" t="s">
        <v>29</v>
      </c>
      <c r="G216" s="52" t="str">
        <f t="shared" si="4"/>
        <v>…</v>
      </c>
      <c r="H216" s="52" t="str">
        <f t="shared" si="4"/>
        <v>…</v>
      </c>
      <c r="I216" s="44"/>
      <c r="J216" s="44"/>
      <c r="K216" s="44"/>
    </row>
    <row r="217" spans="1:11" outlineLevel="1" x14ac:dyDescent="0.25">
      <c r="A217" s="41"/>
      <c r="B217" s="55"/>
      <c r="C217" s="56" t="s">
        <v>216</v>
      </c>
      <c r="D217" s="57"/>
      <c r="E217" s="51" t="s">
        <v>29</v>
      </c>
      <c r="F217" s="51" t="s">
        <v>29</v>
      </c>
      <c r="G217" s="52" t="str">
        <f t="shared" si="4"/>
        <v>…</v>
      </c>
      <c r="H217" s="52" t="str">
        <f t="shared" si="4"/>
        <v>…</v>
      </c>
      <c r="I217" s="44"/>
      <c r="J217" s="44"/>
      <c r="K217" s="44"/>
    </row>
    <row r="218" spans="1:11" outlineLevel="1" x14ac:dyDescent="0.25">
      <c r="A218" s="41"/>
      <c r="B218" s="55"/>
      <c r="C218" s="56" t="s">
        <v>217</v>
      </c>
      <c r="D218" s="57"/>
      <c r="E218" s="51" t="s">
        <v>29</v>
      </c>
      <c r="F218" s="51" t="s">
        <v>29</v>
      </c>
      <c r="G218" s="52" t="str">
        <f t="shared" si="4"/>
        <v>…</v>
      </c>
      <c r="H218" s="52" t="str">
        <f t="shared" si="4"/>
        <v>…</v>
      </c>
      <c r="I218" s="44"/>
      <c r="J218" s="44"/>
      <c r="K218" s="44"/>
    </row>
    <row r="219" spans="1:11" outlineLevel="1" x14ac:dyDescent="0.25">
      <c r="A219" s="41"/>
      <c r="B219" s="55"/>
      <c r="C219" s="56" t="s">
        <v>218</v>
      </c>
      <c r="D219" s="57"/>
      <c r="E219" s="51" t="s">
        <v>29</v>
      </c>
      <c r="F219" s="51" t="s">
        <v>29</v>
      </c>
      <c r="G219" s="52" t="str">
        <f t="shared" si="4"/>
        <v>…</v>
      </c>
      <c r="H219" s="52" t="str">
        <f t="shared" si="4"/>
        <v>…</v>
      </c>
      <c r="I219" s="44"/>
      <c r="J219" s="44"/>
      <c r="K219" s="44"/>
    </row>
    <row r="220" spans="1:11" outlineLevel="1" x14ac:dyDescent="0.25">
      <c r="A220" s="41"/>
      <c r="B220" s="55"/>
      <c r="C220" s="56" t="s">
        <v>210</v>
      </c>
      <c r="D220" s="57"/>
      <c r="E220" s="51" t="s">
        <v>29</v>
      </c>
      <c r="F220" s="51" t="s">
        <v>29</v>
      </c>
      <c r="G220" s="52" t="str">
        <f t="shared" si="4"/>
        <v>…</v>
      </c>
      <c r="H220" s="52" t="str">
        <f t="shared" si="4"/>
        <v>…</v>
      </c>
      <c r="I220" s="44"/>
      <c r="J220" s="44"/>
      <c r="K220" s="44"/>
    </row>
    <row r="221" spans="1:11" outlineLevel="1" x14ac:dyDescent="0.25">
      <c r="A221" s="41"/>
      <c r="B221" s="55"/>
      <c r="C221" s="56" t="s">
        <v>219</v>
      </c>
      <c r="D221" s="57"/>
      <c r="E221" s="51" t="s">
        <v>29</v>
      </c>
      <c r="F221" s="51" t="s">
        <v>29</v>
      </c>
      <c r="G221" s="52" t="str">
        <f t="shared" si="4"/>
        <v>…</v>
      </c>
      <c r="H221" s="52" t="str">
        <f t="shared" si="4"/>
        <v>…</v>
      </c>
      <c r="I221" s="44"/>
      <c r="J221" s="44"/>
      <c r="K221" s="44"/>
    </row>
    <row r="222" spans="1:11" x14ac:dyDescent="0.25">
      <c r="A222" s="41"/>
      <c r="B222" s="42" t="s">
        <v>220</v>
      </c>
      <c r="C222" s="42"/>
      <c r="D222" s="43"/>
      <c r="E222" s="51" t="s">
        <v>27</v>
      </c>
      <c r="F222" s="51" t="s">
        <v>27</v>
      </c>
      <c r="G222" s="52" t="str">
        <f t="shared" si="4"/>
        <v>…</v>
      </c>
      <c r="H222" s="58" t="str">
        <f t="shared" si="4"/>
        <v>…</v>
      </c>
      <c r="I222" s="44"/>
      <c r="J222" s="44"/>
      <c r="K222" s="44"/>
    </row>
    <row r="223" spans="1:11" outlineLevel="1" x14ac:dyDescent="0.25">
      <c r="A223" s="41"/>
      <c r="B223" s="55"/>
      <c r="C223" s="56" t="s">
        <v>220</v>
      </c>
      <c r="D223" s="57"/>
      <c r="E223" s="51" t="s">
        <v>29</v>
      </c>
      <c r="F223" s="51" t="s">
        <v>29</v>
      </c>
      <c r="G223" s="52" t="str">
        <f t="shared" si="4"/>
        <v>…</v>
      </c>
      <c r="H223" s="52" t="str">
        <f t="shared" si="4"/>
        <v>…</v>
      </c>
      <c r="I223" s="44"/>
      <c r="J223" s="44"/>
      <c r="K223" s="44"/>
    </row>
    <row r="224" spans="1:11" outlineLevel="1" x14ac:dyDescent="0.25">
      <c r="A224" s="41"/>
      <c r="B224" s="55"/>
      <c r="C224" s="56" t="s">
        <v>221</v>
      </c>
      <c r="D224" s="57"/>
      <c r="E224" s="51" t="s">
        <v>29</v>
      </c>
      <c r="F224" s="51" t="s">
        <v>29</v>
      </c>
      <c r="G224" s="52" t="str">
        <f t="shared" si="4"/>
        <v>…</v>
      </c>
      <c r="H224" s="52" t="str">
        <f t="shared" si="4"/>
        <v>…</v>
      </c>
      <c r="I224" s="44"/>
      <c r="J224" s="44"/>
      <c r="K224" s="44"/>
    </row>
    <row r="225" spans="1:11" outlineLevel="1" x14ac:dyDescent="0.25">
      <c r="A225" s="41"/>
      <c r="B225" s="55"/>
      <c r="C225" s="56" t="s">
        <v>222</v>
      </c>
      <c r="D225" s="57"/>
      <c r="E225" s="51" t="s">
        <v>29</v>
      </c>
      <c r="F225" s="51" t="s">
        <v>29</v>
      </c>
      <c r="G225" s="52" t="str">
        <f t="shared" si="4"/>
        <v>…</v>
      </c>
      <c r="H225" s="52" t="str">
        <f t="shared" si="4"/>
        <v>…</v>
      </c>
      <c r="I225" s="44"/>
      <c r="J225" s="44"/>
      <c r="K225" s="44"/>
    </row>
    <row r="226" spans="1:11" outlineLevel="1" x14ac:dyDescent="0.25">
      <c r="A226" s="41"/>
      <c r="B226" s="55"/>
      <c r="C226" s="56" t="s">
        <v>223</v>
      </c>
      <c r="D226" s="57"/>
      <c r="E226" s="51" t="s">
        <v>29</v>
      </c>
      <c r="F226" s="51" t="s">
        <v>29</v>
      </c>
      <c r="G226" s="52" t="str">
        <f t="shared" si="4"/>
        <v>…</v>
      </c>
      <c r="H226" s="52" t="str">
        <f t="shared" si="4"/>
        <v>…</v>
      </c>
      <c r="I226" s="44"/>
      <c r="J226" s="44"/>
      <c r="K226" s="44"/>
    </row>
    <row r="227" spans="1:11" x14ac:dyDescent="0.25">
      <c r="A227" s="41"/>
      <c r="B227" s="42" t="s">
        <v>224</v>
      </c>
      <c r="C227" s="42"/>
      <c r="D227" s="43"/>
      <c r="E227" s="51" t="s">
        <v>27</v>
      </c>
      <c r="F227" s="51" t="s">
        <v>27</v>
      </c>
      <c r="G227" s="52" t="str">
        <f t="shared" si="4"/>
        <v>…</v>
      </c>
      <c r="H227" s="58" t="str">
        <f t="shared" si="4"/>
        <v>…</v>
      </c>
      <c r="I227" s="44"/>
      <c r="J227" s="44"/>
      <c r="K227" s="44"/>
    </row>
    <row r="228" spans="1:11" outlineLevel="1" x14ac:dyDescent="0.25">
      <c r="A228" s="41"/>
      <c r="B228" s="55"/>
      <c r="C228" s="56" t="s">
        <v>224</v>
      </c>
      <c r="D228" s="57"/>
      <c r="E228" s="51" t="s">
        <v>29</v>
      </c>
      <c r="F228" s="51" t="s">
        <v>29</v>
      </c>
      <c r="G228" s="52" t="str">
        <f t="shared" si="4"/>
        <v>…</v>
      </c>
      <c r="H228" s="52" t="str">
        <f t="shared" si="4"/>
        <v>…</v>
      </c>
      <c r="I228" s="44"/>
      <c r="J228" s="44"/>
      <c r="K228" s="44"/>
    </row>
    <row r="229" spans="1:11" outlineLevel="1" x14ac:dyDescent="0.25">
      <c r="A229" s="41"/>
      <c r="B229" s="55"/>
      <c r="C229" s="56" t="s">
        <v>225</v>
      </c>
      <c r="D229" s="57"/>
      <c r="E229" s="51" t="s">
        <v>29</v>
      </c>
      <c r="F229" s="51" t="s">
        <v>29</v>
      </c>
      <c r="G229" s="52" t="str">
        <f t="shared" si="4"/>
        <v>…</v>
      </c>
      <c r="H229" s="52" t="str">
        <f t="shared" si="4"/>
        <v>…</v>
      </c>
      <c r="I229" s="44"/>
      <c r="J229" s="44"/>
      <c r="K229" s="44"/>
    </row>
    <row r="230" spans="1:11" outlineLevel="1" x14ac:dyDescent="0.25">
      <c r="A230" s="41"/>
      <c r="B230" s="55"/>
      <c r="C230" s="56" t="s">
        <v>226</v>
      </c>
      <c r="D230" s="57"/>
      <c r="E230" s="51" t="s">
        <v>29</v>
      </c>
      <c r="F230" s="51" t="s">
        <v>29</v>
      </c>
      <c r="G230" s="52" t="str">
        <f t="shared" si="4"/>
        <v>…</v>
      </c>
      <c r="H230" s="52" t="str">
        <f t="shared" si="4"/>
        <v>…</v>
      </c>
      <c r="I230" s="44"/>
      <c r="J230" s="44"/>
      <c r="K230" s="44"/>
    </row>
    <row r="231" spans="1:11" x14ac:dyDescent="0.25">
      <c r="A231" s="41"/>
      <c r="B231" s="42" t="s">
        <v>175</v>
      </c>
      <c r="C231" s="42"/>
      <c r="D231" s="43"/>
      <c r="E231" s="51" t="s">
        <v>27</v>
      </c>
      <c r="F231" s="51" t="s">
        <v>27</v>
      </c>
      <c r="G231" s="52" t="str">
        <f t="shared" si="4"/>
        <v>…</v>
      </c>
      <c r="H231" s="58" t="str">
        <f t="shared" si="4"/>
        <v>…</v>
      </c>
      <c r="I231" s="44"/>
      <c r="J231" s="44"/>
      <c r="K231" s="44"/>
    </row>
    <row r="232" spans="1:11" outlineLevel="1" x14ac:dyDescent="0.25">
      <c r="A232" s="41"/>
      <c r="B232" s="55"/>
      <c r="C232" s="56" t="s">
        <v>227</v>
      </c>
      <c r="D232" s="57"/>
      <c r="E232" s="51" t="s">
        <v>29</v>
      </c>
      <c r="F232" s="51" t="s">
        <v>29</v>
      </c>
      <c r="G232" s="52" t="str">
        <f t="shared" si="4"/>
        <v>…</v>
      </c>
      <c r="H232" s="52" t="str">
        <f t="shared" si="4"/>
        <v>…</v>
      </c>
      <c r="I232" s="44"/>
      <c r="J232" s="44"/>
      <c r="K232" s="44"/>
    </row>
    <row r="233" spans="1:11" outlineLevel="1" x14ac:dyDescent="0.25">
      <c r="A233" s="41"/>
      <c r="B233" s="55"/>
      <c r="C233" s="56" t="s">
        <v>228</v>
      </c>
      <c r="D233" s="57"/>
      <c r="E233" s="51" t="s">
        <v>29</v>
      </c>
      <c r="F233" s="51" t="s">
        <v>29</v>
      </c>
      <c r="G233" s="52" t="str">
        <f t="shared" si="4"/>
        <v>…</v>
      </c>
      <c r="H233" s="52" t="str">
        <f t="shared" si="4"/>
        <v>…</v>
      </c>
      <c r="I233" s="44"/>
      <c r="J233" s="44"/>
      <c r="K233" s="44"/>
    </row>
    <row r="234" spans="1:11" outlineLevel="1" x14ac:dyDescent="0.25">
      <c r="A234" s="41"/>
      <c r="B234" s="55"/>
      <c r="C234" s="56" t="s">
        <v>229</v>
      </c>
      <c r="D234" s="57"/>
      <c r="E234" s="51" t="s">
        <v>29</v>
      </c>
      <c r="F234" s="51" t="s">
        <v>29</v>
      </c>
      <c r="G234" s="52" t="str">
        <f t="shared" si="4"/>
        <v>…</v>
      </c>
      <c r="H234" s="52" t="str">
        <f t="shared" si="4"/>
        <v>…</v>
      </c>
      <c r="I234" s="44"/>
      <c r="J234" s="44"/>
      <c r="K234" s="44"/>
    </row>
    <row r="235" spans="1:11" outlineLevel="1" x14ac:dyDescent="0.25">
      <c r="A235" s="59"/>
      <c r="B235" s="60"/>
      <c r="C235" s="61" t="s">
        <v>230</v>
      </c>
      <c r="D235" s="62"/>
      <c r="E235" s="63" t="s">
        <v>29</v>
      </c>
      <c r="F235" s="63" t="s">
        <v>29</v>
      </c>
      <c r="G235" s="64" t="str">
        <f t="shared" si="4"/>
        <v>…</v>
      </c>
      <c r="H235" s="64" t="str">
        <f t="shared" si="4"/>
        <v>…</v>
      </c>
      <c r="I235" s="65"/>
      <c r="J235" s="65"/>
      <c r="K235" s="65"/>
    </row>
    <row r="236" spans="1:11" x14ac:dyDescent="0.25">
      <c r="A236" s="66"/>
      <c r="B236" s="66"/>
      <c r="C236" s="66"/>
      <c r="D236" s="66"/>
      <c r="E236" s="67"/>
      <c r="F236" s="67"/>
      <c r="G236" s="66"/>
      <c r="H236" s="68"/>
      <c r="I236" s="69"/>
    </row>
  </sheetData>
  <dataConsolidate/>
  <mergeCells count="13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A1:K1"/>
    <mergeCell ref="A2:K2"/>
    <mergeCell ref="A3:H3"/>
    <mergeCell ref="A4: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48</vt:i4>
      </vt:variant>
    </vt:vector>
  </HeadingPairs>
  <TitlesOfParts>
    <vt:vector size="78" baseType="lpstr">
      <vt:lpstr>ELECTR RURAL</vt:lpstr>
      <vt:lpstr>GEN1</vt:lpstr>
      <vt:lpstr>GEN2</vt:lpstr>
      <vt:lpstr>GEN3</vt:lpstr>
      <vt:lpstr>DIST1.1</vt:lpstr>
      <vt:lpstr>DIST2.1</vt:lpstr>
      <vt:lpstr>DIST3.1</vt:lpstr>
      <vt:lpstr>DIST4.1</vt:lpstr>
      <vt:lpstr>DIST5.1</vt:lpstr>
      <vt:lpstr>DIST6.1</vt:lpstr>
      <vt:lpstr>DIST7.1</vt:lpstr>
      <vt:lpstr>Ductos</vt:lpstr>
      <vt:lpstr>GLP</vt:lpstr>
      <vt:lpstr>REDUN</vt:lpstr>
      <vt:lpstr>SitioImp</vt:lpstr>
      <vt:lpstr>Almacen</vt:lpstr>
      <vt:lpstr>IONIZANTE1</vt:lpstr>
      <vt:lpstr>I+D+i </vt:lpstr>
      <vt:lpstr>RADIOISOTOPOS</vt:lpstr>
      <vt:lpstr>UniProd</vt:lpstr>
      <vt:lpstr>Instrum </vt:lpstr>
      <vt:lpstr>Geofisica</vt:lpstr>
      <vt:lpstr>MapGeol</vt:lpstr>
      <vt:lpstr>Geotermia</vt:lpstr>
      <vt:lpstr>Suelos</vt:lpstr>
      <vt:lpstr>Cuenca</vt:lpstr>
      <vt:lpstr>Pasivos SI</vt:lpstr>
      <vt:lpstr>SistInf</vt:lpstr>
      <vt:lpstr>Edific</vt:lpstr>
      <vt:lpstr>Mision</vt:lpstr>
      <vt:lpstr>Almacen!Área_de_impresión</vt:lpstr>
      <vt:lpstr>Cuenca!Área_de_impresión</vt:lpstr>
      <vt:lpstr>DIST1.1!Área_de_impresión</vt:lpstr>
      <vt:lpstr>DIST2.1!Área_de_impresión</vt:lpstr>
      <vt:lpstr>DIST3.1!Área_de_impresión</vt:lpstr>
      <vt:lpstr>DIST4.1!Área_de_impresión</vt:lpstr>
      <vt:lpstr>DIST5.1!Área_de_impresión</vt:lpstr>
      <vt:lpstr>DIST6.1!Área_de_impresión</vt:lpstr>
      <vt:lpstr>DIST7.1!Área_de_impresión</vt:lpstr>
      <vt:lpstr>Ductos!Área_de_impresión</vt:lpstr>
      <vt:lpstr>'ELECTR RURAL'!Área_de_impresión</vt:lpstr>
      <vt:lpstr>Geofisica!Área_de_impresión</vt:lpstr>
      <vt:lpstr>Geotermia!Área_de_impresión</vt:lpstr>
      <vt:lpstr>GLP!Área_de_impresión</vt:lpstr>
      <vt:lpstr>'I+D+i '!Área_de_impresión</vt:lpstr>
      <vt:lpstr>'Instrum '!Área_de_impresión</vt:lpstr>
      <vt:lpstr>IONIZANTE1!Área_de_impresión</vt:lpstr>
      <vt:lpstr>MapGeol!Área_de_impresión</vt:lpstr>
      <vt:lpstr>'Pasivos SI'!Área_de_impresión</vt:lpstr>
      <vt:lpstr>RADIOISOTOPOS!Área_de_impresión</vt:lpstr>
      <vt:lpstr>REDUN!Área_de_impresión</vt:lpstr>
      <vt:lpstr>SitioImp!Área_de_impresión</vt:lpstr>
      <vt:lpstr>Suelos!Área_de_impresión</vt:lpstr>
      <vt:lpstr>UniProd!Área_de_impresión</vt:lpstr>
      <vt:lpstr>Almacen!Títulos_a_imprimir</vt:lpstr>
      <vt:lpstr>Cuenca!Títulos_a_imprimir</vt:lpstr>
      <vt:lpstr>DIST1.1!Títulos_a_imprimir</vt:lpstr>
      <vt:lpstr>DIST2.1!Títulos_a_imprimir</vt:lpstr>
      <vt:lpstr>DIST3.1!Títulos_a_imprimir</vt:lpstr>
      <vt:lpstr>DIST4.1!Títulos_a_imprimir</vt:lpstr>
      <vt:lpstr>DIST5.1!Títulos_a_imprimir</vt:lpstr>
      <vt:lpstr>DIST6.1!Títulos_a_imprimir</vt:lpstr>
      <vt:lpstr>DIST7.1!Títulos_a_imprimir</vt:lpstr>
      <vt:lpstr>Ductos!Títulos_a_imprimir</vt:lpstr>
      <vt:lpstr>'ELECTR RURAL'!Títulos_a_imprimir</vt:lpstr>
      <vt:lpstr>Geofisica!Títulos_a_imprimir</vt:lpstr>
      <vt:lpstr>Geotermia!Títulos_a_imprimir</vt:lpstr>
      <vt:lpstr>GLP!Títulos_a_imprimir</vt:lpstr>
      <vt:lpstr>'I+D+i '!Títulos_a_imprimir</vt:lpstr>
      <vt:lpstr>'Instrum '!Títulos_a_imprimir</vt:lpstr>
      <vt:lpstr>IONIZANTE1!Títulos_a_imprimir</vt:lpstr>
      <vt:lpstr>MapGeol!Títulos_a_imprimir</vt:lpstr>
      <vt:lpstr>'Pasivos SI'!Títulos_a_imprimir</vt:lpstr>
      <vt:lpstr>RADIOISOTOPOS!Títulos_a_imprimir</vt:lpstr>
      <vt:lpstr>REDUN!Títulos_a_imprimir</vt:lpstr>
      <vt:lpstr>SitioImp!Títulos_a_imprimir</vt:lpstr>
      <vt:lpstr>Suelos!Títulos_a_imprimir</vt:lpstr>
      <vt:lpstr>UniProd!Títulos_a_imprimir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Copa Alex Axel</dc:creator>
  <cp:lastModifiedBy>Torres Copa Alex Axel</cp:lastModifiedBy>
  <dcterms:created xsi:type="dcterms:W3CDTF">2020-01-10T18:51:45Z</dcterms:created>
  <dcterms:modified xsi:type="dcterms:W3CDTF">2020-01-13T21:23:20Z</dcterms:modified>
</cp:coreProperties>
</file>