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05" yWindow="-105" windowWidth="23250" windowHeight="12570" tabRatio="764"/>
  </bookViews>
  <sheets>
    <sheet name="1. PRODUCCIÓN METÁLICA" sheetId="171" r:id="rId1"/>
    <sheet name="2. PRODUCCIÓN EMPRESAS" sheetId="172" r:id="rId2"/>
    <sheet name="3. PRODUCCIÓN REGIONES" sheetId="173" r:id="rId3"/>
    <sheet name="4. NO METÁLICA" sheetId="174" r:id="rId4"/>
    <sheet name="4.1. NO METÁLICA REGIONES" sheetId="175" r:id="rId5"/>
    <sheet name="4.2. CARBONÍFERA" sheetId="176" r:id="rId6"/>
    <sheet name="5. MACROECONÓMICAS" sheetId="168" r:id="rId7"/>
    <sheet name="6. EXPORTACIONES" sheetId="161" r:id="rId8"/>
    <sheet name="6.1 EXPORTACIONES PART" sheetId="162" r:id="rId9"/>
    <sheet name="6.2 EXPORT PRODUCTOS" sheetId="163" r:id="rId10"/>
    <sheet name="7. INVERSIONES" sheetId="180" r:id="rId11"/>
    <sheet name="8. INVERSIONES TIPO" sheetId="181" r:id="rId12"/>
    <sheet name="9. INVERSIONES RUBRO" sheetId="182" r:id="rId13"/>
    <sheet name="10. EMPLEO" sheetId="177" r:id="rId14"/>
    <sheet name="11. TRANSFERENCIAS" sheetId="178" r:id="rId15"/>
    <sheet name="12. TRANSFERENCIAS 2" sheetId="179" r:id="rId16"/>
    <sheet name="13. CATASTRO ACTIVIDAD" sheetId="158" r:id="rId17"/>
    <sheet name="13.1 ACTIVIDAD MINERA" sheetId="160" r:id="rId18"/>
    <sheet name="13.2 ÁREAS RESTRINGIDAS" sheetId="159" r:id="rId19"/>
    <sheet name="14. RECAUDACIÓN" sheetId="157" r:id="rId20"/>
  </sheets>
  <externalReferences>
    <externalReference r:id="rId21"/>
  </externalReferences>
  <definedNames>
    <definedName name="_xlnm._FilterDatabase" localSheetId="13" hidden="1">'10. EMPLEO'!$I$6:$J$29</definedName>
    <definedName name="_xlnm._FilterDatabase" localSheetId="14" hidden="1">'11. TRANSFERENCIAS'!$A$4:$L$4</definedName>
    <definedName name="_xlnm._FilterDatabase" localSheetId="15" hidden="1">'12. TRANSFERENCIAS 2'!$A$4:$L$82</definedName>
    <definedName name="_xlnm._FilterDatabase" localSheetId="11" hidden="1">'8. INVERSIONES TIPO'!#REF!</definedName>
    <definedName name="_xlnm.Print_Area" localSheetId="0">'1. PRODUCCIÓN METÁLICA'!#REF!</definedName>
    <definedName name="_xlnm.Print_Area" localSheetId="13">'10. EMPLEO'!$A$1:$I$37</definedName>
    <definedName name="_xlnm.Print_Area" localSheetId="14">'11. TRANSFERENCIAS'!$A$1:$L$33</definedName>
    <definedName name="_xlnm.Print_Area" localSheetId="15">'12. TRANSFERENCIAS 2'!$A$1:$L$86</definedName>
    <definedName name="_xlnm.Print_Area" localSheetId="16">'13. CATASTRO ACTIVIDAD'!#REF!</definedName>
    <definedName name="_xlnm.Print_Area" localSheetId="1">'2. PRODUCCIÓN EMPRESAS'!#REF!</definedName>
    <definedName name="_xlnm.Print_Area" localSheetId="2">'3. PRODUCCIÓN REGIONES'!#REF!</definedName>
    <definedName name="_xlnm.Print_Area" localSheetId="6">'5. MACROECONÓMICAS'!$A$1:$I$51</definedName>
    <definedName name="_xlnm.Print_Area" localSheetId="7">'6. EXPORTACIONES'!$A$1:$L$112</definedName>
    <definedName name="_xlnm.Print_Area" localSheetId="8">'6.1 EXPORTACIONES PART'!$A$1:$T$25</definedName>
    <definedName name="_xlnm.Print_Area" localSheetId="9">'6.2 EXPORT PRODUCTOS'!$A$1:$C$42</definedName>
    <definedName name="_xlnm.Print_Area" localSheetId="11">'8. INVERSIONES TIPO'!#REF!</definedName>
    <definedName name="_xlnm.Print_Area" localSheetId="12">'9. INVERSIONES RUBRO'!#REF!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TI_2">'[1]BD 19.01.2021'!$A$1:$P$5557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80" l="1"/>
  <c r="J7" i="171"/>
  <c r="J8" i="171"/>
  <c r="J9" i="171"/>
  <c r="J10" i="171"/>
  <c r="J11" i="171"/>
  <c r="J12" i="171"/>
  <c r="J13" i="171"/>
  <c r="J14" i="171"/>
  <c r="J15" i="171"/>
  <c r="J6" i="171"/>
  <c r="G87" i="181"/>
  <c r="D87" i="181"/>
  <c r="H14" i="180"/>
  <c r="G78" i="182" l="1"/>
  <c r="D78" i="182"/>
  <c r="H77" i="182"/>
  <c r="G77" i="182"/>
  <c r="D77" i="182"/>
  <c r="G76" i="182"/>
  <c r="D76" i="182"/>
  <c r="G75" i="182"/>
  <c r="D75" i="182"/>
  <c r="G74" i="182"/>
  <c r="D74" i="182"/>
  <c r="G72" i="182"/>
  <c r="D72" i="182"/>
  <c r="G71" i="182"/>
  <c r="D71" i="182"/>
  <c r="G70" i="182"/>
  <c r="D70" i="182"/>
  <c r="G69" i="182"/>
  <c r="D69" i="182"/>
  <c r="G68" i="182"/>
  <c r="D68" i="182"/>
  <c r="G67" i="182"/>
  <c r="F67" i="182"/>
  <c r="H75" i="182" s="1"/>
  <c r="E67" i="182"/>
  <c r="C67" i="182"/>
  <c r="B67" i="182"/>
  <c r="G66" i="182"/>
  <c r="D66" i="182"/>
  <c r="G65" i="182"/>
  <c r="D65" i="182"/>
  <c r="H64" i="182"/>
  <c r="G64" i="182"/>
  <c r="D64" i="182"/>
  <c r="G63" i="182"/>
  <c r="G62" i="182"/>
  <c r="D62" i="182"/>
  <c r="H61" i="182"/>
  <c r="G61" i="182"/>
  <c r="D61" i="182"/>
  <c r="G60" i="182"/>
  <c r="G59" i="182"/>
  <c r="D59" i="182"/>
  <c r="G58" i="182"/>
  <c r="D58" i="182"/>
  <c r="G57" i="182"/>
  <c r="D57" i="182"/>
  <c r="G56" i="182"/>
  <c r="F55" i="182"/>
  <c r="H65" i="182" s="1"/>
  <c r="E55" i="182"/>
  <c r="D55" i="182"/>
  <c r="C55" i="182"/>
  <c r="B55" i="182"/>
  <c r="G54" i="182"/>
  <c r="D54" i="182"/>
  <c r="G53" i="182"/>
  <c r="D53" i="182"/>
  <c r="G52" i="182"/>
  <c r="D52" i="182"/>
  <c r="G51" i="182"/>
  <c r="D51" i="182"/>
  <c r="G49" i="182"/>
  <c r="D49" i="182"/>
  <c r="G48" i="182"/>
  <c r="D48" i="182"/>
  <c r="G47" i="182"/>
  <c r="D47" i="182"/>
  <c r="G46" i="182"/>
  <c r="D46" i="182"/>
  <c r="G45" i="182"/>
  <c r="D45" i="182"/>
  <c r="G44" i="182"/>
  <c r="D44" i="182"/>
  <c r="F43" i="182"/>
  <c r="H52" i="182" s="1"/>
  <c r="E43" i="182"/>
  <c r="C43" i="182"/>
  <c r="D43" i="182" s="1"/>
  <c r="B43" i="182"/>
  <c r="G42" i="182"/>
  <c r="D42" i="182"/>
  <c r="G41" i="182"/>
  <c r="D41" i="182"/>
  <c r="H40" i="182"/>
  <c r="D40" i="182"/>
  <c r="G39" i="182"/>
  <c r="D39" i="182"/>
  <c r="G38" i="182"/>
  <c r="D38" i="182"/>
  <c r="G37" i="182"/>
  <c r="G36" i="182"/>
  <c r="D36" i="182"/>
  <c r="G35" i="182"/>
  <c r="D35" i="182"/>
  <c r="G34" i="182"/>
  <c r="D34" i="182"/>
  <c r="G33" i="182"/>
  <c r="D33" i="182"/>
  <c r="G32" i="182"/>
  <c r="D32" i="182"/>
  <c r="F31" i="182"/>
  <c r="H42" i="182" s="1"/>
  <c r="E31" i="182"/>
  <c r="C31" i="182"/>
  <c r="D31" i="182" s="1"/>
  <c r="B31" i="182"/>
  <c r="G30" i="182"/>
  <c r="D30" i="182"/>
  <c r="G29" i="182"/>
  <c r="D29" i="182"/>
  <c r="G28" i="182"/>
  <c r="D28" i="182"/>
  <c r="G27" i="182"/>
  <c r="D27" i="182"/>
  <c r="G26" i="182"/>
  <c r="D26" i="182"/>
  <c r="G25" i="182"/>
  <c r="D25" i="182"/>
  <c r="G24" i="182"/>
  <c r="D24" i="182"/>
  <c r="G23" i="182"/>
  <c r="D23" i="182"/>
  <c r="G22" i="182"/>
  <c r="D22" i="182"/>
  <c r="G21" i="182"/>
  <c r="F19" i="182"/>
  <c r="H28" i="182" s="1"/>
  <c r="E19" i="182"/>
  <c r="C19" i="182"/>
  <c r="B19" i="182"/>
  <c r="G18" i="182"/>
  <c r="D18" i="182"/>
  <c r="G17" i="182"/>
  <c r="G15" i="182"/>
  <c r="D15" i="182"/>
  <c r="G14" i="182"/>
  <c r="D14" i="182"/>
  <c r="G13" i="182"/>
  <c r="D13" i="182"/>
  <c r="G12" i="182"/>
  <c r="D12" i="182"/>
  <c r="G11" i="182"/>
  <c r="D11" i="182"/>
  <c r="G10" i="182"/>
  <c r="D10" i="182"/>
  <c r="G9" i="182"/>
  <c r="D9" i="182"/>
  <c r="G8" i="182"/>
  <c r="D8" i="182"/>
  <c r="F7" i="182"/>
  <c r="H16" i="182" s="1"/>
  <c r="E7" i="182"/>
  <c r="C7" i="182"/>
  <c r="D7" i="182" s="1"/>
  <c r="B7" i="182"/>
  <c r="F87" i="181"/>
  <c r="E87" i="181"/>
  <c r="C87" i="181"/>
  <c r="B87" i="181"/>
  <c r="G86" i="181"/>
  <c r="D86" i="181"/>
  <c r="H85" i="181"/>
  <c r="G85" i="181"/>
  <c r="D85" i="181"/>
  <c r="H84" i="181"/>
  <c r="G84" i="181"/>
  <c r="D84" i="181"/>
  <c r="H83" i="181"/>
  <c r="G83" i="181"/>
  <c r="D83" i="181"/>
  <c r="H82" i="181"/>
  <c r="H81" i="181"/>
  <c r="G81" i="181"/>
  <c r="D81" i="181"/>
  <c r="G80" i="181"/>
  <c r="D80" i="181"/>
  <c r="H79" i="181"/>
  <c r="G79" i="181"/>
  <c r="D79" i="181"/>
  <c r="H78" i="181"/>
  <c r="D78" i="181"/>
  <c r="G77" i="181"/>
  <c r="D77" i="181"/>
  <c r="H76" i="181"/>
  <c r="G76" i="181"/>
  <c r="D76" i="181"/>
  <c r="H75" i="181"/>
  <c r="G75" i="181"/>
  <c r="D75" i="181"/>
  <c r="H74" i="181"/>
  <c r="G74" i="181"/>
  <c r="D74" i="181"/>
  <c r="H73" i="181"/>
  <c r="G73" i="181"/>
  <c r="D73" i="181"/>
  <c r="H72" i="181"/>
  <c r="G72" i="181"/>
  <c r="D72" i="181"/>
  <c r="H71" i="181"/>
  <c r="G71" i="181"/>
  <c r="D71" i="181"/>
  <c r="H70" i="181"/>
  <c r="G70" i="181"/>
  <c r="D70" i="181"/>
  <c r="H69" i="181"/>
  <c r="G69" i="181"/>
  <c r="D69" i="181"/>
  <c r="H68" i="181"/>
  <c r="G68" i="181"/>
  <c r="D68" i="181"/>
  <c r="H67" i="181"/>
  <c r="G67" i="181"/>
  <c r="D67" i="181"/>
  <c r="H66" i="181"/>
  <c r="G66" i="181"/>
  <c r="D66" i="181"/>
  <c r="H65" i="181"/>
  <c r="G65" i="181"/>
  <c r="D65" i="181"/>
  <c r="H64" i="181"/>
  <c r="G64" i="181"/>
  <c r="D64" i="181"/>
  <c r="H63" i="181"/>
  <c r="G63" i="181"/>
  <c r="H62" i="181"/>
  <c r="G62" i="181"/>
  <c r="D62" i="181"/>
  <c r="H61" i="181"/>
  <c r="G61" i="181"/>
  <c r="D61" i="181"/>
  <c r="H60" i="181"/>
  <c r="G60" i="181"/>
  <c r="D60" i="181"/>
  <c r="H59" i="181"/>
  <c r="G59" i="181"/>
  <c r="D59" i="181"/>
  <c r="H58" i="181"/>
  <c r="G58" i="181"/>
  <c r="D58" i="181"/>
  <c r="H57" i="181"/>
  <c r="G57" i="181"/>
  <c r="H56" i="181"/>
  <c r="G56" i="181"/>
  <c r="D56" i="181"/>
  <c r="H55" i="181"/>
  <c r="H54" i="181"/>
  <c r="G54" i="181"/>
  <c r="D54" i="181"/>
  <c r="H53" i="181"/>
  <c r="G53" i="181"/>
  <c r="D53" i="181"/>
  <c r="H52" i="181"/>
  <c r="G52" i="181"/>
  <c r="D52" i="181"/>
  <c r="H51" i="181"/>
  <c r="G51" i="181"/>
  <c r="D51" i="181"/>
  <c r="H50" i="181"/>
  <c r="G50" i="181"/>
  <c r="D50" i="181"/>
  <c r="H49" i="181"/>
  <c r="G49" i="181"/>
  <c r="D49" i="181"/>
  <c r="H48" i="181"/>
  <c r="G48" i="181"/>
  <c r="D48" i="181"/>
  <c r="H47" i="181"/>
  <c r="G47" i="181"/>
  <c r="D47" i="181"/>
  <c r="H46" i="181"/>
  <c r="G46" i="181"/>
  <c r="D46" i="181"/>
  <c r="H45" i="181"/>
  <c r="G45" i="181"/>
  <c r="D45" i="181"/>
  <c r="H44" i="181"/>
  <c r="G44" i="181"/>
  <c r="D44" i="181"/>
  <c r="H43" i="181"/>
  <c r="G43" i="181"/>
  <c r="H42" i="181"/>
  <c r="G42" i="181"/>
  <c r="D42" i="181"/>
  <c r="H41" i="181"/>
  <c r="G41" i="181"/>
  <c r="D41" i="181"/>
  <c r="H40" i="181"/>
  <c r="G40" i="181"/>
  <c r="D40" i="181"/>
  <c r="H39" i="181"/>
  <c r="G39" i="181"/>
  <c r="D39" i="181"/>
  <c r="H38" i="181"/>
  <c r="G38" i="181"/>
  <c r="D38" i="181"/>
  <c r="H37" i="181"/>
  <c r="G37" i="181"/>
  <c r="D37" i="181"/>
  <c r="H36" i="181"/>
  <c r="G36" i="181"/>
  <c r="D36" i="181"/>
  <c r="F31" i="181"/>
  <c r="G31" i="181" s="1"/>
  <c r="E31" i="181"/>
  <c r="C31" i="181"/>
  <c r="D31" i="181" s="1"/>
  <c r="B31" i="181"/>
  <c r="H26" i="181"/>
  <c r="G26" i="181"/>
  <c r="D26" i="181"/>
  <c r="G25" i="181"/>
  <c r="D25" i="181"/>
  <c r="G24" i="181"/>
  <c r="D24" i="181"/>
  <c r="G23" i="181"/>
  <c r="G22" i="181"/>
  <c r="D22" i="181"/>
  <c r="G21" i="181"/>
  <c r="D21" i="181"/>
  <c r="G20" i="181"/>
  <c r="D20" i="181"/>
  <c r="G19" i="181"/>
  <c r="D19" i="181"/>
  <c r="G18" i="181"/>
  <c r="D18" i="181"/>
  <c r="G17" i="181"/>
  <c r="D17" i="181"/>
  <c r="G16" i="181"/>
  <c r="D16" i="181"/>
  <c r="H15" i="181"/>
  <c r="G15" i="181"/>
  <c r="D15" i="181"/>
  <c r="G14" i="181"/>
  <c r="D14" i="181"/>
  <c r="G13" i="181"/>
  <c r="D13" i="181"/>
  <c r="H12" i="181"/>
  <c r="G12" i="181"/>
  <c r="D12" i="181"/>
  <c r="G11" i="181"/>
  <c r="D11" i="181"/>
  <c r="G10" i="181"/>
  <c r="D10" i="181"/>
  <c r="G9" i="181"/>
  <c r="D9" i="181"/>
  <c r="G8" i="181"/>
  <c r="D8" i="181"/>
  <c r="H7" i="181"/>
  <c r="G7" i="181"/>
  <c r="D7" i="181"/>
  <c r="G36" i="180"/>
  <c r="F36" i="180"/>
  <c r="F37" i="180" s="1"/>
  <c r="E36" i="180"/>
  <c r="E37" i="180" s="1"/>
  <c r="D36" i="180"/>
  <c r="C36" i="180"/>
  <c r="C37" i="180" s="1"/>
  <c r="B36" i="180"/>
  <c r="B37" i="180" s="1"/>
  <c r="G35" i="180"/>
  <c r="F35" i="180"/>
  <c r="E35" i="180"/>
  <c r="D35" i="180"/>
  <c r="C35" i="180"/>
  <c r="H35" i="180" s="1"/>
  <c r="B35" i="180"/>
  <c r="G32" i="180"/>
  <c r="F32" i="180"/>
  <c r="G31" i="180"/>
  <c r="F31" i="180"/>
  <c r="E31" i="180"/>
  <c r="E32" i="180" s="1"/>
  <c r="D31" i="180"/>
  <c r="D32" i="180" s="1"/>
  <c r="C31" i="180"/>
  <c r="C32" i="180" s="1"/>
  <c r="B31" i="180"/>
  <c r="H31" i="180" s="1"/>
  <c r="H32" i="180" s="1"/>
  <c r="H30" i="180"/>
  <c r="G27" i="180"/>
  <c r="F27" i="180"/>
  <c r="E27" i="180"/>
  <c r="D27" i="180"/>
  <c r="C27" i="180"/>
  <c r="B27" i="180"/>
  <c r="H26" i="180"/>
  <c r="H27" i="180" s="1"/>
  <c r="H25" i="180"/>
  <c r="H23" i="180"/>
  <c r="H22" i="180"/>
  <c r="H21" i="180"/>
  <c r="H20" i="180"/>
  <c r="H19" i="180"/>
  <c r="H18" i="180"/>
  <c r="H17" i="180"/>
  <c r="H15" i="180" s="1"/>
  <c r="I15" i="180" s="1"/>
  <c r="H16" i="180"/>
  <c r="G15" i="180"/>
  <c r="F15" i="180"/>
  <c r="E15" i="180"/>
  <c r="D15" i="180"/>
  <c r="C15" i="180"/>
  <c r="I14" i="180"/>
  <c r="H13" i="180"/>
  <c r="I13" i="180" s="1"/>
  <c r="H12" i="180"/>
  <c r="I12" i="180" s="1"/>
  <c r="H11" i="180"/>
  <c r="I11" i="180" s="1"/>
  <c r="I10" i="180"/>
  <c r="H10" i="180"/>
  <c r="H9" i="180"/>
  <c r="I9" i="180" s="1"/>
  <c r="H8" i="180"/>
  <c r="I8" i="180" s="1"/>
  <c r="H7" i="180"/>
  <c r="I7" i="180" s="1"/>
  <c r="I6" i="180"/>
  <c r="H6" i="180"/>
  <c r="H5" i="180"/>
  <c r="I5" i="180" s="1"/>
  <c r="L57" i="179"/>
  <c r="K57" i="179"/>
  <c r="J57" i="179"/>
  <c r="I57" i="179"/>
  <c r="H57" i="179"/>
  <c r="G57" i="179"/>
  <c r="F57" i="179"/>
  <c r="E57" i="179"/>
  <c r="D57" i="179"/>
  <c r="C57" i="179"/>
  <c r="B57" i="179"/>
  <c r="L31" i="179"/>
  <c r="K31" i="179"/>
  <c r="J31" i="179"/>
  <c r="I31" i="179"/>
  <c r="H31" i="179"/>
  <c r="G31" i="179"/>
  <c r="F31" i="179"/>
  <c r="E31" i="179"/>
  <c r="D31" i="179"/>
  <c r="C31" i="179"/>
  <c r="B31" i="179"/>
  <c r="L5" i="179"/>
  <c r="K5" i="179"/>
  <c r="J5" i="179"/>
  <c r="I5" i="179"/>
  <c r="H5" i="179"/>
  <c r="G5" i="179"/>
  <c r="F5" i="179"/>
  <c r="E5" i="179"/>
  <c r="D5" i="179"/>
  <c r="C5" i="179"/>
  <c r="B5" i="179"/>
  <c r="I31" i="178"/>
  <c r="E31" i="178"/>
  <c r="L31" i="178"/>
  <c r="K31" i="178"/>
  <c r="J31" i="178"/>
  <c r="H31" i="178"/>
  <c r="G31" i="178"/>
  <c r="F31" i="178"/>
  <c r="D31" i="178"/>
  <c r="C31" i="178"/>
  <c r="B31" i="178"/>
  <c r="H29" i="181" l="1"/>
  <c r="G37" i="180"/>
  <c r="H11" i="181"/>
  <c r="H19" i="181"/>
  <c r="H30" i="181"/>
  <c r="H38" i="182"/>
  <c r="H63" i="182"/>
  <c r="H28" i="181"/>
  <c r="B32" i="180"/>
  <c r="H14" i="181"/>
  <c r="H22" i="181"/>
  <c r="H25" i="181"/>
  <c r="D19" i="182"/>
  <c r="H35" i="182"/>
  <c r="H60" i="182"/>
  <c r="D67" i="182"/>
  <c r="H72" i="182"/>
  <c r="H16" i="181"/>
  <c r="H9" i="181"/>
  <c r="H17" i="181"/>
  <c r="B79" i="182"/>
  <c r="H57" i="182"/>
  <c r="H73" i="182"/>
  <c r="H20" i="181"/>
  <c r="H23" i="181"/>
  <c r="E79" i="182"/>
  <c r="H23" i="182"/>
  <c r="H27" i="182"/>
  <c r="D37" i="180"/>
  <c r="H10" i="181"/>
  <c r="H18" i="181"/>
  <c r="H27" i="181"/>
  <c r="H77" i="181"/>
  <c r="H87" i="181" s="1"/>
  <c r="H80" i="181"/>
  <c r="H86" i="181"/>
  <c r="H20" i="182"/>
  <c r="H37" i="182"/>
  <c r="H58" i="182"/>
  <c r="H74" i="182"/>
  <c r="H13" i="181"/>
  <c r="H21" i="181"/>
  <c r="H24" i="181"/>
  <c r="H34" i="182"/>
  <c r="H71" i="182"/>
  <c r="H8" i="181"/>
  <c r="H31" i="181" s="1"/>
  <c r="H41" i="182"/>
  <c r="H68" i="182"/>
  <c r="H78" i="182"/>
  <c r="H9" i="182"/>
  <c r="H45" i="182"/>
  <c r="H51" i="182"/>
  <c r="H8" i="182"/>
  <c r="H26" i="182"/>
  <c r="H30" i="182"/>
  <c r="H44" i="182"/>
  <c r="H50" i="182"/>
  <c r="F79" i="182"/>
  <c r="H11" i="182"/>
  <c r="H15" i="182"/>
  <c r="G19" i="182"/>
  <c r="H21" i="182"/>
  <c r="H19" i="182" s="1"/>
  <c r="H25" i="182"/>
  <c r="H29" i="182"/>
  <c r="H33" i="182"/>
  <c r="H47" i="182"/>
  <c r="H53" i="182"/>
  <c r="H56" i="182"/>
  <c r="H66" i="182"/>
  <c r="H70" i="182"/>
  <c r="H76" i="182"/>
  <c r="C79" i="182"/>
  <c r="D79" i="182" s="1"/>
  <c r="H13" i="182"/>
  <c r="H18" i="182"/>
  <c r="H49" i="182"/>
  <c r="G7" i="182"/>
  <c r="H12" i="182"/>
  <c r="H17" i="182"/>
  <c r="H22" i="182"/>
  <c r="G43" i="182"/>
  <c r="H48" i="182"/>
  <c r="H54" i="182"/>
  <c r="H10" i="182"/>
  <c r="H14" i="182"/>
  <c r="H24" i="182"/>
  <c r="G31" i="182"/>
  <c r="H32" i="182"/>
  <c r="H36" i="182"/>
  <c r="H39" i="182"/>
  <c r="H46" i="182"/>
  <c r="G55" i="182"/>
  <c r="H59" i="182"/>
  <c r="H62" i="182"/>
  <c r="H69" i="182"/>
  <c r="H36" i="180"/>
  <c r="H37" i="180" s="1"/>
  <c r="N60" i="177"/>
  <c r="N59" i="177"/>
  <c r="N58" i="177"/>
  <c r="N57" i="177"/>
  <c r="N56" i="177"/>
  <c r="N55" i="177"/>
  <c r="N54" i="177"/>
  <c r="N53" i="177"/>
  <c r="N52" i="177"/>
  <c r="N51" i="177"/>
  <c r="N50" i="177"/>
  <c r="N49" i="177"/>
  <c r="N48" i="177"/>
  <c r="N47" i="177"/>
  <c r="N46" i="177"/>
  <c r="N45" i="177"/>
  <c r="N44" i="177"/>
  <c r="N43" i="177"/>
  <c r="N42" i="177"/>
  <c r="N41" i="177"/>
  <c r="N40" i="177"/>
  <c r="N39" i="177"/>
  <c r="G31" i="177"/>
  <c r="H30" i="177" s="1"/>
  <c r="C29" i="177"/>
  <c r="B29" i="177"/>
  <c r="D28" i="177"/>
  <c r="D29" i="177" s="1"/>
  <c r="D27" i="177"/>
  <c r="D24" i="177"/>
  <c r="D23" i="177"/>
  <c r="D22" i="177"/>
  <c r="D21" i="177"/>
  <c r="H20" i="177"/>
  <c r="D20" i="177"/>
  <c r="D19" i="177"/>
  <c r="D18" i="177"/>
  <c r="D17" i="177"/>
  <c r="C16" i="177"/>
  <c r="B16" i="177"/>
  <c r="H22" i="177" l="1"/>
  <c r="D16" i="177"/>
  <c r="H16" i="177"/>
  <c r="H67" i="182"/>
  <c r="H27" i="177"/>
  <c r="H31" i="182"/>
  <c r="H79" i="182"/>
  <c r="G79" i="182"/>
  <c r="H7" i="182"/>
  <c r="H55" i="182"/>
  <c r="H43" i="182"/>
  <c r="H7" i="177"/>
  <c r="H18" i="177"/>
  <c r="H11" i="177"/>
  <c r="H24" i="177"/>
  <c r="H15" i="177"/>
  <c r="H9" i="177"/>
  <c r="H13" i="177"/>
  <c r="H17" i="177"/>
  <c r="H19" i="177"/>
  <c r="H21" i="177"/>
  <c r="H23" i="177"/>
  <c r="H26" i="177"/>
  <c r="H28" i="177"/>
  <c r="H29" i="177"/>
  <c r="H8" i="177"/>
  <c r="H12" i="177"/>
  <c r="H25" i="177"/>
  <c r="H6" i="177"/>
  <c r="H10" i="177"/>
  <c r="H14" i="177"/>
  <c r="H31" i="177" l="1"/>
  <c r="G14" i="176" l="1"/>
  <c r="I15" i="176" s="1"/>
  <c r="I14" i="176" s="1"/>
  <c r="F14" i="176"/>
  <c r="C14" i="176"/>
  <c r="B14" i="176"/>
  <c r="H12" i="176"/>
  <c r="D12" i="176"/>
  <c r="G11" i="176"/>
  <c r="I13" i="176" s="1"/>
  <c r="F11" i="176"/>
  <c r="C11" i="176"/>
  <c r="B11" i="176"/>
  <c r="H10" i="176"/>
  <c r="D10" i="176"/>
  <c r="H9" i="176"/>
  <c r="D9" i="176"/>
  <c r="H8" i="176"/>
  <c r="D8" i="176"/>
  <c r="H7" i="176"/>
  <c r="D7" i="176"/>
  <c r="G6" i="176"/>
  <c r="I9" i="176" s="1"/>
  <c r="F6" i="176"/>
  <c r="C6" i="176"/>
  <c r="D6" i="176" s="1"/>
  <c r="B6" i="176"/>
  <c r="F140" i="175"/>
  <c r="E140" i="175"/>
  <c r="C140" i="175"/>
  <c r="B140" i="175"/>
  <c r="G138" i="175"/>
  <c r="D138" i="175"/>
  <c r="F137" i="175"/>
  <c r="H141" i="175" s="1"/>
  <c r="H140" i="175" s="1"/>
  <c r="E137" i="175"/>
  <c r="C137" i="175"/>
  <c r="B137" i="175"/>
  <c r="G136" i="175"/>
  <c r="D136" i="175"/>
  <c r="F135" i="175"/>
  <c r="H136" i="175" s="1"/>
  <c r="H135" i="175" s="1"/>
  <c r="E135" i="175"/>
  <c r="C135" i="175"/>
  <c r="D135" i="175" s="1"/>
  <c r="B135" i="175"/>
  <c r="G134" i="175"/>
  <c r="F133" i="175"/>
  <c r="E133" i="175"/>
  <c r="C133" i="175"/>
  <c r="B133" i="175"/>
  <c r="G132" i="175"/>
  <c r="F130" i="175"/>
  <c r="H131" i="175" s="1"/>
  <c r="E130" i="175"/>
  <c r="C130" i="175"/>
  <c r="B130" i="175"/>
  <c r="G127" i="175"/>
  <c r="G126" i="175"/>
  <c r="D126" i="175"/>
  <c r="F125" i="175"/>
  <c r="H129" i="175" s="1"/>
  <c r="E125" i="175"/>
  <c r="C125" i="175"/>
  <c r="D125" i="175" s="1"/>
  <c r="B125" i="175"/>
  <c r="G124" i="175"/>
  <c r="D124" i="175"/>
  <c r="F123" i="175"/>
  <c r="H124" i="175" s="1"/>
  <c r="H123" i="175" s="1"/>
  <c r="E123" i="175"/>
  <c r="C123" i="175"/>
  <c r="B123" i="175"/>
  <c r="G121" i="175"/>
  <c r="G120" i="175"/>
  <c r="D120" i="175"/>
  <c r="F119" i="175"/>
  <c r="H122" i="175" s="1"/>
  <c r="E119" i="175"/>
  <c r="C119" i="175"/>
  <c r="B119" i="175"/>
  <c r="G117" i="175"/>
  <c r="D117" i="175"/>
  <c r="G116" i="175"/>
  <c r="D116" i="175"/>
  <c r="F115" i="175"/>
  <c r="H117" i="175" s="1"/>
  <c r="E115" i="175"/>
  <c r="C115" i="175"/>
  <c r="B115" i="175"/>
  <c r="F113" i="175"/>
  <c r="H114" i="175" s="1"/>
  <c r="H113" i="175" s="1"/>
  <c r="E113" i="175"/>
  <c r="C113" i="175"/>
  <c r="B113" i="175"/>
  <c r="G111" i="175"/>
  <c r="D111" i="175"/>
  <c r="F110" i="175"/>
  <c r="H111" i="175" s="1"/>
  <c r="E110" i="175"/>
  <c r="C110" i="175"/>
  <c r="D110" i="175" s="1"/>
  <c r="B110" i="175"/>
  <c r="G109" i="175"/>
  <c r="D109" i="175"/>
  <c r="F108" i="175"/>
  <c r="H109" i="175" s="1"/>
  <c r="H108" i="175" s="1"/>
  <c r="E108" i="175"/>
  <c r="C108" i="175"/>
  <c r="D108" i="175" s="1"/>
  <c r="B108" i="175"/>
  <c r="G107" i="175"/>
  <c r="D107" i="175"/>
  <c r="D106" i="175"/>
  <c r="H105" i="175"/>
  <c r="F104" i="175"/>
  <c r="H106" i="175" s="1"/>
  <c r="E104" i="175"/>
  <c r="C104" i="175"/>
  <c r="B104" i="175"/>
  <c r="G101" i="175"/>
  <c r="D101" i="175"/>
  <c r="H100" i="175"/>
  <c r="G99" i="175"/>
  <c r="D99" i="175"/>
  <c r="F98" i="175"/>
  <c r="H103" i="175" s="1"/>
  <c r="E98" i="175"/>
  <c r="C98" i="175"/>
  <c r="D98" i="175" s="1"/>
  <c r="B98" i="175"/>
  <c r="G96" i="175"/>
  <c r="F95" i="175"/>
  <c r="H97" i="175" s="1"/>
  <c r="E95" i="175"/>
  <c r="C95" i="175"/>
  <c r="B95" i="175"/>
  <c r="G94" i="175"/>
  <c r="D94" i="175"/>
  <c r="G92" i="175"/>
  <c r="D92" i="175"/>
  <c r="G90" i="175"/>
  <c r="D90" i="175"/>
  <c r="G89" i="175"/>
  <c r="F88" i="175"/>
  <c r="G88" i="175" s="1"/>
  <c r="E88" i="175"/>
  <c r="C88" i="175"/>
  <c r="D88" i="175" s="1"/>
  <c r="B88" i="175"/>
  <c r="G87" i="175"/>
  <c r="G86" i="175"/>
  <c r="D86" i="175"/>
  <c r="G85" i="175"/>
  <c r="D85" i="175"/>
  <c r="F84" i="175"/>
  <c r="H86" i="175" s="1"/>
  <c r="E84" i="175"/>
  <c r="C84" i="175"/>
  <c r="D84" i="175" s="1"/>
  <c r="B84" i="175"/>
  <c r="F82" i="175"/>
  <c r="E82" i="175"/>
  <c r="C82" i="175"/>
  <c r="B82" i="175"/>
  <c r="G81" i="175"/>
  <c r="G79" i="175"/>
  <c r="D79" i="175"/>
  <c r="F78" i="175"/>
  <c r="G78" i="175" s="1"/>
  <c r="E78" i="175"/>
  <c r="C78" i="175"/>
  <c r="D78" i="175" s="1"/>
  <c r="B78" i="175"/>
  <c r="G77" i="175"/>
  <c r="D77" i="175"/>
  <c r="G76" i="175"/>
  <c r="G75" i="175"/>
  <c r="G74" i="175"/>
  <c r="G73" i="175"/>
  <c r="D73" i="175"/>
  <c r="G72" i="175"/>
  <c r="F71" i="175"/>
  <c r="H77" i="175" s="1"/>
  <c r="E71" i="175"/>
  <c r="C71" i="175"/>
  <c r="B71" i="175"/>
  <c r="G70" i="175"/>
  <c r="D70" i="175"/>
  <c r="G69" i="175"/>
  <c r="D69" i="175"/>
  <c r="H68" i="175"/>
  <c r="G68" i="175"/>
  <c r="D68" i="175"/>
  <c r="G67" i="175"/>
  <c r="F67" i="175"/>
  <c r="H69" i="175" s="1"/>
  <c r="E67" i="175"/>
  <c r="C67" i="175"/>
  <c r="B67" i="175"/>
  <c r="G66" i="175"/>
  <c r="D66" i="175"/>
  <c r="G65" i="175"/>
  <c r="D65" i="175"/>
  <c r="G64" i="175"/>
  <c r="D64" i="175"/>
  <c r="F63" i="175"/>
  <c r="H65" i="175" s="1"/>
  <c r="E63" i="175"/>
  <c r="C63" i="175"/>
  <c r="B63" i="175"/>
  <c r="G62" i="175"/>
  <c r="G61" i="175"/>
  <c r="D61" i="175"/>
  <c r="G60" i="175"/>
  <c r="D60" i="175"/>
  <c r="G58" i="175"/>
  <c r="F57" i="175"/>
  <c r="H60" i="175" s="1"/>
  <c r="E57" i="175"/>
  <c r="C57" i="175"/>
  <c r="B57" i="175"/>
  <c r="D57" i="175" s="1"/>
  <c r="G56" i="175"/>
  <c r="D55" i="175"/>
  <c r="G54" i="175"/>
  <c r="G53" i="175"/>
  <c r="D53" i="175"/>
  <c r="F52" i="175"/>
  <c r="H55" i="175" s="1"/>
  <c r="E52" i="175"/>
  <c r="C52" i="175"/>
  <c r="B52" i="175"/>
  <c r="D52" i="175" s="1"/>
  <c r="G51" i="175"/>
  <c r="D51" i="175"/>
  <c r="F50" i="175"/>
  <c r="H51" i="175" s="1"/>
  <c r="H50" i="175" s="1"/>
  <c r="E50" i="175"/>
  <c r="C50" i="175"/>
  <c r="B50" i="175"/>
  <c r="G49" i="175"/>
  <c r="D49" i="175"/>
  <c r="G48" i="175"/>
  <c r="D48" i="175"/>
  <c r="G47" i="175"/>
  <c r="D47" i="175"/>
  <c r="G46" i="175"/>
  <c r="D46" i="175"/>
  <c r="F45" i="175"/>
  <c r="H48" i="175" s="1"/>
  <c r="E45" i="175"/>
  <c r="C45" i="175"/>
  <c r="D45" i="175" s="1"/>
  <c r="B45" i="175"/>
  <c r="G44" i="175"/>
  <c r="D44" i="175"/>
  <c r="H43" i="175"/>
  <c r="G43" i="175"/>
  <c r="D43" i="175"/>
  <c r="G42" i="175"/>
  <c r="D42" i="175"/>
  <c r="G41" i="175"/>
  <c r="D41" i="175"/>
  <c r="G40" i="175"/>
  <c r="G39" i="175"/>
  <c r="D39" i="175"/>
  <c r="G38" i="175"/>
  <c r="D38" i="175"/>
  <c r="F37" i="175"/>
  <c r="H44" i="175" s="1"/>
  <c r="E37" i="175"/>
  <c r="C37" i="175"/>
  <c r="B37" i="175"/>
  <c r="H36" i="175"/>
  <c r="G36" i="175"/>
  <c r="D36" i="175"/>
  <c r="G35" i="175"/>
  <c r="F34" i="175"/>
  <c r="G34" i="175" s="1"/>
  <c r="E34" i="175"/>
  <c r="C34" i="175"/>
  <c r="B34" i="175"/>
  <c r="G33" i="175"/>
  <c r="G32" i="175"/>
  <c r="D32" i="175"/>
  <c r="G31" i="175"/>
  <c r="D31" i="175"/>
  <c r="G30" i="175"/>
  <c r="D30" i="175"/>
  <c r="G29" i="175"/>
  <c r="D29" i="175"/>
  <c r="G28" i="175"/>
  <c r="D28" i="175"/>
  <c r="F27" i="175"/>
  <c r="H32" i="175" s="1"/>
  <c r="E27" i="175"/>
  <c r="C27" i="175"/>
  <c r="D27" i="175" s="1"/>
  <c r="B27" i="175"/>
  <c r="G26" i="175"/>
  <c r="D26" i="175"/>
  <c r="G25" i="175"/>
  <c r="D25" i="175"/>
  <c r="G24" i="175"/>
  <c r="D24" i="175"/>
  <c r="H23" i="175"/>
  <c r="G23" i="175"/>
  <c r="D23" i="175"/>
  <c r="G22" i="175"/>
  <c r="D22" i="175"/>
  <c r="G21" i="175"/>
  <c r="D21" i="175"/>
  <c r="F20" i="175"/>
  <c r="H24" i="175" s="1"/>
  <c r="E20" i="175"/>
  <c r="C20" i="175"/>
  <c r="B20" i="175"/>
  <c r="G19" i="175"/>
  <c r="D19" i="175"/>
  <c r="G18" i="175"/>
  <c r="G17" i="175"/>
  <c r="D17" i="175"/>
  <c r="G16" i="175"/>
  <c r="D16" i="175"/>
  <c r="G15" i="175"/>
  <c r="D15" i="175"/>
  <c r="F14" i="175"/>
  <c r="H17" i="175" s="1"/>
  <c r="E14" i="175"/>
  <c r="C14" i="175"/>
  <c r="B14" i="175"/>
  <c r="G13" i="175"/>
  <c r="D13" i="175"/>
  <c r="F12" i="175"/>
  <c r="H13" i="175" s="1"/>
  <c r="H12" i="175" s="1"/>
  <c r="E12" i="175"/>
  <c r="C12" i="175"/>
  <c r="B12" i="175"/>
  <c r="G11" i="175"/>
  <c r="D11" i="175"/>
  <c r="G10" i="175"/>
  <c r="D10" i="175"/>
  <c r="G9" i="175"/>
  <c r="D9" i="175"/>
  <c r="G8" i="175"/>
  <c r="D8" i="175"/>
  <c r="G7" i="175"/>
  <c r="D7" i="175"/>
  <c r="F6" i="175"/>
  <c r="H9" i="175" s="1"/>
  <c r="E6" i="175"/>
  <c r="C6" i="175"/>
  <c r="D6" i="175" s="1"/>
  <c r="B6" i="175"/>
  <c r="H42" i="174"/>
  <c r="D42" i="174"/>
  <c r="H41" i="174"/>
  <c r="D41" i="174"/>
  <c r="G40" i="174"/>
  <c r="I42" i="174" s="1"/>
  <c r="F40" i="174"/>
  <c r="C40" i="174"/>
  <c r="B40" i="174"/>
  <c r="H38" i="174"/>
  <c r="D38" i="174"/>
  <c r="H37" i="174"/>
  <c r="D37" i="174"/>
  <c r="H36" i="174"/>
  <c r="H35" i="174"/>
  <c r="H34" i="174"/>
  <c r="D34" i="174"/>
  <c r="H33" i="174"/>
  <c r="D33" i="174"/>
  <c r="H32" i="174"/>
  <c r="D32" i="174"/>
  <c r="H31" i="174"/>
  <c r="D31" i="174"/>
  <c r="H29" i="174"/>
  <c r="D29" i="174"/>
  <c r="H28" i="174"/>
  <c r="D28" i="174"/>
  <c r="H26" i="174"/>
  <c r="D26" i="174"/>
  <c r="H25" i="174"/>
  <c r="H24" i="174"/>
  <c r="D24" i="174"/>
  <c r="H23" i="174"/>
  <c r="D23" i="174"/>
  <c r="H21" i="174"/>
  <c r="D21" i="174"/>
  <c r="H20" i="174"/>
  <c r="D20" i="174"/>
  <c r="H19" i="174"/>
  <c r="D19" i="174"/>
  <c r="H18" i="174"/>
  <c r="D18" i="174"/>
  <c r="H17" i="174"/>
  <c r="D17" i="174"/>
  <c r="H16" i="174"/>
  <c r="D16" i="174"/>
  <c r="H15" i="174"/>
  <c r="D15" i="174"/>
  <c r="H14" i="174"/>
  <c r="D14" i="174"/>
  <c r="H13" i="174"/>
  <c r="D13" i="174"/>
  <c r="H12" i="174"/>
  <c r="H11" i="174"/>
  <c r="D11" i="174"/>
  <c r="H10" i="174"/>
  <c r="D10" i="174"/>
  <c r="H9" i="174"/>
  <c r="D9" i="174"/>
  <c r="H8" i="174"/>
  <c r="D8" i="174"/>
  <c r="H7" i="174"/>
  <c r="D7" i="174"/>
  <c r="G6" i="174"/>
  <c r="I33" i="174" s="1"/>
  <c r="F6" i="174"/>
  <c r="C6" i="174"/>
  <c r="B6" i="174"/>
  <c r="G93" i="173"/>
  <c r="D93" i="173"/>
  <c r="G92" i="173"/>
  <c r="D92" i="173"/>
  <c r="G91" i="173"/>
  <c r="D91" i="173"/>
  <c r="G90" i="173"/>
  <c r="D90" i="173"/>
  <c r="G89" i="173"/>
  <c r="D89" i="173"/>
  <c r="G88" i="173"/>
  <c r="D88" i="173"/>
  <c r="G87" i="173"/>
  <c r="D87" i="173"/>
  <c r="F86" i="173"/>
  <c r="H93" i="173" s="1"/>
  <c r="E86" i="173"/>
  <c r="C86" i="173"/>
  <c r="B86" i="173"/>
  <c r="D86" i="173" s="1"/>
  <c r="G85" i="173"/>
  <c r="D85" i="173"/>
  <c r="F84" i="173"/>
  <c r="H85" i="173" s="1"/>
  <c r="H84" i="173" s="1"/>
  <c r="E84" i="173"/>
  <c r="C84" i="173"/>
  <c r="D84" i="173" s="1"/>
  <c r="B84" i="173"/>
  <c r="G83" i="173"/>
  <c r="D83" i="173"/>
  <c r="F82" i="173"/>
  <c r="H83" i="173" s="1"/>
  <c r="H82" i="173" s="1"/>
  <c r="E82" i="173"/>
  <c r="C82" i="173"/>
  <c r="B82" i="173"/>
  <c r="D82" i="173" s="1"/>
  <c r="G79" i="173"/>
  <c r="G78" i="173"/>
  <c r="D78" i="173"/>
  <c r="G77" i="173"/>
  <c r="D77" i="173"/>
  <c r="G76" i="173"/>
  <c r="D76" i="173"/>
  <c r="G75" i="173"/>
  <c r="D75" i="173"/>
  <c r="G74" i="173"/>
  <c r="D74" i="173"/>
  <c r="G73" i="173"/>
  <c r="D73" i="173"/>
  <c r="G72" i="173"/>
  <c r="D72" i="173"/>
  <c r="G71" i="173"/>
  <c r="D71" i="173"/>
  <c r="G70" i="173"/>
  <c r="D70" i="173"/>
  <c r="G69" i="173"/>
  <c r="D69" i="173"/>
  <c r="G68" i="173"/>
  <c r="D68" i="173"/>
  <c r="G67" i="173"/>
  <c r="D67" i="173"/>
  <c r="G66" i="173"/>
  <c r="D66" i="173"/>
  <c r="G65" i="173"/>
  <c r="D65" i="173"/>
  <c r="F64" i="173"/>
  <c r="H81" i="173" s="1"/>
  <c r="E64" i="173"/>
  <c r="C64" i="173"/>
  <c r="B64" i="173"/>
  <c r="G62" i="173"/>
  <c r="G61" i="173"/>
  <c r="D61" i="173"/>
  <c r="G60" i="173"/>
  <c r="D60" i="173"/>
  <c r="G59" i="173"/>
  <c r="D59" i="173"/>
  <c r="G58" i="173"/>
  <c r="D58" i="173"/>
  <c r="G57" i="173"/>
  <c r="D57" i="173"/>
  <c r="G56" i="173"/>
  <c r="D56" i="173"/>
  <c r="G55" i="173"/>
  <c r="D55" i="173"/>
  <c r="G54" i="173"/>
  <c r="D54" i="173"/>
  <c r="G53" i="173"/>
  <c r="D53" i="173"/>
  <c r="F52" i="173"/>
  <c r="H58" i="173" s="1"/>
  <c r="E52" i="173"/>
  <c r="C52" i="173"/>
  <c r="B52" i="173"/>
  <c r="G50" i="173"/>
  <c r="G49" i="173"/>
  <c r="D49" i="173"/>
  <c r="G48" i="173"/>
  <c r="D48" i="173"/>
  <c r="G47" i="173"/>
  <c r="D47" i="173"/>
  <c r="G46" i="173"/>
  <c r="D46" i="173"/>
  <c r="G45" i="173"/>
  <c r="D45" i="173"/>
  <c r="G44" i="173"/>
  <c r="D44" i="173"/>
  <c r="G43" i="173"/>
  <c r="D43" i="173"/>
  <c r="G42" i="173"/>
  <c r="D42" i="173"/>
  <c r="G41" i="173"/>
  <c r="D41" i="173"/>
  <c r="F40" i="173"/>
  <c r="H49" i="173" s="1"/>
  <c r="E40" i="173"/>
  <c r="C40" i="173"/>
  <c r="D40" i="173" s="1"/>
  <c r="B40" i="173"/>
  <c r="G39" i="173"/>
  <c r="G38" i="173"/>
  <c r="D38" i="173"/>
  <c r="G37" i="173"/>
  <c r="D37" i="173"/>
  <c r="G36" i="173"/>
  <c r="D36" i="173"/>
  <c r="G35" i="173"/>
  <c r="D35" i="173"/>
  <c r="G34" i="173"/>
  <c r="D34" i="173"/>
  <c r="G33" i="173"/>
  <c r="D33" i="173"/>
  <c r="G32" i="173"/>
  <c r="D32" i="173"/>
  <c r="G31" i="173"/>
  <c r="D31" i="173"/>
  <c r="G30" i="173"/>
  <c r="D30" i="173"/>
  <c r="G29" i="173"/>
  <c r="D29" i="173"/>
  <c r="G28" i="173"/>
  <c r="D28" i="173"/>
  <c r="G27" i="173"/>
  <c r="D27" i="173"/>
  <c r="G26" i="173"/>
  <c r="D26" i="173"/>
  <c r="G25" i="173"/>
  <c r="D25" i="173"/>
  <c r="G24" i="173"/>
  <c r="D24" i="173"/>
  <c r="F23" i="173"/>
  <c r="H38" i="173" s="1"/>
  <c r="E23" i="173"/>
  <c r="C23" i="173"/>
  <c r="B23" i="173"/>
  <c r="G21" i="173"/>
  <c r="D21" i="173"/>
  <c r="G20" i="173"/>
  <c r="D20" i="173"/>
  <c r="G19" i="173"/>
  <c r="D19" i="173"/>
  <c r="G18" i="173"/>
  <c r="D18" i="173"/>
  <c r="G17" i="173"/>
  <c r="D17" i="173"/>
  <c r="G16" i="173"/>
  <c r="D16" i="173"/>
  <c r="G15" i="173"/>
  <c r="D15" i="173"/>
  <c r="G14" i="173"/>
  <c r="D14" i="173"/>
  <c r="G13" i="173"/>
  <c r="D13" i="173"/>
  <c r="G12" i="173"/>
  <c r="D12" i="173"/>
  <c r="G11" i="173"/>
  <c r="D11" i="173"/>
  <c r="G10" i="173"/>
  <c r="D10" i="173"/>
  <c r="G9" i="173"/>
  <c r="D9" i="173"/>
  <c r="G8" i="173"/>
  <c r="D8" i="173"/>
  <c r="G7" i="173"/>
  <c r="D7" i="173"/>
  <c r="F6" i="173"/>
  <c r="H22" i="173" s="1"/>
  <c r="E6" i="173"/>
  <c r="C6" i="173"/>
  <c r="B6" i="173"/>
  <c r="G77" i="172"/>
  <c r="D77" i="172"/>
  <c r="G76" i="172"/>
  <c r="D76" i="172"/>
  <c r="G75" i="172"/>
  <c r="D75" i="172"/>
  <c r="G74" i="172"/>
  <c r="D74" i="172"/>
  <c r="G73" i="172"/>
  <c r="D73" i="172"/>
  <c r="G72" i="172"/>
  <c r="D72" i="172"/>
  <c r="F71" i="172"/>
  <c r="H77" i="172" s="1"/>
  <c r="E71" i="172"/>
  <c r="D71" i="172"/>
  <c r="C71" i="172"/>
  <c r="B71" i="172"/>
  <c r="G70" i="172"/>
  <c r="D70" i="172"/>
  <c r="F69" i="172"/>
  <c r="H70" i="172" s="1"/>
  <c r="H69" i="172" s="1"/>
  <c r="E69" i="172"/>
  <c r="C69" i="172"/>
  <c r="B69" i="172"/>
  <c r="G68" i="172"/>
  <c r="D68" i="172"/>
  <c r="G67" i="172"/>
  <c r="D67" i="172"/>
  <c r="F66" i="172"/>
  <c r="H68" i="172" s="1"/>
  <c r="E66" i="172"/>
  <c r="C66" i="172"/>
  <c r="B66" i="172"/>
  <c r="G65" i="172"/>
  <c r="D65" i="172"/>
  <c r="G64" i="172"/>
  <c r="D64" i="172"/>
  <c r="H63" i="172"/>
  <c r="G63" i="172"/>
  <c r="D63" i="172"/>
  <c r="G62" i="172"/>
  <c r="D62" i="172"/>
  <c r="G61" i="172"/>
  <c r="D61" i="172"/>
  <c r="G60" i="172"/>
  <c r="D60" i="172"/>
  <c r="G59" i="172"/>
  <c r="D59" i="172"/>
  <c r="G58" i="172"/>
  <c r="D58" i="172"/>
  <c r="G57" i="172"/>
  <c r="D57" i="172"/>
  <c r="G56" i="172"/>
  <c r="D56" i="172"/>
  <c r="H55" i="172"/>
  <c r="G55" i="172"/>
  <c r="D55" i="172"/>
  <c r="F54" i="172"/>
  <c r="H64" i="172" s="1"/>
  <c r="E54" i="172"/>
  <c r="C54" i="172"/>
  <c r="B54" i="172"/>
  <c r="G53" i="172"/>
  <c r="D53" i="172"/>
  <c r="G52" i="172"/>
  <c r="D52" i="172"/>
  <c r="G51" i="172"/>
  <c r="D51" i="172"/>
  <c r="G50" i="172"/>
  <c r="D50" i="172"/>
  <c r="G49" i="172"/>
  <c r="D49" i="172"/>
  <c r="G48" i="172"/>
  <c r="D48" i="172"/>
  <c r="G47" i="172"/>
  <c r="D47" i="172"/>
  <c r="G46" i="172"/>
  <c r="D46" i="172"/>
  <c r="G45" i="172"/>
  <c r="D45" i="172"/>
  <c r="G44" i="172"/>
  <c r="D44" i="172"/>
  <c r="G43" i="172"/>
  <c r="D43" i="172"/>
  <c r="F42" i="172"/>
  <c r="H52" i="172" s="1"/>
  <c r="E42" i="172"/>
  <c r="C42" i="172"/>
  <c r="B42" i="172"/>
  <c r="G41" i="172"/>
  <c r="D41" i="172"/>
  <c r="G40" i="172"/>
  <c r="D40" i="172"/>
  <c r="G39" i="172"/>
  <c r="D39" i="172"/>
  <c r="G38" i="172"/>
  <c r="D38" i="172"/>
  <c r="G37" i="172"/>
  <c r="D37" i="172"/>
  <c r="G36" i="172"/>
  <c r="D36" i="172"/>
  <c r="G35" i="172"/>
  <c r="D35" i="172"/>
  <c r="G34" i="172"/>
  <c r="D34" i="172"/>
  <c r="G33" i="172"/>
  <c r="D33" i="172"/>
  <c r="G32" i="172"/>
  <c r="D32" i="172"/>
  <c r="G31" i="172"/>
  <c r="D31" i="172"/>
  <c r="F30" i="172"/>
  <c r="H40" i="172" s="1"/>
  <c r="E30" i="172"/>
  <c r="C30" i="172"/>
  <c r="D30" i="172" s="1"/>
  <c r="B30" i="172"/>
  <c r="G29" i="172"/>
  <c r="D29" i="172"/>
  <c r="G28" i="172"/>
  <c r="D28" i="172"/>
  <c r="G27" i="172"/>
  <c r="D27" i="172"/>
  <c r="G26" i="172"/>
  <c r="D26" i="172"/>
  <c r="G25" i="172"/>
  <c r="D25" i="172"/>
  <c r="G24" i="172"/>
  <c r="D24" i="172"/>
  <c r="G23" i="172"/>
  <c r="D23" i="172"/>
  <c r="G22" i="172"/>
  <c r="D22" i="172"/>
  <c r="G21" i="172"/>
  <c r="D21" i="172"/>
  <c r="G20" i="172"/>
  <c r="D20" i="172"/>
  <c r="G19" i="172"/>
  <c r="D19" i="172"/>
  <c r="F18" i="172"/>
  <c r="H28" i="172" s="1"/>
  <c r="E18" i="172"/>
  <c r="C18" i="172"/>
  <c r="B18" i="172"/>
  <c r="G17" i="172"/>
  <c r="D17" i="172"/>
  <c r="G16" i="172"/>
  <c r="D16" i="172"/>
  <c r="G15" i="172"/>
  <c r="D15" i="172"/>
  <c r="G14" i="172"/>
  <c r="D14" i="172"/>
  <c r="G13" i="172"/>
  <c r="D13" i="172"/>
  <c r="G12" i="172"/>
  <c r="D12" i="172"/>
  <c r="G11" i="172"/>
  <c r="D11" i="172"/>
  <c r="G10" i="172"/>
  <c r="D10" i="172"/>
  <c r="G9" i="172"/>
  <c r="D9" i="172"/>
  <c r="G8" i="172"/>
  <c r="D8" i="172"/>
  <c r="G7" i="172"/>
  <c r="D7" i="172"/>
  <c r="F6" i="172"/>
  <c r="H16" i="172" s="1"/>
  <c r="E6" i="172"/>
  <c r="C6" i="172"/>
  <c r="D6" i="172" s="1"/>
  <c r="B6" i="172"/>
  <c r="I38" i="171"/>
  <c r="H38" i="171"/>
  <c r="G38" i="171"/>
  <c r="F38" i="171"/>
  <c r="E38" i="171"/>
  <c r="D38" i="171"/>
  <c r="C38" i="171"/>
  <c r="B38" i="171"/>
  <c r="A38" i="171"/>
  <c r="I37" i="171"/>
  <c r="H37" i="171"/>
  <c r="G37" i="171"/>
  <c r="F37" i="171"/>
  <c r="E37" i="171"/>
  <c r="D37" i="171"/>
  <c r="C37" i="171"/>
  <c r="B37" i="171"/>
  <c r="I28" i="171"/>
  <c r="I29" i="171" s="1"/>
  <c r="H28" i="171"/>
  <c r="H29" i="171" s="1"/>
  <c r="G28" i="171"/>
  <c r="G29" i="171" s="1"/>
  <c r="F28" i="171"/>
  <c r="F29" i="171" s="1"/>
  <c r="E28" i="171"/>
  <c r="E29" i="171" s="1"/>
  <c r="D28" i="171"/>
  <c r="D29" i="171" s="1"/>
  <c r="C28" i="171"/>
  <c r="C29" i="171" s="1"/>
  <c r="B28" i="171"/>
  <c r="B29" i="171" s="1"/>
  <c r="I16" i="171"/>
  <c r="I33" i="171" s="1"/>
  <c r="I34" i="171" s="1"/>
  <c r="H16" i="171"/>
  <c r="H33" i="171" s="1"/>
  <c r="H34" i="171" s="1"/>
  <c r="G16" i="171"/>
  <c r="G33" i="171" s="1"/>
  <c r="G34" i="171" s="1"/>
  <c r="F16" i="171"/>
  <c r="F33" i="171" s="1"/>
  <c r="F34" i="171" s="1"/>
  <c r="E16" i="171"/>
  <c r="E33" i="171" s="1"/>
  <c r="E34" i="171" s="1"/>
  <c r="D16" i="171"/>
  <c r="D33" i="171" s="1"/>
  <c r="D34" i="171" s="1"/>
  <c r="C16" i="171"/>
  <c r="C33" i="171" s="1"/>
  <c r="C34" i="171" s="1"/>
  <c r="B16" i="171"/>
  <c r="B33" i="171" l="1"/>
  <c r="B34" i="171" s="1"/>
  <c r="J16" i="171"/>
  <c r="I39" i="171"/>
  <c r="H10" i="172"/>
  <c r="H7" i="172"/>
  <c r="H25" i="172"/>
  <c r="H50" i="172"/>
  <c r="H44" i="173"/>
  <c r="D6" i="174"/>
  <c r="D12" i="175"/>
  <c r="D115" i="175"/>
  <c r="D119" i="175"/>
  <c r="H17" i="172"/>
  <c r="H19" i="172"/>
  <c r="H22" i="172"/>
  <c r="H47" i="172"/>
  <c r="D23" i="173"/>
  <c r="H48" i="173"/>
  <c r="I43" i="174"/>
  <c r="H31" i="175"/>
  <c r="H21" i="172"/>
  <c r="H53" i="172"/>
  <c r="H11" i="172"/>
  <c r="H14" i="172"/>
  <c r="H7" i="173"/>
  <c r="H69" i="173"/>
  <c r="D40" i="174"/>
  <c r="H138" i="175"/>
  <c r="I12" i="176"/>
  <c r="I11" i="176" s="1"/>
  <c r="H13" i="172"/>
  <c r="C39" i="171"/>
  <c r="H11" i="173"/>
  <c r="H73" i="173"/>
  <c r="H40" i="174"/>
  <c r="D20" i="175"/>
  <c r="H56" i="175"/>
  <c r="H139" i="175"/>
  <c r="H15" i="173"/>
  <c r="H77" i="173"/>
  <c r="H74" i="172"/>
  <c r="M6" i="175"/>
  <c r="H33" i="175"/>
  <c r="G18" i="172"/>
  <c r="D52" i="173"/>
  <c r="H30" i="175"/>
  <c r="D37" i="175"/>
  <c r="H11" i="176"/>
  <c r="H94" i="175"/>
  <c r="D50" i="175"/>
  <c r="D39" i="171"/>
  <c r="H58" i="172"/>
  <c r="D14" i="175"/>
  <c r="G63" i="175"/>
  <c r="G71" i="175"/>
  <c r="H76" i="175"/>
  <c r="D123" i="175"/>
  <c r="G133" i="175"/>
  <c r="H33" i="172"/>
  <c r="D69" i="172"/>
  <c r="E39" i="171"/>
  <c r="F39" i="171"/>
  <c r="G6" i="172"/>
  <c r="H9" i="172"/>
  <c r="D18" i="172"/>
  <c r="H19" i="173"/>
  <c r="J6" i="175"/>
  <c r="D67" i="175"/>
  <c r="H87" i="175"/>
  <c r="H101" i="175"/>
  <c r="D137" i="175"/>
  <c r="D64" i="173"/>
  <c r="H39" i="172"/>
  <c r="D6" i="173"/>
  <c r="G39" i="171"/>
  <c r="H15" i="172"/>
  <c r="H23" i="172"/>
  <c r="H26" i="172"/>
  <c r="H29" i="172"/>
  <c r="H31" i="172"/>
  <c r="H34" i="172"/>
  <c r="H37" i="172"/>
  <c r="G42" i="172"/>
  <c r="H45" i="172"/>
  <c r="D54" i="172"/>
  <c r="H75" i="172"/>
  <c r="H53" i="173"/>
  <c r="G64" i="173"/>
  <c r="G50" i="175"/>
  <c r="H61" i="175"/>
  <c r="G84" i="175"/>
  <c r="H90" i="175"/>
  <c r="G98" i="175"/>
  <c r="H102" i="175"/>
  <c r="G119" i="175"/>
  <c r="G130" i="175"/>
  <c r="D11" i="176"/>
  <c r="D42" i="172"/>
  <c r="G52" i="173"/>
  <c r="H61" i="172"/>
  <c r="G66" i="172"/>
  <c r="H39" i="171"/>
  <c r="H51" i="172"/>
  <c r="H59" i="172"/>
  <c r="H62" i="172"/>
  <c r="H65" i="172"/>
  <c r="H67" i="172"/>
  <c r="G6" i="173"/>
  <c r="H57" i="173"/>
  <c r="H64" i="175"/>
  <c r="H107" i="175"/>
  <c r="H104" i="175" s="1"/>
  <c r="H61" i="173"/>
  <c r="H132" i="175"/>
  <c r="H130" i="175" s="1"/>
  <c r="G137" i="175"/>
  <c r="G30" i="172"/>
  <c r="B39" i="171"/>
  <c r="H27" i="172"/>
  <c r="H35" i="172"/>
  <c r="H38" i="172"/>
  <c r="H41" i="172"/>
  <c r="H43" i="172"/>
  <c r="H46" i="172"/>
  <c r="H49" i="172"/>
  <c r="G54" i="172"/>
  <c r="H57" i="172"/>
  <c r="D66" i="172"/>
  <c r="H65" i="173"/>
  <c r="I41" i="174"/>
  <c r="I40" i="174" s="1"/>
  <c r="K6" i="175"/>
  <c r="H54" i="175"/>
  <c r="D63" i="175"/>
  <c r="D71" i="175"/>
  <c r="H74" i="175"/>
  <c r="H85" i="175"/>
  <c r="H84" i="175" s="1"/>
  <c r="H92" i="175"/>
  <c r="H99" i="175"/>
  <c r="H120" i="175"/>
  <c r="H127" i="175"/>
  <c r="I8" i="176"/>
  <c r="H6" i="176"/>
  <c r="I7" i="176"/>
  <c r="I10" i="176"/>
  <c r="H7" i="175"/>
  <c r="H15" i="175"/>
  <c r="H18" i="175"/>
  <c r="H22" i="175"/>
  <c r="H35" i="175"/>
  <c r="H34" i="175" s="1"/>
  <c r="G45" i="175"/>
  <c r="H58" i="175"/>
  <c r="H79" i="175"/>
  <c r="H96" i="175"/>
  <c r="H95" i="175" s="1"/>
  <c r="G110" i="175"/>
  <c r="G123" i="175"/>
  <c r="N6" i="175"/>
  <c r="H10" i="175"/>
  <c r="G20" i="175"/>
  <c r="H21" i="175"/>
  <c r="H25" i="175"/>
  <c r="H29" i="175"/>
  <c r="G37" i="175"/>
  <c r="H38" i="175"/>
  <c r="H41" i="175"/>
  <c r="H49" i="175"/>
  <c r="G52" i="175"/>
  <c r="H53" i="175"/>
  <c r="G57" i="175"/>
  <c r="H59" i="175"/>
  <c r="H62" i="175"/>
  <c r="H66" i="175"/>
  <c r="H70" i="175"/>
  <c r="H67" i="175" s="1"/>
  <c r="H73" i="175"/>
  <c r="H75" i="175"/>
  <c r="H80" i="175"/>
  <c r="H83" i="175"/>
  <c r="H82" i="175" s="1"/>
  <c r="H89" i="175"/>
  <c r="H91" i="175"/>
  <c r="H93" i="175"/>
  <c r="G95" i="175"/>
  <c r="H112" i="175"/>
  <c r="H110" i="175" s="1"/>
  <c r="G115" i="175"/>
  <c r="H116" i="175"/>
  <c r="H118" i="175"/>
  <c r="H121" i="175"/>
  <c r="H128" i="175"/>
  <c r="G135" i="175"/>
  <c r="H8" i="175"/>
  <c r="H16" i="175"/>
  <c r="H19" i="175"/>
  <c r="H47" i="175"/>
  <c r="H81" i="175"/>
  <c r="H134" i="175"/>
  <c r="H133" i="175" s="1"/>
  <c r="G6" i="175"/>
  <c r="H11" i="175"/>
  <c r="G14" i="175"/>
  <c r="H26" i="175"/>
  <c r="H39" i="175"/>
  <c r="H42" i="175"/>
  <c r="H46" i="175"/>
  <c r="G12" i="175"/>
  <c r="G27" i="175"/>
  <c r="H28" i="175"/>
  <c r="H40" i="175"/>
  <c r="H72" i="175"/>
  <c r="G108" i="175"/>
  <c r="G125" i="175"/>
  <c r="H126" i="175"/>
  <c r="I8" i="174"/>
  <c r="I35" i="174"/>
  <c r="I38" i="174"/>
  <c r="H6" i="174"/>
  <c r="I7" i="174"/>
  <c r="I11" i="174"/>
  <c r="I14" i="174"/>
  <c r="I18" i="174"/>
  <c r="I24" i="174"/>
  <c r="I29" i="174"/>
  <c r="I31" i="174"/>
  <c r="I37" i="174"/>
  <c r="I39" i="174"/>
  <c r="I15" i="174"/>
  <c r="I19" i="174"/>
  <c r="I10" i="174"/>
  <c r="I13" i="174"/>
  <c r="I17" i="174"/>
  <c r="I21" i="174"/>
  <c r="I23" i="174"/>
  <c r="I26" i="174"/>
  <c r="I28" i="174"/>
  <c r="I30" i="174"/>
  <c r="I34" i="174"/>
  <c r="I36" i="174"/>
  <c r="I32" i="174"/>
  <c r="I9" i="174"/>
  <c r="I12" i="174"/>
  <c r="I16" i="174"/>
  <c r="I20" i="174"/>
  <c r="I22" i="174"/>
  <c r="I25" i="174"/>
  <c r="I27" i="174"/>
  <c r="H33" i="173"/>
  <c r="H37" i="173"/>
  <c r="H88" i="173"/>
  <c r="H92" i="173"/>
  <c r="H10" i="173"/>
  <c r="H14" i="173"/>
  <c r="H18" i="173"/>
  <c r="G23" i="173"/>
  <c r="H24" i="173"/>
  <c r="H28" i="173"/>
  <c r="H32" i="173"/>
  <c r="H36" i="173"/>
  <c r="H39" i="173"/>
  <c r="H43" i="173"/>
  <c r="H47" i="173"/>
  <c r="H50" i="173"/>
  <c r="H56" i="173"/>
  <c r="H60" i="173"/>
  <c r="H68" i="173"/>
  <c r="H72" i="173"/>
  <c r="H76" i="173"/>
  <c r="H79" i="173"/>
  <c r="G82" i="173"/>
  <c r="G86" i="173"/>
  <c r="H87" i="173"/>
  <c r="H91" i="173"/>
  <c r="H25" i="173"/>
  <c r="H29" i="173"/>
  <c r="H9" i="173"/>
  <c r="H13" i="173"/>
  <c r="H17" i="173"/>
  <c r="H21" i="173"/>
  <c r="H27" i="173"/>
  <c r="H31" i="173"/>
  <c r="H35" i="173"/>
  <c r="H42" i="173"/>
  <c r="H46" i="173"/>
  <c r="H51" i="173"/>
  <c r="H55" i="173"/>
  <c r="H59" i="173"/>
  <c r="H62" i="173"/>
  <c r="H67" i="173"/>
  <c r="H71" i="173"/>
  <c r="H75" i="173"/>
  <c r="H80" i="173"/>
  <c r="H90" i="173"/>
  <c r="H8" i="173"/>
  <c r="H12" i="173"/>
  <c r="H16" i="173"/>
  <c r="H20" i="173"/>
  <c r="H26" i="173"/>
  <c r="H30" i="173"/>
  <c r="H34" i="173"/>
  <c r="G40" i="173"/>
  <c r="H41" i="173"/>
  <c r="H45" i="173"/>
  <c r="H54" i="173"/>
  <c r="H66" i="173"/>
  <c r="H70" i="173"/>
  <c r="H74" i="173"/>
  <c r="H78" i="173"/>
  <c r="G84" i="173"/>
  <c r="H89" i="173"/>
  <c r="H66" i="172"/>
  <c r="G69" i="172"/>
  <c r="H73" i="172"/>
  <c r="H8" i="172"/>
  <c r="H12" i="172"/>
  <c r="H20" i="172"/>
  <c r="H24" i="172"/>
  <c r="H32" i="172"/>
  <c r="H36" i="172"/>
  <c r="H44" i="172"/>
  <c r="H48" i="172"/>
  <c r="H56" i="172"/>
  <c r="H54" i="172" s="1"/>
  <c r="H60" i="172"/>
  <c r="G71" i="172"/>
  <c r="H72" i="172"/>
  <c r="H76" i="172"/>
  <c r="H119" i="175" l="1"/>
  <c r="H98" i="175"/>
  <c r="H137" i="175"/>
  <c r="H71" i="175"/>
  <c r="H42" i="172"/>
  <c r="H63" i="175"/>
  <c r="H52" i="173"/>
  <c r="H86" i="173"/>
  <c r="H88" i="175"/>
  <c r="H6" i="172"/>
  <c r="H64" i="173"/>
  <c r="H6" i="173"/>
  <c r="H125" i="175"/>
  <c r="H30" i="172"/>
  <c r="H71" i="172"/>
  <c r="H18" i="172"/>
  <c r="H52" i="175"/>
  <c r="I6" i="176"/>
  <c r="H6" i="175"/>
  <c r="H45" i="175"/>
  <c r="H37" i="175"/>
  <c r="H20" i="175"/>
  <c r="H57" i="175"/>
  <c r="H78" i="175"/>
  <c r="H27" i="175"/>
  <c r="H115" i="175"/>
  <c r="H14" i="175"/>
  <c r="I6" i="174"/>
  <c r="H23" i="173"/>
  <c r="H40" i="173"/>
  <c r="K7" i="161" l="1"/>
  <c r="K8" i="161"/>
  <c r="K9" i="161"/>
  <c r="K10" i="161"/>
  <c r="K11" i="161"/>
  <c r="K12" i="161"/>
  <c r="K13" i="161"/>
  <c r="K14" i="161"/>
  <c r="K15" i="161"/>
  <c r="B36" i="163" l="1"/>
  <c r="C36" i="163" s="1"/>
  <c r="B35" i="163"/>
  <c r="C35" i="163" s="1"/>
  <c r="B34" i="163"/>
  <c r="C34" i="163" s="1"/>
  <c r="B33" i="163"/>
  <c r="C33" i="163" s="1"/>
  <c r="B32" i="163"/>
  <c r="C32" i="163" s="1"/>
  <c r="B31" i="163"/>
  <c r="C31" i="163" s="1"/>
  <c r="B30" i="163"/>
  <c r="C30" i="163" s="1"/>
  <c r="B29" i="163"/>
  <c r="C29" i="163" s="1"/>
  <c r="B28" i="163"/>
  <c r="C28" i="163" s="1"/>
  <c r="B27" i="163"/>
  <c r="B6" i="163"/>
  <c r="B21" i="163" s="1"/>
  <c r="R23" i="162"/>
  <c r="Q23" i="162"/>
  <c r="P23" i="162"/>
  <c r="O23" i="162"/>
  <c r="N23" i="162"/>
  <c r="M23" i="162"/>
  <c r="L23" i="162"/>
  <c r="K23" i="162"/>
  <c r="J23" i="162"/>
  <c r="I23" i="162"/>
  <c r="H23" i="162"/>
  <c r="G23" i="162"/>
  <c r="F23" i="162"/>
  <c r="E23" i="162"/>
  <c r="D23" i="162"/>
  <c r="C23" i="162"/>
  <c r="B23" i="162"/>
  <c r="R21" i="162"/>
  <c r="Q21" i="162"/>
  <c r="P21" i="162"/>
  <c r="O21" i="162"/>
  <c r="N21" i="162"/>
  <c r="M21" i="162"/>
  <c r="L21" i="162"/>
  <c r="K21" i="162"/>
  <c r="J21" i="162"/>
  <c r="I21" i="162"/>
  <c r="H21" i="162"/>
  <c r="G21" i="162"/>
  <c r="F21" i="162"/>
  <c r="E21" i="162"/>
  <c r="D21" i="162"/>
  <c r="C21" i="162"/>
  <c r="B21" i="162"/>
  <c r="S18" i="162"/>
  <c r="S17" i="162"/>
  <c r="S16" i="162"/>
  <c r="S15" i="162"/>
  <c r="S14" i="162"/>
  <c r="S13" i="162"/>
  <c r="S12" i="162"/>
  <c r="S11" i="162"/>
  <c r="S10" i="162"/>
  <c r="S9" i="162"/>
  <c r="S8" i="162"/>
  <c r="S7" i="162"/>
  <c r="S6" i="162"/>
  <c r="I93" i="161"/>
  <c r="H93" i="161"/>
  <c r="G93" i="161"/>
  <c r="F93" i="161"/>
  <c r="E93" i="161"/>
  <c r="D93" i="161"/>
  <c r="C93" i="161"/>
  <c r="B93" i="161"/>
  <c r="I88" i="161"/>
  <c r="H88" i="161"/>
  <c r="G88" i="161"/>
  <c r="F88" i="161"/>
  <c r="E88" i="161"/>
  <c r="D88" i="161"/>
  <c r="C88" i="161"/>
  <c r="B88" i="161"/>
  <c r="I83" i="161"/>
  <c r="H83" i="161"/>
  <c r="G83" i="161"/>
  <c r="F83" i="161"/>
  <c r="E83" i="161"/>
  <c r="D83" i="161"/>
  <c r="C83" i="161"/>
  <c r="B83" i="161"/>
  <c r="I71" i="161"/>
  <c r="H71" i="161"/>
  <c r="G71" i="161"/>
  <c r="F71" i="161"/>
  <c r="E71" i="161"/>
  <c r="D71" i="161"/>
  <c r="C71" i="161"/>
  <c r="B71" i="161"/>
  <c r="J38" i="161"/>
  <c r="I38" i="161"/>
  <c r="H38" i="161"/>
  <c r="G38" i="161"/>
  <c r="F38" i="161"/>
  <c r="E38" i="161"/>
  <c r="D38" i="161"/>
  <c r="C38" i="161"/>
  <c r="B38" i="161"/>
  <c r="K37" i="161"/>
  <c r="K38" i="161" s="1"/>
  <c r="K36" i="161"/>
  <c r="J33" i="161"/>
  <c r="I33" i="161"/>
  <c r="H33" i="161"/>
  <c r="G33" i="161"/>
  <c r="F33" i="161"/>
  <c r="E33" i="161"/>
  <c r="D33" i="161"/>
  <c r="C33" i="161"/>
  <c r="B33" i="161"/>
  <c r="K32" i="161"/>
  <c r="K31" i="161"/>
  <c r="J28" i="161"/>
  <c r="I28" i="161"/>
  <c r="H28" i="161"/>
  <c r="G28" i="161"/>
  <c r="F28" i="161"/>
  <c r="E28" i="161"/>
  <c r="D28" i="161"/>
  <c r="C28" i="161"/>
  <c r="B28" i="161"/>
  <c r="K27" i="161"/>
  <c r="K26" i="161"/>
  <c r="K23" i="161"/>
  <c r="K22" i="161"/>
  <c r="K21" i="161"/>
  <c r="K20" i="161"/>
  <c r="K19" i="161"/>
  <c r="K18" i="161"/>
  <c r="K17" i="161"/>
  <c r="J16" i="161"/>
  <c r="I16" i="161"/>
  <c r="H16" i="161"/>
  <c r="G16" i="161"/>
  <c r="F16" i="161"/>
  <c r="E16" i="161"/>
  <c r="D16" i="161"/>
  <c r="C16" i="161"/>
  <c r="B16" i="161"/>
  <c r="K6" i="161"/>
  <c r="C13" i="160"/>
  <c r="D13" i="160" s="1"/>
  <c r="A13" i="160"/>
  <c r="D12" i="160"/>
  <c r="D11" i="160"/>
  <c r="D10" i="160"/>
  <c r="D9" i="160"/>
  <c r="D8" i="160"/>
  <c r="D7" i="160"/>
  <c r="D6" i="160"/>
  <c r="D5" i="160"/>
  <c r="C22" i="159"/>
  <c r="E21" i="159"/>
  <c r="E20" i="159"/>
  <c r="E19" i="159"/>
  <c r="E18" i="159"/>
  <c r="E17" i="159"/>
  <c r="E16" i="159"/>
  <c r="E15" i="159"/>
  <c r="E14" i="159"/>
  <c r="E13" i="159"/>
  <c r="E12" i="159"/>
  <c r="E11" i="159"/>
  <c r="E10" i="159"/>
  <c r="E9" i="159"/>
  <c r="E8" i="159"/>
  <c r="E7" i="159"/>
  <c r="E6" i="159"/>
  <c r="E5" i="159"/>
  <c r="N46" i="158"/>
  <c r="N45" i="158"/>
  <c r="N44" i="158"/>
  <c r="N43" i="158"/>
  <c r="N42" i="158"/>
  <c r="N41" i="158"/>
  <c r="N40" i="158"/>
  <c r="N39" i="158"/>
  <c r="N38" i="158"/>
  <c r="N37" i="158"/>
  <c r="N36" i="158"/>
  <c r="N35" i="158"/>
  <c r="N34" i="158"/>
  <c r="N32" i="158"/>
  <c r="N31" i="158"/>
  <c r="N30" i="158"/>
  <c r="N29" i="158"/>
  <c r="N28" i="158"/>
  <c r="N27" i="158"/>
  <c r="N26" i="158"/>
  <c r="N25" i="158"/>
  <c r="N24" i="158"/>
  <c r="N23" i="158"/>
  <c r="N22" i="158"/>
  <c r="N21" i="158"/>
  <c r="N20" i="158"/>
  <c r="N18" i="158"/>
  <c r="N17" i="158"/>
  <c r="N16" i="158"/>
  <c r="N15" i="158"/>
  <c r="N14" i="158"/>
  <c r="N13" i="158"/>
  <c r="N12" i="158"/>
  <c r="N11" i="158"/>
  <c r="N10" i="158"/>
  <c r="N9" i="158"/>
  <c r="N8" i="158"/>
  <c r="N7" i="158"/>
  <c r="N6" i="158"/>
  <c r="K33" i="161" l="1"/>
  <c r="K28" i="161"/>
  <c r="S23" i="162"/>
  <c r="T23" i="162" s="1"/>
  <c r="T15" i="162"/>
  <c r="T7" i="162"/>
  <c r="T13" i="162"/>
  <c r="T18" i="162"/>
  <c r="T8" i="162"/>
  <c r="S21" i="162"/>
  <c r="K16" i="161"/>
  <c r="T10" i="162"/>
  <c r="T16" i="162"/>
  <c r="B26" i="163"/>
  <c r="C26" i="163" s="1"/>
  <c r="T12" i="162"/>
  <c r="C19" i="163"/>
  <c r="C13" i="163"/>
  <c r="C9" i="163"/>
  <c r="C16" i="163"/>
  <c r="C12" i="163"/>
  <c r="C8" i="163"/>
  <c r="C10" i="163"/>
  <c r="C15" i="163"/>
  <c r="C11" i="163"/>
  <c r="C14" i="163"/>
  <c r="C6" i="163"/>
  <c r="C27" i="163"/>
  <c r="T6" i="162"/>
  <c r="F24" i="157"/>
  <c r="F23" i="157"/>
  <c r="F22" i="157"/>
  <c r="F21" i="157"/>
  <c r="F20" i="157"/>
  <c r="F19" i="157"/>
  <c r="F18" i="157"/>
  <c r="F17" i="157"/>
  <c r="E16" i="157"/>
  <c r="E25" i="157" s="1"/>
  <c r="D16" i="157"/>
  <c r="D25" i="157" s="1"/>
  <c r="C16" i="157"/>
  <c r="C25" i="157" s="1"/>
  <c r="B16" i="157"/>
  <c r="B25" i="157" s="1"/>
  <c r="F15" i="157"/>
  <c r="F14" i="157"/>
  <c r="F13" i="157"/>
  <c r="F12" i="157"/>
  <c r="F11" i="157"/>
  <c r="F10" i="157"/>
  <c r="F9" i="157"/>
  <c r="F8" i="157"/>
  <c r="F7" i="157"/>
  <c r="F6" i="157"/>
  <c r="C21" i="163" l="1"/>
  <c r="T11" i="162"/>
  <c r="T9" i="162"/>
  <c r="T17" i="162"/>
  <c r="T14" i="162"/>
  <c r="F16" i="157"/>
  <c r="F25" i="157"/>
  <c r="T21" i="162" l="1"/>
</calcChain>
</file>

<file path=xl/sharedStrings.xml><?xml version="1.0" encoding="utf-8"?>
<sst xmlns="http://schemas.openxmlformats.org/spreadsheetml/2006/main" count="1256" uniqueCount="486">
  <si>
    <t>PERIODO</t>
  </si>
  <si>
    <t>TOTAL</t>
  </si>
  <si>
    <t>Ene.</t>
  </si>
  <si>
    <t>Feb.</t>
  </si>
  <si>
    <t>Mar.</t>
  </si>
  <si>
    <t>Abr.</t>
  </si>
  <si>
    <t>May.</t>
  </si>
  <si>
    <t>Jun.</t>
  </si>
  <si>
    <t>(*) Información disponible a la fecha de elaboración de este boletín. N.d: Información no disponible en la fecha de elaboración del presente boletín.</t>
  </si>
  <si>
    <t>TÍTULOS DE CONCESIONES OTORGADAS POR INGEMMET (HECTÁREAS)*</t>
  </si>
  <si>
    <t>TÍTULOS DE CONCESIONES OTORGADAS POR INGEMMET *</t>
  </si>
  <si>
    <t>SOLICITUDES DE PETITORIOS MINEROS A NIVEL NACIONAL *</t>
  </si>
  <si>
    <t>DIC</t>
  </si>
  <si>
    <t>NOV</t>
  </si>
  <si>
    <t>OCT</t>
  </si>
  <si>
    <t>SET</t>
  </si>
  <si>
    <t>AGO</t>
  </si>
  <si>
    <t>JUL</t>
  </si>
  <si>
    <t>JUN</t>
  </si>
  <si>
    <t>MAY</t>
  </si>
  <si>
    <t>ABR</t>
  </si>
  <si>
    <t>MAR</t>
  </si>
  <si>
    <t>FEB</t>
  </si>
  <si>
    <t>ENE</t>
  </si>
  <si>
    <t>Año</t>
  </si>
  <si>
    <t>CANTIDAD DE SOLICITUDES DE PETITORIOS MINEROS A NIVEL NACIONAL*</t>
  </si>
  <si>
    <t>PETITORIOS, CATASTRO Y ACTIVIDAD MINERA</t>
  </si>
  <si>
    <t>Tabla 13</t>
  </si>
  <si>
    <t>(*) Información disponible a la fecha de elaboración de este boletín</t>
  </si>
  <si>
    <t>Fuente: INGEMMET y Ministerio de Energía y Minas</t>
  </si>
  <si>
    <t>Territorio Perú (Has según IGN)</t>
  </si>
  <si>
    <t>****</t>
  </si>
  <si>
    <t>ZONA DE RIESGO NO MITIGABLE (alto riesgo de habitabilidad - ley 30556)</t>
  </si>
  <si>
    <t>SITIO HISTORICO DE BATALLA</t>
  </si>
  <si>
    <t>PAISAJE CULTURAL</t>
  </si>
  <si>
    <t>RED VIAL NACIONAL</t>
  </si>
  <si>
    <t>PUERTO Y/O AEROPUERTO</t>
  </si>
  <si>
    <t>ZONA URBANA</t>
  </si>
  <si>
    <t>AREA DE NO ADMISION DE PETITORIOS INGEMMET</t>
  </si>
  <si>
    <t xml:space="preserve">AREA DE NO ADMISION DE PETITORIOS </t>
  </si>
  <si>
    <t>ZONA ARQUEOLOGICA</t>
  </si>
  <si>
    <t>AREA DE DEFENSA NACIONAL</t>
  </si>
  <si>
    <t>ECOSISTEMAS FRAGILES</t>
  </si>
  <si>
    <t>PROYECTO ESPECIAL - HIDRAULICOS</t>
  </si>
  <si>
    <t>SITIO RAMSAR (humedales de importancia internacional)</t>
  </si>
  <si>
    <t>CLASIFICACION DIVERSA (gasoductos, oleoductos,  otros)</t>
  </si>
  <si>
    <t>AREA NATURAL - USO INDIRECTO</t>
  </si>
  <si>
    <t>%DEL PERU</t>
  </si>
  <si>
    <t>HECTAREAS</t>
  </si>
  <si>
    <t>TIPO DE AREA RESTRINGIDA</t>
  </si>
  <si>
    <t>N°</t>
  </si>
  <si>
    <t>Tabla 14</t>
  </si>
  <si>
    <t>RECAUDACIÓN DEL RÉGIMEN TRIBUTARIO MINERO* (Millones de soles)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</si>
  <si>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</si>
  <si>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</si>
  <si>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</si>
  <si>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</si>
  <si>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</si>
  <si>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</si>
  <si>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29788</t>
  </si>
  <si>
    <t>RECAUDADO</t>
  </si>
  <si>
    <t>Jul.</t>
  </si>
  <si>
    <t xml:space="preserve"> Información disponible a la fecha de elaboración de este boletín.
(*) Mediante R.D. N°0043-2020-MINEM/DGM, se reemplazó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
(**) Hectáreas otorgadas totales destinadas a las unidades mineras que se encuentran en alguna de las situaciones descritas en el presente cuadro.</t>
  </si>
  <si>
    <t>UNIDADES MINERAS EN ACTIVIDAD</t>
  </si>
  <si>
    <t>BENEFICIO</t>
  </si>
  <si>
    <t>CIERRE PROGRESIVO*</t>
  </si>
  <si>
    <t>CIERRE POST-CIERRE (DEFINITIVO)</t>
  </si>
  <si>
    <t>CIERRE FINAL*</t>
  </si>
  <si>
    <t>PREPARACIÓN Y DESARROLLO*</t>
  </si>
  <si>
    <t>CATEO Y PROSPECCIÓN</t>
  </si>
  <si>
    <t>EXPLORACIÓN</t>
  </si>
  <si>
    <t>EXPLOTACIÓN</t>
  </si>
  <si>
    <t>% DEL PERÚ</t>
  </si>
  <si>
    <t>HECTÁREAS(**)</t>
  </si>
  <si>
    <t>SITUACIÓN</t>
  </si>
  <si>
    <t>UNIDADES</t>
  </si>
  <si>
    <t>Ago.</t>
  </si>
  <si>
    <t>Fuente: SUNAT, Nota Tributaria. Elaborado por Ministerio de Energía y Minas.
Fecha de consulta: 15 de setiembre de 2021</t>
  </si>
  <si>
    <t>Fuente: INGEMMET y Ministerio de Energía y Minas.   /    Fecha de consulta: 15 de setiembre de 2021</t>
  </si>
  <si>
    <t>RESERVA INDIGENA</t>
  </si>
  <si>
    <t>RESERVA TERRITORIAL</t>
  </si>
  <si>
    <r>
      <t>UNIDADES MINERAS EN ACTIVIDAD - AGOSTO</t>
    </r>
    <r>
      <rPr>
        <b/>
        <sz val="12"/>
        <rFont val="Calibri"/>
        <family val="2"/>
      </rPr>
      <t xml:space="preserve"> 2021</t>
    </r>
  </si>
  <si>
    <t>Fuente:  Declaración Estadítica Mensual (ESTAMIN) - Ministerio de Energía y Minas.   /    Fecha de consulta: 21 de setiembre de 2021.</t>
  </si>
  <si>
    <t>Tabla 6</t>
  </si>
  <si>
    <t>EXPORTACIONES METÁLICAS</t>
  </si>
  <si>
    <t>VALOR DE LAS EXPORTACIONES METÁLICAS (US$ MILLONES)</t>
  </si>
  <si>
    <t>COBRE</t>
  </si>
  <si>
    <t>ORO</t>
  </si>
  <si>
    <t>ZINC</t>
  </si>
  <si>
    <t>PLATA</t>
  </si>
  <si>
    <t>PLOMO</t>
  </si>
  <si>
    <t>ESTAÑO</t>
  </si>
  <si>
    <t>HIERRO</t>
  </si>
  <si>
    <t>MOLIBDENO</t>
  </si>
  <si>
    <t>OTROS</t>
  </si>
  <si>
    <t>2021 (ene-jul)</t>
  </si>
  <si>
    <t>VARIACIÓN INTERANUAL * EN MILLONES DE US$ /JULIO</t>
  </si>
  <si>
    <t>Jul. 20</t>
  </si>
  <si>
    <t>Jul. 21</t>
  </si>
  <si>
    <t>Var%</t>
  </si>
  <si>
    <t>VARIACIÓN INTERANUAL ACUMULADA* EN MILLONES DE US$ / ENERO-JULIO</t>
  </si>
  <si>
    <t>Ene-Jul 2020</t>
  </si>
  <si>
    <t>Ene-Jul 2021</t>
  </si>
  <si>
    <t xml:space="preserve">VARIACIÓN RESPECTO AL MES ANTERIOR* EN MILLONES DE US$ </t>
  </si>
  <si>
    <t>Jun. 2021</t>
  </si>
  <si>
    <t>Jul. 2021</t>
  </si>
  <si>
    <t>EVOLUCIÓN DE LAS EXPORTACIONES MINERAS METÁLICAS / US$ MILLONES</t>
  </si>
  <si>
    <t>VOLUMEN DE LAS EXPORTACIONES METÁLICAS</t>
  </si>
  <si>
    <t>(Miles toneladas)</t>
  </si>
  <si>
    <t>(Miles oz tr)</t>
  </si>
  <si>
    <t>(Millones oz tr)</t>
  </si>
  <si>
    <t>(Millones toneladas)</t>
  </si>
  <si>
    <t>VARIACIÓN INTERANUAL VOLUMEN * / JULIO</t>
  </si>
  <si>
    <t>Jul. 2020</t>
  </si>
  <si>
    <t>VARIACIÓN INTERANUAL ACUMULADA - VOLUMEN* / ENERO-JULIO</t>
  </si>
  <si>
    <t xml:space="preserve">VARIACIÓN RESPECTO AL MES ANTERIOR - VOLUMEN* </t>
  </si>
  <si>
    <t>VARIACIÓN INTERANUAL DE LAS EXPORTACIONES MINERAS METÁLICAS (VOLUMEN (*)) / VAR%</t>
  </si>
  <si>
    <t xml:space="preserve">Fuente: BCRP, Cuadros Estadísticos Mensuales. Elaborado por el Ministerio de Energía y Minas
Fecha de consulta: 21 de setiembre de 2021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</si>
  <si>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Tabla 06.1</t>
  </si>
  <si>
    <t>ESTRUCTURA DEL VALOR DE LAS EXPORTACIONES PERUANAS</t>
  </si>
  <si>
    <t>RUBRO</t>
  </si>
  <si>
    <t>Part%</t>
  </si>
  <si>
    <t>Ene</t>
  </si>
  <si>
    <t>Feb</t>
  </si>
  <si>
    <t>Mar</t>
  </si>
  <si>
    <t>Abr</t>
  </si>
  <si>
    <t>May</t>
  </si>
  <si>
    <t>Jun</t>
  </si>
  <si>
    <t>Jul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</si>
  <si>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</si>
  <si>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</si>
  <si>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</si>
  <si>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</si>
  <si>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</si>
  <si>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</si>
  <si>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</si>
  <si>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</si>
  <si>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</si>
  <si>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</si>
  <si>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</si>
  <si>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</si>
  <si>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Otros</t>
  </si>
  <si>
    <t>TOTAL EXPORTACIONES</t>
  </si>
  <si>
    <t>TOTAL EXPORTACIONES MINERAS</t>
  </si>
  <si>
    <t>Fuente: BCRP, Cuadros Estadísticos Mensuales. Elaborado por el Ministerio de Energía y Minas.
Fecha de consulta: 21 de setiembre de 2021</t>
  </si>
  <si>
    <t>Tabla 6.2</t>
  </si>
  <si>
    <t>VALOR DE EXPORTACIONES DE PRINCIPALES PRODUCTOS MINEROS (Millones de US$)</t>
  </si>
  <si>
    <t>Productos Metálicos</t>
  </si>
  <si>
    <t>Cobre</t>
  </si>
  <si>
    <t>Oro</t>
  </si>
  <si>
    <t>Zinc</t>
  </si>
  <si>
    <t>Plata</t>
  </si>
  <si>
    <t>Plomo</t>
  </si>
  <si>
    <t>Estaño</t>
  </si>
  <si>
    <t>Hierro</t>
  </si>
  <si>
    <t>Molibdeno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</si>
  <si>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</si>
  <si>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</si>
  <si>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</si>
  <si>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</si>
  <si>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>Fuente: BCRP, Cuadros Estadísticos Mensuales. Elaborado por el Ministerio de Energía y Minas
Fecha de consulta: 21 de setiembre de 2021</t>
  </si>
  <si>
    <t>Tabla 10</t>
  </si>
  <si>
    <t>EMPLEO DIRECTO EN MINERÍA</t>
  </si>
  <si>
    <t>SEGÚN TIPO DE EMPLEADOR (PROMEDIO)</t>
  </si>
  <si>
    <t>SEGÚN REGIÓN - AGOSTO 2021</t>
  </si>
  <si>
    <t>COMPAÑÍA</t>
  </si>
  <si>
    <t>CONTRATISTAS</t>
  </si>
  <si>
    <t>REGIÓN</t>
  </si>
  <si>
    <t>PERSONAS</t>
  </si>
  <si>
    <t>PART%</t>
  </si>
  <si>
    <t>ÁNCASH</t>
  </si>
  <si>
    <t>AREQUIPA</t>
  </si>
  <si>
    <t>MOQUEGUA</t>
  </si>
  <si>
    <t>JUNÍN</t>
  </si>
  <si>
    <t>LA LIBERTAD</t>
  </si>
  <si>
    <t>LIMA</t>
  </si>
  <si>
    <t>CAJAMARCA</t>
  </si>
  <si>
    <t>PASCO</t>
  </si>
  <si>
    <t>ICA</t>
  </si>
  <si>
    <t>2020*</t>
  </si>
  <si>
    <t>CUSCO</t>
  </si>
  <si>
    <t>2021*</t>
  </si>
  <si>
    <t>APURÍMAC</t>
  </si>
  <si>
    <t>AYACUCHO</t>
  </si>
  <si>
    <t>PUNO</t>
  </si>
  <si>
    <t>TACNA</t>
  </si>
  <si>
    <t>HUANCAVELICA</t>
  </si>
  <si>
    <t>PIURA</t>
  </si>
  <si>
    <t>MADRE DE DIOS</t>
  </si>
  <si>
    <t>HUÁNUCO</t>
  </si>
  <si>
    <t>Ago</t>
  </si>
  <si>
    <t>CALLAO</t>
  </si>
  <si>
    <t>AMAZONAS</t>
  </si>
  <si>
    <t>Variación Interanual - Agosto</t>
  </si>
  <si>
    <t>LAMBAYEQUE</t>
  </si>
  <si>
    <t>SAN MARTÍN</t>
  </si>
  <si>
    <t>LORETO</t>
  </si>
  <si>
    <t>UCAYALI</t>
  </si>
  <si>
    <t>TUMBES</t>
  </si>
  <si>
    <t xml:space="preserve">ACCIDENTES MORTALES EN EL SECTOR MINERO
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</si>
  <si>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</si>
  <si>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</si>
  <si>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</si>
  <si>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</si>
  <si>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</si>
  <si>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</si>
  <si>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</si>
  <si>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</si>
  <si>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</si>
  <si>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</t>
  </si>
  <si>
    <t>Tabla 7</t>
  </si>
  <si>
    <t>INVERSIONES MINERAS (US$)</t>
  </si>
  <si>
    <t>PLANTA BENEFICIO</t>
  </si>
  <si>
    <t>EQUIPAMIENTO MINERO</t>
  </si>
  <si>
    <t>INFRAESTRUCTURA</t>
  </si>
  <si>
    <t>DESARROLLO Y PREPARACIÓN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</si>
  <si>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</si>
  <si>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</si>
  <si>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</si>
  <si>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</si>
  <si>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</si>
  <si>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</si>
  <si>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</si>
  <si>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</si>
  <si>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VARIACIÓN ACUMULADA / ENERO - AGOSTO</t>
  </si>
  <si>
    <t>Ene-Ago 2020</t>
  </si>
  <si>
    <t>Ene-Ago 2021</t>
  </si>
  <si>
    <t>VARIACIÓN INTERANUAL / AGOSTO</t>
  </si>
  <si>
    <t>Ago. 2020</t>
  </si>
  <si>
    <t>Ago. 2021</t>
  </si>
  <si>
    <t>Var. %</t>
  </si>
  <si>
    <t>VARIACIÓN RESPECTO AL MES ANTERIOR</t>
  </si>
  <si>
    <t>EVOLUCIÓN ANUAL DE LAS INVERSIONES MINERAS
(US$ MILLONES)</t>
  </si>
  <si>
    <t>Fuente: Dirección de Promoción Minera - Ministerio de Energía y Minas.
- Información proporcionada por los Titulares Mineros a través del ESTAMIN.
- Las cifras han sido ajustadas a lo reportado por los Titulares Mineros al 22 de setiembre de 2021.</t>
  </si>
  <si>
    <t>Tabla 8</t>
  </si>
  <si>
    <t>SEGÚN REGIÓN</t>
  </si>
  <si>
    <t>Enero-Agosto</t>
  </si>
  <si>
    <t>Part. %</t>
  </si>
  <si>
    <t>+</t>
  </si>
  <si>
    <t>-</t>
  </si>
  <si>
    <t>SEGÚN EMPRESA</t>
  </si>
  <si>
    <t>ANGLO AMERICAN QUELLAVECO S.A.</t>
  </si>
  <si>
    <t>COMPAÑÍA MINERA ANTAMINA S.A.</t>
  </si>
  <si>
    <t>SOUTHERN PERU COPPER CORPORATION SUCURSAL DEL PERU</t>
  </si>
  <si>
    <t>MINERA CHINALCO PERU S.A.</t>
  </si>
  <si>
    <t>MINERA LAS BAMBAS S.A.</t>
  </si>
  <si>
    <t>MARCOBRE S.A.C.</t>
  </si>
  <si>
    <t>MINSUR S.A.</t>
  </si>
  <si>
    <t>SHOUGANG HIERRO PERU S.A.A.</t>
  </si>
  <si>
    <t>SOCIEDAD MINERA CERRO VERDE S.A.A.</t>
  </si>
  <si>
    <t>COMPAÑÍA MINERA ANTAPACCAY S.A.</t>
  </si>
  <si>
    <t>HUDBAY PERU S.A.C.</t>
  </si>
  <si>
    <t>MINERA YANACOCHA S.R.L.</t>
  </si>
  <si>
    <t>VOLCAN COMPAÑÍA MINERA S.A.A.</t>
  </si>
  <si>
    <t>COMPAÑÍA MINERA PODEROSA S.A.</t>
  </si>
  <si>
    <t>COMPAÑÍA MINERA ARES S.A.C.</t>
  </si>
  <si>
    <t>COMPAÑÍA DE MINAS BUENAVENTURA S.A.A.</t>
  </si>
  <si>
    <t>GOLD FIELDS LA CIMA S.A.</t>
  </si>
  <si>
    <t>NEXA RESOURCES PERU S.A.A.</t>
  </si>
  <si>
    <t>SHAHUINDO S.A.C.</t>
  </si>
  <si>
    <t>MINERA SHOUXIN PERU S.A.</t>
  </si>
  <si>
    <t>CONSORCIO MINERO HORIZONTE S.A.</t>
  </si>
  <si>
    <t>TREVALI PERU S.A.C.</t>
  </si>
  <si>
    <t>COMPAÑÍA MINERA CHUNGAR S.A.C.</t>
  </si>
  <si>
    <t>NEXA RESOURCES EL PORVENIR S.A.C.</t>
  </si>
  <si>
    <t>COMPAÑÍA MINERA CONDESTABLE S.A.</t>
  </si>
  <si>
    <t>SOCIEDAD MINERA CORONA S.A.</t>
  </si>
  <si>
    <t>MINERA AURIFERA RETAMAS S.A.</t>
  </si>
  <si>
    <t>ALPAYANA S.A.</t>
  </si>
  <si>
    <t>COMPAÑIA MINERA KOLPA S.A.</t>
  </si>
  <si>
    <t>EMPRESA MINERA LOS QUENUALES S.A.</t>
  </si>
  <si>
    <t>SOCIEDAD MINERA EL BROCAL S.A.A.</t>
  </si>
  <si>
    <t>COMPAÑÍA MINERA LINCUNA S.A.</t>
  </si>
  <si>
    <t>LA ARENA S.A.</t>
  </si>
  <si>
    <t>COMPAÑÍA MINERA COIMOLACHE S.A.</t>
  </si>
  <si>
    <t>CORI PUNO S.A.C.</t>
  </si>
  <si>
    <t>MINERA BATEAS S.A.C.</t>
  </si>
  <si>
    <t>NEXA RESOURCES ATACOCHA S.A.A.</t>
  </si>
  <si>
    <t>MINERA COLQUISIRI S.A.</t>
  </si>
  <si>
    <t>BEAR CREEK MINING S.A.C.</t>
  </si>
  <si>
    <t>COMPAÑÍA MINERA SAN IGNACIO DE MOROCOCHA S.A.A.</t>
  </si>
  <si>
    <t>COMPAÑÍA MINERA ZAFRANAL S.A.C.</t>
  </si>
  <si>
    <t>SUMMA GOLD CORPORATION S.A.C.</t>
  </si>
  <si>
    <t>C3 METALS PERU S.A.C.</t>
  </si>
  <si>
    <t>S.M.R.L. SANTA BARBARA DE TRUJILLO</t>
  </si>
  <si>
    <t>COMPAÑÍA MINERA ARGENTUM S.A.</t>
  </si>
  <si>
    <t>MINERA CORIWAYRA S.A.C.</t>
  </si>
  <si>
    <t>EMPRESA ADMINISTRADORA CERRO S.A.C.</t>
  </si>
  <si>
    <t>EL MOLLE VERDE S.A.C.</t>
  </si>
  <si>
    <t>PAN AMERICAN SILVER HUARON S.A.</t>
  </si>
  <si>
    <t>COMPAÑÍA MINERA MISKI MAYO S.R.L.</t>
  </si>
  <si>
    <t>Total</t>
  </si>
  <si>
    <t>1/ En marzo de 2021, KA ORO S.A.C. cambió de razón social y empezó a declarar bajo el nombre de C3 METALS PERU S.A.C.
Fuente: Dirección de Promoción Minera - Ministerio de Energía y Minas.
- Información proporcionada por los Titulares Mineros a través del ESTAMIN.
- Las cifras han sido ajustadas a lo reportado por los Titulares Mineros al 22 de setiembre de 2021.</t>
  </si>
  <si>
    <t>Tabla 9</t>
  </si>
  <si>
    <t>SEGÚN RUBRO DE INVERSIÓN</t>
  </si>
  <si>
    <t>RUBRO / EMPRESA</t>
  </si>
  <si>
    <t>COMPAÑIA MINERA ANTAMINA S.A.</t>
  </si>
  <si>
    <t>COMPAÑIA MINERA ANTAPACCAY S.A.</t>
  </si>
  <si>
    <t>COMPAÑIA MINERA PODEROSA S.A.</t>
  </si>
  <si>
    <t>COMPAÑIA DE MINAS BUENAVENTURA S.A.A.</t>
  </si>
  <si>
    <t>COMPAÑIA MINERA ZAFRANAL S.A.C.</t>
  </si>
  <si>
    <t>COMPAÑIA MINERA CHUNGAR S.A.C.</t>
  </si>
  <si>
    <t>COMPAÑIA MINERA CONDESTABLE S.A.</t>
  </si>
  <si>
    <t>OTROS (2020: 147 titulares mineros, 2021: 153 titulares mineros)</t>
  </si>
  <si>
    <t>COMPAÑIA MINERA ARES S.A.C.</t>
  </si>
  <si>
    <r>
      <t>ÁREAS RESTRINGIDAS A LA MINERÍA - AGOSTO</t>
    </r>
    <r>
      <rPr>
        <b/>
        <sz val="12"/>
        <rFont val="Calibri"/>
        <family val="2"/>
      </rPr>
      <t xml:space="preserve"> 2021</t>
    </r>
  </si>
  <si>
    <t>Tabla 05</t>
  </si>
  <si>
    <t>PRINCIPALES INDICADORES MACROECONÓMICOS</t>
  </si>
  <si>
    <t xml:space="preserve">PBI   </t>
  </si>
  <si>
    <t>PBI MINERO</t>
  </si>
  <si>
    <t>INFLACIÓN</t>
  </si>
  <si>
    <t>TIPO DE CAMBIO *</t>
  </si>
  <si>
    <t>EXPORTACIONES</t>
  </si>
  <si>
    <t>EXPORT. MIN.**</t>
  </si>
  <si>
    <t>IMPORTACIONES</t>
  </si>
  <si>
    <t>BALANZA COMERCIAL</t>
  </si>
  <si>
    <t>Var.% anual</t>
  </si>
  <si>
    <t>Soles por U.S.$</t>
  </si>
  <si>
    <t>Millones US$</t>
  </si>
  <si>
    <t>Nd</t>
  </si>
  <si>
    <t>COTIZACIONES DE LOS PRINCIPALES METALES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</si>
  <si>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</si>
  <si>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</si>
  <si>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</si>
  <si>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</si>
  <si>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</si>
  <si>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</si>
  <si>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</si>
  <si>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</si>
  <si>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</si>
  <si>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</si>
  <si>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</si>
  <si>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</si>
  <si>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LBMA</t>
  </si>
  <si>
    <t>London Fix</t>
  </si>
  <si>
    <t>TSI</t>
  </si>
  <si>
    <t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</t>
  </si>
  <si>
    <t>Tabla 11</t>
  </si>
  <si>
    <t>TRANSFERENCIA DE RECURSOS (CANON MINERO, REGALÍAS MINERAS Y DERECHO DE VIGENCIA Y PENALIDAD) 
GENERADOS POR LA MINERÍA HACIA LAS REGIONES (Soles)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</si>
  <si>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</si>
  <si>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</si>
  <si>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</si>
  <si>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</si>
  <si>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</si>
  <si>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</si>
  <si>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</si>
  <si>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</si>
  <si>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</si>
  <si>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</si>
  <si>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</si>
  <si>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</si>
  <si>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</si>
  <si>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</si>
  <si>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</si>
  <si>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</si>
  <si>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</si>
  <si>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</si>
  <si>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</si>
  <si>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</si>
  <si>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</si>
  <si>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</si>
  <si>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</si>
  <si>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</si>
  <si>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</si>
  <si>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</si>
  <si>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>Tabla 12</t>
  </si>
  <si>
    <t>CANON MINERO**</t>
  </si>
  <si>
    <t>REGALÍAS MINERAS***</t>
  </si>
  <si>
    <t>DERECHO DE VIGENCIA Y PENALIDAD</t>
  </si>
  <si>
    <t xml:space="preserve">** Incluye Canon Minero y Canon Regional. Mediante Ley N° 31086: Ley de Endeudamiento del Sector Público para el año fiscal 2021, Quinta Disposición Complementaria Final se aprobó el adelanto de Canon Minero a las regiones. </t>
  </si>
  <si>
    <t>*** Incluye Regalías Contractuales Mineras.</t>
  </si>
  <si>
    <t xml:space="preserve">Tabla 1   </t>
  </si>
  <si>
    <t>VOLUMEN DE LA PRODUCCIÓN MINERA METÁLICA*</t>
  </si>
  <si>
    <t>TMF</t>
  </si>
  <si>
    <t>g finos</t>
  </si>
  <si>
    <t>kg finos</t>
  </si>
  <si>
    <t>Variación interanual / Agosto</t>
  </si>
  <si>
    <t>Variación acumulada / Enero - agosto</t>
  </si>
  <si>
    <t>Variación respecto al mes anterior</t>
  </si>
  <si>
    <t>Tabla 2</t>
  </si>
  <si>
    <t>PRODUCCIÓN MINERA METÁLICA SEGÚN EMPRESA*</t>
  </si>
  <si>
    <t>AGOSTO</t>
  </si>
  <si>
    <t>PRODUCTO / EMPRESA</t>
  </si>
  <si>
    <t>COBRE (TMF)</t>
  </si>
  <si>
    <t>SOUTHERN PERÚ COPPER CORPORATION SUCURSAL DEL PERÚ</t>
  </si>
  <si>
    <t>MINERA CHINALCO PERÚ S.A.</t>
  </si>
  <si>
    <t>HUDBAY PERÚ S.A.C.</t>
  </si>
  <si>
    <t>NEXA RESOURCES PERÚ S.A.A.</t>
  </si>
  <si>
    <t>OTROS (2020: 44 titulares mineros, 2021: 39 titulares mineros)</t>
  </si>
  <si>
    <t>ORO (g finos)</t>
  </si>
  <si>
    <t>MINERA VETA DORADA S.A.C.</t>
  </si>
  <si>
    <t>OTROS* (2020: 262 titulares mineros, 2021: 252 titulares mineros)</t>
  </si>
  <si>
    <t>ZINC (TMF)</t>
  </si>
  <si>
    <t>MINERA SHOUXIN PERÚ S.A.</t>
  </si>
  <si>
    <t>CATALINA HUANCA SOCIEDAD MINERA S.A.C.</t>
  </si>
  <si>
    <t>OTROS (2020: 36 titulares mineros, 2021: 33 titulares mineros)</t>
  </si>
  <si>
    <t>PLOMO (TMF)</t>
  </si>
  <si>
    <t>COMPAÑÍA MINERA KOLPA S.A.</t>
  </si>
  <si>
    <t>OTROS (2020: 34 titulares mineros, 2021: 30 titulares mineros)</t>
  </si>
  <si>
    <t>PLATA (kg finos)</t>
  </si>
  <si>
    <t>OTROS (2020: 80 titulares mineros, 2021: 80 titulares mineros)</t>
  </si>
  <si>
    <t>HIERRO (TMF)</t>
  </si>
  <si>
    <t>SHOUGANG HIERRO PERÚ S.A.A.</t>
  </si>
  <si>
    <t>ESTAÑO (TMF)</t>
  </si>
  <si>
    <t>MOLIBDENO (TMF)</t>
  </si>
  <si>
    <t>Tabla 3</t>
  </si>
  <si>
    <t>PRODUCCIÓN MINERA METÁLICA SEGÚN REGIÓN*</t>
  </si>
  <si>
    <t>ENERO - AGOSTO</t>
  </si>
  <si>
    <t>PRODUCTO / REGIÓN</t>
  </si>
  <si>
    <t>COBRE / TMF</t>
  </si>
  <si>
    <t>ORO / G FINOS</t>
  </si>
  <si>
    <t>ZINC / TMF</t>
  </si>
  <si>
    <t>PLOMO / TMF</t>
  </si>
  <si>
    <t>PLATA / KG FINOS</t>
  </si>
  <si>
    <t>HIERRO / TMF</t>
  </si>
  <si>
    <t>ESTAÑO / TMF</t>
  </si>
  <si>
    <t>MOLIBDENO / TMF</t>
  </si>
  <si>
    <t xml:space="preserve"> </t>
  </si>
  <si>
    <t>Tabla 4</t>
  </si>
  <si>
    <t>PRODUCCIÓN MINERA NO METÁLICA Y CARBONÍFERA*</t>
  </si>
  <si>
    <t>PRODUCTO**</t>
  </si>
  <si>
    <t>VAR. %</t>
  </si>
  <si>
    <t>PART. %</t>
  </si>
  <si>
    <t>NO METÁLICO (TM)</t>
  </si>
  <si>
    <t>CALIZA / DOLOMITA</t>
  </si>
  <si>
    <t>FOSFATOS</t>
  </si>
  <si>
    <t>HORMIGÓN</t>
  </si>
  <si>
    <t>PIEDRA (CONSTRUCCIÓN)</t>
  </si>
  <si>
    <t>ARCILLAS</t>
  </si>
  <si>
    <t>CONCHUELAS</t>
  </si>
  <si>
    <t>ARENA (GRUESA/FINA)</t>
  </si>
  <si>
    <t>SAL</t>
  </si>
  <si>
    <t>ANDALUCITA</t>
  </si>
  <si>
    <t>PUZOLANA</t>
  </si>
  <si>
    <t>CALCITA</t>
  </si>
  <si>
    <t>SÍLICE</t>
  </si>
  <si>
    <t>TRAVERTINO</t>
  </si>
  <si>
    <t>YESO</t>
  </si>
  <si>
    <t>DIATOMITAS</t>
  </si>
  <si>
    <t>BORATOS / ULEXITA</t>
  </si>
  <si>
    <t>FELDESPATOS</t>
  </si>
  <si>
    <t>ANDESITA</t>
  </si>
  <si>
    <t>PIZARRA</t>
  </si>
  <si>
    <t>ARENISCA / CUARCITA</t>
  </si>
  <si>
    <t>BENTONITA</t>
  </si>
  <si>
    <t>PIROFILITA</t>
  </si>
  <si>
    <t>TALCO</t>
  </si>
  <si>
    <t>GRANITO</t>
  </si>
  <si>
    <t>CAOLÍN</t>
  </si>
  <si>
    <t>DOLOMITA</t>
  </si>
  <si>
    <t>BARITINA</t>
  </si>
  <si>
    <t>PIEDRA LAJA</t>
  </si>
  <si>
    <t>GRANODIORITA ORNAMENTAL</t>
  </si>
  <si>
    <t>MICA</t>
  </si>
  <si>
    <t>SULFATOS</t>
  </si>
  <si>
    <t>ONIX</t>
  </si>
  <si>
    <t>MARMOL</t>
  </si>
  <si>
    <t>CARBONÍFERA  (TM)</t>
  </si>
  <si>
    <t>Tabla 4.1</t>
  </si>
  <si>
    <t>PRODUCCIÓN MINERA NO METÁLICA SEGÚN REGIÓN*</t>
  </si>
  <si>
    <t xml:space="preserve">PRODUCTO** / REGIÓN </t>
  </si>
  <si>
    <t>VAR %</t>
  </si>
  <si>
    <t>Tabla 4.2</t>
  </si>
  <si>
    <t>PRODUCCIÓN MINERA CARBON SEGÚN REGIÓN*</t>
  </si>
  <si>
    <t>CARBÓN ANTRACITA</t>
  </si>
  <si>
    <t>CARBÓN BITUMINOSO</t>
  </si>
  <si>
    <t>CARBÓN GRAFITO</t>
  </si>
  <si>
    <t>(*) Información preliminar</t>
  </si>
  <si>
    <t>Fuente: Dirección de Promoción Minera - Ministerio de Energía y Minas.
- 2011-2019:  Información proporcionada por los Titulares Mineros a través de la Declaración Anual Consolidada (DAC).
- 2020-2021:  Información proporcionada por los Titulares Mineros a través del Declaración Estadística Mensual (ESTAMIN).
- Las cifras han sido ajustadas a lo reportado por los Titulares Mineros al 27 de setiembre de 2021.</t>
  </si>
  <si>
    <t>* 16 del total de víctimas mortales registradas en agosto de 2021, se debieron al accidente de tránsito que involucró a un minibús que transportaba trabajadores de empresas contratadas por Mineras Las Bambas S.A.  
Fuente: Declaración Estadística Mensual - Ministerio de Energía y Minas.
- Las cifras han sido ajustadas a lo reportado por los Titulares Mineros al 27 de setiembre de 2021.</t>
  </si>
  <si>
    <t>Fuente:  Dirección de Gestión Minera, DGM / Fecha de consulta: 24 de setiembre de 2021.
Elaboración: Dirección de Promoción Minera, DGPSM.</t>
  </si>
  <si>
    <t>Fuente:  Dirección de Gestión Minera, DGM / Fecha de consulta: 24 de setiembre de 2021.
Elaboración: Dirección de Promoción Minera, DGPSM.                                                                                                                                 
 (*) Información preliminar
(**) Recursos Extraídos</t>
  </si>
  <si>
    <t>Fuente:  Dirección de Gestión Minera, DGM / Fecha de consulta: 24 de setiembre de 2021.
Elaboración: Dirección de Promoción Minera, DGPSM.
(*) Información preliminar
(**) Recursos Extraídos</t>
  </si>
  <si>
    <t>Fuente:  Dirección de Gestión Minera, DGM / Fecha de consulta: 24 de setiembre de 2021.
Elaboración: Dirección de Promoción Minera, DGPSM.
(*) Información preliminar. Incluye producción aurífera estimada de mineros artesanales de Madre de Dios, Puno, Piura y Arequipa.</t>
  </si>
  <si>
    <t>Fuente:  Dirección de Gestión Minera, DGM / Fecha de consulta: 24 de setiembre de 2021.
Elaboración: Dirección de Promoción Minera, DGPSM.
(*) Información preliminar. Incluye producción aurífera estimada de mineros artesanales de Madre de Dios, Puno, Piura y Arequipa.
(**) Sin embargo, no se cuenta como un titular a "DATA MINEROS ARTESANALES", puesto que no hace referencia a un titular minero en específico.</t>
  </si>
  <si>
    <t>Fuente: MEF - Portal de Transparencia Económica, Instituto Geológico Minero y Metalúrgico (INGEMMET). Elaborado por Ministerio de Energía y Minas. 
*Fecha de consulta:  30 de setiembre de 2021
   Canon Minero  - Datos 2021
   Regalías Mineras  - Datos a setiembre 2021
   Derecho de Vigencia y Penalidad - Datos a julio 2021</t>
  </si>
  <si>
    <t>Fuente: MEF - Portal de Transparencia Económica, Instituto Geológico Minero y Metalúrgico (INGEMMET). Elaborado por Ministerio de Energía y Minas. 
*Fecha de consulta:  30 de setiembre de 2021
   Canon Minero - Datos 2021
   Regalías Mineras - Datos a setiembre 2021
   Derecho de Vigencia y Penalidad - Datos a julio 2021</t>
  </si>
  <si>
    <t>OTROS (2020: 276 titulares mineros, 2021: 268 titulares mineros)</t>
  </si>
  <si>
    <t>OTROS (2020: 79 titulares mineros, 2021: 82 titulares mineros)</t>
  </si>
  <si>
    <t>OTROS (2020: 119 titulares mineros, 2021: 146 titulares mineros)</t>
  </si>
  <si>
    <t>OTROS (2020: 162 titulares mineros, 2021: 186 titulares mineros)</t>
  </si>
  <si>
    <t>OTROS (2020: 127 titulares mineros, 2021: 154 titulares mineros)</t>
  </si>
  <si>
    <t>OTROS (2020: 147 titulares mineros, 2021: 138 titulares mineros)</t>
  </si>
  <si>
    <t>2021 
(ene-ago)</t>
  </si>
  <si>
    <t>2021 
(Ene-Ago)</t>
  </si>
  <si>
    <t>EVOLUCIÓN ANUAL DE LA PRODUCCIÓN DE COBRE
(miles de TMF)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</si>
</sst>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-* #,##0_-;\-* #,##0_-;_-* &quot;-&quot;??_-;_-@_-"/>
    <numFmt numFmtId="168" formatCode="0.0%"/>
    <numFmt numFmtId="169" formatCode="_-* #,##0.0_-;\-* #,##0.0_-;_-* &quot;-&quot;??_-;_-@_-"/>
    <numFmt numFmtId="170" formatCode="#,##0.0"/>
    <numFmt numFmtId="171" formatCode="#,##0_ ;\-#,##0\ "/>
    <numFmt numFmtId="172" formatCode="_-* #,##0.00\ _€_-;\-* #,##0.00\ _€_-;_-* &quot;-&quot;??\ _€_-;_-@_-"/>
    <numFmt numFmtId="173" formatCode="_ * #,##0.0_ ;_ * \-#,##0.0_ ;_ * &quot;-&quot;??_ ;_ @_ "/>
    <numFmt numFmtId="174" formatCode="0.000%"/>
    <numFmt numFmtId="175" formatCode="0.000"/>
    <numFmt numFmtId="176" formatCode="_-* #,##0.00_-;\-* #,##0.00_-;_-* &quot;-&quot;??_-;_-@"/>
    <numFmt numFmtId="177" formatCode="_ * #,##0.000_ ;_ * \-#,##0.000_ ;_ * &quot;-&quot;??_ ;_ @_ "/>
    <numFmt numFmtId="178" formatCode="#,##0.0,,"/>
    <numFmt numFmtId="179" formatCode="0.0"/>
    <numFmt numFmtId="180" formatCode="#,##0.0_ ;\-#,##0.0\ "/>
    <numFmt numFmtId="181" formatCode="#,##0;[Red]#,##0"/>
    <numFmt numFmtId="182" formatCode="[$-1010409]###,##0"/>
    <numFmt numFmtId="183" formatCode="#,##0.00_ ;\-#,##0.00\ "/>
    <numFmt numFmtId="184" formatCode="_ * #,##0.0000_ ;_ * \-#,##0.0000_ ;_ * &quot;-&quot;??_ ;_ @_ "/>
    <numFmt numFmtId="185" formatCode="0.0000%"/>
    <numFmt numFmtId="186" formatCode="0.0000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000000"/>
      <name val="Calibri"/>
      <family val="2"/>
    </font>
    <font>
      <sz val="12"/>
      <name val="Arial Narrow"/>
      <family val="2"/>
    </font>
    <font>
      <b/>
      <sz val="10"/>
      <color theme="1"/>
      <name val="Arial Narrow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11"/>
      <name val="Calibri"/>
      <family val="2"/>
    </font>
    <font>
      <sz val="7"/>
      <color theme="1"/>
      <name val="Arial"/>
      <family val="2"/>
    </font>
    <font>
      <i/>
      <sz val="10"/>
      <name val="Calibri"/>
      <family val="2"/>
    </font>
    <font>
      <sz val="8"/>
      <color rgb="FF4D5156"/>
      <name val="Arial"/>
      <family val="2"/>
    </font>
    <font>
      <b/>
      <sz val="10"/>
      <color rgb="FFFFFFFF"/>
      <name val="Calibri"/>
      <family val="2"/>
    </font>
    <font>
      <sz val="10"/>
      <color rgb="FFFF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0" tint="-4.9989318521683403E-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6" fillId="2" borderId="0">
      <alignment horizontal="left"/>
    </xf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172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794">
    <xf numFmtId="0" fontId="0" fillId="0" borderId="0" xfId="0"/>
    <xf numFmtId="0" fontId="2" fillId="2" borderId="0" xfId="3" applyFill="1"/>
    <xf numFmtId="0" fontId="2" fillId="0" borderId="0" xfId="3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6" fillId="2" borderId="0" xfId="10" applyAlignment="1">
      <alignment horizontal="center"/>
    </xf>
    <xf numFmtId="0" fontId="6" fillId="2" borderId="0" xfId="10">
      <alignment horizontal="left"/>
    </xf>
    <xf numFmtId="0" fontId="0" fillId="0" borderId="0" xfId="0" applyAlignment="1">
      <alignment vertical="center"/>
    </xf>
    <xf numFmtId="0" fontId="2" fillId="0" borderId="0" xfId="6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/>
    <xf numFmtId="166" fontId="4" fillId="2" borderId="0" xfId="5" applyNumberFormat="1" applyFont="1" applyFill="1"/>
    <xf numFmtId="168" fontId="4" fillId="2" borderId="0" xfId="2" applyNumberFormat="1" applyFont="1" applyFill="1"/>
    <xf numFmtId="4" fontId="6" fillId="2" borderId="0" xfId="10" applyNumberFormat="1" applyAlignment="1">
      <alignment horizontal="center"/>
    </xf>
    <xf numFmtId="9" fontId="6" fillId="2" borderId="0" xfId="2" applyFont="1" applyFill="1" applyAlignment="1">
      <alignment horizontal="left"/>
    </xf>
    <xf numFmtId="3" fontId="6" fillId="2" borderId="0" xfId="10" applyNumberFormat="1" applyAlignment="1">
      <alignment horizontal="right"/>
    </xf>
    <xf numFmtId="0" fontId="4" fillId="2" borderId="0" xfId="10" applyFont="1">
      <alignment horizontal="left"/>
    </xf>
    <xf numFmtId="0" fontId="4" fillId="2" borderId="0" xfId="10" applyFont="1" applyAlignment="1">
      <alignment horizontal="center" vertical="center"/>
    </xf>
    <xf numFmtId="0" fontId="4" fillId="2" borderId="0" xfId="10" applyFont="1" applyAlignment="1">
      <alignment horizont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9" applyFont="1"/>
    <xf numFmtId="0" fontId="3" fillId="0" borderId="0" xfId="9" applyFont="1" applyAlignment="1">
      <alignment horizontal="center" vertical="center"/>
    </xf>
    <xf numFmtId="0" fontId="4" fillId="0" borderId="0" xfId="13" applyFont="1"/>
    <xf numFmtId="0" fontId="2" fillId="0" borderId="0" xfId="13"/>
    <xf numFmtId="0" fontId="3" fillId="2" borderId="5" xfId="0" applyFont="1" applyFill="1" applyBorder="1" applyAlignment="1">
      <alignment horizontal="right"/>
    </xf>
    <xf numFmtId="0" fontId="7" fillId="2" borderId="5" xfId="0" applyFont="1" applyFill="1" applyBorder="1"/>
    <xf numFmtId="0" fontId="3" fillId="2" borderId="4" xfId="0" applyFont="1" applyFill="1" applyBorder="1" applyAlignment="1">
      <alignment horizontal="right"/>
    </xf>
    <xf numFmtId="166" fontId="3" fillId="2" borderId="0" xfId="19" applyNumberFormat="1" applyFont="1" applyFill="1" applyAlignment="1">
      <alignment horizontal="right"/>
    </xf>
    <xf numFmtId="171" fontId="3" fillId="2" borderId="0" xfId="19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4" borderId="3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8" fillId="4" borderId="2" xfId="0" applyFont="1" applyFill="1" applyBorder="1"/>
    <xf numFmtId="0" fontId="8" fillId="4" borderId="3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left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0" fillId="2" borderId="0" xfId="0" applyFont="1" applyFill="1"/>
    <xf numFmtId="0" fontId="8" fillId="2" borderId="0" xfId="0" applyFont="1" applyFill="1"/>
    <xf numFmtId="173" fontId="12" fillId="4" borderId="7" xfId="5" applyNumberFormat="1" applyFont="1" applyFill="1" applyBorder="1" applyAlignment="1">
      <alignment horizontal="center" vertical="center"/>
    </xf>
    <xf numFmtId="166" fontId="12" fillId="5" borderId="7" xfId="5" applyNumberFormat="1" applyFont="1" applyFill="1" applyBorder="1" applyAlignment="1">
      <alignment horizontal="center" vertical="center"/>
    </xf>
    <xf numFmtId="3" fontId="12" fillId="5" borderId="7" xfId="5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174" fontId="4" fillId="0" borderId="0" xfId="2" applyNumberFormat="1" applyFont="1"/>
    <xf numFmtId="175" fontId="12" fillId="4" borderId="7" xfId="5" applyNumberFormat="1" applyFont="1" applyFill="1" applyBorder="1" applyAlignment="1">
      <alignment horizontal="center" vertical="center"/>
    </xf>
    <xf numFmtId="166" fontId="12" fillId="5" borderId="7" xfId="5" applyNumberFormat="1" applyFont="1" applyFill="1" applyBorder="1" applyAlignment="1">
      <alignment horizontal="right" vertical="center"/>
    </xf>
    <xf numFmtId="3" fontId="12" fillId="5" borderId="8" xfId="5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/>
    </xf>
    <xf numFmtId="166" fontId="12" fillId="5" borderId="8" xfId="5" applyNumberFormat="1" applyFont="1" applyFill="1" applyBorder="1" applyAlignment="1">
      <alignment horizontal="right" vertical="center"/>
    </xf>
    <xf numFmtId="166" fontId="15" fillId="5" borderId="8" xfId="5" applyNumberFormat="1" applyFont="1" applyFill="1" applyBorder="1" applyAlignment="1">
      <alignment horizontal="right" vertical="center"/>
    </xf>
    <xf numFmtId="3" fontId="15" fillId="5" borderId="8" xfId="5" applyNumberFormat="1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/>
    </xf>
    <xf numFmtId="166" fontId="12" fillId="2" borderId="8" xfId="5" applyNumberFormat="1" applyFont="1" applyFill="1" applyBorder="1" applyAlignment="1">
      <alignment horizontal="right" vertical="center"/>
    </xf>
    <xf numFmtId="0" fontId="12" fillId="5" borderId="9" xfId="0" applyFont="1" applyFill="1" applyBorder="1" applyAlignment="1">
      <alignment horizontal="left" vertical="center"/>
    </xf>
    <xf numFmtId="3" fontId="15" fillId="2" borderId="8" xfId="5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/>
    </xf>
    <xf numFmtId="175" fontId="15" fillId="7" borderId="7" xfId="0" applyNumberFormat="1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/>
    </xf>
    <xf numFmtId="0" fontId="13" fillId="6" borderId="0" xfId="18" applyFont="1" applyFill="1" applyAlignment="1">
      <alignment horizontal="left"/>
    </xf>
    <xf numFmtId="0" fontId="16" fillId="6" borderId="0" xfId="18" applyFont="1" applyFill="1"/>
    <xf numFmtId="0" fontId="17" fillId="6" borderId="0" xfId="6" applyFont="1" applyFill="1" applyAlignment="1">
      <alignment horizontal="left"/>
    </xf>
    <xf numFmtId="0" fontId="17" fillId="6" borderId="0" xfId="6" applyFont="1" applyFill="1" applyAlignment="1">
      <alignment horizontal="center"/>
    </xf>
    <xf numFmtId="0" fontId="2" fillId="6" borderId="0" xfId="6" applyFill="1"/>
    <xf numFmtId="0" fontId="18" fillId="6" borderId="0" xfId="6" applyFont="1" applyFill="1" applyAlignment="1">
      <alignment horizontal="left"/>
    </xf>
    <xf numFmtId="0" fontId="19" fillId="8" borderId="0" xfId="6" applyFont="1" applyFill="1" applyAlignment="1">
      <alignment horizontal="left"/>
    </xf>
    <xf numFmtId="0" fontId="19" fillId="8" borderId="0" xfId="6" applyFont="1" applyFill="1" applyAlignment="1">
      <alignment horizontal="center"/>
    </xf>
    <xf numFmtId="165" fontId="17" fillId="0" borderId="0" xfId="6" applyNumberFormat="1" applyFont="1" applyAlignment="1">
      <alignment horizontal="right"/>
    </xf>
    <xf numFmtId="165" fontId="17" fillId="0" borderId="0" xfId="6" applyNumberFormat="1" applyFont="1" applyAlignment="1">
      <alignment horizontal="center"/>
    </xf>
    <xf numFmtId="165" fontId="17" fillId="0" borderId="0" xfId="6" applyNumberFormat="1" applyFont="1" applyAlignment="1">
      <alignment horizontal="center" vertical="center"/>
    </xf>
    <xf numFmtId="165" fontId="17" fillId="6" borderId="0" xfId="6" applyNumberFormat="1" applyFont="1" applyFill="1" applyAlignment="1">
      <alignment horizontal="right"/>
    </xf>
    <xf numFmtId="165" fontId="17" fillId="6" borderId="0" xfId="6" applyNumberFormat="1" applyFont="1" applyFill="1" applyAlignment="1">
      <alignment horizontal="center"/>
    </xf>
    <xf numFmtId="165" fontId="17" fillId="6" borderId="0" xfId="6" applyNumberFormat="1" applyFont="1" applyFill="1" applyAlignment="1">
      <alignment horizontal="center" vertical="center"/>
    </xf>
    <xf numFmtId="167" fontId="2" fillId="6" borderId="0" xfId="1" applyNumberFormat="1" applyFont="1" applyFill="1"/>
    <xf numFmtId="165" fontId="2" fillId="6" borderId="0" xfId="6" applyNumberFormat="1" applyFill="1"/>
    <xf numFmtId="43" fontId="17" fillId="6" borderId="0" xfId="1" applyFont="1" applyFill="1" applyAlignment="1">
      <alignment horizontal="right"/>
    </xf>
    <xf numFmtId="0" fontId="13" fillId="9" borderId="11" xfId="6" applyFont="1" applyFill="1" applyBorder="1" applyAlignment="1">
      <alignment horizontal="left"/>
    </xf>
    <xf numFmtId="170" fontId="20" fillId="4" borderId="1" xfId="0" applyNumberFormat="1" applyFont="1" applyFill="1" applyBorder="1" applyAlignment="1">
      <alignment horizontal="right"/>
    </xf>
    <xf numFmtId="176" fontId="2" fillId="6" borderId="0" xfId="6" applyNumberFormat="1" applyFill="1"/>
    <xf numFmtId="167" fontId="17" fillId="6" borderId="0" xfId="1" applyNumberFormat="1" applyFont="1" applyFill="1" applyAlignment="1">
      <alignment horizontal="right"/>
    </xf>
    <xf numFmtId="173" fontId="17" fillId="6" borderId="0" xfId="6" applyNumberFormat="1" applyFont="1" applyFill="1"/>
    <xf numFmtId="177" fontId="17" fillId="6" borderId="0" xfId="6" applyNumberFormat="1" applyFont="1" applyFill="1"/>
    <xf numFmtId="173" fontId="17" fillId="6" borderId="0" xfId="6" applyNumberFormat="1" applyFont="1" applyFill="1" applyAlignment="1">
      <alignment horizontal="center" vertical="center"/>
    </xf>
    <xf numFmtId="168" fontId="2" fillId="6" borderId="0" xfId="2" applyNumberFormat="1" applyFont="1" applyFill="1"/>
    <xf numFmtId="169" fontId="17" fillId="6" borderId="0" xfId="1" applyNumberFormat="1" applyFont="1" applyFill="1" applyAlignment="1">
      <alignment horizontal="right"/>
    </xf>
    <xf numFmtId="0" fontId="13" fillId="6" borderId="11" xfId="6" applyFont="1" applyFill="1" applyBorder="1" applyAlignment="1">
      <alignment horizontal="left"/>
    </xf>
    <xf numFmtId="173" fontId="13" fillId="6" borderId="11" xfId="6" applyNumberFormat="1" applyFont="1" applyFill="1" applyBorder="1" applyAlignment="1">
      <alignment horizontal="center" vertical="center"/>
    </xf>
    <xf numFmtId="0" fontId="2" fillId="6" borderId="0" xfId="6" applyFill="1" applyAlignment="1">
      <alignment horizontal="left"/>
    </xf>
    <xf numFmtId="165" fontId="2" fillId="6" borderId="0" xfId="6" applyNumberFormat="1" applyFill="1" applyAlignment="1">
      <alignment horizontal="center"/>
    </xf>
    <xf numFmtId="0" fontId="2" fillId="6" borderId="0" xfId="6" applyFill="1" applyAlignment="1">
      <alignment vertical="center"/>
    </xf>
    <xf numFmtId="0" fontId="2" fillId="6" borderId="0" xfId="6" applyFill="1" applyAlignment="1">
      <alignment horizontal="center"/>
    </xf>
    <xf numFmtId="178" fontId="23" fillId="0" borderId="0" xfId="1" applyNumberFormat="1" applyFont="1" applyFill="1" applyAlignment="1">
      <alignment horizontal="right"/>
    </xf>
    <xf numFmtId="0" fontId="2" fillId="0" borderId="0" xfId="6" applyAlignment="1">
      <alignment horizontal="center"/>
    </xf>
    <xf numFmtId="178" fontId="23" fillId="0" borderId="0" xfId="1" applyNumberFormat="1" applyFont="1" applyAlignment="1">
      <alignment horizontal="right"/>
    </xf>
    <xf numFmtId="167" fontId="2" fillId="6" borderId="0" xfId="1" applyNumberFormat="1" applyFont="1" applyFill="1" applyAlignment="1">
      <alignment horizontal="center"/>
    </xf>
    <xf numFmtId="43" fontId="2" fillId="6" borderId="0" xfId="1" applyFont="1" applyFill="1" applyAlignment="1">
      <alignment horizontal="center"/>
    </xf>
    <xf numFmtId="0" fontId="17" fillId="10" borderId="0" xfId="3" applyFont="1" applyFill="1"/>
    <xf numFmtId="3" fontId="17" fillId="6" borderId="0" xfId="3" applyNumberFormat="1" applyFont="1" applyFill="1"/>
    <xf numFmtId="0" fontId="17" fillId="6" borderId="0" xfId="3" applyFont="1" applyFill="1"/>
    <xf numFmtId="0" fontId="17" fillId="6" borderId="0" xfId="3" applyFont="1" applyFill="1" applyAlignment="1">
      <alignment horizontal="center"/>
    </xf>
    <xf numFmtId="0" fontId="21" fillId="0" borderId="0" xfId="3" applyFont="1" applyAlignment="1">
      <alignment horizontal="left"/>
    </xf>
    <xf numFmtId="3" fontId="13" fillId="6" borderId="0" xfId="3" applyNumberFormat="1" applyFont="1" applyFill="1"/>
    <xf numFmtId="0" fontId="13" fillId="6" borderId="0" xfId="3" applyFont="1" applyFill="1"/>
    <xf numFmtId="0" fontId="13" fillId="6" borderId="0" xfId="3" applyFont="1" applyFill="1" applyAlignment="1">
      <alignment horizontal="center"/>
    </xf>
    <xf numFmtId="168" fontId="17" fillId="6" borderId="0" xfId="3" applyNumberFormat="1" applyFont="1" applyFill="1"/>
    <xf numFmtId="0" fontId="17" fillId="6" borderId="0" xfId="3" applyFont="1" applyFill="1" applyAlignment="1">
      <alignment horizontal="left"/>
    </xf>
    <xf numFmtId="167" fontId="17" fillId="6" borderId="0" xfId="4" applyNumberFormat="1" applyFont="1" applyFill="1"/>
    <xf numFmtId="10" fontId="17" fillId="6" borderId="0" xfId="2" applyNumberFormat="1" applyFont="1" applyFill="1"/>
    <xf numFmtId="167" fontId="17" fillId="6" borderId="0" xfId="1" applyNumberFormat="1" applyFont="1" applyFill="1"/>
    <xf numFmtId="0" fontId="17" fillId="6" borderId="0" xfId="3" applyFont="1" applyFill="1" applyAlignment="1">
      <alignment horizontal="left" vertical="top"/>
    </xf>
    <xf numFmtId="0" fontId="2" fillId="2" borderId="0" xfId="3" applyFill="1" applyAlignment="1">
      <alignment wrapText="1"/>
    </xf>
    <xf numFmtId="0" fontId="18" fillId="6" borderId="0" xfId="3" applyFont="1" applyFill="1" applyAlignment="1">
      <alignment horizontal="left"/>
    </xf>
    <xf numFmtId="10" fontId="13" fillId="6" borderId="11" xfId="3" applyNumberFormat="1" applyFont="1" applyFill="1" applyBorder="1" applyAlignment="1">
      <alignment horizontal="center" wrapText="1"/>
    </xf>
    <xf numFmtId="3" fontId="13" fillId="6" borderId="11" xfId="3" applyNumberFormat="1" applyFont="1" applyFill="1" applyBorder="1" applyAlignment="1">
      <alignment horizontal="center" wrapText="1"/>
    </xf>
    <xf numFmtId="0" fontId="13" fillId="6" borderId="11" xfId="3" applyFont="1" applyFill="1" applyBorder="1" applyAlignment="1">
      <alignment horizontal="center" wrapText="1"/>
    </xf>
    <xf numFmtId="3" fontId="17" fillId="2" borderId="0" xfId="3" applyNumberFormat="1" applyFont="1" applyFill="1" applyAlignment="1">
      <alignment horizontal="center" wrapText="1"/>
    </xf>
    <xf numFmtId="10" fontId="17" fillId="2" borderId="0" xfId="3" applyNumberFormat="1" applyFont="1" applyFill="1" applyAlignment="1">
      <alignment horizontal="center" wrapText="1"/>
    </xf>
    <xf numFmtId="0" fontId="17" fillId="2" borderId="0" xfId="3" applyFont="1" applyFill="1" applyAlignment="1">
      <alignment horizontal="center" wrapText="1"/>
    </xf>
    <xf numFmtId="166" fontId="2" fillId="2" borderId="0" xfId="3" applyNumberFormat="1" applyFill="1"/>
    <xf numFmtId="0" fontId="2" fillId="2" borderId="0" xfId="3" applyFill="1" applyAlignment="1">
      <alignment horizontal="left"/>
    </xf>
    <xf numFmtId="166" fontId="2" fillId="2" borderId="0" xfId="3" applyNumberFormat="1" applyFill="1" applyAlignment="1">
      <alignment horizontal="left"/>
    </xf>
    <xf numFmtId="3" fontId="2" fillId="2" borderId="0" xfId="3" applyNumberFormat="1" applyFill="1" applyAlignment="1">
      <alignment horizontal="left"/>
    </xf>
    <xf numFmtId="10" fontId="13" fillId="9" borderId="0" xfId="3" applyNumberFormat="1" applyFont="1" applyFill="1" applyAlignment="1">
      <alignment horizontal="center" wrapText="1"/>
    </xf>
    <xf numFmtId="3" fontId="13" fillId="9" borderId="0" xfId="3" applyNumberFormat="1" applyFont="1" applyFill="1" applyAlignment="1">
      <alignment horizontal="center" wrapText="1"/>
    </xf>
    <xf numFmtId="0" fontId="13" fillId="9" borderId="0" xfId="3" applyFont="1" applyFill="1" applyAlignment="1">
      <alignment horizontal="center" wrapText="1"/>
    </xf>
    <xf numFmtId="0" fontId="25" fillId="0" borderId="0" xfId="0" applyFont="1"/>
    <xf numFmtId="3" fontId="26" fillId="8" borderId="0" xfId="3" applyNumberFormat="1" applyFont="1" applyFill="1" applyAlignment="1">
      <alignment horizontal="center" wrapText="1"/>
    </xf>
    <xf numFmtId="0" fontId="26" fillId="8" borderId="0" xfId="3" applyFont="1" applyFill="1" applyAlignment="1">
      <alignment horizontal="center" wrapText="1"/>
    </xf>
    <xf numFmtId="0" fontId="27" fillId="6" borderId="0" xfId="3" applyFont="1" applyFill="1"/>
    <xf numFmtId="0" fontId="29" fillId="6" borderId="0" xfId="3" applyFont="1" applyFill="1" applyAlignment="1">
      <alignment horizontal="right"/>
    </xf>
    <xf numFmtId="0" fontId="16" fillId="6" borderId="0" xfId="3" applyFont="1" applyFill="1"/>
    <xf numFmtId="10" fontId="0" fillId="0" borderId="0" xfId="0" applyNumberForma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33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indent="1"/>
    </xf>
    <xf numFmtId="167" fontId="0" fillId="2" borderId="0" xfId="1" applyNumberFormat="1" applyFont="1" applyFill="1" applyAlignment="1">
      <alignment horizontal="center" vertical="center"/>
    </xf>
    <xf numFmtId="3" fontId="0" fillId="2" borderId="0" xfId="0" applyNumberFormat="1" applyFill="1"/>
    <xf numFmtId="167" fontId="34" fillId="0" borderId="0" xfId="1" applyNumberFormat="1" applyFont="1" applyAlignment="1">
      <alignment horizontal="center" vertical="center"/>
    </xf>
    <xf numFmtId="3" fontId="0" fillId="0" borderId="0" xfId="0" applyNumberFormat="1"/>
    <xf numFmtId="0" fontId="32" fillId="3" borderId="0" xfId="0" applyFont="1" applyFill="1" applyAlignment="1">
      <alignment horizontal="left"/>
    </xf>
    <xf numFmtId="169" fontId="30" fillId="3" borderId="0" xfId="1" applyNumberFormat="1" applyFont="1" applyFill="1" applyAlignment="1">
      <alignment horizontal="center" vertical="center"/>
    </xf>
    <xf numFmtId="169" fontId="0" fillId="2" borderId="0" xfId="1" applyNumberFormat="1" applyFont="1" applyFill="1" applyAlignment="1">
      <alignment horizontal="center"/>
    </xf>
    <xf numFmtId="169" fontId="2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9" fontId="2" fillId="0" borderId="0" xfId="15" applyNumberFormat="1" applyAlignment="1">
      <alignment horizontal="center"/>
    </xf>
    <xf numFmtId="0" fontId="33" fillId="0" borderId="0" xfId="0" applyFont="1" applyAlignment="1">
      <alignment vertical="center"/>
    </xf>
    <xf numFmtId="17" fontId="0" fillId="2" borderId="0" xfId="0" applyNumberFormat="1" applyFill="1" applyAlignment="1">
      <alignment horizontal="left" indent="1"/>
    </xf>
    <xf numFmtId="169" fontId="0" fillId="0" borderId="0" xfId="1" applyNumberFormat="1" applyFont="1" applyFill="1" applyAlignment="1">
      <alignment horizontal="center"/>
    </xf>
    <xf numFmtId="0" fontId="31" fillId="2" borderId="1" xfId="0" applyFont="1" applyFill="1" applyBorder="1" applyAlignment="1">
      <alignment horizontal="left"/>
    </xf>
    <xf numFmtId="168" fontId="31" fillId="0" borderId="1" xfId="0" applyNumberFormat="1" applyFont="1" applyBorder="1" applyAlignment="1">
      <alignment horizontal="right" vertical="center"/>
    </xf>
    <xf numFmtId="168" fontId="31" fillId="2" borderId="1" xfId="0" applyNumberFormat="1" applyFont="1" applyFill="1" applyBorder="1" applyAlignment="1">
      <alignment horizontal="right" vertical="center"/>
    </xf>
    <xf numFmtId="168" fontId="31" fillId="0" borderId="0" xfId="0" applyNumberFormat="1" applyFont="1" applyAlignment="1">
      <alignment horizontal="right" vertical="center"/>
    </xf>
    <xf numFmtId="168" fontId="31" fillId="2" borderId="0" xfId="0" applyNumberFormat="1" applyFont="1" applyFill="1" applyAlignment="1">
      <alignment horizontal="right" vertical="center"/>
    </xf>
    <xf numFmtId="43" fontId="31" fillId="2" borderId="0" xfId="1" applyFont="1" applyFill="1" applyAlignment="1">
      <alignment horizontal="center"/>
    </xf>
    <xf numFmtId="0" fontId="32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69" fontId="0" fillId="0" borderId="0" xfId="1" applyNumberFormat="1" applyFont="1" applyAlignment="1">
      <alignment horizontal="center"/>
    </xf>
    <xf numFmtId="170" fontId="0" fillId="2" borderId="0" xfId="0" applyNumberFormat="1" applyFill="1" applyAlignment="1">
      <alignment horizontal="center"/>
    </xf>
    <xf numFmtId="169" fontId="34" fillId="0" borderId="0" xfId="1" applyNumberFormat="1" applyFont="1" applyAlignment="1">
      <alignment horizontal="center"/>
    </xf>
    <xf numFmtId="169" fontId="0" fillId="2" borderId="0" xfId="1" applyNumberFormat="1" applyFont="1" applyFill="1" applyAlignment="1">
      <alignment horizontal="center" vertical="center"/>
    </xf>
    <xf numFmtId="0" fontId="31" fillId="2" borderId="1" xfId="0" applyFont="1" applyFill="1" applyBorder="1" applyAlignment="1">
      <alignment horizontal="left" indent="1"/>
    </xf>
    <xf numFmtId="10" fontId="31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36" fillId="11" borderId="0" xfId="10" applyFont="1" applyFill="1" applyAlignment="1">
      <alignment horizontal="left" vertical="center"/>
    </xf>
    <xf numFmtId="0" fontId="36" fillId="11" borderId="0" xfId="10" applyFont="1" applyFill="1" applyAlignment="1">
      <alignment horizontal="center" vertical="center"/>
    </xf>
    <xf numFmtId="0" fontId="6" fillId="2" borderId="0" xfId="10" applyAlignment="1">
      <alignment horizontal="left" vertical="center"/>
    </xf>
    <xf numFmtId="0" fontId="37" fillId="11" borderId="0" xfId="10" applyFont="1" applyFill="1">
      <alignment horizontal="left"/>
    </xf>
    <xf numFmtId="0" fontId="37" fillId="11" borderId="0" xfId="10" applyFont="1" applyFill="1" applyAlignment="1">
      <alignment horizontal="center"/>
    </xf>
    <xf numFmtId="3" fontId="6" fillId="4" borderId="0" xfId="10" applyNumberFormat="1" applyFill="1">
      <alignment horizontal="left"/>
    </xf>
    <xf numFmtId="3" fontId="6" fillId="4" borderId="0" xfId="10" applyNumberFormat="1" applyFill="1" applyAlignment="1">
      <alignment horizontal="center"/>
    </xf>
    <xf numFmtId="171" fontId="6" fillId="4" borderId="0" xfId="5" applyNumberFormat="1" applyFont="1" applyFill="1" applyBorder="1" applyAlignment="1">
      <alignment horizontal="center"/>
    </xf>
    <xf numFmtId="171" fontId="6" fillId="4" borderId="15" xfId="5" applyNumberFormat="1" applyFont="1" applyFill="1" applyBorder="1" applyAlignment="1">
      <alignment horizontal="center"/>
    </xf>
    <xf numFmtId="10" fontId="6" fillId="4" borderId="0" xfId="2" applyNumberFormat="1" applyFont="1" applyFill="1" applyBorder="1" applyAlignment="1">
      <alignment horizontal="center"/>
    </xf>
    <xf numFmtId="43" fontId="6" fillId="2" borderId="0" xfId="1" applyFont="1" applyFill="1" applyAlignment="1">
      <alignment horizontal="left"/>
    </xf>
    <xf numFmtId="3" fontId="6" fillId="2" borderId="0" xfId="10" applyNumberFormat="1">
      <alignment horizontal="left"/>
    </xf>
    <xf numFmtId="3" fontId="6" fillId="2" borderId="0" xfId="10" applyNumberFormat="1" applyAlignment="1">
      <alignment horizontal="center"/>
    </xf>
    <xf numFmtId="171" fontId="6" fillId="2" borderId="0" xfId="5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0" fontId="5" fillId="0" borderId="0" xfId="9"/>
    <xf numFmtId="171" fontId="6" fillId="0" borderId="0" xfId="5" applyNumberFormat="1" applyFont="1" applyFill="1" applyBorder="1" applyAlignment="1">
      <alignment horizontal="center"/>
    </xf>
    <xf numFmtId="0" fontId="6" fillId="0" borderId="0" xfId="10" applyFill="1">
      <alignment horizontal="left"/>
    </xf>
    <xf numFmtId="171" fontId="6" fillId="2" borderId="0" xfId="5" applyNumberFormat="1" applyFont="1" applyFill="1" applyAlignment="1">
      <alignment horizontal="center"/>
    </xf>
    <xf numFmtId="3" fontId="6" fillId="2" borderId="15" xfId="10" applyNumberFormat="1" applyBorder="1" applyAlignment="1">
      <alignment horizontal="center"/>
    </xf>
    <xf numFmtId="10" fontId="6" fillId="2" borderId="0" xfId="2" applyNumberFormat="1" applyFont="1" applyFill="1" applyBorder="1" applyAlignment="1">
      <alignment horizontal="center"/>
    </xf>
    <xf numFmtId="10" fontId="6" fillId="2" borderId="0" xfId="2" applyNumberFormat="1" applyFont="1" applyFill="1" applyAlignment="1">
      <alignment horizontal="center"/>
    </xf>
    <xf numFmtId="3" fontId="38" fillId="2" borderId="1" xfId="10" applyNumberFormat="1" applyFont="1" applyBorder="1">
      <alignment horizontal="left"/>
    </xf>
    <xf numFmtId="3" fontId="38" fillId="2" borderId="1" xfId="10" applyNumberFormat="1" applyFont="1" applyBorder="1" applyAlignment="1">
      <alignment horizontal="center"/>
    </xf>
    <xf numFmtId="3" fontId="38" fillId="2" borderId="16" xfId="10" applyNumberFormat="1" applyFont="1" applyBorder="1" applyAlignment="1">
      <alignment horizontal="center"/>
    </xf>
    <xf numFmtId="10" fontId="38" fillId="2" borderId="1" xfId="2" applyNumberFormat="1" applyFont="1" applyFill="1" applyBorder="1" applyAlignment="1">
      <alignment horizontal="center"/>
    </xf>
    <xf numFmtId="3" fontId="39" fillId="2" borderId="0" xfId="10" applyNumberFormat="1" applyFont="1">
      <alignment horizontal="left"/>
    </xf>
    <xf numFmtId="3" fontId="38" fillId="2" borderId="0" xfId="10" applyNumberFormat="1" applyFont="1" applyAlignment="1">
      <alignment horizontal="center"/>
    </xf>
    <xf numFmtId="10" fontId="38" fillId="2" borderId="15" xfId="2" applyNumberFormat="1" applyFont="1" applyFill="1" applyBorder="1" applyAlignment="1">
      <alignment horizontal="center"/>
    </xf>
    <xf numFmtId="3" fontId="38" fillId="2" borderId="1" xfId="10" applyNumberFormat="1" applyFont="1" applyBorder="1" applyAlignment="1">
      <alignment horizontal="left" vertical="center" wrapText="1"/>
    </xf>
    <xf numFmtId="3" fontId="38" fillId="2" borderId="1" xfId="10" applyNumberFormat="1" applyFont="1" applyBorder="1" applyAlignment="1">
      <alignment horizontal="center" vertical="center"/>
    </xf>
    <xf numFmtId="3" fontId="38" fillId="2" borderId="17" xfId="10" applyNumberFormat="1" applyFont="1" applyBorder="1" applyAlignment="1">
      <alignment horizontal="center" vertical="center"/>
    </xf>
    <xf numFmtId="10" fontId="38" fillId="2" borderId="4" xfId="2" applyNumberFormat="1" applyFont="1" applyFill="1" applyBorder="1" applyAlignment="1">
      <alignment horizontal="center" vertical="center"/>
    </xf>
    <xf numFmtId="0" fontId="6" fillId="2" borderId="1" xfId="10" applyBorder="1" applyAlignment="1">
      <alignment horizontal="center"/>
    </xf>
    <xf numFmtId="0" fontId="6" fillId="2" borderId="1" xfId="10" applyBorder="1">
      <alignment horizontal="left"/>
    </xf>
    <xf numFmtId="0" fontId="2" fillId="0" borderId="0" xfId="16"/>
    <xf numFmtId="0" fontId="36" fillId="3" borderId="0" xfId="10" applyFont="1" applyFill="1" applyAlignment="1">
      <alignment horizontal="left" vertical="center"/>
    </xf>
    <xf numFmtId="17" fontId="36" fillId="3" borderId="0" xfId="10" applyNumberFormat="1" applyFont="1" applyFill="1" applyAlignment="1">
      <alignment horizontal="center" vertical="center"/>
    </xf>
    <xf numFmtId="0" fontId="36" fillId="3" borderId="0" xfId="10" applyFont="1" applyFill="1" applyAlignment="1">
      <alignment horizontal="center" vertical="center"/>
    </xf>
    <xf numFmtId="0" fontId="39" fillId="2" borderId="0" xfId="10" applyFont="1">
      <alignment horizontal="left"/>
    </xf>
    <xf numFmtId="0" fontId="36" fillId="2" borderId="0" xfId="10" applyFont="1" applyAlignment="1">
      <alignment horizontal="center"/>
    </xf>
    <xf numFmtId="0" fontId="38" fillId="2" borderId="0" xfId="10" applyFont="1">
      <alignment horizontal="left"/>
    </xf>
    <xf numFmtId="3" fontId="40" fillId="2" borderId="18" xfId="10" applyNumberFormat="1" applyFont="1" applyBorder="1" applyAlignment="1">
      <alignment horizontal="center"/>
    </xf>
    <xf numFmtId="10" fontId="38" fillId="2" borderId="18" xfId="2" applyNumberFormat="1" applyFont="1" applyFill="1" applyBorder="1" applyAlignment="1">
      <alignment horizontal="center"/>
    </xf>
    <xf numFmtId="0" fontId="6" fillId="2" borderId="18" xfId="10" applyBorder="1" applyAlignment="1">
      <alignment horizontal="center"/>
    </xf>
    <xf numFmtId="0" fontId="6" fillId="2" borderId="19" xfId="10" applyBorder="1" applyAlignment="1">
      <alignment horizontal="center"/>
    </xf>
    <xf numFmtId="171" fontId="6" fillId="2" borderId="20" xfId="5" applyNumberFormat="1" applyFont="1" applyFill="1" applyBorder="1" applyAlignment="1">
      <alignment horizontal="center"/>
    </xf>
    <xf numFmtId="10" fontId="6" fillId="2" borderId="21" xfId="2" applyNumberFormat="1" applyFont="1" applyFill="1" applyBorder="1" applyAlignment="1">
      <alignment horizontal="center"/>
    </xf>
    <xf numFmtId="10" fontId="0" fillId="0" borderId="0" xfId="0" applyNumberFormat="1"/>
    <xf numFmtId="180" fontId="6" fillId="2" borderId="20" xfId="5" applyNumberFormat="1" applyFont="1" applyFill="1" applyBorder="1" applyAlignment="1">
      <alignment horizontal="center"/>
    </xf>
    <xf numFmtId="171" fontId="6" fillId="2" borderId="22" xfId="5" applyNumberFormat="1" applyFont="1" applyFill="1" applyBorder="1" applyAlignment="1">
      <alignment horizontal="center"/>
    </xf>
    <xf numFmtId="10" fontId="6" fillId="2" borderId="23" xfId="2" applyNumberFormat="1" applyFont="1" applyFill="1" applyBorder="1" applyAlignment="1">
      <alignment horizontal="center"/>
    </xf>
    <xf numFmtId="3" fontId="38" fillId="2" borderId="0" xfId="10" applyNumberFormat="1" applyFont="1">
      <alignment horizontal="left"/>
    </xf>
    <xf numFmtId="3" fontId="40" fillId="0" borderId="24" xfId="10" applyNumberFormat="1" applyFont="1" applyFill="1" applyBorder="1" applyAlignment="1">
      <alignment horizontal="center"/>
    </xf>
    <xf numFmtId="10" fontId="38" fillId="2" borderId="24" xfId="2" applyNumberFormat="1" applyFont="1" applyFill="1" applyBorder="1" applyAlignment="1">
      <alignment horizontal="center"/>
    </xf>
    <xf numFmtId="9" fontId="38" fillId="2" borderId="1" xfId="2" applyFont="1" applyFill="1" applyBorder="1" applyAlignment="1">
      <alignment horizontal="center"/>
    </xf>
    <xf numFmtId="9" fontId="38" fillId="2" borderId="0" xfId="2" applyFont="1" applyFill="1" applyBorder="1" applyAlignment="1">
      <alignment horizontal="center"/>
    </xf>
    <xf numFmtId="0" fontId="38" fillId="2" borderId="0" xfId="10" applyFont="1" applyAlignment="1">
      <alignment horizontal="center"/>
    </xf>
    <xf numFmtId="171" fontId="38" fillId="12" borderId="2" xfId="10" applyNumberFormat="1" applyFont="1" applyFill="1" applyBorder="1" applyAlignment="1">
      <alignment horizontal="center"/>
    </xf>
    <xf numFmtId="168" fontId="38" fillId="12" borderId="3" xfId="2" applyNumberFormat="1" applyFont="1" applyFill="1" applyBorder="1" applyAlignment="1">
      <alignment horizontal="center"/>
    </xf>
    <xf numFmtId="171" fontId="6" fillId="2" borderId="25" xfId="5" applyNumberFormat="1" applyFont="1" applyFill="1" applyBorder="1" applyAlignment="1">
      <alignment horizontal="center"/>
    </xf>
    <xf numFmtId="168" fontId="6" fillId="2" borderId="21" xfId="2" applyNumberFormat="1" applyFont="1" applyFill="1" applyBorder="1" applyAlignment="1">
      <alignment horizontal="center"/>
    </xf>
    <xf numFmtId="171" fontId="6" fillId="2" borderId="26" xfId="5" applyNumberFormat="1" applyFont="1" applyFill="1" applyBorder="1" applyAlignment="1">
      <alignment horizontal="center"/>
    </xf>
    <xf numFmtId="168" fontId="6" fillId="2" borderId="23" xfId="2" applyNumberFormat="1" applyFont="1" applyFill="1" applyBorder="1" applyAlignment="1">
      <alignment horizontal="center"/>
    </xf>
    <xf numFmtId="168" fontId="38" fillId="2" borderId="1" xfId="2" applyNumberFormat="1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41" fillId="2" borderId="0" xfId="0" applyFont="1" applyFill="1"/>
    <xf numFmtId="0" fontId="4" fillId="2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166" fontId="4" fillId="2" borderId="0" xfId="0" applyNumberFormat="1" applyFont="1" applyFill="1"/>
    <xf numFmtId="0" fontId="4" fillId="2" borderId="0" xfId="0" applyFont="1" applyFill="1" applyAlignment="1">
      <alignment horizontal="left" vertical="center"/>
    </xf>
    <xf numFmtId="166" fontId="4" fillId="2" borderId="0" xfId="5" applyNumberFormat="1" applyFont="1" applyFill="1" applyBorder="1" applyAlignment="1">
      <alignment vertical="center" wrapText="1"/>
    </xf>
    <xf numFmtId="1" fontId="4" fillId="2" borderId="0" xfId="0" applyNumberFormat="1" applyFont="1" applyFill="1"/>
    <xf numFmtId="168" fontId="4" fillId="2" borderId="0" xfId="2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166" fontId="4" fillId="2" borderId="0" xfId="5" applyNumberFormat="1" applyFont="1" applyFill="1" applyBorder="1"/>
    <xf numFmtId="168" fontId="4" fillId="2" borderId="0" xfId="2" applyNumberFormat="1" applyFont="1" applyFill="1" applyBorder="1"/>
    <xf numFmtId="0" fontId="4" fillId="0" borderId="0" xfId="0" applyFont="1" applyAlignment="1">
      <alignment horizontal="left"/>
    </xf>
    <xf numFmtId="166" fontId="4" fillId="0" borderId="0" xfId="5" applyNumberFormat="1" applyFont="1" applyFill="1" applyBorder="1"/>
    <xf numFmtId="166" fontId="4" fillId="0" borderId="0" xfId="5" applyNumberFormat="1" applyFont="1" applyFill="1" applyBorder="1" applyAlignment="1">
      <alignment vertical="center" wrapText="1"/>
    </xf>
    <xf numFmtId="167" fontId="4" fillId="2" borderId="0" xfId="1" applyNumberFormat="1" applyFont="1" applyFill="1"/>
    <xf numFmtId="0" fontId="20" fillId="4" borderId="1" xfId="0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vertical="center" wrapText="1"/>
    </xf>
    <xf numFmtId="9" fontId="4" fillId="2" borderId="0" xfId="2" applyFont="1" applyFill="1" applyBorder="1"/>
    <xf numFmtId="0" fontId="20" fillId="2" borderId="0" xfId="0" applyFont="1" applyFill="1" applyAlignment="1">
      <alignment horizontal="left" vertical="center"/>
    </xf>
    <xf numFmtId="17" fontId="4" fillId="2" borderId="0" xfId="0" applyNumberFormat="1" applyFont="1" applyFill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168" fontId="20" fillId="2" borderId="1" xfId="0" applyNumberFormat="1" applyFont="1" applyFill="1" applyBorder="1" applyAlignment="1">
      <alignment horizontal="right" vertical="center" wrapText="1"/>
    </xf>
    <xf numFmtId="167" fontId="4" fillId="2" borderId="0" xfId="0" applyNumberFormat="1" applyFont="1" applyFill="1"/>
    <xf numFmtId="168" fontId="20" fillId="2" borderId="0" xfId="0" applyNumberFormat="1" applyFont="1" applyFill="1" applyAlignment="1">
      <alignment horizontal="right" vertical="center" wrapText="1"/>
    </xf>
    <xf numFmtId="166" fontId="0" fillId="0" borderId="0" xfId="5" applyNumberFormat="1" applyFont="1"/>
    <xf numFmtId="3" fontId="20" fillId="2" borderId="1" xfId="0" applyNumberFormat="1" applyFont="1" applyFill="1" applyBorder="1"/>
    <xf numFmtId="181" fontId="4" fillId="2" borderId="1" xfId="0" applyNumberFormat="1" applyFont="1" applyFill="1" applyBorder="1"/>
    <xf numFmtId="168" fontId="4" fillId="2" borderId="1" xfId="2" applyNumberFormat="1" applyFont="1" applyFill="1" applyBorder="1" applyAlignment="1">
      <alignment horizontal="right"/>
    </xf>
    <xf numFmtId="10" fontId="4" fillId="2" borderId="0" xfId="2" applyNumberFormat="1" applyFont="1" applyFill="1" applyBorder="1"/>
    <xf numFmtId="0" fontId="9" fillId="3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1" fontId="3" fillId="2" borderId="0" xfId="1" applyNumberFormat="1" applyFont="1" applyFill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/>
    </xf>
    <xf numFmtId="1" fontId="20" fillId="2" borderId="0" xfId="1" applyNumberFormat="1" applyFont="1" applyFill="1" applyAlignment="1">
      <alignment horizontal="center" vertical="center"/>
    </xf>
    <xf numFmtId="182" fontId="4" fillId="2" borderId="0" xfId="0" applyNumberFormat="1" applyFont="1" applyFill="1"/>
    <xf numFmtId="0" fontId="8" fillId="2" borderId="1" xfId="0" applyFont="1" applyFill="1" applyBorder="1" applyAlignment="1">
      <alignment horizontal="center" vertical="top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2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3" fontId="4" fillId="2" borderId="0" xfId="0" applyNumberFormat="1" applyFont="1" applyFill="1"/>
    <xf numFmtId="166" fontId="32" fillId="2" borderId="0" xfId="5" applyNumberFormat="1" applyFont="1" applyFill="1"/>
    <xf numFmtId="3" fontId="20" fillId="4" borderId="0" xfId="0" applyNumberFormat="1" applyFont="1" applyFill="1" applyAlignment="1">
      <alignment vertical="center"/>
    </xf>
    <xf numFmtId="166" fontId="32" fillId="2" borderId="0" xfId="5" applyNumberFormat="1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2" fontId="4" fillId="2" borderId="0" xfId="10" applyNumberFormat="1" applyFont="1" applyAlignment="1">
      <alignment horizontal="left" indent="1"/>
    </xf>
    <xf numFmtId="0" fontId="4" fillId="12" borderId="1" xfId="0" applyFont="1" applyFill="1" applyBorder="1"/>
    <xf numFmtId="3" fontId="4" fillId="2" borderId="0" xfId="0" applyNumberFormat="1" applyFont="1" applyFill="1" applyAlignment="1">
      <alignment horizontal="right"/>
    </xf>
    <xf numFmtId="168" fontId="20" fillId="4" borderId="1" xfId="0" applyNumberFormat="1" applyFont="1" applyFill="1" applyBorder="1"/>
    <xf numFmtId="0" fontId="20" fillId="2" borderId="1" xfId="0" applyFont="1" applyFill="1" applyBorder="1" applyAlignment="1">
      <alignment horizontal="left"/>
    </xf>
    <xf numFmtId="168" fontId="20" fillId="2" borderId="1" xfId="0" applyNumberFormat="1" applyFont="1" applyFill="1" applyBorder="1"/>
    <xf numFmtId="166" fontId="20" fillId="2" borderId="1" xfId="5" applyNumberFormat="1" applyFont="1" applyFill="1" applyBorder="1"/>
    <xf numFmtId="3" fontId="4" fillId="2" borderId="0" xfId="10" applyNumberFormat="1" applyFont="1" applyAlignment="1">
      <alignment horizontal="right" vertical="center"/>
    </xf>
    <xf numFmtId="3" fontId="3" fillId="2" borderId="0" xfId="10" applyNumberFormat="1" applyFont="1" applyAlignment="1">
      <alignment horizontal="right" vertical="center"/>
    </xf>
    <xf numFmtId="0" fontId="4" fillId="2" borderId="1" xfId="0" applyFont="1" applyFill="1" applyBorder="1"/>
    <xf numFmtId="0" fontId="8" fillId="2" borderId="0" xfId="0" applyFont="1" applyFill="1" applyAlignment="1">
      <alignment horizontal="left" vertical="center"/>
    </xf>
    <xf numFmtId="168" fontId="4" fillId="2" borderId="0" xfId="2" applyNumberFormat="1" applyFont="1" applyFill="1" applyAlignment="1">
      <alignment vertical="center"/>
    </xf>
    <xf numFmtId="0" fontId="33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4" fillId="0" borderId="0" xfId="1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9" fillId="3" borderId="2" xfId="10" applyFont="1" applyFill="1" applyBorder="1" applyAlignment="1">
      <alignment horizontal="left" vertical="center"/>
    </xf>
    <xf numFmtId="0" fontId="9" fillId="3" borderId="2" xfId="5" applyNumberFormat="1" applyFont="1" applyFill="1" applyBorder="1" applyAlignment="1">
      <alignment horizontal="center" vertical="center"/>
    </xf>
    <xf numFmtId="0" fontId="9" fillId="3" borderId="6" xfId="5" applyNumberFormat="1" applyFont="1" applyFill="1" applyBorder="1" applyAlignment="1">
      <alignment horizontal="center" vertical="center"/>
    </xf>
    <xf numFmtId="168" fontId="9" fillId="3" borderId="6" xfId="2" applyNumberFormat="1" applyFont="1" applyFill="1" applyBorder="1" applyAlignment="1">
      <alignment horizontal="center" vertical="center"/>
    </xf>
    <xf numFmtId="168" fontId="9" fillId="3" borderId="3" xfId="2" applyNumberFormat="1" applyFont="1" applyFill="1" applyBorder="1" applyAlignment="1">
      <alignment horizontal="center" vertical="center"/>
    </xf>
    <xf numFmtId="168" fontId="9" fillId="13" borderId="3" xfId="2" applyNumberFormat="1" applyFont="1" applyFill="1" applyBorder="1" applyAlignment="1">
      <alignment horizontal="center" vertical="center"/>
    </xf>
    <xf numFmtId="0" fontId="3" fillId="0" borderId="25" xfId="5" applyNumberFormat="1" applyFont="1" applyFill="1" applyBorder="1" applyAlignment="1">
      <alignment horizontal="left" vertical="center"/>
    </xf>
    <xf numFmtId="166" fontId="3" fillId="2" borderId="25" xfId="5" applyNumberFormat="1" applyFont="1" applyFill="1" applyBorder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/>
    </xf>
    <xf numFmtId="168" fontId="3" fillId="2" borderId="0" xfId="2" applyNumberFormat="1" applyFont="1" applyFill="1" applyBorder="1" applyAlignment="1">
      <alignment horizontal="center" vertical="center"/>
    </xf>
    <xf numFmtId="168" fontId="3" fillId="2" borderId="21" xfId="2" applyNumberFormat="1" applyFont="1" applyFill="1" applyBorder="1" applyAlignment="1">
      <alignment horizontal="center" vertical="center"/>
    </xf>
    <xf numFmtId="168" fontId="3" fillId="2" borderId="21" xfId="2" applyNumberFormat="1" applyFont="1" applyFill="1" applyBorder="1" applyAlignment="1">
      <alignment horizontal="right" vertical="center"/>
    </xf>
    <xf numFmtId="167" fontId="4" fillId="2" borderId="0" xfId="1" applyNumberFormat="1" applyFont="1" applyFill="1" applyAlignment="1">
      <alignment vertical="center"/>
    </xf>
    <xf numFmtId="167" fontId="0" fillId="0" borderId="0" xfId="1" applyNumberFormat="1" applyFont="1" applyAlignment="1">
      <alignment horizontal="left"/>
    </xf>
    <xf numFmtId="167" fontId="3" fillId="2" borderId="0" xfId="1" applyNumberFormat="1" applyFont="1" applyFill="1" applyBorder="1" applyAlignment="1">
      <alignment horizontal="center" vertical="center"/>
    </xf>
    <xf numFmtId="0" fontId="3" fillId="0" borderId="25" xfId="10" applyFont="1" applyFill="1" applyBorder="1" applyAlignment="1">
      <alignment horizontal="left" vertical="center"/>
    </xf>
    <xf numFmtId="0" fontId="4" fillId="0" borderId="25" xfId="10" applyFont="1" applyFill="1" applyBorder="1" applyAlignment="1">
      <alignment horizontal="left" vertical="center"/>
    </xf>
    <xf numFmtId="166" fontId="4" fillId="2" borderId="0" xfId="5" applyNumberFormat="1" applyFont="1" applyFill="1" applyBorder="1" applyAlignment="1">
      <alignment horizontal="center" vertical="center"/>
    </xf>
    <xf numFmtId="0" fontId="20" fillId="4" borderId="29" xfId="5" applyNumberFormat="1" applyFont="1" applyFill="1" applyBorder="1" applyAlignment="1">
      <alignment vertical="center"/>
    </xf>
    <xf numFmtId="166" fontId="20" fillId="4" borderId="29" xfId="5" applyNumberFormat="1" applyFont="1" applyFill="1" applyBorder="1" applyAlignment="1">
      <alignment horizontal="center" vertical="center"/>
    </xf>
    <xf numFmtId="166" fontId="20" fillId="4" borderId="30" xfId="5" applyNumberFormat="1" applyFont="1" applyFill="1" applyBorder="1" applyAlignment="1">
      <alignment horizontal="center" vertical="center"/>
    </xf>
    <xf numFmtId="168" fontId="20" fillId="4" borderId="30" xfId="2" applyNumberFormat="1" applyFont="1" applyFill="1" applyBorder="1" applyAlignment="1">
      <alignment horizontal="center" vertical="center"/>
    </xf>
    <xf numFmtId="168" fontId="20" fillId="4" borderId="31" xfId="2" applyNumberFormat="1" applyFont="1" applyFill="1" applyBorder="1" applyAlignment="1">
      <alignment horizontal="center" vertical="center"/>
    </xf>
    <xf numFmtId="168" fontId="20" fillId="4" borderId="31" xfId="2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6" fontId="4" fillId="2" borderId="0" xfId="5" applyNumberFormat="1" applyFont="1" applyFill="1" applyAlignment="1">
      <alignment vertical="center"/>
    </xf>
    <xf numFmtId="0" fontId="9" fillId="3" borderId="3" xfId="10" applyFont="1" applyFill="1" applyBorder="1" applyAlignment="1">
      <alignment horizontal="left" vertical="center"/>
    </xf>
    <xf numFmtId="167" fontId="4" fillId="2" borderId="25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Alignment="1">
      <alignment horizontal="right" vertical="center"/>
    </xf>
    <xf numFmtId="168" fontId="4" fillId="2" borderId="21" xfId="2" applyNumberFormat="1" applyFont="1" applyFill="1" applyBorder="1" applyAlignment="1">
      <alignment horizontal="center" vertical="center"/>
    </xf>
    <xf numFmtId="167" fontId="4" fillId="2" borderId="0" xfId="1" applyNumberFormat="1" applyFont="1" applyFill="1" applyAlignment="1">
      <alignment horizontal="center" vertical="center"/>
    </xf>
    <xf numFmtId="168" fontId="4" fillId="2" borderId="21" xfId="2" applyNumberFormat="1" applyFont="1" applyFill="1" applyBorder="1" applyAlignment="1">
      <alignment horizontal="right" vertical="center"/>
    </xf>
    <xf numFmtId="167" fontId="0" fillId="2" borderId="0" xfId="1" applyNumberFormat="1" applyFont="1" applyFill="1"/>
    <xf numFmtId="167" fontId="0" fillId="2" borderId="0" xfId="0" applyNumberFormat="1" applyFill="1"/>
    <xf numFmtId="0" fontId="4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vertical="center" wrapText="1"/>
    </xf>
    <xf numFmtId="167" fontId="4" fillId="2" borderId="25" xfId="1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0" fontId="8" fillId="14" borderId="30" xfId="0" applyFont="1" applyFill="1" applyBorder="1" applyAlignment="1">
      <alignment vertical="center" wrapText="1"/>
    </xf>
    <xf numFmtId="167" fontId="20" fillId="14" borderId="29" xfId="1" applyNumberFormat="1" applyFont="1" applyFill="1" applyBorder="1" applyAlignment="1">
      <alignment horizontal="center" vertical="center"/>
    </xf>
    <xf numFmtId="167" fontId="20" fillId="14" borderId="30" xfId="1" applyNumberFormat="1" applyFont="1" applyFill="1" applyBorder="1" applyAlignment="1">
      <alignment horizontal="center" vertical="center"/>
    </xf>
    <xf numFmtId="168" fontId="20" fillId="14" borderId="30" xfId="2" applyNumberFormat="1" applyFont="1" applyFill="1" applyBorder="1" applyAlignment="1">
      <alignment horizontal="center" vertical="center"/>
    </xf>
    <xf numFmtId="168" fontId="20" fillId="14" borderId="31" xfId="2" applyNumberFormat="1" applyFont="1" applyFill="1" applyBorder="1" applyAlignment="1">
      <alignment horizontal="center" vertical="center"/>
    </xf>
    <xf numFmtId="168" fontId="20" fillId="14" borderId="32" xfId="2" applyNumberFormat="1" applyFont="1" applyFill="1" applyBorder="1" applyAlignment="1">
      <alignment horizontal="right" vertical="center"/>
    </xf>
    <xf numFmtId="166" fontId="4" fillId="2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0" fillId="2" borderId="0" xfId="0" applyFill="1" applyAlignment="1">
      <alignment horizontal="right"/>
    </xf>
    <xf numFmtId="166" fontId="0" fillId="2" borderId="0" xfId="0" applyNumberFormat="1" applyFill="1" applyAlignment="1">
      <alignment horizontal="right"/>
    </xf>
    <xf numFmtId="172" fontId="0" fillId="2" borderId="0" xfId="0" applyNumberFormat="1" applyFill="1" applyAlignment="1">
      <alignment horizontal="right"/>
    </xf>
    <xf numFmtId="0" fontId="31" fillId="2" borderId="0" xfId="0" applyFont="1" applyFill="1"/>
    <xf numFmtId="0" fontId="9" fillId="3" borderId="33" xfId="10" applyFont="1" applyFill="1" applyBorder="1">
      <alignment horizontal="left"/>
    </xf>
    <xf numFmtId="167" fontId="0" fillId="0" borderId="0" xfId="1" applyNumberFormat="1" applyFont="1"/>
    <xf numFmtId="166" fontId="20" fillId="4" borderId="34" xfId="5" applyNumberFormat="1" applyFont="1" applyFill="1" applyBorder="1" applyAlignment="1">
      <alignment horizontal="left"/>
    </xf>
    <xf numFmtId="166" fontId="20" fillId="4" borderId="35" xfId="5" applyNumberFormat="1" applyFont="1" applyFill="1" applyBorder="1" applyAlignment="1">
      <alignment horizontal="right"/>
    </xf>
    <xf numFmtId="166" fontId="20" fillId="4" borderId="1" xfId="5" applyNumberFormat="1" applyFont="1" applyFill="1" applyBorder="1" applyAlignment="1">
      <alignment horizontal="right"/>
    </xf>
    <xf numFmtId="168" fontId="20" fillId="4" borderId="36" xfId="2" applyNumberFormat="1" applyFont="1" applyFill="1" applyBorder="1" applyAlignment="1">
      <alignment horizontal="right" vertical="center"/>
    </xf>
    <xf numFmtId="9" fontId="20" fillId="4" borderId="37" xfId="2" applyFont="1" applyFill="1" applyBorder="1" applyAlignment="1">
      <alignment horizontal="right" vertical="center"/>
    </xf>
    <xf numFmtId="0" fontId="4" fillId="2" borderId="25" xfId="10" applyFont="1" applyBorder="1" applyAlignment="1">
      <alignment horizontal="left" indent="1"/>
    </xf>
    <xf numFmtId="166" fontId="4" fillId="2" borderId="25" xfId="5" applyNumberFormat="1" applyFont="1" applyFill="1" applyBorder="1" applyAlignment="1">
      <alignment horizontal="right"/>
    </xf>
    <xf numFmtId="166" fontId="4" fillId="2" borderId="0" xfId="5" applyNumberFormat="1" applyFont="1" applyFill="1" applyBorder="1" applyAlignment="1">
      <alignment horizontal="right"/>
    </xf>
    <xf numFmtId="167" fontId="0" fillId="0" borderId="0" xfId="0" applyNumberFormat="1"/>
    <xf numFmtId="0" fontId="3" fillId="0" borderId="25" xfId="10" applyFont="1" applyFill="1" applyBorder="1" applyAlignment="1">
      <alignment horizontal="left" indent="1"/>
    </xf>
    <xf numFmtId="166" fontId="20" fillId="4" borderId="35" xfId="5" applyNumberFormat="1" applyFont="1" applyFill="1" applyBorder="1" applyAlignment="1">
      <alignment horizontal="left"/>
    </xf>
    <xf numFmtId="9" fontId="20" fillId="4" borderId="36" xfId="2" applyFont="1" applyFill="1" applyBorder="1" applyAlignment="1">
      <alignment horizontal="right" vertical="center"/>
    </xf>
    <xf numFmtId="0" fontId="4" fillId="0" borderId="25" xfId="10" applyFont="1" applyFill="1" applyBorder="1" applyAlignment="1">
      <alignment horizontal="left" indent="1"/>
    </xf>
    <xf numFmtId="166" fontId="4" fillId="0" borderId="25" xfId="5" applyNumberFormat="1" applyFont="1" applyFill="1" applyBorder="1" applyAlignment="1">
      <alignment horizontal="right"/>
    </xf>
    <xf numFmtId="166" fontId="4" fillId="0" borderId="0" xfId="5" applyNumberFormat="1" applyFont="1" applyFill="1" applyBorder="1" applyAlignment="1">
      <alignment horizontal="right"/>
    </xf>
    <xf numFmtId="168" fontId="4" fillId="0" borderId="21" xfId="2" applyNumberFormat="1" applyFont="1" applyFill="1" applyBorder="1" applyAlignment="1">
      <alignment horizontal="right" vertical="center"/>
    </xf>
    <xf numFmtId="166" fontId="3" fillId="0" borderId="25" xfId="5" applyNumberFormat="1" applyFont="1" applyFill="1" applyBorder="1" applyAlignment="1">
      <alignment horizontal="right"/>
    </xf>
    <xf numFmtId="166" fontId="0" fillId="0" borderId="0" xfId="0" applyNumberFormat="1"/>
    <xf numFmtId="9" fontId="0" fillId="0" borderId="0" xfId="2" applyFont="1"/>
    <xf numFmtId="166" fontId="20" fillId="4" borderId="29" xfId="5" applyNumberFormat="1" applyFont="1" applyFill="1" applyBorder="1" applyAlignment="1">
      <alignment horizontal="left"/>
    </xf>
    <xf numFmtId="166" fontId="20" fillId="4" borderId="29" xfId="5" applyNumberFormat="1" applyFont="1" applyFill="1" applyBorder="1" applyAlignment="1">
      <alignment horizontal="right"/>
    </xf>
    <xf numFmtId="166" fontId="20" fillId="4" borderId="30" xfId="5" applyNumberFormat="1" applyFont="1" applyFill="1" applyBorder="1" applyAlignment="1">
      <alignment horizontal="right"/>
    </xf>
    <xf numFmtId="166" fontId="0" fillId="2" borderId="0" xfId="0" applyNumberFormat="1" applyFill="1"/>
    <xf numFmtId="0" fontId="8" fillId="2" borderId="0" xfId="0" applyFont="1" applyFill="1" applyAlignment="1">
      <alignment horizontal="left"/>
    </xf>
    <xf numFmtId="0" fontId="18" fillId="6" borderId="0" xfId="18" applyFont="1" applyFill="1" applyAlignment="1">
      <alignment horizontal="left"/>
    </xf>
    <xf numFmtId="0" fontId="13" fillId="6" borderId="0" xfId="6" applyFont="1" applyFill="1" applyAlignment="1">
      <alignment horizontal="left"/>
    </xf>
    <xf numFmtId="0" fontId="20" fillId="12" borderId="1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0" fillId="2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45" fillId="2" borderId="38" xfId="0" applyFont="1" applyFill="1" applyBorder="1" applyAlignment="1">
      <alignment horizontal="left"/>
    </xf>
    <xf numFmtId="0" fontId="45" fillId="2" borderId="38" xfId="0" applyFont="1" applyFill="1" applyBorder="1" applyAlignment="1">
      <alignment horizontal="center"/>
    </xf>
    <xf numFmtId="10" fontId="4" fillId="2" borderId="0" xfId="0" applyNumberFormat="1" applyFont="1" applyFill="1" applyAlignment="1">
      <alignment horizontal="center"/>
    </xf>
    <xf numFmtId="183" fontId="4" fillId="2" borderId="0" xfId="5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83" fontId="4" fillId="2" borderId="0" xfId="5" applyNumberFormat="1" applyFont="1" applyFill="1" applyBorder="1" applyAlignment="1">
      <alignment horizontal="center"/>
    </xf>
    <xf numFmtId="10" fontId="4" fillId="2" borderId="0" xfId="2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0" fontId="20" fillId="12" borderId="1" xfId="0" applyNumberFormat="1" applyFont="1" applyFill="1" applyBorder="1" applyAlignment="1">
      <alignment horizontal="center"/>
    </xf>
    <xf numFmtId="2" fontId="20" fillId="12" borderId="1" xfId="0" applyNumberFormat="1" applyFont="1" applyFill="1" applyBorder="1" applyAlignment="1">
      <alignment horizontal="center"/>
    </xf>
    <xf numFmtId="3" fontId="20" fillId="12" borderId="1" xfId="0" applyNumberFormat="1" applyFont="1" applyFill="1" applyBorder="1" applyAlignment="1">
      <alignment horizontal="center"/>
    </xf>
    <xf numFmtId="2" fontId="4" fillId="2" borderId="0" xfId="0" applyNumberFormat="1" applyFont="1" applyFill="1"/>
    <xf numFmtId="10" fontId="3" fillId="2" borderId="0" xfId="2" applyNumberFormat="1" applyFont="1" applyFill="1" applyAlignment="1">
      <alignment horizontal="center"/>
    </xf>
    <xf numFmtId="0" fontId="35" fillId="2" borderId="0" xfId="0" applyFont="1" applyFill="1" applyAlignment="1">
      <alignment horizontal="left" indent="1"/>
    </xf>
    <xf numFmtId="10" fontId="4" fillId="0" borderId="0" xfId="2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170" fontId="4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0" fontId="41" fillId="2" borderId="0" xfId="0" applyFont="1" applyFill="1" applyAlignment="1">
      <alignment horizontal="left"/>
    </xf>
    <xf numFmtId="3" fontId="41" fillId="2" borderId="0" xfId="0" applyNumberFormat="1" applyFont="1" applyFill="1" applyAlignment="1">
      <alignment horizontal="center"/>
    </xf>
    <xf numFmtId="10" fontId="41" fillId="2" borderId="0" xfId="0" applyNumberFormat="1" applyFont="1" applyFill="1" applyAlignment="1">
      <alignment horizontal="center"/>
    </xf>
    <xf numFmtId="3" fontId="41" fillId="2" borderId="0" xfId="2" applyNumberFormat="1" applyFont="1" applyFill="1" applyAlignment="1">
      <alignment horizontal="center"/>
    </xf>
    <xf numFmtId="0" fontId="20" fillId="12" borderId="1" xfId="10" applyFont="1" applyFill="1" applyBorder="1">
      <alignment horizontal="left"/>
    </xf>
    <xf numFmtId="170" fontId="20" fillId="12" borderId="1" xfId="10" applyNumberFormat="1" applyFont="1" applyFill="1" applyBorder="1" applyAlignment="1">
      <alignment horizontal="center"/>
    </xf>
    <xf numFmtId="0" fontId="4" fillId="2" borderId="0" xfId="10" applyFont="1" applyAlignment="1">
      <alignment horizontal="left" indent="1"/>
    </xf>
    <xf numFmtId="4" fontId="4" fillId="2" borderId="0" xfId="10" applyNumberFormat="1" applyFont="1" applyAlignment="1">
      <alignment horizontal="right"/>
    </xf>
    <xf numFmtId="0" fontId="4" fillId="2" borderId="0" xfId="10" applyFont="1" applyAlignment="1">
      <alignment horizontal="right"/>
    </xf>
    <xf numFmtId="0" fontId="9" fillId="3" borderId="0" xfId="10" applyFont="1" applyFill="1" applyAlignment="1"/>
    <xf numFmtId="0" fontId="9" fillId="3" borderId="0" xfId="10" applyFont="1" applyFill="1" applyAlignment="1">
      <alignment horizontal="right"/>
    </xf>
    <xf numFmtId="0" fontId="9" fillId="3" borderId="0" xfId="10" applyFont="1" applyFill="1" applyAlignment="1">
      <alignment horizontal="right" wrapText="1"/>
    </xf>
    <xf numFmtId="0" fontId="4" fillId="0" borderId="0" xfId="10" applyFont="1" applyFill="1" applyAlignment="1"/>
    <xf numFmtId="3" fontId="4" fillId="2" borderId="0" xfId="10" applyNumberFormat="1" applyFont="1" applyAlignment="1">
      <alignment horizontal="right"/>
    </xf>
    <xf numFmtId="0" fontId="4" fillId="2" borderId="5" xfId="10" applyFont="1" applyBorder="1">
      <alignment horizontal="left"/>
    </xf>
    <xf numFmtId="0" fontId="20" fillId="0" borderId="0" xfId="10" applyFont="1" applyFill="1" applyAlignment="1"/>
    <xf numFmtId="3" fontId="20" fillId="2" borderId="0" xfId="10" applyNumberFormat="1" applyFont="1" applyAlignment="1">
      <alignment horizontal="right"/>
    </xf>
    <xf numFmtId="166" fontId="6" fillId="2" borderId="0" xfId="5" applyNumberFormat="1" applyFont="1" applyFill="1" applyAlignment="1">
      <alignment horizontal="left"/>
    </xf>
    <xf numFmtId="0" fontId="4" fillId="2" borderId="39" xfId="10" applyFont="1" applyBorder="1">
      <alignment horizontal="left"/>
    </xf>
    <xf numFmtId="1" fontId="4" fillId="2" borderId="1" xfId="10" applyNumberFormat="1" applyFont="1" applyBorder="1">
      <alignment horizontal="left"/>
    </xf>
    <xf numFmtId="0" fontId="6" fillId="2" borderId="9" xfId="10" applyBorder="1">
      <alignment horizontal="left"/>
    </xf>
    <xf numFmtId="168" fontId="6" fillId="2" borderId="0" xfId="2" applyNumberFormat="1" applyFont="1" applyFill="1" applyAlignment="1">
      <alignment horizontal="left"/>
    </xf>
    <xf numFmtId="0" fontId="4" fillId="2" borderId="0" xfId="10" applyFont="1" applyAlignment="1"/>
    <xf numFmtId="0" fontId="6" fillId="0" borderId="0" xfId="10" applyFill="1" applyAlignment="1">
      <alignment horizontal="center"/>
    </xf>
    <xf numFmtId="4" fontId="46" fillId="0" borderId="0" xfId="0" applyNumberFormat="1" applyFont="1"/>
    <xf numFmtId="0" fontId="20" fillId="4" borderId="2" xfId="10" applyFont="1" applyFill="1" applyBorder="1" applyAlignment="1"/>
    <xf numFmtId="3" fontId="20" fillId="4" borderId="6" xfId="10" applyNumberFormat="1" applyFont="1" applyFill="1" applyBorder="1" applyAlignment="1">
      <alignment horizontal="right"/>
    </xf>
    <xf numFmtId="3" fontId="4" fillId="0" borderId="0" xfId="10" applyNumberFormat="1" applyFont="1" applyFill="1" applyAlignment="1">
      <alignment horizontal="right"/>
    </xf>
    <xf numFmtId="9" fontId="4" fillId="2" borderId="0" xfId="2" applyFont="1" applyFill="1" applyAlignment="1">
      <alignment horizontal="right"/>
    </xf>
    <xf numFmtId="0" fontId="20" fillId="4" borderId="2" xfId="10" applyFont="1" applyFill="1" applyBorder="1">
      <alignment horizontal="left"/>
    </xf>
    <xf numFmtId="9" fontId="6" fillId="2" borderId="0" xfId="2" applyFont="1" applyFill="1" applyAlignment="1">
      <alignment horizontal="right"/>
    </xf>
    <xf numFmtId="168" fontId="6" fillId="2" borderId="0" xfId="10" applyNumberFormat="1">
      <alignment horizontal="left"/>
    </xf>
    <xf numFmtId="0" fontId="4" fillId="0" borderId="0" xfId="10" applyFont="1" applyFill="1">
      <alignment horizontal="left"/>
    </xf>
    <xf numFmtId="3" fontId="4" fillId="0" borderId="0" xfId="5" applyNumberFormat="1" applyFont="1" applyFill="1" applyAlignment="1">
      <alignment horizontal="right"/>
    </xf>
    <xf numFmtId="165" fontId="6" fillId="2" borderId="0" xfId="5" applyFont="1" applyFill="1" applyAlignment="1">
      <alignment horizontal="left"/>
    </xf>
    <xf numFmtId="168" fontId="6" fillId="2" borderId="0" xfId="5" applyNumberFormat="1" applyFont="1" applyFill="1" applyAlignment="1">
      <alignment horizontal="left"/>
    </xf>
    <xf numFmtId="3" fontId="4" fillId="0" borderId="0" xfId="5" applyNumberFormat="1" applyFont="1" applyFill="1" applyBorder="1" applyAlignment="1">
      <alignment horizontal="right"/>
    </xf>
    <xf numFmtId="3" fontId="4" fillId="2" borderId="0" xfId="5" applyNumberFormat="1" applyFont="1" applyFill="1" applyAlignment="1">
      <alignment horizontal="right"/>
    </xf>
    <xf numFmtId="0" fontId="20" fillId="4" borderId="2" xfId="10" applyFont="1" applyFill="1" applyBorder="1" applyAlignment="1">
      <alignment horizontal="left" wrapText="1"/>
    </xf>
    <xf numFmtId="3" fontId="20" fillId="4" borderId="6" xfId="10" applyNumberFormat="1" applyFont="1" applyFill="1" applyBorder="1" applyAlignment="1">
      <alignment horizontal="right" vertical="center"/>
    </xf>
    <xf numFmtId="3" fontId="4" fillId="2" borderId="5" xfId="10" applyNumberFormat="1" applyFont="1" applyBorder="1" applyAlignment="1">
      <alignment horizontal="right"/>
    </xf>
    <xf numFmtId="0" fontId="35" fillId="2" borderId="5" xfId="10" applyFont="1" applyBorder="1" applyAlignment="1">
      <alignment horizontal="left" vertical="top"/>
    </xf>
    <xf numFmtId="3" fontId="4" fillId="2" borderId="5" xfId="10" applyNumberFormat="1" applyFont="1" applyBorder="1" applyAlignment="1">
      <alignment horizontal="left" vertical="top"/>
    </xf>
    <xf numFmtId="9" fontId="6" fillId="2" borderId="5" xfId="2" applyFont="1" applyFill="1" applyBorder="1" applyAlignment="1">
      <alignment horizontal="left"/>
    </xf>
    <xf numFmtId="0" fontId="6" fillId="2" borderId="5" xfId="10" applyBorder="1">
      <alignment horizontal="left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/>
    <xf numFmtId="0" fontId="9" fillId="3" borderId="27" xfId="10" applyFont="1" applyFill="1" applyBorder="1" applyAlignment="1">
      <alignment horizontal="center"/>
    </xf>
    <xf numFmtId="0" fontId="9" fillId="3" borderId="28" xfId="10" applyFont="1" applyFill="1" applyBorder="1" applyAlignment="1">
      <alignment horizontal="center" vertical="center"/>
    </xf>
    <xf numFmtId="0" fontId="9" fillId="3" borderId="19" xfId="10" applyFont="1" applyFill="1" applyBorder="1" applyAlignment="1">
      <alignment horizontal="center" vertical="center"/>
    </xf>
    <xf numFmtId="0" fontId="4" fillId="2" borderId="26" xfId="10" applyFont="1" applyBorder="1" applyAlignment="1">
      <alignment horizontal="center"/>
    </xf>
    <xf numFmtId="0" fontId="4" fillId="2" borderId="38" xfId="10" applyFont="1" applyBorder="1" applyAlignment="1">
      <alignment horizontal="center" vertical="center"/>
    </xf>
    <xf numFmtId="0" fontId="4" fillId="2" borderId="23" xfId="10" applyFont="1" applyBorder="1" applyAlignment="1">
      <alignment horizontal="center" vertical="center"/>
    </xf>
    <xf numFmtId="0" fontId="4" fillId="2" borderId="27" xfId="10" applyFont="1" applyBorder="1">
      <alignment horizontal="left"/>
    </xf>
    <xf numFmtId="3" fontId="4" fillId="2" borderId="28" xfId="10" applyNumberFormat="1" applyFont="1" applyBorder="1" applyAlignment="1">
      <alignment horizontal="center" vertical="center"/>
    </xf>
    <xf numFmtId="3" fontId="4" fillId="2" borderId="19" xfId="10" applyNumberFormat="1" applyFont="1" applyBorder="1" applyAlignment="1">
      <alignment horizontal="center" vertical="center"/>
    </xf>
    <xf numFmtId="0" fontId="4" fillId="2" borderId="25" xfId="10" applyFont="1" applyBorder="1">
      <alignment horizontal="left"/>
    </xf>
    <xf numFmtId="3" fontId="4" fillId="2" borderId="0" xfId="10" applyNumberFormat="1" applyFont="1" applyAlignment="1">
      <alignment horizontal="center" vertical="center"/>
    </xf>
    <xf numFmtId="3" fontId="4" fillId="2" borderId="21" xfId="10" applyNumberFormat="1" applyFont="1" applyBorder="1" applyAlignment="1">
      <alignment horizontal="center" vertical="center"/>
    </xf>
    <xf numFmtId="3" fontId="20" fillId="12" borderId="1" xfId="10" applyNumberFormat="1" applyFont="1" applyFill="1" applyBorder="1" applyAlignment="1">
      <alignment horizontal="center" vertical="center"/>
    </xf>
    <xf numFmtId="3" fontId="20" fillId="12" borderId="36" xfId="10" applyNumberFormat="1" applyFont="1" applyFill="1" applyBorder="1" applyAlignment="1">
      <alignment horizontal="center" vertical="center"/>
    </xf>
    <xf numFmtId="2" fontId="4" fillId="2" borderId="40" xfId="10" applyNumberFormat="1" applyFont="1" applyBorder="1" applyAlignment="1">
      <alignment horizontal="left" indent="1"/>
    </xf>
    <xf numFmtId="3" fontId="4" fillId="2" borderId="4" xfId="10" applyNumberFormat="1" applyFont="1" applyBorder="1" applyAlignment="1">
      <alignment horizontal="center" vertical="center"/>
    </xf>
    <xf numFmtId="3" fontId="4" fillId="2" borderId="41" xfId="10" applyNumberFormat="1" applyFont="1" applyBorder="1" applyAlignment="1">
      <alignment horizontal="center" vertical="center"/>
    </xf>
    <xf numFmtId="2" fontId="4" fillId="2" borderId="25" xfId="10" applyNumberFormat="1" applyFont="1" applyBorder="1" applyAlignment="1">
      <alignment horizontal="left" indent="1"/>
    </xf>
    <xf numFmtId="43" fontId="4" fillId="2" borderId="0" xfId="1" applyFont="1" applyFill="1" applyAlignment="1">
      <alignment horizontal="left"/>
    </xf>
    <xf numFmtId="2" fontId="4" fillId="2" borderId="26" xfId="10" applyNumberFormat="1" applyFont="1" applyBorder="1" applyAlignment="1">
      <alignment horizontal="left" indent="1"/>
    </xf>
    <xf numFmtId="3" fontId="4" fillId="2" borderId="38" xfId="10" applyNumberFormat="1" applyFont="1" applyBorder="1" applyAlignment="1">
      <alignment horizontal="center" vertical="center"/>
    </xf>
    <xf numFmtId="3" fontId="4" fillId="2" borderId="23" xfId="10" applyNumberFormat="1" applyFont="1" applyBorder="1" applyAlignment="1">
      <alignment horizontal="center" vertical="center"/>
    </xf>
    <xf numFmtId="0" fontId="4" fillId="0" borderId="0" xfId="10" applyFont="1" applyFill="1" applyAlignment="1">
      <alignment horizontal="left" vertical="center" indent="1"/>
    </xf>
    <xf numFmtId="3" fontId="3" fillId="2" borderId="0" xfId="10" applyNumberFormat="1" applyFont="1" applyAlignment="1">
      <alignment horizontal="center" vertical="center"/>
    </xf>
    <xf numFmtId="0" fontId="4" fillId="0" borderId="5" xfId="10" applyFont="1" applyFill="1" applyBorder="1" applyAlignment="1">
      <alignment horizontal="left" vertical="center" indent="1"/>
    </xf>
    <xf numFmtId="3" fontId="4" fillId="2" borderId="5" xfId="10" applyNumberFormat="1" applyFont="1" applyBorder="1" applyAlignment="1">
      <alignment horizontal="center" vertical="center"/>
    </xf>
    <xf numFmtId="0" fontId="20" fillId="2" borderId="38" xfId="10" applyFont="1" applyBorder="1" applyAlignment="1">
      <alignment horizontal="left" vertical="center"/>
    </xf>
    <xf numFmtId="168" fontId="20" fillId="2" borderId="38" xfId="2" applyNumberFormat="1" applyFont="1" applyFill="1" applyBorder="1" applyAlignment="1">
      <alignment horizontal="center" vertical="center"/>
    </xf>
    <xf numFmtId="0" fontId="20" fillId="2" borderId="0" xfId="10" applyFont="1">
      <alignment horizontal="left"/>
    </xf>
    <xf numFmtId="0" fontId="4" fillId="0" borderId="0" xfId="10" applyFont="1" applyFill="1" applyAlignment="1">
      <alignment horizontal="center"/>
    </xf>
    <xf numFmtId="0" fontId="20" fillId="2" borderId="0" xfId="10" applyFont="1" applyAlignment="1">
      <alignment horizontal="left" vertical="center"/>
    </xf>
    <xf numFmtId="0" fontId="20" fillId="2" borderId="30" xfId="10" applyFont="1" applyBorder="1" applyAlignment="1"/>
    <xf numFmtId="168" fontId="20" fillId="2" borderId="30" xfId="2" applyNumberFormat="1" applyFont="1" applyFill="1" applyBorder="1" applyAlignment="1">
      <alignment horizontal="center" vertical="center"/>
    </xf>
    <xf numFmtId="0" fontId="20" fillId="2" borderId="0" xfId="10" applyFont="1" applyAlignment="1"/>
    <xf numFmtId="10" fontId="20" fillId="2" borderId="0" xfId="2" applyNumberFormat="1" applyFont="1" applyFill="1" applyAlignment="1">
      <alignment horizontal="center" vertical="center"/>
    </xf>
    <xf numFmtId="0" fontId="4" fillId="2" borderId="4" xfId="10" applyFont="1" applyBorder="1" applyAlignment="1">
      <alignment horizontal="left" vertical="center" indent="1"/>
    </xf>
    <xf numFmtId="0" fontId="4" fillId="2" borderId="5" xfId="10" applyFont="1" applyBorder="1" applyAlignment="1">
      <alignment horizontal="left" vertical="center" indent="1"/>
    </xf>
    <xf numFmtId="166" fontId="4" fillId="2" borderId="0" xfId="5" applyNumberFormat="1" applyFont="1" applyFill="1" applyAlignment="1">
      <alignment horizontal="center" vertical="center"/>
    </xf>
    <xf numFmtId="10" fontId="4" fillId="2" borderId="0" xfId="2" applyNumberFormat="1" applyFont="1" applyFill="1" applyAlignment="1">
      <alignment horizontal="center" vertical="center"/>
    </xf>
    <xf numFmtId="10" fontId="4" fillId="2" borderId="0" xfId="2" applyNumberFormat="1" applyFont="1" applyFill="1" applyAlignment="1">
      <alignment horizontal="right" vertical="center"/>
    </xf>
    <xf numFmtId="0" fontId="45" fillId="2" borderId="0" xfId="10" applyFont="1">
      <alignment horizontal="left"/>
    </xf>
    <xf numFmtId="166" fontId="45" fillId="2" borderId="0" xfId="5" applyNumberFormat="1" applyFont="1" applyFill="1" applyAlignment="1">
      <alignment horizontal="center" vertical="center"/>
    </xf>
    <xf numFmtId="10" fontId="45" fillId="2" borderId="0" xfId="2" applyNumberFormat="1" applyFont="1" applyFill="1" applyAlignment="1">
      <alignment horizontal="center" vertical="center"/>
    </xf>
    <xf numFmtId="10" fontId="45" fillId="2" borderId="0" xfId="2" applyNumberFormat="1" applyFont="1" applyFill="1" applyAlignment="1">
      <alignment horizontal="right" vertical="center"/>
    </xf>
    <xf numFmtId="0" fontId="4" fillId="2" borderId="0" xfId="10" applyFont="1" applyAlignment="1">
      <alignment horizontal="left" vertical="center"/>
    </xf>
    <xf numFmtId="0" fontId="9" fillId="3" borderId="40" xfId="10" applyFont="1" applyFill="1" applyBorder="1" applyAlignment="1">
      <alignment horizontal="left" vertical="center"/>
    </xf>
    <xf numFmtId="0" fontId="9" fillId="3" borderId="27" xfId="5" applyNumberFormat="1" applyFont="1" applyFill="1" applyBorder="1" applyAlignment="1">
      <alignment horizontal="center" vertical="center"/>
    </xf>
    <xf numFmtId="0" fontId="9" fillId="3" borderId="28" xfId="5" applyNumberFormat="1" applyFont="1" applyFill="1" applyBorder="1" applyAlignment="1">
      <alignment horizontal="center" vertical="center"/>
    </xf>
    <xf numFmtId="10" fontId="9" fillId="3" borderId="19" xfId="2" applyNumberFormat="1" applyFont="1" applyFill="1" applyBorder="1" applyAlignment="1">
      <alignment horizontal="center" vertical="center"/>
    </xf>
    <xf numFmtId="10" fontId="9" fillId="3" borderId="0" xfId="2" applyNumberFormat="1" applyFont="1" applyFill="1" applyBorder="1" applyAlignment="1">
      <alignment horizontal="center" vertical="center"/>
    </xf>
    <xf numFmtId="10" fontId="9" fillId="13" borderId="42" xfId="2" applyNumberFormat="1" applyFont="1" applyFill="1" applyBorder="1" applyAlignment="1">
      <alignment horizontal="right" vertical="center"/>
    </xf>
    <xf numFmtId="166" fontId="20" fillId="4" borderId="35" xfId="5" applyNumberFormat="1" applyFont="1" applyFill="1" applyBorder="1" applyAlignment="1">
      <alignment horizontal="left" vertical="center"/>
    </xf>
    <xf numFmtId="166" fontId="20" fillId="4" borderId="35" xfId="5" applyNumberFormat="1" applyFont="1" applyFill="1" applyBorder="1" applyAlignment="1">
      <alignment horizontal="center" vertical="center"/>
    </xf>
    <xf numFmtId="166" fontId="20" fillId="4" borderId="1" xfId="5" applyNumberFormat="1" applyFont="1" applyFill="1" applyBorder="1" applyAlignment="1">
      <alignment horizontal="center" vertical="center"/>
    </xf>
    <xf numFmtId="168" fontId="20" fillId="4" borderId="36" xfId="2" applyNumberFormat="1" applyFont="1" applyFill="1" applyBorder="1" applyAlignment="1">
      <alignment horizontal="center" vertical="center"/>
    </xf>
    <xf numFmtId="168" fontId="20" fillId="4" borderId="43" xfId="2" applyNumberFormat="1" applyFont="1" applyFill="1" applyBorder="1" applyAlignment="1">
      <alignment horizontal="right" vertical="center"/>
    </xf>
    <xf numFmtId="0" fontId="4" fillId="2" borderId="25" xfId="10" applyFont="1" applyBorder="1" applyAlignment="1">
      <alignment horizontal="left" vertical="center" indent="1"/>
    </xf>
    <xf numFmtId="166" fontId="4" fillId="2" borderId="25" xfId="5" applyNumberFormat="1" applyFont="1" applyFill="1" applyBorder="1" applyAlignment="1">
      <alignment horizontal="center" vertical="center"/>
    </xf>
    <xf numFmtId="168" fontId="4" fillId="2" borderId="42" xfId="2" applyNumberFormat="1" applyFont="1" applyFill="1" applyBorder="1" applyAlignment="1">
      <alignment horizontal="right" vertical="center"/>
    </xf>
    <xf numFmtId="0" fontId="20" fillId="4" borderId="35" xfId="10" applyFont="1" applyFill="1" applyBorder="1" applyAlignment="1">
      <alignment horizontal="left" vertical="center"/>
    </xf>
    <xf numFmtId="168" fontId="20" fillId="4" borderId="1" xfId="2" applyNumberFormat="1" applyFont="1" applyFill="1" applyBorder="1" applyAlignment="1">
      <alignment horizontal="center" vertical="center"/>
    </xf>
    <xf numFmtId="168" fontId="4" fillId="2" borderId="0" xfId="2" applyNumberFormat="1" applyFont="1" applyFill="1" applyAlignment="1">
      <alignment horizontal="center" vertical="center"/>
    </xf>
    <xf numFmtId="0" fontId="4" fillId="0" borderId="25" xfId="10" applyFont="1" applyFill="1" applyBorder="1" applyAlignment="1">
      <alignment horizontal="left" vertical="center" indent="1"/>
    </xf>
    <xf numFmtId="166" fontId="4" fillId="0" borderId="25" xfId="5" applyNumberFormat="1" applyFont="1" applyBorder="1" applyAlignment="1">
      <alignment horizontal="center" vertical="center"/>
    </xf>
    <xf numFmtId="166" fontId="4" fillId="0" borderId="0" xfId="5" applyNumberFormat="1" applyFont="1" applyBorder="1" applyAlignment="1">
      <alignment horizontal="center" vertical="center"/>
    </xf>
    <xf numFmtId="166" fontId="4" fillId="0" borderId="0" xfId="5" applyNumberFormat="1" applyFont="1" applyAlignment="1">
      <alignment horizontal="center" vertical="center"/>
    </xf>
    <xf numFmtId="166" fontId="4" fillId="2" borderId="35" xfId="5" applyNumberFormat="1" applyFont="1" applyFill="1" applyBorder="1" applyAlignment="1">
      <alignment horizontal="center" vertical="center"/>
    </xf>
    <xf numFmtId="166" fontId="4" fillId="2" borderId="1" xfId="5" applyNumberFormat="1" applyFont="1" applyFill="1" applyBorder="1" applyAlignment="1">
      <alignment horizontal="center" vertical="center"/>
    </xf>
    <xf numFmtId="9" fontId="4" fillId="2" borderId="42" xfId="2" applyFont="1" applyFill="1" applyBorder="1" applyAlignment="1">
      <alignment horizontal="right" vertical="center"/>
    </xf>
    <xf numFmtId="166" fontId="4" fillId="0" borderId="26" xfId="5" applyNumberFormat="1" applyFont="1" applyBorder="1" applyAlignment="1">
      <alignment horizontal="center" vertical="center"/>
    </xf>
    <xf numFmtId="166" fontId="4" fillId="0" borderId="38" xfId="5" applyNumberFormat="1" applyFont="1" applyBorder="1" applyAlignment="1">
      <alignment horizontal="center" vertical="center"/>
    </xf>
    <xf numFmtId="168" fontId="4" fillId="2" borderId="23" xfId="2" applyNumberFormat="1" applyFont="1" applyFill="1" applyBorder="1" applyAlignment="1">
      <alignment horizontal="center" vertical="center"/>
    </xf>
    <xf numFmtId="168" fontId="3" fillId="2" borderId="0" xfId="2" applyNumberFormat="1" applyFont="1" applyFill="1" applyAlignment="1">
      <alignment horizontal="center" vertical="center"/>
    </xf>
    <xf numFmtId="0" fontId="3" fillId="2" borderId="0" xfId="10" applyFont="1" applyAlignment="1">
      <alignment horizontal="left" vertical="center"/>
    </xf>
    <xf numFmtId="0" fontId="3" fillId="2" borderId="0" xfId="10" applyFont="1" applyAlignment="1">
      <alignment horizontal="center" vertical="center"/>
    </xf>
    <xf numFmtId="0" fontId="3" fillId="2" borderId="0" xfId="10" applyFont="1">
      <alignment horizontal="left"/>
    </xf>
    <xf numFmtId="166" fontId="3" fillId="2" borderId="0" xfId="5" applyNumberFormat="1" applyFont="1" applyFill="1" applyAlignment="1">
      <alignment horizontal="center" vertical="center"/>
    </xf>
    <xf numFmtId="10" fontId="3" fillId="2" borderId="0" xfId="2" applyNumberFormat="1" applyFont="1" applyFill="1" applyAlignment="1">
      <alignment horizontal="center" vertical="center"/>
    </xf>
    <xf numFmtId="10" fontId="3" fillId="2" borderId="0" xfId="2" applyNumberFormat="1" applyFont="1" applyFill="1" applyAlignment="1">
      <alignment horizontal="right" vertical="center"/>
    </xf>
    <xf numFmtId="0" fontId="42" fillId="2" borderId="0" xfId="10" applyFont="1">
      <alignment horizontal="left"/>
    </xf>
    <xf numFmtId="0" fontId="9" fillId="3" borderId="27" xfId="10" applyFont="1" applyFill="1" applyBorder="1">
      <alignment horizontal="left"/>
    </xf>
    <xf numFmtId="0" fontId="9" fillId="3" borderId="27" xfId="5" applyNumberFormat="1" applyFont="1" applyFill="1" applyBorder="1" applyAlignment="1">
      <alignment horizontal="right" vertical="center"/>
    </xf>
    <xf numFmtId="0" fontId="9" fillId="3" borderId="28" xfId="5" applyNumberFormat="1" applyFont="1" applyFill="1" applyBorder="1" applyAlignment="1">
      <alignment horizontal="right" vertical="center"/>
    </xf>
    <xf numFmtId="168" fontId="9" fillId="3" borderId="19" xfId="2" applyNumberFormat="1" applyFont="1" applyFill="1" applyBorder="1" applyAlignment="1">
      <alignment horizontal="center" vertical="center"/>
    </xf>
    <xf numFmtId="10" fontId="9" fillId="13" borderId="44" xfId="2" applyNumberFormat="1" applyFont="1" applyFill="1" applyBorder="1" applyAlignment="1">
      <alignment horizontal="right" vertical="center"/>
    </xf>
    <xf numFmtId="166" fontId="8" fillId="4" borderId="33" xfId="5" applyNumberFormat="1" applyFont="1" applyFill="1" applyBorder="1" applyAlignment="1">
      <alignment horizontal="center" vertical="center"/>
    </xf>
    <xf numFmtId="166" fontId="8" fillId="4" borderId="45" xfId="5" applyNumberFormat="1" applyFont="1" applyFill="1" applyBorder="1" applyAlignment="1">
      <alignment horizontal="center" vertical="center"/>
    </xf>
    <xf numFmtId="168" fontId="8" fillId="4" borderId="46" xfId="2" applyNumberFormat="1" applyFont="1" applyFill="1" applyBorder="1" applyAlignment="1">
      <alignment horizontal="center" vertical="center"/>
    </xf>
    <xf numFmtId="168" fontId="8" fillId="4" borderId="47" xfId="2" applyNumberFormat="1" applyFont="1" applyFill="1" applyBorder="1" applyAlignment="1">
      <alignment horizontal="right" vertical="center"/>
    </xf>
    <xf numFmtId="43" fontId="0" fillId="0" borderId="0" xfId="0" applyNumberFormat="1"/>
    <xf numFmtId="0" fontId="3" fillId="2" borderId="25" xfId="10" applyFont="1" applyBorder="1" applyAlignment="1">
      <alignment horizontal="left" indent="1"/>
    </xf>
    <xf numFmtId="168" fontId="3" fillId="2" borderId="42" xfId="2" applyNumberFormat="1" applyFont="1" applyFill="1" applyBorder="1" applyAlignment="1">
      <alignment horizontal="right" vertical="center"/>
    </xf>
    <xf numFmtId="0" fontId="3" fillId="2" borderId="25" xfId="5" applyNumberFormat="1" applyFont="1" applyFill="1" applyBorder="1" applyAlignment="1">
      <alignment horizontal="left" indent="1"/>
    </xf>
    <xf numFmtId="184" fontId="0" fillId="0" borderId="0" xfId="0" applyNumberFormat="1"/>
    <xf numFmtId="166" fontId="3" fillId="2" borderId="0" xfId="5" applyNumberFormat="1" applyFont="1" applyFill="1" applyAlignment="1">
      <alignment horizontal="left" vertical="center"/>
    </xf>
    <xf numFmtId="166" fontId="8" fillId="4" borderId="33" xfId="5" applyNumberFormat="1" applyFont="1" applyFill="1" applyBorder="1" applyAlignment="1">
      <alignment horizontal="left" vertical="center"/>
    </xf>
    <xf numFmtId="166" fontId="8" fillId="4" borderId="45" xfId="5" applyNumberFormat="1" applyFont="1" applyFill="1" applyBorder="1" applyAlignment="1">
      <alignment horizontal="left" vertical="center"/>
    </xf>
    <xf numFmtId="166" fontId="3" fillId="2" borderId="25" xfId="5" applyNumberFormat="1" applyFont="1" applyFill="1" applyBorder="1" applyAlignment="1">
      <alignment horizontal="left" vertical="center"/>
    </xf>
    <xf numFmtId="166" fontId="3" fillId="0" borderId="0" xfId="5" applyNumberFormat="1" applyFont="1" applyFill="1" applyAlignment="1">
      <alignment horizontal="left" vertical="center"/>
    </xf>
    <xf numFmtId="168" fontId="3" fillId="0" borderId="42" xfId="2" applyNumberFormat="1" applyFont="1" applyFill="1" applyBorder="1" applyAlignment="1">
      <alignment horizontal="right" vertical="center"/>
    </xf>
    <xf numFmtId="166" fontId="3" fillId="2" borderId="25" xfId="5" applyNumberFormat="1" applyFont="1" applyFill="1" applyBorder="1" applyAlignment="1">
      <alignment horizontal="right" vertical="center"/>
    </xf>
    <xf numFmtId="0" fontId="8" fillId="4" borderId="33" xfId="10" applyFont="1" applyFill="1" applyBorder="1">
      <alignment horizontal="left"/>
    </xf>
    <xf numFmtId="43" fontId="3" fillId="2" borderId="0" xfId="1" applyFont="1" applyFill="1" applyAlignment="1">
      <alignment horizontal="left" vertical="center"/>
    </xf>
    <xf numFmtId="166" fontId="3" fillId="2" borderId="0" xfId="5" applyNumberFormat="1" applyFont="1" applyFill="1" applyAlignment="1">
      <alignment horizontal="right" vertical="center"/>
    </xf>
    <xf numFmtId="0" fontId="3" fillId="2" borderId="26" xfId="10" applyFont="1" applyBorder="1" applyAlignment="1">
      <alignment horizontal="left" indent="1"/>
    </xf>
    <xf numFmtId="166" fontId="3" fillId="2" borderId="26" xfId="5" applyNumberFormat="1" applyFont="1" applyFill="1" applyBorder="1" applyAlignment="1">
      <alignment horizontal="left" vertical="center"/>
    </xf>
    <xf numFmtId="166" fontId="3" fillId="2" borderId="38" xfId="5" applyNumberFormat="1" applyFont="1" applyFill="1" applyBorder="1" applyAlignment="1">
      <alignment horizontal="left" vertical="center"/>
    </xf>
    <xf numFmtId="168" fontId="3" fillId="2" borderId="23" xfId="2" applyNumberFormat="1" applyFont="1" applyFill="1" applyBorder="1" applyAlignment="1">
      <alignment horizontal="right" vertical="center"/>
    </xf>
    <xf numFmtId="0" fontId="8" fillId="2" borderId="0" xfId="9" applyFont="1" applyFill="1"/>
    <xf numFmtId="0" fontId="8" fillId="2" borderId="0" xfId="9" applyFont="1" applyFill="1" applyAlignment="1">
      <alignment horizontal="right"/>
    </xf>
    <xf numFmtId="0" fontId="8" fillId="2" borderId="0" xfId="9" applyFont="1" applyFill="1" applyAlignment="1">
      <alignment horizontal="center" vertical="center"/>
    </xf>
    <xf numFmtId="0" fontId="8" fillId="2" borderId="0" xfId="9" applyFont="1" applyFill="1" applyAlignment="1">
      <alignment horizontal="center"/>
    </xf>
    <xf numFmtId="0" fontId="8" fillId="0" borderId="0" xfId="9" applyFont="1" applyAlignment="1">
      <alignment horizontal="right"/>
    </xf>
    <xf numFmtId="3" fontId="3" fillId="2" borderId="0" xfId="10" applyNumberFormat="1" applyFont="1" applyAlignment="1">
      <alignment horizontal="right"/>
    </xf>
    <xf numFmtId="3" fontId="3" fillId="2" borderId="0" xfId="10" applyNumberFormat="1" applyFont="1" applyAlignment="1">
      <alignment horizontal="center"/>
    </xf>
    <xf numFmtId="0" fontId="10" fillId="2" borderId="0" xfId="9" applyFont="1" applyFill="1" applyAlignment="1">
      <alignment horizontal="left"/>
    </xf>
    <xf numFmtId="0" fontId="3" fillId="0" borderId="0" xfId="0" applyFont="1"/>
    <xf numFmtId="0" fontId="3" fillId="2" borderId="0" xfId="10" applyFont="1" applyAlignment="1">
      <alignment horizontal="right"/>
    </xf>
    <xf numFmtId="0" fontId="3" fillId="2" borderId="0" xfId="10" applyFont="1" applyAlignment="1">
      <alignment horizontal="center"/>
    </xf>
    <xf numFmtId="0" fontId="3" fillId="0" borderId="0" xfId="10" applyFont="1" applyFill="1" applyAlignment="1">
      <alignment horizontal="right"/>
    </xf>
    <xf numFmtId="3" fontId="8" fillId="0" borderId="0" xfId="10" applyNumberFormat="1" applyFont="1" applyFill="1" applyAlignment="1">
      <alignment horizontal="center" vertical="center"/>
    </xf>
    <xf numFmtId="0" fontId="9" fillId="3" borderId="0" xfId="10" applyFont="1" applyFill="1">
      <alignment horizontal="left"/>
    </xf>
    <xf numFmtId="0" fontId="9" fillId="3" borderId="48" xfId="11" applyNumberFormat="1" applyFont="1" applyFill="1" applyBorder="1" applyAlignment="1">
      <alignment horizontal="center"/>
    </xf>
    <xf numFmtId="0" fontId="9" fillId="3" borderId="0" xfId="11" applyNumberFormat="1" applyFont="1" applyFill="1" applyAlignment="1">
      <alignment horizontal="center" vertical="center"/>
    </xf>
    <xf numFmtId="10" fontId="9" fillId="3" borderId="49" xfId="12" applyNumberFormat="1" applyFont="1" applyFill="1" applyBorder="1" applyAlignment="1">
      <alignment horizontal="center"/>
    </xf>
    <xf numFmtId="10" fontId="9" fillId="0" borderId="0" xfId="12" applyNumberFormat="1" applyFont="1" applyFill="1" applyAlignment="1">
      <alignment horizontal="center"/>
    </xf>
    <xf numFmtId="0" fontId="9" fillId="3" borderId="0" xfId="11" applyNumberFormat="1" applyFont="1" applyFill="1" applyAlignment="1">
      <alignment horizontal="center"/>
    </xf>
    <xf numFmtId="10" fontId="9" fillId="3" borderId="0" xfId="12" applyNumberFormat="1" applyFont="1" applyFill="1" applyAlignment="1">
      <alignment horizontal="center"/>
    </xf>
    <xf numFmtId="0" fontId="8" fillId="4" borderId="0" xfId="11" applyNumberFormat="1" applyFont="1" applyFill="1"/>
    <xf numFmtId="166" fontId="8" fillId="4" borderId="48" xfId="11" applyNumberFormat="1" applyFont="1" applyFill="1" applyBorder="1" applyAlignment="1">
      <alignment horizontal="right"/>
    </xf>
    <xf numFmtId="166" fontId="8" fillId="4" borderId="0" xfId="11" applyNumberFormat="1" applyFont="1" applyFill="1" applyAlignment="1">
      <alignment horizontal="center" vertical="center"/>
    </xf>
    <xf numFmtId="168" fontId="8" fillId="4" borderId="49" xfId="12" applyNumberFormat="1" applyFont="1" applyFill="1" applyBorder="1" applyAlignment="1">
      <alignment horizontal="center"/>
    </xf>
    <xf numFmtId="10" fontId="8" fillId="0" borderId="0" xfId="12" applyNumberFormat="1" applyFont="1" applyFill="1" applyAlignment="1">
      <alignment horizontal="right"/>
    </xf>
    <xf numFmtId="166" fontId="8" fillId="4" borderId="0" xfId="11" applyNumberFormat="1" applyFont="1" applyFill="1" applyAlignment="1">
      <alignment horizontal="right"/>
    </xf>
    <xf numFmtId="168" fontId="8" fillId="4" borderId="0" xfId="12" applyNumberFormat="1" applyFont="1" applyFill="1" applyAlignment="1">
      <alignment horizontal="center"/>
    </xf>
    <xf numFmtId="9" fontId="8" fillId="4" borderId="49" xfId="12" applyFont="1" applyFill="1" applyBorder="1" applyAlignment="1">
      <alignment horizontal="center"/>
    </xf>
    <xf numFmtId="0" fontId="3" fillId="0" borderId="0" xfId="10" applyFont="1" applyFill="1" applyAlignment="1">
      <alignment horizontal="left" indent="1"/>
    </xf>
    <xf numFmtId="166" fontId="3" fillId="0" borderId="48" xfId="11" applyNumberFormat="1" applyFont="1" applyFill="1" applyBorder="1" applyAlignment="1">
      <alignment horizontal="right"/>
    </xf>
    <xf numFmtId="166" fontId="3" fillId="0" borderId="0" xfId="11" applyNumberFormat="1" applyFont="1" applyFill="1" applyAlignment="1">
      <alignment horizontal="center" vertical="center"/>
    </xf>
    <xf numFmtId="168" fontId="3" fillId="0" borderId="49" xfId="12" applyNumberFormat="1" applyFont="1" applyFill="1" applyBorder="1" applyAlignment="1">
      <alignment horizontal="center"/>
    </xf>
    <xf numFmtId="10" fontId="3" fillId="0" borderId="0" xfId="12" applyNumberFormat="1" applyFont="1" applyFill="1" applyAlignment="1">
      <alignment horizontal="right"/>
    </xf>
    <xf numFmtId="166" fontId="3" fillId="0" borderId="0" xfId="11" applyNumberFormat="1" applyFont="1" applyFill="1" applyAlignment="1">
      <alignment horizontal="right"/>
    </xf>
    <xf numFmtId="168" fontId="3" fillId="0" borderId="0" xfId="12" applyNumberFormat="1" applyFont="1" applyFill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/>
    <xf numFmtId="167" fontId="3" fillId="0" borderId="48" xfId="9" applyNumberFormat="1" applyFont="1" applyBorder="1"/>
    <xf numFmtId="0" fontId="3" fillId="0" borderId="0" xfId="11" applyNumberFormat="1" applyFont="1" applyFill="1" applyAlignment="1">
      <alignment horizontal="left" indent="1"/>
    </xf>
    <xf numFmtId="10" fontId="3" fillId="0" borderId="49" xfId="12" applyNumberFormat="1" applyFont="1" applyFill="1" applyBorder="1" applyAlignment="1">
      <alignment horizontal="center"/>
    </xf>
    <xf numFmtId="174" fontId="3" fillId="0" borderId="49" xfId="12" applyNumberFormat="1" applyFont="1" applyFill="1" applyBorder="1" applyAlignment="1">
      <alignment horizontal="center"/>
    </xf>
    <xf numFmtId="0" fontId="3" fillId="0" borderId="49" xfId="10" applyFont="1" applyFill="1" applyBorder="1" applyAlignment="1">
      <alignment horizontal="left" indent="1"/>
    </xf>
    <xf numFmtId="166" fontId="3" fillId="0" borderId="0" xfId="11" applyNumberFormat="1" applyFont="1" applyFill="1" applyBorder="1" applyAlignment="1">
      <alignment horizontal="right"/>
    </xf>
    <xf numFmtId="185" fontId="3" fillId="0" borderId="49" xfId="12" applyNumberFormat="1" applyFont="1" applyFill="1" applyBorder="1" applyAlignment="1">
      <alignment horizontal="center"/>
    </xf>
    <xf numFmtId="186" fontId="3" fillId="0" borderId="49" xfId="12" applyNumberFormat="1" applyFont="1" applyFill="1" applyBorder="1" applyAlignment="1">
      <alignment horizontal="center"/>
    </xf>
    <xf numFmtId="166" fontId="8" fillId="4" borderId="48" xfId="11" applyNumberFormat="1" applyFont="1" applyFill="1" applyBorder="1" applyAlignment="1">
      <alignment horizontal="center"/>
    </xf>
    <xf numFmtId="10" fontId="8" fillId="0" borderId="0" xfId="12" applyNumberFormat="1" applyFont="1" applyFill="1" applyAlignment="1">
      <alignment horizontal="center"/>
    </xf>
    <xf numFmtId="166" fontId="8" fillId="4" borderId="0" xfId="11" applyNumberFormat="1" applyFont="1" applyFill="1" applyAlignment="1">
      <alignment horizontal="center"/>
    </xf>
    <xf numFmtId="166" fontId="3" fillId="0" borderId="48" xfId="11" applyNumberFormat="1" applyFont="1" applyFill="1" applyBorder="1" applyAlignment="1">
      <alignment horizontal="center"/>
    </xf>
    <xf numFmtId="167" fontId="4" fillId="0" borderId="0" xfId="1" applyNumberFormat="1" applyFont="1" applyAlignment="1">
      <alignment horizontal="center" vertical="center"/>
    </xf>
    <xf numFmtId="10" fontId="3" fillId="0" borderId="0" xfId="12" applyNumberFormat="1" applyFont="1" applyFill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68" fontId="3" fillId="0" borderId="0" xfId="12" applyNumberFormat="1" applyFont="1" applyFill="1" applyBorder="1" applyAlignment="1">
      <alignment horizontal="center"/>
    </xf>
    <xf numFmtId="167" fontId="4" fillId="0" borderId="0" xfId="1" applyNumberFormat="1" applyFont="1" applyBorder="1" applyAlignment="1">
      <alignment horizontal="center" vertical="center"/>
    </xf>
    <xf numFmtId="166" fontId="3" fillId="0" borderId="0" xfId="9" applyNumberFormat="1" applyFont="1"/>
    <xf numFmtId="166" fontId="3" fillId="0" borderId="50" xfId="1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 vertical="center"/>
    </xf>
    <xf numFmtId="168" fontId="3" fillId="0" borderId="51" xfId="12" applyNumberFormat="1" applyFont="1" applyFill="1" applyBorder="1" applyAlignment="1">
      <alignment horizontal="center"/>
    </xf>
    <xf numFmtId="169" fontId="3" fillId="0" borderId="5" xfId="1" applyNumberFormat="1" applyFont="1" applyFill="1" applyBorder="1" applyAlignment="1">
      <alignment horizontal="center"/>
    </xf>
    <xf numFmtId="168" fontId="3" fillId="0" borderId="5" xfId="12" applyNumberFormat="1" applyFont="1" applyFill="1" applyBorder="1" applyAlignment="1">
      <alignment horizontal="center"/>
    </xf>
    <xf numFmtId="0" fontId="3" fillId="2" borderId="0" xfId="10" applyFont="1" applyAlignment="1">
      <alignment horizontal="left" indent="1"/>
    </xf>
    <xf numFmtId="166" fontId="3" fillId="0" borderId="0" xfId="11" applyNumberFormat="1" applyFont="1" applyAlignment="1">
      <alignment horizontal="right"/>
    </xf>
    <xf numFmtId="166" fontId="3" fillId="0" borderId="0" xfId="11" applyNumberFormat="1" applyFont="1" applyAlignment="1">
      <alignment horizontal="center" vertical="center"/>
    </xf>
    <xf numFmtId="10" fontId="3" fillId="2" borderId="0" xfId="12" applyNumberFormat="1" applyFont="1" applyFill="1" applyAlignment="1">
      <alignment horizontal="center"/>
    </xf>
    <xf numFmtId="166" fontId="3" fillId="0" borderId="0" xfId="11" applyNumberFormat="1" applyFont="1" applyAlignment="1">
      <alignment horizontal="center"/>
    </xf>
    <xf numFmtId="3" fontId="3" fillId="2" borderId="1" xfId="10" applyNumberFormat="1" applyFont="1" applyBorder="1" applyAlignment="1">
      <alignment horizontal="right"/>
    </xf>
    <xf numFmtId="3" fontId="3" fillId="2" borderId="1" xfId="10" applyNumberFormat="1" applyFont="1" applyBorder="1" applyAlignment="1">
      <alignment horizontal="center"/>
    </xf>
    <xf numFmtId="0" fontId="3" fillId="0" borderId="0" xfId="10" applyFont="1" applyFill="1" applyAlignment="1">
      <alignment horizontal="left" vertical="center" wrapText="1"/>
    </xf>
    <xf numFmtId="0" fontId="3" fillId="0" borderId="0" xfId="10" applyFont="1" applyFill="1" applyAlignment="1">
      <alignment horizontal="center" vertical="center"/>
    </xf>
    <xf numFmtId="0" fontId="3" fillId="0" borderId="0" xfId="10" applyFont="1" applyFill="1" applyAlignment="1">
      <alignment horizontal="center"/>
    </xf>
    <xf numFmtId="3" fontId="3" fillId="0" borderId="0" xfId="10" applyNumberFormat="1" applyFont="1" applyFill="1" applyAlignment="1">
      <alignment horizontal="right"/>
    </xf>
    <xf numFmtId="0" fontId="8" fillId="2" borderId="0" xfId="13" applyFont="1" applyFill="1"/>
    <xf numFmtId="0" fontId="10" fillId="2" borderId="0" xfId="13" applyFont="1" applyFill="1" applyAlignment="1">
      <alignment horizontal="left"/>
    </xf>
    <xf numFmtId="0" fontId="4" fillId="0" borderId="0" xfId="13" applyFont="1" applyAlignment="1">
      <alignment horizontal="center"/>
    </xf>
    <xf numFmtId="0" fontId="9" fillId="15" borderId="7" xfId="13" applyFont="1" applyFill="1" applyBorder="1" applyAlignment="1">
      <alignment horizontal="left"/>
    </xf>
    <xf numFmtId="0" fontId="9" fillId="15" borderId="48" xfId="13" applyFont="1" applyFill="1" applyBorder="1" applyAlignment="1">
      <alignment horizontal="center" vertical="center" wrapText="1"/>
    </xf>
    <xf numFmtId="0" fontId="9" fillId="15" borderId="0" xfId="13" applyFont="1" applyFill="1" applyAlignment="1">
      <alignment horizontal="center" vertical="center" wrapText="1"/>
    </xf>
    <xf numFmtId="0" fontId="9" fillId="15" borderId="49" xfId="13" applyFont="1" applyFill="1" applyBorder="1" applyAlignment="1">
      <alignment horizontal="center" vertical="center" wrapText="1"/>
    </xf>
    <xf numFmtId="0" fontId="20" fillId="14" borderId="0" xfId="13" applyFont="1" applyFill="1" applyAlignment="1">
      <alignment horizontal="left"/>
    </xf>
    <xf numFmtId="167" fontId="20" fillId="14" borderId="8" xfId="1" applyNumberFormat="1" applyFont="1" applyFill="1" applyBorder="1" applyAlignment="1">
      <alignment horizontal="center" vertical="center" wrapText="1"/>
    </xf>
    <xf numFmtId="167" fontId="20" fillId="14" borderId="4" xfId="1" applyNumberFormat="1" applyFont="1" applyFill="1" applyBorder="1" applyAlignment="1">
      <alignment horizontal="center" vertical="center" wrapText="1"/>
    </xf>
    <xf numFmtId="168" fontId="20" fillId="14" borderId="52" xfId="2" applyNumberFormat="1" applyFont="1" applyFill="1" applyBorder="1" applyAlignment="1">
      <alignment horizontal="center" vertical="center" wrapText="1"/>
    </xf>
    <xf numFmtId="168" fontId="20" fillId="14" borderId="4" xfId="2" applyNumberFormat="1" applyFont="1" applyFill="1" applyBorder="1" applyAlignment="1">
      <alignment horizontal="center" vertical="center" wrapText="1"/>
    </xf>
    <xf numFmtId="168" fontId="20" fillId="14" borderId="52" xfId="12" applyNumberFormat="1" applyFont="1" applyFill="1" applyBorder="1" applyAlignment="1">
      <alignment horizontal="center" vertical="center" wrapText="1"/>
    </xf>
    <xf numFmtId="167" fontId="32" fillId="0" borderId="0" xfId="0" applyNumberFormat="1" applyFont="1"/>
    <xf numFmtId="167" fontId="3" fillId="0" borderId="48" xfId="1" applyNumberFormat="1" applyFont="1" applyBorder="1"/>
    <xf numFmtId="166" fontId="4" fillId="0" borderId="0" xfId="13" applyNumberFormat="1" applyFont="1" applyAlignment="1">
      <alignment horizontal="center" vertical="center" wrapText="1"/>
    </xf>
    <xf numFmtId="168" fontId="4" fillId="0" borderId="49" xfId="2" applyNumberFormat="1" applyFont="1" applyBorder="1" applyAlignment="1">
      <alignment horizontal="center" vertical="center" wrapText="1"/>
    </xf>
    <xf numFmtId="168" fontId="4" fillId="0" borderId="0" xfId="2" applyNumberFormat="1" applyFont="1" applyBorder="1" applyAlignment="1">
      <alignment horizontal="center" vertical="center" wrapText="1"/>
    </xf>
    <xf numFmtId="168" fontId="4" fillId="0" borderId="49" xfId="12" applyNumberFormat="1" applyFont="1" applyBorder="1" applyAlignment="1">
      <alignment horizontal="center" vertical="center" wrapText="1"/>
    </xf>
    <xf numFmtId="166" fontId="4" fillId="0" borderId="0" xfId="0" applyNumberFormat="1" applyFont="1"/>
    <xf numFmtId="167" fontId="4" fillId="0" borderId="48" xfId="1" applyNumberFormat="1" applyFont="1" applyBorder="1" applyAlignment="1">
      <alignment horizontal="center" vertical="center" wrapText="1"/>
    </xf>
    <xf numFmtId="167" fontId="4" fillId="0" borderId="0" xfId="1" applyNumberFormat="1" applyFont="1" applyBorder="1" applyAlignment="1">
      <alignment horizontal="center" vertical="center" wrapText="1"/>
    </xf>
    <xf numFmtId="167" fontId="20" fillId="14" borderId="48" xfId="1" applyNumberFormat="1" applyFont="1" applyFill="1" applyBorder="1" applyAlignment="1">
      <alignment horizontal="center" vertical="center" wrapText="1"/>
    </xf>
    <xf numFmtId="167" fontId="20" fillId="14" borderId="0" xfId="1" applyNumberFormat="1" applyFont="1" applyFill="1" applyBorder="1" applyAlignment="1">
      <alignment horizontal="center" vertical="center" wrapText="1"/>
    </xf>
    <xf numFmtId="168" fontId="20" fillId="14" borderId="49" xfId="2" applyNumberFormat="1" applyFont="1" applyFill="1" applyBorder="1" applyAlignment="1">
      <alignment horizontal="center" vertical="center" wrapText="1"/>
    </xf>
    <xf numFmtId="168" fontId="20" fillId="14" borderId="0" xfId="2" applyNumberFormat="1" applyFont="1" applyFill="1" applyBorder="1" applyAlignment="1">
      <alignment horizontal="center" vertical="center" wrapText="1"/>
    </xf>
    <xf numFmtId="168" fontId="20" fillId="14" borderId="49" xfId="12" applyNumberFormat="1" applyFont="1" applyFill="1" applyBorder="1" applyAlignment="1">
      <alignment horizontal="center" vertical="center" wrapText="1"/>
    </xf>
    <xf numFmtId="166" fontId="4" fillId="2" borderId="48" xfId="13" applyNumberFormat="1" applyFont="1" applyFill="1" applyBorder="1" applyAlignment="1">
      <alignment horizontal="center" vertical="center" wrapText="1"/>
    </xf>
    <xf numFmtId="166" fontId="4" fillId="2" borderId="0" xfId="13" applyNumberFormat="1" applyFont="1" applyFill="1" applyAlignment="1">
      <alignment horizontal="center" vertical="center" wrapText="1"/>
    </xf>
    <xf numFmtId="168" fontId="4" fillId="2" borderId="49" xfId="2" applyNumberFormat="1" applyFont="1" applyFill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166" fontId="20" fillId="14" borderId="48" xfId="13" applyNumberFormat="1" applyFont="1" applyFill="1" applyBorder="1" applyAlignment="1">
      <alignment horizontal="center" vertical="center" wrapText="1"/>
    </xf>
    <xf numFmtId="166" fontId="20" fillId="14" borderId="0" xfId="13" applyNumberFormat="1" applyFont="1" applyFill="1" applyAlignment="1">
      <alignment horizontal="center" vertical="center" wrapText="1"/>
    </xf>
    <xf numFmtId="166" fontId="4" fillId="0" borderId="48" xfId="13" applyNumberFormat="1" applyFont="1" applyBorder="1" applyAlignment="1">
      <alignment horizontal="center" vertical="center" wrapText="1"/>
    </xf>
    <xf numFmtId="166" fontId="20" fillId="14" borderId="48" xfId="13" quotePrefix="1" applyNumberFormat="1" applyFont="1" applyFill="1" applyBorder="1" applyAlignment="1">
      <alignment horizontal="center" vertical="center" wrapText="1"/>
    </xf>
    <xf numFmtId="166" fontId="20" fillId="14" borderId="0" xfId="13" quotePrefix="1" applyNumberFormat="1" applyFont="1" applyFill="1" applyAlignment="1">
      <alignment horizontal="center" vertical="center" wrapText="1"/>
    </xf>
    <xf numFmtId="166" fontId="4" fillId="0" borderId="0" xfId="13" applyNumberFormat="1" applyFont="1" applyAlignment="1">
      <alignment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166" fontId="4" fillId="0" borderId="50" xfId="13" applyNumberFormat="1" applyFont="1" applyBorder="1" applyAlignment="1">
      <alignment horizontal="center" vertical="center" wrapText="1"/>
    </xf>
    <xf numFmtId="166" fontId="4" fillId="0" borderId="5" xfId="13" applyNumberFormat="1" applyFont="1" applyBorder="1" applyAlignment="1">
      <alignment horizontal="center" vertical="center" wrapText="1"/>
    </xf>
    <xf numFmtId="168" fontId="4" fillId="0" borderId="51" xfId="2" applyNumberFormat="1" applyFont="1" applyBorder="1" applyAlignment="1">
      <alignment horizontal="center" vertical="center" wrapText="1"/>
    </xf>
    <xf numFmtId="168" fontId="4" fillId="0" borderId="5" xfId="2" applyNumberFormat="1" applyFont="1" applyBorder="1" applyAlignment="1">
      <alignment horizontal="center" vertical="center" wrapText="1"/>
    </xf>
    <xf numFmtId="168" fontId="4" fillId="0" borderId="51" xfId="12" applyNumberFormat="1" applyFont="1" applyBorder="1" applyAlignment="1">
      <alignment horizontal="center" vertical="center" wrapText="1"/>
    </xf>
    <xf numFmtId="167" fontId="4" fillId="0" borderId="0" xfId="1" applyNumberFormat="1" applyFont="1"/>
    <xf numFmtId="166" fontId="4" fillId="0" borderId="0" xfId="13" applyNumberFormat="1" applyFont="1"/>
    <xf numFmtId="167" fontId="4" fillId="0" borderId="0" xfId="13" applyNumberFormat="1" applyFont="1"/>
    <xf numFmtId="0" fontId="47" fillId="0" borderId="0" xfId="13" applyFont="1" applyAlignment="1">
      <alignment vertical="center"/>
    </xf>
    <xf numFmtId="0" fontId="22" fillId="0" borderId="0" xfId="0" applyFont="1"/>
    <xf numFmtId="0" fontId="20" fillId="0" borderId="0" xfId="13" applyFont="1" applyAlignment="1">
      <alignment horizontal="center"/>
    </xf>
    <xf numFmtId="0" fontId="9" fillId="3" borderId="0" xfId="13" applyFont="1" applyFill="1" applyAlignment="1">
      <alignment horizontal="left" vertical="center" wrapText="1"/>
    </xf>
    <xf numFmtId="0" fontId="9" fillId="3" borderId="48" xfId="13" applyFont="1" applyFill="1" applyBorder="1" applyAlignment="1">
      <alignment horizontal="center" vertical="center" wrapText="1"/>
    </xf>
    <xf numFmtId="0" fontId="9" fillId="3" borderId="0" xfId="13" applyFont="1" applyFill="1" applyAlignment="1">
      <alignment horizontal="center" vertical="center" wrapText="1"/>
    </xf>
    <xf numFmtId="0" fontId="9" fillId="3" borderId="49" xfId="13" applyFont="1" applyFill="1" applyBorder="1" applyAlignment="1">
      <alignment horizontal="center" vertical="center" wrapText="1"/>
    </xf>
    <xf numFmtId="0" fontId="8" fillId="14" borderId="0" xfId="13" applyFont="1" applyFill="1" applyAlignment="1">
      <alignment horizontal="left" vertical="center" wrapText="1"/>
    </xf>
    <xf numFmtId="166" fontId="8" fillId="14" borderId="48" xfId="14" applyNumberFormat="1" applyFont="1" applyFill="1" applyBorder="1" applyAlignment="1">
      <alignment horizontal="center" vertical="center" wrapText="1"/>
    </xf>
    <xf numFmtId="166" fontId="8" fillId="14" borderId="0" xfId="14" applyNumberFormat="1" applyFont="1" applyFill="1" applyAlignment="1">
      <alignment horizontal="center" vertical="center" wrapText="1"/>
    </xf>
    <xf numFmtId="168" fontId="8" fillId="14" borderId="49" xfId="12" applyNumberFormat="1" applyFont="1" applyFill="1" applyBorder="1" applyAlignment="1">
      <alignment horizontal="center" vertical="center" wrapText="1"/>
    </xf>
    <xf numFmtId="10" fontId="8" fillId="14" borderId="0" xfId="12" applyNumberFormat="1" applyFont="1" applyFill="1" applyAlignment="1">
      <alignment horizontal="center" vertical="center" wrapText="1"/>
    </xf>
    <xf numFmtId="168" fontId="8" fillId="14" borderId="0" xfId="12" applyNumberFormat="1" applyFont="1" applyFill="1" applyAlignment="1">
      <alignment horizontal="center" vertical="center" wrapText="1"/>
    </xf>
    <xf numFmtId="0" fontId="4" fillId="0" borderId="0" xfId="13" applyFont="1" applyAlignment="1">
      <alignment horizontal="left" vertical="center" wrapText="1"/>
    </xf>
    <xf numFmtId="166" fontId="3" fillId="0" borderId="48" xfId="14" applyNumberFormat="1" applyFont="1" applyBorder="1" applyAlignment="1">
      <alignment horizontal="center" vertical="center" wrapText="1"/>
    </xf>
    <xf numFmtId="166" fontId="3" fillId="0" borderId="0" xfId="14" applyNumberFormat="1" applyFont="1" applyAlignment="1">
      <alignment horizontal="center" vertical="center" wrapText="1"/>
    </xf>
    <xf numFmtId="168" fontId="3" fillId="0" borderId="49" xfId="12" applyNumberFormat="1" applyFont="1" applyBorder="1" applyAlignment="1">
      <alignment horizontal="center" vertical="center" wrapText="1"/>
    </xf>
    <xf numFmtId="10" fontId="8" fillId="0" borderId="0" xfId="12" applyNumberFormat="1" applyFont="1" applyAlignment="1">
      <alignment horizontal="center" vertical="center" wrapText="1"/>
    </xf>
    <xf numFmtId="168" fontId="3" fillId="0" borderId="0" xfId="12" applyNumberFormat="1" applyFont="1" applyAlignment="1">
      <alignment horizontal="center" vertical="center" wrapText="1"/>
    </xf>
    <xf numFmtId="0" fontId="3" fillId="0" borderId="0" xfId="13" applyFont="1" applyAlignment="1">
      <alignment horizontal="left" vertical="center" wrapText="1"/>
    </xf>
    <xf numFmtId="0" fontId="20" fillId="14" borderId="0" xfId="13" applyFont="1" applyFill="1" applyAlignment="1">
      <alignment horizontal="left" vertical="center" wrapText="1"/>
    </xf>
    <xf numFmtId="166" fontId="20" fillId="14" borderId="48" xfId="14" applyNumberFormat="1" applyFont="1" applyFill="1" applyBorder="1" applyAlignment="1">
      <alignment horizontal="center" vertical="center" wrapText="1"/>
    </xf>
    <xf numFmtId="166" fontId="20" fillId="14" borderId="0" xfId="14" applyNumberFormat="1" applyFont="1" applyFill="1" applyAlignment="1">
      <alignment horizontal="center" vertical="center" wrapText="1"/>
    </xf>
    <xf numFmtId="10" fontId="20" fillId="14" borderId="0" xfId="12" applyNumberFormat="1" applyFont="1" applyFill="1" applyAlignment="1">
      <alignment horizontal="center" vertical="center" wrapText="1"/>
    </xf>
    <xf numFmtId="168" fontId="20" fillId="14" borderId="0" xfId="12" applyNumberFormat="1" applyFont="1" applyFill="1" applyAlignment="1">
      <alignment horizontal="center" vertical="center" wrapText="1"/>
    </xf>
    <xf numFmtId="166" fontId="4" fillId="0" borderId="48" xfId="14" applyNumberFormat="1" applyFont="1" applyBorder="1" applyAlignment="1">
      <alignment horizontal="center" vertical="center" wrapText="1"/>
    </xf>
    <xf numFmtId="166" fontId="4" fillId="0" borderId="0" xfId="14" applyNumberFormat="1" applyFont="1" applyAlignment="1">
      <alignment horizontal="center" vertical="center" wrapText="1"/>
    </xf>
    <xf numFmtId="10" fontId="4" fillId="0" borderId="0" xfId="12" applyNumberFormat="1" applyFont="1" applyAlignment="1">
      <alignment horizontal="center" vertical="center" wrapText="1"/>
    </xf>
    <xf numFmtId="166" fontId="4" fillId="0" borderId="0" xfId="14" applyNumberFormat="1" applyFont="1" applyBorder="1" applyAlignment="1">
      <alignment horizontal="center" vertical="center" wrapText="1"/>
    </xf>
    <xf numFmtId="168" fontId="4" fillId="0" borderId="0" xfId="12" applyNumberFormat="1" applyFont="1" applyAlignment="1">
      <alignment horizontal="center" vertical="center" wrapText="1"/>
    </xf>
    <xf numFmtId="168" fontId="4" fillId="0" borderId="0" xfId="12" applyNumberFormat="1" applyFont="1" applyBorder="1" applyAlignment="1">
      <alignment horizontal="center" vertical="center" wrapText="1"/>
    </xf>
    <xf numFmtId="173" fontId="20" fillId="14" borderId="0" xfId="14" applyNumberFormat="1" applyFont="1" applyFill="1" applyBorder="1" applyAlignment="1">
      <alignment horizontal="center" vertical="center" wrapText="1"/>
    </xf>
    <xf numFmtId="168" fontId="20" fillId="14" borderId="0" xfId="12" applyNumberFormat="1" applyFont="1" applyFill="1" applyBorder="1" applyAlignment="1">
      <alignment horizontal="center" vertical="center" wrapText="1"/>
    </xf>
    <xf numFmtId="166" fontId="4" fillId="0" borderId="50" xfId="14" applyNumberFormat="1" applyFont="1" applyBorder="1" applyAlignment="1">
      <alignment horizontal="center" vertical="center" wrapText="1"/>
    </xf>
    <xf numFmtId="173" fontId="4" fillId="0" borderId="5" xfId="14" applyNumberFormat="1" applyFont="1" applyBorder="1" applyAlignment="1">
      <alignment horizontal="center" vertical="center" wrapText="1"/>
    </xf>
    <xf numFmtId="168" fontId="3" fillId="0" borderId="51" xfId="12" applyNumberFormat="1" applyFont="1" applyBorder="1" applyAlignment="1">
      <alignment horizontal="center" vertical="center" wrapText="1"/>
    </xf>
    <xf numFmtId="168" fontId="4" fillId="0" borderId="5" xfId="12" applyNumberFormat="1" applyFont="1" applyBorder="1" applyAlignment="1">
      <alignment horizontal="center" vertical="center" wrapText="1"/>
    </xf>
    <xf numFmtId="168" fontId="3" fillId="0" borderId="0" xfId="12" applyNumberFormat="1" applyFont="1" applyBorder="1" applyAlignment="1">
      <alignment horizontal="center" vertical="center" wrapText="1"/>
    </xf>
    <xf numFmtId="0" fontId="2" fillId="0" borderId="0" xfId="13" applyAlignment="1">
      <alignment vertical="center"/>
    </xf>
    <xf numFmtId="0" fontId="22" fillId="0" borderId="0" xfId="0" applyFont="1" applyAlignment="1">
      <alignment vertical="center"/>
    </xf>
    <xf numFmtId="0" fontId="3" fillId="2" borderId="5" xfId="10" applyFont="1" applyBorder="1" applyAlignment="1">
      <alignment horizontal="left" vertical="top"/>
    </xf>
    <xf numFmtId="3" fontId="3" fillId="2" borderId="5" xfId="10" applyNumberFormat="1" applyFont="1" applyBorder="1" applyAlignment="1">
      <alignment horizontal="left" vertical="top"/>
    </xf>
    <xf numFmtId="0" fontId="2" fillId="0" borderId="5" xfId="13" applyBorder="1"/>
    <xf numFmtId="0" fontId="33" fillId="2" borderId="0" xfId="0" applyFont="1" applyFill="1" applyAlignment="1">
      <alignment horizontal="left" wrapText="1"/>
    </xf>
    <xf numFmtId="0" fontId="20" fillId="12" borderId="1" xfId="0" applyFont="1" applyFill="1" applyBorder="1" applyAlignment="1">
      <alignment horizontal="left"/>
    </xf>
    <xf numFmtId="167" fontId="42" fillId="2" borderId="0" xfId="1" applyNumberFormat="1" applyFont="1" applyFill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20" fillId="12" borderId="35" xfId="10" applyFont="1" applyFill="1" applyBorder="1" applyAlignment="1">
      <alignment horizontal="left" wrapText="1"/>
    </xf>
    <xf numFmtId="0" fontId="33" fillId="2" borderId="0" xfId="0" applyFont="1" applyFill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9" fillId="11" borderId="2" xfId="10" applyNumberFormat="1" applyFont="1" applyFill="1" applyBorder="1" applyAlignment="1">
      <alignment horizontal="center" vertical="center"/>
    </xf>
    <xf numFmtId="3" fontId="9" fillId="11" borderId="6" xfId="10" applyNumberFormat="1" applyFont="1" applyFill="1" applyBorder="1" applyAlignment="1">
      <alignment horizontal="center" vertical="center"/>
    </xf>
    <xf numFmtId="3" fontId="9" fillId="11" borderId="3" xfId="1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3" fontId="44" fillId="11" borderId="2" xfId="10" applyNumberFormat="1" applyFont="1" applyFill="1" applyBorder="1" applyAlignment="1">
      <alignment horizontal="center" vertical="center"/>
    </xf>
    <xf numFmtId="3" fontId="44" fillId="11" borderId="6" xfId="10" applyNumberFormat="1" applyFont="1" applyFill="1" applyBorder="1" applyAlignment="1">
      <alignment horizontal="center" vertical="center"/>
    </xf>
    <xf numFmtId="3" fontId="44" fillId="11" borderId="3" xfId="10" applyNumberFormat="1" applyFont="1" applyFill="1" applyBorder="1" applyAlignment="1">
      <alignment horizontal="center" vertical="center"/>
    </xf>
    <xf numFmtId="3" fontId="8" fillId="0" borderId="7" xfId="10" applyNumberFormat="1" applyFont="1" applyFill="1" applyBorder="1" applyAlignment="1">
      <alignment horizontal="center" vertical="center"/>
    </xf>
    <xf numFmtId="0" fontId="3" fillId="0" borderId="1" xfId="9" applyFont="1" applyBorder="1" applyAlignment="1">
      <alignment horizontal="left" vertical="center" wrapText="1"/>
    </xf>
    <xf numFmtId="0" fontId="3" fillId="0" borderId="1" xfId="9" applyFont="1" applyBorder="1" applyAlignment="1">
      <alignment horizontal="left" vertical="center"/>
    </xf>
    <xf numFmtId="0" fontId="4" fillId="0" borderId="1" xfId="13" applyFont="1" applyBorder="1" applyAlignment="1">
      <alignment vertical="top" wrapText="1"/>
    </xf>
    <xf numFmtId="0" fontId="4" fillId="0" borderId="5" xfId="13" applyFont="1" applyBorder="1" applyAlignment="1">
      <alignment vertical="top" wrapText="1"/>
    </xf>
    <xf numFmtId="0" fontId="4" fillId="0" borderId="0" xfId="13" applyFont="1" applyAlignment="1">
      <alignment horizontal="left" vertical="top" wrapText="1"/>
    </xf>
    <xf numFmtId="0" fontId="3" fillId="0" borderId="4" xfId="13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wrapText="1"/>
    </xf>
    <xf numFmtId="0" fontId="31" fillId="2" borderId="0" xfId="0" applyFont="1" applyFill="1" applyAlignment="1">
      <alignment horizontal="center"/>
    </xf>
    <xf numFmtId="0" fontId="36" fillId="11" borderId="0" xfId="10" applyFont="1" applyFill="1" applyAlignment="1">
      <alignment horizontal="center" vertical="center" wrapText="1"/>
    </xf>
    <xf numFmtId="0" fontId="36" fillId="11" borderId="14" xfId="10" applyFont="1" applyFill="1" applyBorder="1" applyAlignment="1">
      <alignment horizontal="center" vertical="center" wrapText="1"/>
    </xf>
    <xf numFmtId="0" fontId="36" fillId="11" borderId="15" xfId="10" applyFont="1" applyFill="1" applyBorder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20" fillId="1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3" fontId="44" fillId="11" borderId="27" xfId="10" applyNumberFormat="1" applyFont="1" applyFill="1" applyBorder="1" applyAlignment="1">
      <alignment horizontal="center" vertical="center"/>
    </xf>
    <xf numFmtId="3" fontId="44" fillId="11" borderId="28" xfId="10" applyNumberFormat="1" applyFont="1" applyFill="1" applyBorder="1" applyAlignment="1">
      <alignment horizontal="center" vertical="center"/>
    </xf>
    <xf numFmtId="3" fontId="44" fillId="11" borderId="19" xfId="10" applyNumberFormat="1" applyFont="1" applyFill="1" applyBorder="1" applyAlignment="1">
      <alignment horizontal="center" vertical="center"/>
    </xf>
    <xf numFmtId="3" fontId="9" fillId="11" borderId="27" xfId="10" applyNumberFormat="1" applyFont="1" applyFill="1" applyBorder="1" applyAlignment="1">
      <alignment horizontal="center" vertical="center"/>
    </xf>
    <xf numFmtId="3" fontId="9" fillId="11" borderId="28" xfId="10" applyNumberFormat="1" applyFont="1" applyFill="1" applyBorder="1" applyAlignment="1">
      <alignment horizontal="center" vertical="center"/>
    </xf>
    <xf numFmtId="3" fontId="9" fillId="11" borderId="19" xfId="1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35" fillId="2" borderId="0" xfId="10" applyFont="1" applyAlignment="1">
      <alignment horizontal="left" vertical="top" wrapText="1"/>
    </xf>
    <xf numFmtId="0" fontId="7" fillId="2" borderId="4" xfId="0" applyFont="1" applyFill="1" applyBorder="1" applyAlignment="1">
      <alignment horizontal="left"/>
    </xf>
    <xf numFmtId="0" fontId="24" fillId="6" borderId="13" xfId="3" applyFont="1" applyFill="1" applyBorder="1" applyAlignment="1">
      <alignment horizontal="left"/>
    </xf>
    <xf numFmtId="0" fontId="22" fillId="0" borderId="13" xfId="3" applyFont="1" applyBorder="1"/>
    <xf numFmtId="0" fontId="24" fillId="6" borderId="12" xfId="3" applyFont="1" applyFill="1" applyBorder="1" applyAlignment="1">
      <alignment horizontal="left" vertical="top" wrapText="1"/>
    </xf>
    <xf numFmtId="0" fontId="22" fillId="0" borderId="12" xfId="3" applyFont="1" applyBorder="1"/>
    <xf numFmtId="3" fontId="13" fillId="6" borderId="7" xfId="18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center"/>
    </xf>
    <xf numFmtId="0" fontId="21" fillId="0" borderId="11" xfId="6" applyFont="1" applyBorder="1" applyAlignment="1">
      <alignment horizontal="left" vertical="center" wrapText="1"/>
    </xf>
    <xf numFmtId="0" fontId="22" fillId="0" borderId="11" xfId="6" applyFont="1" applyBorder="1"/>
  </cellXfs>
  <cellStyles count="20">
    <cellStyle name="Millares" xfId="1" builtinId="3"/>
    <cellStyle name="Millares 2 2" xfId="14"/>
    <cellStyle name="Millares 2 3" xfId="5"/>
    <cellStyle name="Millares 2 3 2" xfId="17"/>
    <cellStyle name="Millares 7" xfId="7"/>
    <cellStyle name="Millares 8" xfId="11"/>
    <cellStyle name="Millares 8 2" xfId="19"/>
    <cellStyle name="Millares 8 3" xfId="4"/>
    <cellStyle name="Normal" xfId="0" builtinId="0"/>
    <cellStyle name="Normal 10" xfId="16"/>
    <cellStyle name="Normal 12 2" xfId="15"/>
    <cellStyle name="Normal 2 2" xfId="9"/>
    <cellStyle name="Normal 2 2 2" xfId="13"/>
    <cellStyle name="Normal 2 7 2" xfId="18"/>
    <cellStyle name="Normal 3 2 3" xfId="3"/>
    <cellStyle name="Normal 4 3" xfId="8"/>
    <cellStyle name="Normal 6" xfId="6"/>
    <cellStyle name="Porcentaje" xfId="2" builtinId="5"/>
    <cellStyle name="Porcentaje 2" xfId="12"/>
    <cellStyle name="TEXTO NORMAL" xfId="1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 PRODUCCIÓN METÁLICA'!$A$6:$A$16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
(Ene-Ago)</c:v>
                </c:pt>
              </c:strCache>
            </c:strRef>
          </c:cat>
          <c:val>
            <c:numRef>
              <c:f>'1. PRODUCCIÓN METÁLICA'!$J$6:$J$16</c:f>
              <c:numCache>
                <c:formatCode>_-* #,##0_-;\-* #,##0_-;_-* "-"??_-;_-@_-</c:formatCode>
                <c:ptCount val="11"/>
                <c:pt idx="0">
                  <c:v>1235.3450680179994</c:v>
                </c:pt>
                <c:pt idx="1">
                  <c:v>1298.7613646879997</c:v>
                </c:pt>
                <c:pt idx="2">
                  <c:v>1375.640694207</c:v>
                </c:pt>
                <c:pt idx="3">
                  <c:v>1377.6424139870003</c:v>
                </c:pt>
                <c:pt idx="4">
                  <c:v>1700.8174199590001</c:v>
                </c:pt>
                <c:pt idx="5">
                  <c:v>2353.8585579240003</c:v>
                </c:pt>
                <c:pt idx="6">
                  <c:v>2445.5838150159998</c:v>
                </c:pt>
                <c:pt idx="7">
                  <c:v>2437.0348892940005</c:v>
                </c:pt>
                <c:pt idx="8">
                  <c:v>2455.4399084949991</c:v>
                </c:pt>
                <c:pt idx="9">
                  <c:v>2150.1259121219596</c:v>
                </c:pt>
                <c:pt idx="10">
                  <c:v>1476.1794956258664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CA-4000-B3D9-E253B6643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68992"/>
        <c:axId val="211670528"/>
      </c:barChart>
      <c:catAx>
        <c:axId val="21166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670528"/>
        <c:crosses val="autoZero"/>
        <c:auto val="1"/>
        <c:lblAlgn val="ctr"/>
        <c:lblOffset val="100"/>
        <c:noMultiLvlLbl val="0"/>
      </c:catAx>
      <c:valAx>
        <c:axId val="211670528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crossAx val="211668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EXPORTACIONES'!$B$59:$I$59</c:f>
              <c:strCache>
                <c:ptCount val="8"/>
                <c:pt idx="0">
                  <c:v>COBRE</c:v>
                </c:pt>
                <c:pt idx="1">
                  <c:v>ORO</c:v>
                </c:pt>
                <c:pt idx="2">
                  <c:v>ZINC</c:v>
                </c:pt>
                <c:pt idx="3">
                  <c:v>PLATA</c:v>
                </c:pt>
                <c:pt idx="4">
                  <c:v>PLOMO</c:v>
                </c:pt>
                <c:pt idx="5">
                  <c:v>ESTAÑO</c:v>
                </c:pt>
                <c:pt idx="6">
                  <c:v>HIERRO</c:v>
                </c:pt>
                <c:pt idx="7">
                  <c:v>MOLIBDENO</c:v>
                </c:pt>
              </c:strCache>
            </c:strRef>
          </c:cat>
          <c:val>
            <c:numRef>
              <c:f>'6. EXPORTACIONES'!$B$83:$I$83</c:f>
              <c:numCache>
                <c:formatCode>0.0%</c:formatCode>
                <c:ptCount val="8"/>
                <c:pt idx="0">
                  <c:v>-5.561863353209362E-2</c:v>
                </c:pt>
                <c:pt idx="1">
                  <c:v>0.36871700797364859</c:v>
                </c:pt>
                <c:pt idx="2">
                  <c:v>-4.8999863895088036E-2</c:v>
                </c:pt>
                <c:pt idx="3">
                  <c:v>0.16661840256550509</c:v>
                </c:pt>
                <c:pt idx="4">
                  <c:v>0.31952295790140828</c:v>
                </c:pt>
                <c:pt idx="5">
                  <c:v>-1.0564588743275594E-2</c:v>
                </c:pt>
                <c:pt idx="6">
                  <c:v>-0.39305009288470705</c:v>
                </c:pt>
                <c:pt idx="7">
                  <c:v>0.32996730027437593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3-4EC1-A18D-B964BB75A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0376896"/>
        <c:axId val="450377288"/>
      </c:barChart>
      <c:catAx>
        <c:axId val="4503768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50377288"/>
        <c:crossesAt val="0"/>
        <c:auto val="1"/>
        <c:lblAlgn val="ctr"/>
        <c:lblOffset val="100"/>
        <c:noMultiLvlLbl val="0"/>
      </c:catAx>
      <c:valAx>
        <c:axId val="45037728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50376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405-4DB7-A69C-808D35EDA7D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405-4DB7-A69C-808D35EDA7D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405-4DB7-A69C-808D35EDA7DD}"/>
              </c:ext>
            </c:extLst>
          </c:dPt>
          <c:dLbls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405-4DB7-A69C-808D35EDA7D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EXPORTACIONES'!$A$6:$A$16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(ene-jul)</c:v>
                </c:pt>
              </c:strCache>
            </c:strRef>
          </c:cat>
          <c:val>
            <c:numRef>
              <c:f>'6. EXPORTACIONES'!$K$6:$K$16</c:f>
              <c:numCache>
                <c:formatCode>_-* #,##0_-;\-* #,##0_-;_-* "-"??_-;_-@_-</c:formatCode>
                <c:ptCount val="11"/>
                <c:pt idx="0">
                  <c:v>27525.674821918503</c:v>
                </c:pt>
                <c:pt idx="1">
                  <c:v>27466.67308999833</c:v>
                </c:pt>
                <c:pt idx="2">
                  <c:v>23789.445431569566</c:v>
                </c:pt>
                <c:pt idx="3">
                  <c:v>20545.413916138492</c:v>
                </c:pt>
                <c:pt idx="4">
                  <c:v>18950.140011644278</c:v>
                </c:pt>
                <c:pt idx="5">
                  <c:v>21819.079289828645</c:v>
                </c:pt>
                <c:pt idx="6">
                  <c:v>27581.607245410338</c:v>
                </c:pt>
                <c:pt idx="7">
                  <c:v>28898.657866237969</c:v>
                </c:pt>
                <c:pt idx="8">
                  <c:v>28073.792715542397</c:v>
                </c:pt>
                <c:pt idx="9">
                  <c:v>25773.551582888038</c:v>
                </c:pt>
                <c:pt idx="10" formatCode="_-* #,##0.0_-;\-* #,##0.0_-;_-* &quot;-&quot;??_-;_-@_-">
                  <c:v>21632.058644742519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05-4DB7-A69C-808D35EDA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78856"/>
        <c:axId val="450379248"/>
      </c:barChart>
      <c:catAx>
        <c:axId val="45037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50379248"/>
        <c:crosses val="autoZero"/>
        <c:auto val="1"/>
        <c:lblAlgn val="ctr"/>
        <c:lblOffset val="100"/>
        <c:noMultiLvlLbl val="0"/>
      </c:catAx>
      <c:valAx>
        <c:axId val="450379248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50378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923-42F0-835F-9666070E67A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1923-42F0-835F-9666070E67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 INVERSIONES'!$A$5:$A$15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
(ene-ago)</c:v>
                </c:pt>
              </c:strCache>
            </c:strRef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6377.6153638800015</c:v>
                </c:pt>
                <c:pt idx="1">
                  <c:v>7498.2074195999985</c:v>
                </c:pt>
                <c:pt idx="2">
                  <c:v>8863.6219657799993</c:v>
                </c:pt>
                <c:pt idx="3">
                  <c:v>8079.2097014900046</c:v>
                </c:pt>
                <c:pt idx="4">
                  <c:v>6824.6243262300013</c:v>
                </c:pt>
                <c:pt idx="5">
                  <c:v>3333.5635732200003</c:v>
                </c:pt>
                <c:pt idx="6">
                  <c:v>3928.0167818599989</c:v>
                </c:pt>
                <c:pt idx="7">
                  <c:v>4961.8384942600005</c:v>
                </c:pt>
                <c:pt idx="8">
                  <c:v>5908.6790988999992</c:v>
                </c:pt>
                <c:pt idx="9">
                  <c:v>4327.2301180000004</c:v>
                </c:pt>
                <c:pt idx="10">
                  <c:v>3015.1550729999999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23-42F0-835F-9666070E6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68992"/>
        <c:axId val="211670528"/>
      </c:barChart>
      <c:catAx>
        <c:axId val="21166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670528"/>
        <c:crosses val="autoZero"/>
        <c:auto val="1"/>
        <c:lblAlgn val="ctr"/>
        <c:lblOffset val="100"/>
        <c:noMultiLvlLbl val="0"/>
      </c:catAx>
      <c:valAx>
        <c:axId val="211670528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211668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217516</xdr:colOff>
      <xdr:row>40</xdr:row>
      <xdr:rowOff>411480</xdr:rowOff>
    </xdr:from>
    <xdr:to>
      <xdr:col>8</xdr:col>
      <xdr:colOff>53340</xdr:colOff>
      <xdr:row>51</xdr:row>
      <xdr:rowOff>15240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8D3D8E9F-52B2-4E4B-8576-8656D82B9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96</xdr:row>
      <xdr:rowOff>20554</xdr:rowOff>
    </xdr:from>
    <xdr:to>
      <xdr:col>8</xdr:col>
      <xdr:colOff>311818</xdr:colOff>
      <xdr:row>110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520EABE4-0231-49AF-A0B0-2C59144FD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635376</xdr:colOff>
      <xdr:row>42</xdr:row>
      <xdr:rowOff>54042</xdr:rowOff>
    </xdr:from>
    <xdr:to>
      <xdr:col>8</xdr:col>
      <xdr:colOff>129313</xdr:colOff>
      <xdr:row>56</xdr:row>
      <xdr:rowOff>85028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27E09C56-C914-404E-ADFF-D05FDF8C9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39</xdr:row>
      <xdr:rowOff>0</xdr:rowOff>
    </xdr:from>
    <xdr:to>
      <xdr:col>7</xdr:col>
      <xdr:colOff>781049</xdr:colOff>
      <xdr:row>45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E3C30A06-3671-48AC-BDCC-E3ECD6199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EM\Revisi&#243;n%20documentos%20OTI\Comparaci&#243;n%20reportes%20ambientales%20-%20OTI%20%2019.01.2021%20%20%203.29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antigua"/>
      <sheetName val="FILTRO-BD antigua"/>
      <sheetName val="BD 19.01.2021"/>
      <sheetName val="Hoja1"/>
      <sheetName val="SQL Statement"/>
      <sheetName val="FILTRO-BD 19.01.2021"/>
      <sheetName val="COMPARACIÓN"/>
    </sheetNames>
    <sheetDataSet>
      <sheetData sheetId="0" refreshError="1"/>
      <sheetData sheetId="1" refreshError="1"/>
      <sheetData sheetId="2">
        <row r="1">
          <cell r="A1" t="str">
            <v>CODIGO_EXPEDIENTE</v>
          </cell>
          <cell r="B1" t="str">
            <v>ID_ESTUDIO</v>
          </cell>
          <cell r="C1" t="str">
            <v>SIGLA</v>
          </cell>
          <cell r="D1" t="str">
            <v>FEC_ENVIO</v>
          </cell>
          <cell r="E1" t="str">
            <v>AÑO</v>
          </cell>
          <cell r="F1" t="str">
            <v>MES</v>
          </cell>
          <cell r="G1" t="str">
            <v>EMPRESA</v>
          </cell>
          <cell r="H1" t="str">
            <v>UNIDAD</v>
          </cell>
          <cell r="I1" t="str">
            <v>PROYECTO</v>
          </cell>
          <cell r="J1" t="str">
            <v>UBICACION</v>
          </cell>
          <cell r="K1" t="str">
            <v>DES_GRUPO_EVALUADOR</v>
          </cell>
          <cell r="L1" t="str">
            <v>SITUACION</v>
          </cell>
          <cell r="M1" t="str">
            <v>RESOLUCION_DIRECTORAL</v>
          </cell>
          <cell r="N1" t="str">
            <v>FECHA_SITUACION</v>
          </cell>
          <cell r="O1" t="str">
            <v>INVERSION_PROYECTO</v>
          </cell>
          <cell r="P1" t="str">
            <v>ID_MONEDA_INVERSION_PROY</v>
          </cell>
        </row>
        <row r="2">
          <cell r="A2">
            <v>1322588</v>
          </cell>
          <cell r="B2">
            <v>645</v>
          </cell>
          <cell r="C2" t="str">
            <v>DIA</v>
          </cell>
          <cell r="D2">
            <v>37050</v>
          </cell>
          <cell r="E2">
            <v>2001</v>
          </cell>
          <cell r="F2">
            <v>6</v>
          </cell>
          <cell r="G2" t="str">
            <v xml:space="preserve"> INFINITA QULQUITIKA PERU S.A.C.</v>
          </cell>
          <cell r="H2" t="str">
            <v>BETANIA</v>
          </cell>
          <cell r="I2" t="str">
            <v>BETANIA</v>
          </cell>
          <cell r="J2" t="str">
            <v>*151019&lt;br&gt;LIMA-YAUYOS-LINCHA</v>
          </cell>
          <cell r="K2" t="str">
            <v>*57&lt;br&gt;SUAREZ JUAN</v>
          </cell>
          <cell r="L2" t="str">
            <v>APROBADO</v>
          </cell>
          <cell r="P2" t="str">
            <v>USD</v>
          </cell>
        </row>
        <row r="3">
          <cell r="A3">
            <v>1434755</v>
          </cell>
          <cell r="B3">
            <v>955</v>
          </cell>
          <cell r="C3" t="str">
            <v>DIA</v>
          </cell>
          <cell r="D3">
            <v>37918</v>
          </cell>
          <cell r="E3">
            <v>2003</v>
          </cell>
          <cell r="F3">
            <v>10</v>
          </cell>
          <cell r="G3" t="str">
            <v xml:space="preserve"> INFINITA QULQUITIKA PERU S.A.C.</v>
          </cell>
          <cell r="H3" t="str">
            <v>LUCERO</v>
          </cell>
          <cell r="I3" t="str">
            <v>LUCERO</v>
          </cell>
          <cell r="J3" t="str">
            <v>*061303&lt;br&gt;CAJAMARCA-SANTA CRUZ-CATACHE</v>
          </cell>
          <cell r="K3" t="str">
            <v>*1&lt;br&gt;ACEVEDO FERNANDEZ ELIAS</v>
          </cell>
          <cell r="L3" t="str">
            <v>APROBADO</v>
          </cell>
          <cell r="P3" t="str">
            <v>USD</v>
          </cell>
        </row>
        <row r="4">
          <cell r="A4">
            <v>1602420</v>
          </cell>
          <cell r="B4">
            <v>1429</v>
          </cell>
          <cell r="C4" t="str">
            <v>DIA</v>
          </cell>
          <cell r="D4">
            <v>38826</v>
          </cell>
          <cell r="E4">
            <v>2006</v>
          </cell>
          <cell r="F4">
            <v>4</v>
          </cell>
          <cell r="G4" t="str">
            <v xml:space="preserve"> INFINITA QULQUITIKA PERU S.A.C.</v>
          </cell>
          <cell r="H4" t="str">
            <v>MILLO</v>
          </cell>
          <cell r="I4" t="str">
            <v>MILLO</v>
          </cell>
          <cell r="J4" t="str">
            <v>*030305&lt;br&gt;APURIMAC-ANTABAMBA-OROPESA</v>
          </cell>
          <cell r="K4" t="str">
            <v>*56&lt;br&gt;SOLARI HENRY</v>
          </cell>
          <cell r="L4" t="str">
            <v>APROBADO</v>
          </cell>
          <cell r="P4" t="str">
            <v>USD</v>
          </cell>
        </row>
        <row r="5">
          <cell r="A5">
            <v>1668256</v>
          </cell>
          <cell r="B5">
            <v>1584</v>
          </cell>
          <cell r="C5" t="str">
            <v>DIA</v>
          </cell>
          <cell r="D5">
            <v>39121</v>
          </cell>
          <cell r="E5">
            <v>2007</v>
          </cell>
          <cell r="F5">
            <v>2</v>
          </cell>
          <cell r="G5" t="str">
            <v xml:space="preserve"> INFINITA QULQUITIKA PERU S.A.C.</v>
          </cell>
          <cell r="H5" t="str">
            <v>AMACA</v>
          </cell>
          <cell r="I5" t="str">
            <v>AMACA</v>
          </cell>
          <cell r="J5" t="str">
            <v>*131202&lt;br&gt;LA LIBERTAD-VIRU-CHAO</v>
          </cell>
          <cell r="K5" t="str">
            <v>*41&lt;br&gt;GUTIERREZ DANI</v>
          </cell>
          <cell r="L5" t="str">
            <v>APROBADO&lt;br/&gt;NOTIFICADO A LA EMPRESA</v>
          </cell>
          <cell r="P5" t="str">
            <v>USD</v>
          </cell>
        </row>
        <row r="6">
          <cell r="A6">
            <v>1717251</v>
          </cell>
          <cell r="B6">
            <v>1700</v>
          </cell>
          <cell r="C6" t="str">
            <v>DIA</v>
          </cell>
          <cell r="D6">
            <v>39329</v>
          </cell>
          <cell r="E6">
            <v>2007</v>
          </cell>
          <cell r="F6">
            <v>9</v>
          </cell>
          <cell r="G6" t="str">
            <v xml:space="preserve"> INFINITA QULQUITIKA PERU S.A.C.</v>
          </cell>
          <cell r="I6" t="str">
            <v>MILLO</v>
          </cell>
          <cell r="J6" t="str">
            <v>*030305&lt;br&gt;APURIMAC-ANTABAMBA-OROPESA</v>
          </cell>
          <cell r="K6" t="str">
            <v>*8&lt;br&gt;BREÑA TORRES GRACIELA</v>
          </cell>
          <cell r="L6" t="str">
            <v>APROBADO&lt;br/&gt;NOTIFICADO A LA EMPRESA</v>
          </cell>
          <cell r="P6" t="str">
            <v>USD</v>
          </cell>
        </row>
        <row r="7">
          <cell r="A7">
            <v>1756147</v>
          </cell>
          <cell r="B7">
            <v>1816</v>
          </cell>
          <cell r="C7" t="str">
            <v>DIA</v>
          </cell>
          <cell r="D7">
            <v>39483</v>
          </cell>
          <cell r="E7">
            <v>2008</v>
          </cell>
          <cell r="F7">
            <v>2</v>
          </cell>
          <cell r="G7" t="str">
            <v xml:space="preserve"> INFINITA QULQUITIKA PERU S.A.C.</v>
          </cell>
          <cell r="H7" t="str">
            <v>AZUCAR</v>
          </cell>
          <cell r="I7" t="str">
            <v>AZUCAR</v>
          </cell>
          <cell r="J7" t="str">
            <v>*080701&lt;br&gt;CUSCO-CHUMBIVILCAS-SANTO TOMAS</v>
          </cell>
          <cell r="K7" t="str">
            <v>*8&lt;br&gt;BREÑA TORRES GRACIELA</v>
          </cell>
          <cell r="L7" t="str">
            <v>APROBADO&lt;br/&gt;NOTIFICADO A LA EMPRESA</v>
          </cell>
          <cell r="P7" t="str">
            <v>USD</v>
          </cell>
        </row>
        <row r="8">
          <cell r="A8">
            <v>1760616</v>
          </cell>
          <cell r="B8">
            <v>1827</v>
          </cell>
          <cell r="C8" t="str">
            <v>DIA</v>
          </cell>
          <cell r="D8">
            <v>39497</v>
          </cell>
          <cell r="E8">
            <v>2008</v>
          </cell>
          <cell r="F8">
            <v>2</v>
          </cell>
          <cell r="G8" t="str">
            <v xml:space="preserve"> INFINITA QULQUITIKA PERU S.A.C.</v>
          </cell>
          <cell r="H8" t="str">
            <v>CHILLAPUCRO</v>
          </cell>
          <cell r="I8" t="str">
            <v>CHILLAPUCRO</v>
          </cell>
          <cell r="J8" t="str">
            <v>*050702&lt;br&gt;AYACUCHO-PARINACOCHAS-CHUMPI</v>
          </cell>
          <cell r="K8" t="str">
            <v>*8&lt;br&gt;BREÑA TORRES GRACIELA</v>
          </cell>
          <cell r="L8" t="str">
            <v>APROBADO&lt;br/&gt;NOTIFICADO A LA EMPRESA</v>
          </cell>
          <cell r="P8" t="str">
            <v>USD</v>
          </cell>
        </row>
        <row r="9">
          <cell r="A9">
            <v>1832637</v>
          </cell>
          <cell r="B9">
            <v>1971</v>
          </cell>
          <cell r="C9" t="str">
            <v>DIA</v>
          </cell>
          <cell r="D9">
            <v>39750</v>
          </cell>
          <cell r="E9">
            <v>2008</v>
          </cell>
          <cell r="F9">
            <v>10</v>
          </cell>
          <cell r="G9" t="str">
            <v xml:space="preserve"> INFINITA QULQUITIKA PERU S.A.C.</v>
          </cell>
          <cell r="H9" t="str">
            <v>PACHACONAS</v>
          </cell>
          <cell r="I9" t="str">
            <v>PACHACONAS</v>
          </cell>
          <cell r="J9" t="str">
            <v>*030306&lt;br&gt;APURIMAC-ANTABAMBA-PACHACONAS</v>
          </cell>
          <cell r="K9" t="str">
            <v>*8&lt;br&gt;BREÑA TORRES GRACIELA</v>
          </cell>
          <cell r="L9" t="str">
            <v>APROBADO&lt;br/&gt;NOTIFICADO A LA EMPRESA</v>
          </cell>
          <cell r="P9" t="str">
            <v>USD</v>
          </cell>
        </row>
        <row r="10">
          <cell r="A10">
            <v>2279913</v>
          </cell>
          <cell r="B10">
            <v>3870</v>
          </cell>
          <cell r="C10" t="str">
            <v>DIA</v>
          </cell>
          <cell r="D10">
            <v>41366</v>
          </cell>
          <cell r="E10">
            <v>2013</v>
          </cell>
          <cell r="F10">
            <v>4</v>
          </cell>
          <cell r="G10" t="str">
            <v xml:space="preserve"> INFINITA QULQUITIKA PERU S.A.C.</v>
          </cell>
          <cell r="H10" t="str">
            <v>PALCAWANKA</v>
          </cell>
          <cell r="I10" t="str">
            <v>MODIFICATORIA DE LA DIA PALCAWANKA</v>
          </cell>
          <cell r="J10" t="str">
            <v>*090114&lt;br&gt;HUANCAVELICA-HUANCAVELICA-PALCA</v>
          </cell>
          <cell r="K10" t="str">
            <v>*8&lt;br&gt;BREÑA TORRES GRACIELA,*179&lt;br&gt;ZEGARRA ANCAJIMA, ANA SOFIA,*147&lt;br&gt;PEREZ BALDEON KAREN</v>
          </cell>
          <cell r="L10" t="str">
            <v>APROBADO&lt;br/&gt;NOTIFICADO A LA EMPRESA</v>
          </cell>
          <cell r="O10">
            <v>600000</v>
          </cell>
          <cell r="P10" t="str">
            <v>USD</v>
          </cell>
        </row>
        <row r="11">
          <cell r="A11">
            <v>1367721</v>
          </cell>
          <cell r="B11">
            <v>743</v>
          </cell>
          <cell r="C11" t="str">
            <v>EIAsd</v>
          </cell>
          <cell r="D11">
            <v>37420</v>
          </cell>
          <cell r="E11">
            <v>2002</v>
          </cell>
          <cell r="F11">
            <v>6</v>
          </cell>
          <cell r="G11" t="str">
            <v xml:space="preserve"> INFINITA QULQUITIKA PERU S.A.C.</v>
          </cell>
          <cell r="H11" t="str">
            <v>MACHACALA</v>
          </cell>
          <cell r="I11" t="str">
            <v>EXPLORACION ORO Y PLATA</v>
          </cell>
          <cell r="J11" t="str">
            <v>*130503&lt;br&gt;LA LIBERTAD-JULCAN-CARABAMBA</v>
          </cell>
          <cell r="K11" t="str">
            <v>*57&lt;br&gt;SUAREZ JUAN</v>
          </cell>
          <cell r="L11" t="str">
            <v>APROBADO</v>
          </cell>
          <cell r="P11" t="str">
            <v>USD</v>
          </cell>
        </row>
        <row r="12">
          <cell r="A12">
            <v>1744608</v>
          </cell>
          <cell r="B12">
            <v>1775</v>
          </cell>
          <cell r="C12" t="str">
            <v>EIAsd</v>
          </cell>
          <cell r="D12">
            <v>39434</v>
          </cell>
          <cell r="E12">
            <v>2007</v>
          </cell>
          <cell r="F12">
            <v>12</v>
          </cell>
          <cell r="G12" t="str">
            <v xml:space="preserve"> INFINITA QULQUITIKA PERU S.A.C.</v>
          </cell>
          <cell r="H12" t="str">
            <v>MILLO</v>
          </cell>
          <cell r="I12" t="str">
            <v>EXPLORACION</v>
          </cell>
          <cell r="J12" t="str">
            <v>*030305&lt;br&gt;APURIMAC-ANTABAMBA-OROPESA</v>
          </cell>
          <cell r="K12" t="str">
            <v>*32&lt;br&gt;BALDEON WILBER</v>
          </cell>
          <cell r="L12" t="str">
            <v>APROBADO&lt;br/&gt;NOTIFICADO A LA EMPRESA</v>
          </cell>
          <cell r="P12" t="str">
            <v>USD</v>
          </cell>
        </row>
        <row r="13">
          <cell r="A13">
            <v>1224807</v>
          </cell>
          <cell r="B13">
            <v>406</v>
          </cell>
          <cell r="C13" t="str">
            <v>DIA</v>
          </cell>
          <cell r="D13">
            <v>36230</v>
          </cell>
          <cell r="E13">
            <v>1999</v>
          </cell>
          <cell r="F13">
            <v>3</v>
          </cell>
          <cell r="G13" t="str">
            <v>ABARCA SOTO MARTHA LISBETH</v>
          </cell>
          <cell r="H13" t="str">
            <v>VIRGEN DE CHAPI</v>
          </cell>
          <cell r="I13" t="str">
            <v>VIRGEN DE CHAPI</v>
          </cell>
          <cell r="J13" t="str">
            <v>*110303&lt;br&gt;ICA-NASCA-EL INGENIO</v>
          </cell>
          <cell r="K13" t="str">
            <v>*1&lt;br&gt;ACEVEDO FERNANDEZ ELIAS</v>
          </cell>
          <cell r="L13" t="str">
            <v>APROBADO</v>
          </cell>
          <cell r="P13" t="str">
            <v>USD</v>
          </cell>
        </row>
        <row r="14">
          <cell r="A14">
            <v>1361469</v>
          </cell>
          <cell r="B14">
            <v>732</v>
          </cell>
          <cell r="C14" t="str">
            <v>DIA</v>
          </cell>
          <cell r="D14">
            <v>37375</v>
          </cell>
          <cell r="E14">
            <v>2002</v>
          </cell>
          <cell r="F14">
            <v>4</v>
          </cell>
          <cell r="G14" t="str">
            <v>ACEVEDO LANDEON NEWTON RAFAEL</v>
          </cell>
          <cell r="I14" t="str">
            <v>DON RAFO 2</v>
          </cell>
          <cell r="J14" t="str">
            <v>*040303&lt;br&gt;AREQUIPA-CARAVELI-ATICO</v>
          </cell>
          <cell r="K14" t="str">
            <v>*57&lt;br&gt;SUAREZ JUAN</v>
          </cell>
          <cell r="L14" t="str">
            <v>IMPROCEDENTE</v>
          </cell>
          <cell r="P14" t="str">
            <v>USD</v>
          </cell>
        </row>
        <row r="15">
          <cell r="A15">
            <v>1406032</v>
          </cell>
          <cell r="B15">
            <v>847</v>
          </cell>
          <cell r="C15" t="str">
            <v>DIA</v>
          </cell>
          <cell r="D15">
            <v>37711</v>
          </cell>
          <cell r="E15">
            <v>2003</v>
          </cell>
          <cell r="F15">
            <v>3</v>
          </cell>
          <cell r="G15" t="str">
            <v>ACEVEDO LANDEON NEWTON RAFAEL</v>
          </cell>
          <cell r="I15" t="str">
            <v>DON FAFO 2</v>
          </cell>
          <cell r="J15" t="str">
            <v>*040303&lt;br&gt;AREQUIPA-CARAVELI-ATICO</v>
          </cell>
          <cell r="K15" t="str">
            <v>*57&lt;br&gt;SUAREZ JUAN</v>
          </cell>
          <cell r="L15" t="str">
            <v>IMPROCEDENTE</v>
          </cell>
          <cell r="P15" t="str">
            <v>USD</v>
          </cell>
        </row>
        <row r="16">
          <cell r="A16">
            <v>2607165</v>
          </cell>
          <cell r="B16">
            <v>6825</v>
          </cell>
          <cell r="C16" t="str">
            <v>PC</v>
          </cell>
          <cell r="D16">
            <v>42513</v>
          </cell>
          <cell r="E16">
            <v>2016</v>
          </cell>
          <cell r="F16">
            <v>5</v>
          </cell>
          <cell r="G16" t="str">
            <v>ACTIVOS MINEROS S.A.C.</v>
          </cell>
          <cell r="H16" t="str">
            <v>EX UNIDAD HUAMUYO</v>
          </cell>
          <cell r="I16" t="str">
            <v>PLAN DE CIERRE DE PASIVOS AMBIENTALES DE LA EX UNIDAD HUAMUYO</v>
          </cell>
          <cell r="J16" t="str">
            <v>*150133&lt;br&gt;LIMA-LIMA-SAN JUAN DE MIRAFLORES</v>
          </cell>
          <cell r="K16" t="str">
            <v>*24&lt;br&gt;PORTILLA CORNEJO MATEO</v>
          </cell>
          <cell r="L16" t="str">
            <v>EVALUACIÓN</v>
          </cell>
          <cell r="P16" t="str">
            <v>USD</v>
          </cell>
        </row>
        <row r="17">
          <cell r="A17">
            <v>2619514</v>
          </cell>
          <cell r="B17">
            <v>6835</v>
          </cell>
          <cell r="C17" t="str">
            <v>PC</v>
          </cell>
          <cell r="D17">
            <v>42551</v>
          </cell>
          <cell r="E17">
            <v>2016</v>
          </cell>
          <cell r="F17">
            <v>6</v>
          </cell>
          <cell r="G17" t="str">
            <v>ACTIVOS MINEROS S.A.C.</v>
          </cell>
          <cell r="H17" t="str">
            <v>EX UNIDAD LA PASTORA (HUALGAYOC)</v>
          </cell>
          <cell r="I17" t="str">
            <v>PLAN DE CIERRE DE PASIVOS DE LA EX UNIDAD MINERA LA PASTORA</v>
          </cell>
          <cell r="J17" t="str">
            <v>*060703&lt;br&gt;CAJAMARCA-HUALGAYOC-HUALGAYOC</v>
          </cell>
          <cell r="K17" t="str">
            <v>*24&lt;br&gt;PORTILLA CORNEJO MATEO</v>
          </cell>
          <cell r="L17" t="str">
            <v>EVALUACIÓN</v>
          </cell>
          <cell r="P17" t="str">
            <v>USD</v>
          </cell>
        </row>
        <row r="18">
          <cell r="A18">
            <v>2635094</v>
          </cell>
          <cell r="B18">
            <v>6851</v>
          </cell>
          <cell r="C18" t="str">
            <v>PC</v>
          </cell>
          <cell r="D18">
            <v>42611</v>
          </cell>
          <cell r="E18">
            <v>2016</v>
          </cell>
          <cell r="F18">
            <v>8</v>
          </cell>
          <cell r="G18" t="str">
            <v>ACTIVOS MINEROS S.A.C.</v>
          </cell>
          <cell r="H18" t="str">
            <v>EX UNIDAD HUANCHURINA</v>
          </cell>
          <cell r="I18" t="str">
            <v>PLAN DE CIERRE DE PASIVOS EX UNIDAD HUANCHURINA</v>
          </cell>
          <cell r="J18" t="str">
            <v>*150704&lt;br&gt;LIMA-HUAROCHIRI-CARAMPOMA</v>
          </cell>
          <cell r="K18" t="str">
            <v>*24&lt;br&gt;PORTILLA CORNEJO MATEO</v>
          </cell>
          <cell r="L18" t="str">
            <v>EVALUACIÓN</v>
          </cell>
          <cell r="P18" t="str">
            <v>USD</v>
          </cell>
        </row>
        <row r="19">
          <cell r="A19">
            <v>2635566</v>
          </cell>
          <cell r="B19">
            <v>6852</v>
          </cell>
          <cell r="C19" t="str">
            <v>PC</v>
          </cell>
          <cell r="D19">
            <v>42614</v>
          </cell>
          <cell r="E19">
            <v>2016</v>
          </cell>
          <cell r="F19">
            <v>9</v>
          </cell>
          <cell r="G19" t="str">
            <v>ACTIVOS MINEROS S.A.C.</v>
          </cell>
          <cell r="H19" t="str">
            <v>EX UNIDAD LICHICOCHA</v>
          </cell>
          <cell r="I19" t="str">
            <v>PLAN DE CIERRE DE PASIVOS DE LA EX UNIDAD LICHICOCHA</v>
          </cell>
          <cell r="J19" t="str">
            <v>*120804&lt;br&gt;JUNIN-YAULI-MARCAPOMACOCHA</v>
          </cell>
          <cell r="K19" t="str">
            <v>*24&lt;br&gt;PORTILLA CORNEJO MATEO</v>
          </cell>
          <cell r="L19" t="str">
            <v>EVALUACIÓN</v>
          </cell>
          <cell r="P19" t="str">
            <v>USD</v>
          </cell>
        </row>
        <row r="20">
          <cell r="A20">
            <v>2971491</v>
          </cell>
          <cell r="B20">
            <v>7953</v>
          </cell>
          <cell r="C20" t="str">
            <v>PCPAM</v>
          </cell>
          <cell r="D20">
            <v>43704</v>
          </cell>
          <cell r="E20">
            <v>2019</v>
          </cell>
          <cell r="F20">
            <v>8</v>
          </cell>
          <cell r="G20" t="str">
            <v>ACTIVOS MINEROS S.A.C.</v>
          </cell>
          <cell r="H20" t="str">
            <v>EX UNIDAD MINERA PUSHAQUILCA</v>
          </cell>
          <cell r="I20" t="str">
            <v>Ex Unidad Minera Pushaquilca</v>
          </cell>
          <cell r="J20" t="str">
            <v>*021509&lt;br&gt;ANCASH-PALLASCA-PAMPAS</v>
          </cell>
          <cell r="K20" t="str">
            <v>*9&lt;br&gt;CAMPOS DIAZ LUIS,*664&lt;br&gt;ARANDA SALAZAR SANTIAGO JOSUE (apoyo),*659&lt;br&gt;QUIñONES ALCOCER ANGELA LILIANA,*610&lt;br&gt;FARFAN REYES MIRIAM ELIZABETH,*188&lt;br&gt;PORTILLA CORNEJO MATEO,*128&lt;br&gt;ESTELA SILVA MELANIO,*34&lt;br&gt;BEDRIÑANA RIOS ABAD,*25&lt;br&gt;PRADO VELASQUEZ ALFONSO</v>
          </cell>
          <cell r="L20" t="str">
            <v>EVALUACIÓN</v>
          </cell>
          <cell r="O20">
            <v>17392396.420000002</v>
          </cell>
          <cell r="P20" t="str">
            <v>USD</v>
          </cell>
        </row>
        <row r="21">
          <cell r="A21">
            <v>3014154</v>
          </cell>
          <cell r="B21">
            <v>8257</v>
          </cell>
          <cell r="C21" t="str">
            <v>PCPAM</v>
          </cell>
          <cell r="D21">
            <v>43850</v>
          </cell>
          <cell r="E21">
            <v>2020</v>
          </cell>
          <cell r="F21">
            <v>1</v>
          </cell>
          <cell r="G21" t="str">
            <v>ACTIVOS MINEROS S.A.C.</v>
          </cell>
          <cell r="H21" t="str">
            <v>SANTA ROSA 2</v>
          </cell>
          <cell r="I21" t="str">
            <v>plan de cierre de los pasivos ambientales mineros generados por la ex unidad minera santa rosa 2</v>
          </cell>
          <cell r="J21" t="str">
            <v>*090501&lt;br&gt;HUANCAVELICA-CHURCAMPA-CHURCAMPA,*090509&lt;br&gt;HUANCAVELICA-CHURCAMPA-SAN PEDRO DE CORIS</v>
          </cell>
          <cell r="K21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21" t="str">
            <v>OBSERVADO&lt;br/&gt;NOTIFICADO A LA EMPRESA</v>
          </cell>
          <cell r="O21">
            <v>52077340.359999999</v>
          </cell>
          <cell r="P21" t="str">
            <v>USD</v>
          </cell>
        </row>
        <row r="22">
          <cell r="A22">
            <v>3109804</v>
          </cell>
          <cell r="B22">
            <v>8622</v>
          </cell>
          <cell r="C22" t="str">
            <v>PCPAM</v>
          </cell>
          <cell r="D22">
            <v>44204</v>
          </cell>
          <cell r="E22">
            <v>2021</v>
          </cell>
          <cell r="F22">
            <v>1</v>
          </cell>
          <cell r="G22" t="str">
            <v>ACTIVOS MINEROS S.A.C.</v>
          </cell>
          <cell r="H22" t="str">
            <v>EX UNIDAD MINERA ALADINO VI</v>
          </cell>
          <cell r="I22" t="str">
            <v>Modificación de plan de cierre de pasivos ambientales de la ex unidad minera aladino VI</v>
          </cell>
          <cell r="J22" t="str">
            <v>*210109&lt;br&gt;PUNO-PUNO-MAÑAZO</v>
          </cell>
          <cell r="K22" t="str">
            <v>*9&lt;br&gt;CAMPOS DIAZ LUIS,*702&lt;br&gt;CARDENAS RODRIGUEZ CRISTINA ANTUANET,*188&lt;br&gt;PORTILLA CORNEJO MATEO,*128&lt;br&gt;ESTELA SILVA MELANIO,*34&lt;br&gt;BEDRIÑANA RIOS ABAD</v>
          </cell>
          <cell r="L22" t="str">
            <v>EVALUACIÓN</v>
          </cell>
          <cell r="O22">
            <v>0</v>
          </cell>
          <cell r="P22" t="str">
            <v>USD</v>
          </cell>
        </row>
        <row r="23">
          <cell r="A23">
            <v>1075607</v>
          </cell>
          <cell r="B23">
            <v>4333</v>
          </cell>
          <cell r="C23" t="str">
            <v>EIA</v>
          </cell>
          <cell r="D23">
            <v>35250</v>
          </cell>
          <cell r="E23">
            <v>1996</v>
          </cell>
          <cell r="F23">
            <v>7</v>
          </cell>
          <cell r="G23" t="str">
            <v>AGREGADOS SANTA CLARA S.A.</v>
          </cell>
          <cell r="H23" t="str">
            <v>ERNESTO J.D.L.</v>
          </cell>
          <cell r="I23" t="str">
            <v>PLANTAS PORTÁTILES: CLASIFICADO, CHANCADO Y ASFALTO</v>
          </cell>
          <cell r="J23" t="str">
            <v>*150103&lt;br&gt;LIMA-LIMA-ATE</v>
          </cell>
          <cell r="K23" t="str">
            <v>*85&lt;br&gt;FALLA JORGE</v>
          </cell>
          <cell r="L23" t="str">
            <v>APROBADO</v>
          </cell>
          <cell r="P23" t="str">
            <v>USD</v>
          </cell>
        </row>
        <row r="24">
          <cell r="A24">
            <v>1263949</v>
          </cell>
          <cell r="B24">
            <v>4450</v>
          </cell>
          <cell r="C24" t="str">
            <v>EIA</v>
          </cell>
          <cell r="D24">
            <v>36510</v>
          </cell>
          <cell r="E24">
            <v>1999</v>
          </cell>
          <cell r="F24">
            <v>12</v>
          </cell>
          <cell r="G24" t="str">
            <v>AGREGADOS SANTA CLARA S.A.</v>
          </cell>
          <cell r="H24" t="str">
            <v>ERNESTO J.D.L.</v>
          </cell>
          <cell r="I24" t="str">
            <v>EXPLOTACION DE MATERIALES DE CONSTRUCCION</v>
          </cell>
          <cell r="J24" t="str">
            <v>*150103&lt;br&gt;LIMA-LIMA-ATE</v>
          </cell>
          <cell r="K24" t="str">
            <v>*29&lt;br&gt;ARCHIVO</v>
          </cell>
          <cell r="L24" t="str">
            <v>APROBADO</v>
          </cell>
          <cell r="P24" t="str">
            <v>USD</v>
          </cell>
        </row>
        <row r="25">
          <cell r="A25">
            <v>2193485</v>
          </cell>
          <cell r="B25">
            <v>3033</v>
          </cell>
          <cell r="C25" t="str">
            <v>DIA</v>
          </cell>
          <cell r="D25">
            <v>41058</v>
          </cell>
          <cell r="E25">
            <v>2012</v>
          </cell>
          <cell r="F25">
            <v>5</v>
          </cell>
          <cell r="G25" t="str">
            <v>AGUILA AMERICAN RESOURCES LIMITED S.A.</v>
          </cell>
          <cell r="H25" t="str">
            <v>ANGOSTURA</v>
          </cell>
          <cell r="I25" t="str">
            <v>ANGOSTURA</v>
          </cell>
          <cell r="J25" t="str">
            <v>*030702&lt;br&gt;APURIMAC-GRAU-CURPAHUASI</v>
          </cell>
          <cell r="K25" t="str">
            <v>*8&lt;br&gt;BREÑA TORRES GRACIELA,*310&lt;br&gt;ROSALES GONZALES LUIS ALBERTO,*179&lt;br&gt;ZEGARRA ANCAJIMA, ANA SOFIA</v>
          </cell>
          <cell r="L25" t="str">
            <v>DESISTIDO&lt;br/&gt;NOTIFICADO A LA EMPRESA</v>
          </cell>
          <cell r="M25" t="str">
            <v>ResDirec-0186-2012/MEM-AAM</v>
          </cell>
          <cell r="N25" t="str">
            <v>08/06/2012</v>
          </cell>
          <cell r="O25">
            <v>2000000</v>
          </cell>
          <cell r="P25" t="str">
            <v>USD</v>
          </cell>
        </row>
        <row r="26">
          <cell r="A26">
            <v>2197543</v>
          </cell>
          <cell r="B26">
            <v>3051</v>
          </cell>
          <cell r="C26" t="str">
            <v>DIA</v>
          </cell>
          <cell r="D26">
            <v>41070</v>
          </cell>
          <cell r="E26">
            <v>2012</v>
          </cell>
          <cell r="F26">
            <v>6</v>
          </cell>
          <cell r="G26" t="str">
            <v>AGUILA AMERICAN RESOURCES LIMITED S.A.</v>
          </cell>
          <cell r="H26" t="str">
            <v>PROYECTO ANGOSTURA</v>
          </cell>
          <cell r="I26" t="str">
            <v>PROYECTO ANGOSTURA</v>
          </cell>
          <cell r="J26" t="str">
            <v>*030702&lt;br&gt;APURIMAC-GRAU-CURPAHUASI</v>
          </cell>
          <cell r="K26" t="str">
            <v>*8&lt;br&gt;BREÑA TORRES GRACIELA,*310&lt;br&gt;ROSALES GONZALES LUIS ALBERTO,*179&lt;br&gt;ZEGARRA ANCAJIMA, ANA SOFIA</v>
          </cell>
          <cell r="L26" t="str">
            <v>APROBADO&lt;br/&gt;NOTIFICADO A LA EMPRESA</v>
          </cell>
          <cell r="O26">
            <v>2500000</v>
          </cell>
          <cell r="P26" t="str">
            <v>USD</v>
          </cell>
        </row>
        <row r="27">
          <cell r="A27">
            <v>1145463</v>
          </cell>
          <cell r="B27">
            <v>4359</v>
          </cell>
          <cell r="C27" t="str">
            <v>EIA</v>
          </cell>
          <cell r="D27">
            <v>35647</v>
          </cell>
          <cell r="E27">
            <v>1997</v>
          </cell>
          <cell r="F27">
            <v>8</v>
          </cell>
          <cell r="G27" t="str">
            <v>ALAMOS PACIFICO S.A.</v>
          </cell>
          <cell r="H27" t="str">
            <v>AREQUIPA</v>
          </cell>
          <cell r="I27" t="str">
            <v>AREQUIPA M</v>
          </cell>
          <cell r="J27" t="str">
            <v>*020606&lt;br&gt;ANCASH-CARHUAZ-MARCARA</v>
          </cell>
          <cell r="K27" t="str">
            <v>*29&lt;br&gt;ARCHIVO</v>
          </cell>
          <cell r="L27" t="str">
            <v>APROBADO</v>
          </cell>
          <cell r="P27" t="str">
            <v>USD</v>
          </cell>
        </row>
        <row r="28">
          <cell r="A28">
            <v>1312842</v>
          </cell>
          <cell r="B28">
            <v>601</v>
          </cell>
          <cell r="C28" t="str">
            <v>DIA</v>
          </cell>
          <cell r="D28">
            <v>36956</v>
          </cell>
          <cell r="E28">
            <v>2001</v>
          </cell>
          <cell r="F28">
            <v>3</v>
          </cell>
          <cell r="G28" t="str">
            <v>ALCANTARA SAUCEDO FLOR MARIA</v>
          </cell>
          <cell r="I28" t="str">
            <v>LA FLOR DEL PERÚ</v>
          </cell>
          <cell r="J28" t="str">
            <v>*110502&lt;br&gt;ICA-PISCO-HUANCANO</v>
          </cell>
          <cell r="K28" t="str">
            <v>*1&lt;br&gt;ACEVEDO FERNANDEZ ELIAS</v>
          </cell>
          <cell r="L28" t="str">
            <v>ABANDONO</v>
          </cell>
          <cell r="P28" t="str">
            <v>USD</v>
          </cell>
        </row>
        <row r="29">
          <cell r="A29">
            <v>1397911</v>
          </cell>
          <cell r="B29">
            <v>823</v>
          </cell>
          <cell r="C29" t="str">
            <v>DIA</v>
          </cell>
          <cell r="D29">
            <v>37648</v>
          </cell>
          <cell r="E29">
            <v>2003</v>
          </cell>
          <cell r="F29">
            <v>1</v>
          </cell>
          <cell r="G29" t="str">
            <v>ALCANTARA SAUCEDO FLOR MARIA</v>
          </cell>
          <cell r="H29" t="str">
            <v>LA FLOR DEL PERU</v>
          </cell>
          <cell r="I29" t="str">
            <v>LA FLOR DEL PERÚ</v>
          </cell>
          <cell r="J29" t="str">
            <v>*090413&lt;br&gt;HUANCAVELICA-CASTROVIRREYNA-TICRAPO</v>
          </cell>
          <cell r="K29" t="str">
            <v>*35&lt;br&gt;BLANCO IRMA</v>
          </cell>
          <cell r="L29" t="str">
            <v>APROBADO</v>
          </cell>
          <cell r="P29" t="str">
            <v>USD</v>
          </cell>
        </row>
        <row r="30">
          <cell r="A30">
            <v>1479414</v>
          </cell>
          <cell r="B30">
            <v>1093</v>
          </cell>
          <cell r="C30" t="str">
            <v>DIA</v>
          </cell>
          <cell r="D30">
            <v>38182</v>
          </cell>
          <cell r="E30">
            <v>2004</v>
          </cell>
          <cell r="F30">
            <v>7</v>
          </cell>
          <cell r="G30" t="str">
            <v>ALCANTARA SAUCEDO FLOR MARIA</v>
          </cell>
          <cell r="H30" t="str">
            <v>LA FLOR DEL PERU</v>
          </cell>
          <cell r="I30" t="str">
            <v>LA FLOR DEL PERU (AMPLIACION)</v>
          </cell>
          <cell r="J30" t="str">
            <v>*090413&lt;br&gt;HUANCAVELICA-CASTROVIRREYNA-TICRAPO</v>
          </cell>
          <cell r="K30" t="str">
            <v>*47&lt;br&gt;PINEDO CESAR</v>
          </cell>
          <cell r="L30" t="str">
            <v>APROBADO</v>
          </cell>
          <cell r="P30" t="str">
            <v>USD</v>
          </cell>
        </row>
        <row r="31">
          <cell r="A31">
            <v>1290713</v>
          </cell>
          <cell r="B31">
            <v>550</v>
          </cell>
          <cell r="C31" t="str">
            <v>EIAsd</v>
          </cell>
          <cell r="D31">
            <v>36746</v>
          </cell>
          <cell r="E31">
            <v>2000</v>
          </cell>
          <cell r="F31">
            <v>8</v>
          </cell>
          <cell r="G31" t="str">
            <v>ALCANTARA SAUCEDO FLOR MARIA</v>
          </cell>
          <cell r="H31" t="str">
            <v>LA FLOR DEL PERU</v>
          </cell>
          <cell r="I31" t="str">
            <v>EXPLORACION DE CUARZO</v>
          </cell>
          <cell r="J31" t="str">
            <v>*110502&lt;br&gt;ICA-PISCO-HUANCANO</v>
          </cell>
          <cell r="K31" t="str">
            <v>*29&lt;br&gt;ARCHIVO</v>
          </cell>
          <cell r="L31" t="str">
            <v>ABANDONO</v>
          </cell>
          <cell r="P31" t="str">
            <v>USD</v>
          </cell>
        </row>
        <row r="32">
          <cell r="A32">
            <v>2165434</v>
          </cell>
          <cell r="B32">
            <v>2838</v>
          </cell>
          <cell r="C32" t="str">
            <v>DIA</v>
          </cell>
          <cell r="D32">
            <v>40945</v>
          </cell>
          <cell r="E32">
            <v>2012</v>
          </cell>
          <cell r="F32">
            <v>2</v>
          </cell>
          <cell r="G32" t="str">
            <v>ALMA MINERALS PERU S.A.</v>
          </cell>
          <cell r="H32" t="str">
            <v>MARIA ANGELICA I</v>
          </cell>
          <cell r="I32" t="str">
            <v>PROYECTO DE EXPLORACION CHUNUMARCA</v>
          </cell>
          <cell r="J32" t="str">
            <v>*190105&lt;br&gt;PASCO-PASCO-NINACACA</v>
          </cell>
          <cell r="K32" t="str">
            <v>*8&lt;br&gt;BREÑA TORRES GRACIELA,*180&lt;br&gt;RAMIREZ PALET ALDO,*147&lt;br&gt;PEREZ BALDEON KAREN</v>
          </cell>
          <cell r="L32" t="str">
            <v>NO PRESENTADO&lt;br/&gt;NOTIFICADO A LA EMPRESA</v>
          </cell>
          <cell r="M32" t="str">
            <v>ResDirec-0061-2012/MEM-AAM</v>
          </cell>
          <cell r="N32" t="str">
            <v>24/02/2012</v>
          </cell>
          <cell r="O32">
            <v>32746</v>
          </cell>
          <cell r="P32" t="str">
            <v>USD</v>
          </cell>
        </row>
        <row r="33">
          <cell r="A33">
            <v>2171666</v>
          </cell>
          <cell r="B33">
            <v>2877</v>
          </cell>
          <cell r="C33" t="str">
            <v>DIA</v>
          </cell>
          <cell r="D33">
            <v>40970</v>
          </cell>
          <cell r="E33">
            <v>2012</v>
          </cell>
          <cell r="F33">
            <v>3</v>
          </cell>
          <cell r="G33" t="str">
            <v>ALMA MINERALS PERU S.A.</v>
          </cell>
          <cell r="H33" t="str">
            <v>MARIA ANGELICA I</v>
          </cell>
          <cell r="I33" t="str">
            <v>CHUNUMARCA</v>
          </cell>
          <cell r="J33" t="str">
            <v>*190105&lt;br&gt;PASCO-PASCO-NINACACA</v>
          </cell>
          <cell r="K33" t="str">
            <v>*8&lt;br&gt;BREÑA TORRES GRACIELA,*147&lt;br&gt;PEREZ BALDEON KAREN</v>
          </cell>
          <cell r="L33" t="str">
            <v>APROBADO&lt;br/&gt;NOTIFICADO A LA EMPRESA</v>
          </cell>
          <cell r="O33">
            <v>32746</v>
          </cell>
          <cell r="P33" t="str">
            <v>USD</v>
          </cell>
        </row>
        <row r="34">
          <cell r="A34">
            <v>2129975</v>
          </cell>
          <cell r="B34">
            <v>2609</v>
          </cell>
          <cell r="C34" t="str">
            <v>EIAsd</v>
          </cell>
          <cell r="D34">
            <v>40812</v>
          </cell>
          <cell r="E34">
            <v>2011</v>
          </cell>
          <cell r="F34">
            <v>9</v>
          </cell>
          <cell r="G34" t="str">
            <v>ALMA MINERALS PERU S.A.</v>
          </cell>
          <cell r="H34" t="str">
            <v>CHUNUMARCA</v>
          </cell>
          <cell r="I34" t="str">
            <v>PROYECTO CHUNUMARCA</v>
          </cell>
          <cell r="J34" t="str">
            <v>*190105&lt;br&gt;PASCO-PASCO-NINACACA,*190107&lt;br&gt;PASCO-PASCO-PAUCARTAMBO</v>
          </cell>
          <cell r="K34" t="str">
            <v>*25&lt;br&gt;PRADO VELASQUEZ ALFONSO,*218&lt;br&gt;BERROSPI GALINDO ROSA CATHERINE,*180&lt;br&gt;RAMIREZ PALET ALDO,*149&lt;br&gt;LESMA JARA ALFREDO (APOYO),*142&lt;br&gt;VELASQUEZ CONTRERAS ANNIE (APOYO),*65&lt;br&gt;BUSTAMANTE BECERRA JOSE LUIS</v>
          </cell>
          <cell r="L34" t="str">
            <v>DESISTIDO&lt;br/&gt;NOTIFICADO A LA EMPRESA</v>
          </cell>
          <cell r="M34" t="str">
            <v>ResDirec-0019-2012/MEM-AAM</v>
          </cell>
          <cell r="N34" t="str">
            <v>07/02/2012</v>
          </cell>
          <cell r="O34">
            <v>14300</v>
          </cell>
          <cell r="P34" t="str">
            <v>USD</v>
          </cell>
        </row>
        <row r="35">
          <cell r="A35">
            <v>2237311</v>
          </cell>
          <cell r="B35">
            <v>3147</v>
          </cell>
          <cell r="C35" t="str">
            <v>EIAsd</v>
          </cell>
          <cell r="D35">
            <v>41197</v>
          </cell>
          <cell r="E35">
            <v>2012</v>
          </cell>
          <cell r="F35">
            <v>10</v>
          </cell>
          <cell r="G35" t="str">
            <v>ALMA MINERALS PERU S.A.</v>
          </cell>
          <cell r="H35" t="str">
            <v>MARIA ANGELICA I</v>
          </cell>
          <cell r="I35" t="str">
            <v>EIASD PROYECTO DE EXPLORACION CHUNUMARCA</v>
          </cell>
          <cell r="J35" t="str">
            <v>*190105&lt;br&gt;PASCO-PASCO-NINACACA,*190107&lt;br&gt;PASCO-PASCO-PAUCARTAMBO</v>
          </cell>
          <cell r="K35" t="str">
            <v>*63&lt;br&gt;ATOCCSA GOMEZ ROSSANA (APOYO),*295&lt;br&gt;DIAZ BERRIOS ABEL,*233&lt;br&gt;MESIAS CASTRO, JACKSON,*219&lt;br&gt;HUARINO CHURA LUIS ANTONIO,*147&lt;br&gt;PEREZ BALDEON KAREN</v>
          </cell>
          <cell r="L35" t="str">
            <v>DESISTIDO&lt;br/&gt;NOTIFICADO A LA EMPRESA</v>
          </cell>
          <cell r="M35" t="str">
            <v>ResDirec-0376-2012/MEM-AAM</v>
          </cell>
          <cell r="N35" t="str">
            <v>14/11/2012</v>
          </cell>
          <cell r="O35">
            <v>14300</v>
          </cell>
          <cell r="P35" t="str">
            <v>USD</v>
          </cell>
        </row>
        <row r="36">
          <cell r="A36">
            <v>1517905</v>
          </cell>
          <cell r="B36">
            <v>1219</v>
          </cell>
          <cell r="C36" t="str">
            <v>DIA</v>
          </cell>
          <cell r="D36">
            <v>38406</v>
          </cell>
          <cell r="E36">
            <v>2005</v>
          </cell>
          <cell r="F36">
            <v>2</v>
          </cell>
          <cell r="G36" t="str">
            <v>ALPAYANA S.A.</v>
          </cell>
          <cell r="H36" t="str">
            <v>MUQUI Nº 8</v>
          </cell>
          <cell r="I36" t="str">
            <v>MUQUI Nº 8</v>
          </cell>
          <cell r="J36" t="str">
            <v>*211103&lt;br&gt;PUNO-SAN ROMAN-CABANILLAS</v>
          </cell>
          <cell r="K36" t="str">
            <v>*1&lt;br&gt;ACEVEDO FERNANDEZ ELIAS</v>
          </cell>
          <cell r="L36" t="str">
            <v>APROBADO</v>
          </cell>
          <cell r="P36" t="str">
            <v>USD</v>
          </cell>
        </row>
        <row r="37">
          <cell r="A37">
            <v>2678945</v>
          </cell>
          <cell r="B37">
            <v>7030</v>
          </cell>
          <cell r="C37" t="str">
            <v>DIA</v>
          </cell>
          <cell r="D37">
            <v>42773</v>
          </cell>
          <cell r="E37">
            <v>2017</v>
          </cell>
          <cell r="F37">
            <v>2</v>
          </cell>
          <cell r="G37" t="str">
            <v>ALPAYANA S.A.</v>
          </cell>
          <cell r="H37" t="str">
            <v>CHAVIN</v>
          </cell>
          <cell r="I37" t="str">
            <v>PROYECTO CHAVIN</v>
          </cell>
          <cell r="J37" t="str">
            <v>*021802&lt;br&gt;ANCASH-SANTA-CACERES DEL PERU</v>
          </cell>
          <cell r="K37" t="str">
            <v>*25&lt;br&gt;PRADO VELASQUEZ ALFONSO,*310&lt;br&gt;ROSALES GONZALES LUIS ALBERTO</v>
          </cell>
          <cell r="L37" t="str">
            <v>NO PRESENTADO&lt;br/&gt;NOTIFICADO A LA EMPRESA</v>
          </cell>
          <cell r="M37" t="str">
            <v>ResDirec-0043-2017/MEM-DGAAM</v>
          </cell>
          <cell r="N37" t="str">
            <v>16/02/2017</v>
          </cell>
          <cell r="O37">
            <v>93134.5</v>
          </cell>
          <cell r="P37" t="str">
            <v>USD</v>
          </cell>
        </row>
        <row r="38">
          <cell r="A38">
            <v>2684840</v>
          </cell>
          <cell r="B38">
            <v>7088</v>
          </cell>
          <cell r="C38" t="str">
            <v>DIA</v>
          </cell>
          <cell r="D38">
            <v>42795</v>
          </cell>
          <cell r="E38">
            <v>2017</v>
          </cell>
          <cell r="F38">
            <v>3</v>
          </cell>
          <cell r="G38" t="str">
            <v>ALPAYANA S.A.</v>
          </cell>
          <cell r="H38" t="str">
            <v>CHAVIN</v>
          </cell>
          <cell r="I38" t="str">
            <v>EXPLORACION CHAVIN</v>
          </cell>
          <cell r="J38" t="str">
            <v>*021802&lt;br&gt;ANCASH-SANTA-CACERES DEL PERU</v>
          </cell>
          <cell r="K38" t="str">
            <v>*1&lt;br&gt;ACEVEDO FERNANDEZ ELIAS,*311&lt;br&gt;ROJAS VALLADARES, TANIA LUPE,*310&lt;br&gt;ROSALES GONZALES LUIS ALBERTO,*295&lt;br&gt;DIAZ BERRIOS ABEL,*220&lt;br&gt;VILLACORTA OLAZA MARCO ANTONIO,*20&lt;br&gt;LEON IRIARTE MARITZA</v>
          </cell>
          <cell r="L38" t="str">
            <v>APROBADO&lt;br/&gt;NOTIFICADO A LA EMPRESA</v>
          </cell>
          <cell r="M38" t="str">
            <v>ResDirec-0291-2017/MEM-DGAAM</v>
          </cell>
          <cell r="N38" t="str">
            <v>10/10/2017</v>
          </cell>
          <cell r="O38">
            <v>93134.5</v>
          </cell>
          <cell r="P38" t="str">
            <v>USD</v>
          </cell>
        </row>
        <row r="39">
          <cell r="A39">
            <v>2747694</v>
          </cell>
          <cell r="B39">
            <v>7288</v>
          </cell>
          <cell r="C39" t="str">
            <v>DIA</v>
          </cell>
          <cell r="D39">
            <v>43017</v>
          </cell>
          <cell r="E39">
            <v>2017</v>
          </cell>
          <cell r="F39">
            <v>10</v>
          </cell>
          <cell r="G39" t="str">
            <v>ALPAYANA S.A.</v>
          </cell>
          <cell r="H39" t="str">
            <v>PROYECTO VENTUROSA</v>
          </cell>
          <cell r="I39" t="str">
            <v>PROYECTO DE EXPLORACIÓN VENTUROSA</v>
          </cell>
          <cell r="J39" t="str">
            <v>*150704&lt;br&gt;LIMA-HUAROCHIRI-CARAMPOMA</v>
          </cell>
          <cell r="K39" t="str">
            <v>*25&lt;br&gt;PRADO VELASQUEZ ALFONSO,*610&lt;br&gt;FARFAN REYES MIRIAM ELIZABETH,*570&lt;br&gt;PEREZ BALDEON KAREN GRACIELA,*495&lt;br&gt;CHAMORRO BELLIDO CARMEN ROSA,*348&lt;br&gt;PEREZ SOLIS, EVELYN ENA,*295&lt;br&gt;DIAZ BERRIOS ABEL,*221&lt;br&gt;SANGA YAMPASI WILSON WILFREDO</v>
          </cell>
          <cell r="L39" t="str">
            <v>APROBADO&lt;br/&gt;NOTIFICADO A LA EMPRESA</v>
          </cell>
          <cell r="M39" t="str">
            <v>ResDirec-029-2018/MEM-DGAAM-DGAM</v>
          </cell>
          <cell r="N39" t="str">
            <v>19/02/2018</v>
          </cell>
          <cell r="O39">
            <v>95000</v>
          </cell>
          <cell r="P39" t="str">
            <v>USD</v>
          </cell>
        </row>
        <row r="40">
          <cell r="A40">
            <v>1322083</v>
          </cell>
          <cell r="B40">
            <v>643</v>
          </cell>
          <cell r="C40" t="str">
            <v>EIAsd</v>
          </cell>
          <cell r="D40">
            <v>37047</v>
          </cell>
          <cell r="E40">
            <v>2001</v>
          </cell>
          <cell r="F40">
            <v>6</v>
          </cell>
          <cell r="G40" t="str">
            <v>ALPAYANA S.A.</v>
          </cell>
          <cell r="H40" t="str">
            <v>MARAN</v>
          </cell>
          <cell r="I40" t="str">
            <v>EXPLORACION</v>
          </cell>
          <cell r="J40" t="str">
            <v>*120433&lt;br&gt;JUNIN-JAUJA-YAULI</v>
          </cell>
          <cell r="K40" t="str">
            <v>*57&lt;br&gt;SUAREZ JUAN</v>
          </cell>
          <cell r="L40" t="str">
            <v>APROBADO</v>
          </cell>
          <cell r="P40" t="str">
            <v>USD</v>
          </cell>
        </row>
        <row r="41">
          <cell r="A41">
            <v>1360194</v>
          </cell>
          <cell r="B41">
            <v>729</v>
          </cell>
          <cell r="C41" t="str">
            <v>EIAsd</v>
          </cell>
          <cell r="D41">
            <v>37364</v>
          </cell>
          <cell r="E41">
            <v>2002</v>
          </cell>
          <cell r="F41">
            <v>4</v>
          </cell>
          <cell r="G41" t="str">
            <v>ALPAYANA S.A.</v>
          </cell>
          <cell r="H41" t="str">
            <v>AMERICANA</v>
          </cell>
          <cell r="I41" t="str">
            <v>TRES LAGUNAS - PUMATAREA</v>
          </cell>
          <cell r="J41" t="str">
            <v>*120810&lt;br&gt;JUNIN-YAULI-YAULI</v>
          </cell>
          <cell r="K41" t="str">
            <v>*57&lt;br&gt;SUAREZ JUAN</v>
          </cell>
          <cell r="L41" t="str">
            <v>APROBADO</v>
          </cell>
          <cell r="P41" t="str">
            <v>USD</v>
          </cell>
        </row>
        <row r="42">
          <cell r="A42">
            <v>2369074</v>
          </cell>
          <cell r="B42">
            <v>2961</v>
          </cell>
          <cell r="C42" t="str">
            <v>ITS</v>
          </cell>
          <cell r="D42">
            <v>41688</v>
          </cell>
          <cell r="E42">
            <v>2014</v>
          </cell>
          <cell r="F42">
            <v>2</v>
          </cell>
          <cell r="G42" t="str">
            <v>ALPAYANA S.A.</v>
          </cell>
          <cell r="H42" t="str">
            <v>AMERICANA</v>
          </cell>
          <cell r="I42" t="str">
            <v>AMPLIACION DE MINA Y PLANTA DE BERNA º 2 DE 1800 A 5000 TMD</v>
          </cell>
          <cell r="K42" t="str">
            <v>*10&lt;br&gt;CARRANZA VALDIVIESO JOSE,*518&lt;br&gt;CHUQUIMANTARI ARTEAGA RUDDY ANDRE (APOYO),*263&lt;br&gt;PINEDO REA, PAOLA VANESSA,*181&lt;br&gt;LEON HUAMAN BETTY,*173&lt;br&gt;QUISPE BENAVENTE, CARLOS ALBERTO,*148&lt;br&gt;ROSALES GONZALES,LUIS,*25&lt;br&gt;PRADO VELASQUEZ ALFONSO</v>
          </cell>
          <cell r="L42" t="str">
            <v>CONFORME&lt;br/&gt;NOTIFICADO A LA EMPRESA</v>
          </cell>
          <cell r="M42" t="str">
            <v>ResDirec-0228-2014/MEM-DGAAM</v>
          </cell>
          <cell r="N42" t="str">
            <v>13/05/2014</v>
          </cell>
          <cell r="O42">
            <v>5266024</v>
          </cell>
        </row>
        <row r="43">
          <cell r="A43">
            <v>975514</v>
          </cell>
          <cell r="B43">
            <v>4265</v>
          </cell>
          <cell r="C43" t="str">
            <v>EIA</v>
          </cell>
          <cell r="D43">
            <v>34565</v>
          </cell>
          <cell r="E43">
            <v>1994</v>
          </cell>
          <cell r="F43">
            <v>8</v>
          </cell>
          <cell r="G43" t="str">
            <v>ALPAYANA S.A.</v>
          </cell>
          <cell r="H43" t="str">
            <v>AMERICANA</v>
          </cell>
          <cell r="I43" t="str">
            <v>AMPLIACION DE 250 A 350 TMD BERNA Nº 2</v>
          </cell>
          <cell r="J43" t="str">
            <v>*150705&lt;br&gt;LIMA-HUAROCHIRI-CHICLA</v>
          </cell>
          <cell r="K43" t="str">
            <v>*29&lt;br&gt;ARCHIVO</v>
          </cell>
          <cell r="L43" t="str">
            <v>APROBADO</v>
          </cell>
          <cell r="P43" t="str">
            <v>USD</v>
          </cell>
        </row>
        <row r="44">
          <cell r="A44">
            <v>1049753</v>
          </cell>
          <cell r="B44">
            <v>4308</v>
          </cell>
          <cell r="C44" t="str">
            <v>EIA</v>
          </cell>
          <cell r="D44">
            <v>35095</v>
          </cell>
          <cell r="E44">
            <v>1996</v>
          </cell>
          <cell r="F44">
            <v>1</v>
          </cell>
          <cell r="G44" t="str">
            <v>ALPAYANA S.A.</v>
          </cell>
          <cell r="H44" t="str">
            <v>LOS ROSALES Nº 4</v>
          </cell>
          <cell r="I44" t="str">
            <v>REINICIO DE LAS OPERACIONES MINERO-METALÚRGICAS</v>
          </cell>
          <cell r="J44" t="str">
            <v>*210115&lt;br&gt;PUNO-PUNO-VILQUE</v>
          </cell>
          <cell r="K44" t="str">
            <v>*29&lt;br&gt;ARCHIVO</v>
          </cell>
          <cell r="L44" t="str">
            <v>APROBADO</v>
          </cell>
          <cell r="P44" t="str">
            <v>USD</v>
          </cell>
        </row>
        <row r="45">
          <cell r="A45">
            <v>1172258</v>
          </cell>
          <cell r="B45">
            <v>4375</v>
          </cell>
          <cell r="C45" t="str">
            <v>EIA</v>
          </cell>
          <cell r="D45">
            <v>35836</v>
          </cell>
          <cell r="E45">
            <v>1998</v>
          </cell>
          <cell r="F45">
            <v>2</v>
          </cell>
          <cell r="G45" t="str">
            <v>ALPAYANA S.A.</v>
          </cell>
          <cell r="H45" t="str">
            <v>AMERICANA</v>
          </cell>
          <cell r="I45" t="str">
            <v>AMPLIACION DE 350 A 750 TMSD BERNA Nº 2</v>
          </cell>
          <cell r="J45" t="str">
            <v>*150705&lt;br&gt;LIMA-HUAROCHIRI-CHICLA</v>
          </cell>
          <cell r="K45" t="str">
            <v>*85&lt;br&gt;FALLA JORGE</v>
          </cell>
          <cell r="L45" t="str">
            <v>APROBADO</v>
          </cell>
          <cell r="P45" t="str">
            <v>USD</v>
          </cell>
        </row>
        <row r="46">
          <cell r="A46">
            <v>1307102</v>
          </cell>
          <cell r="B46">
            <v>4517</v>
          </cell>
          <cell r="C46" t="str">
            <v>EIA</v>
          </cell>
          <cell r="D46">
            <v>36903</v>
          </cell>
          <cell r="E46">
            <v>2001</v>
          </cell>
          <cell r="F46">
            <v>1</v>
          </cell>
          <cell r="G46" t="str">
            <v>ALPAYANA S.A.</v>
          </cell>
          <cell r="H46" t="str">
            <v>AMERICANA</v>
          </cell>
          <cell r="I46" t="str">
            <v>AMPLIACION DE 750 A 1,800 TMSD BERNA Nº 2</v>
          </cell>
          <cell r="J46" t="str">
            <v>*150705&lt;br&gt;LIMA-HUAROCHIRI-CHICLA</v>
          </cell>
          <cell r="K46" t="str">
            <v>*21&lt;br&gt;PAREDES PACHECO RUFO</v>
          </cell>
          <cell r="L46" t="str">
            <v>APROBADO</v>
          </cell>
          <cell r="P46" t="str">
            <v>USD</v>
          </cell>
        </row>
        <row r="47">
          <cell r="A47">
            <v>1538181</v>
          </cell>
          <cell r="B47">
            <v>4673</v>
          </cell>
          <cell r="C47" t="str">
            <v>EIA</v>
          </cell>
          <cell r="D47">
            <v>38516</v>
          </cell>
          <cell r="E47">
            <v>2005</v>
          </cell>
          <cell r="F47">
            <v>6</v>
          </cell>
          <cell r="G47" t="str">
            <v>ALPAYANA S.A.</v>
          </cell>
          <cell r="H47" t="str">
            <v>MINA CASAPALCA</v>
          </cell>
          <cell r="I47" t="str">
            <v>INSTALACIONES DE TANQUES DE ALMACENAMIENTO DE COMBUSTIBLES LIQUIDOS</v>
          </cell>
          <cell r="J47" t="str">
            <v>*150705&lt;br&gt;LIMA-HUAROCHIRI-CHICLA</v>
          </cell>
          <cell r="K47" t="str">
            <v>*62&lt;br&gt;VILLEGAS ANA</v>
          </cell>
          <cell r="L47" t="str">
            <v>NO PRESENTADO&lt;br/&gt;NOTIFICADO A LA EMPRESA</v>
          </cell>
          <cell r="P47" t="str">
            <v>USD</v>
          </cell>
        </row>
        <row r="48">
          <cell r="A48">
            <v>1545195</v>
          </cell>
          <cell r="B48">
            <v>4678</v>
          </cell>
          <cell r="C48" t="str">
            <v>EIA</v>
          </cell>
          <cell r="D48">
            <v>38539</v>
          </cell>
          <cell r="E48">
            <v>2005</v>
          </cell>
          <cell r="F48">
            <v>7</v>
          </cell>
          <cell r="G48" t="str">
            <v>ALPAYANA S.A.</v>
          </cell>
          <cell r="H48" t="str">
            <v>AMERICANA</v>
          </cell>
          <cell r="I48" t="str">
            <v>INSTALACIONES DE TANQUES DE ALMACENAMIENTO DE COMUSTIBLES LIQUIDOS</v>
          </cell>
          <cell r="J48" t="str">
            <v>*150705&lt;br&gt;LIMA-HUAROCHIRI-CHICLA</v>
          </cell>
          <cell r="K48" t="str">
            <v>*47&lt;br&gt;PINEDO CESAR</v>
          </cell>
          <cell r="L48" t="str">
            <v>APROBADO</v>
          </cell>
          <cell r="P48" t="str">
            <v>USD</v>
          </cell>
        </row>
        <row r="49">
          <cell r="A49">
            <v>1874903</v>
          </cell>
          <cell r="B49">
            <v>4927</v>
          </cell>
          <cell r="C49" t="str">
            <v>EIA</v>
          </cell>
          <cell r="D49">
            <v>39911</v>
          </cell>
          <cell r="E49">
            <v>2009</v>
          </cell>
          <cell r="F49">
            <v>4</v>
          </cell>
          <cell r="G49" t="str">
            <v>ALPAYANA S.A.</v>
          </cell>
          <cell r="H49" t="str">
            <v>AMERICANA</v>
          </cell>
          <cell r="I49" t="str">
            <v>AMPLIACION DE MINA Y PLANTA DE BERNA º 2 DE 1800 A 5000 TMD</v>
          </cell>
          <cell r="J49" t="str">
            <v>*150705&lt;br&gt;LIMA-HUAROCHIRI-CHICLA</v>
          </cell>
          <cell r="K49" t="str">
            <v>*1&lt;br&gt;ACEVEDO FERNANDEZ ELIAS</v>
          </cell>
          <cell r="L49" t="str">
            <v>APROBADO&lt;br/&gt;NOTIFICADO A LA EMPRESA</v>
          </cell>
          <cell r="M49" t="str">
            <v>ResDirec-0395-2014/MEM-DGAAM</v>
          </cell>
          <cell r="N49" t="str">
            <v>05/08/2014</v>
          </cell>
          <cell r="P49" t="str">
            <v>USD</v>
          </cell>
        </row>
        <row r="50">
          <cell r="A50">
            <v>2413792</v>
          </cell>
          <cell r="B50">
            <v>4927</v>
          </cell>
          <cell r="C50" t="str">
            <v>ITS</v>
          </cell>
          <cell r="D50">
            <v>41835</v>
          </cell>
          <cell r="E50">
            <v>2014</v>
          </cell>
          <cell r="F50">
            <v>7</v>
          </cell>
          <cell r="G50" t="str">
            <v>ALPAYANA S.A.</v>
          </cell>
          <cell r="H50" t="str">
            <v>AMERICANA</v>
          </cell>
          <cell r="I50" t="str">
            <v>AMPLIACION DE MINA Y PLANTA DE BERNA º 2 DE 1800 A 5000 TMD</v>
          </cell>
          <cell r="J50" t="str">
            <v>*150705&lt;br&gt;LIMA-HUAROCHIRI-CHICLA,*120810&lt;br&gt;JUNIN-YAULI-YAULI</v>
          </cell>
          <cell r="K50" t="str">
            <v>*10&lt;br&gt;CARRANZA VALDIVIESO JOSE,*290&lt;br&gt;TENORIO MUNAYLLA, FABIANA (APOYO),*263&lt;br&gt;PINEDO REA, PAOLA VANESSA,*164&lt;br&gt;TREJO PANTOJA CYNTHIA</v>
          </cell>
          <cell r="L50" t="str">
            <v>DESISTIDO&lt;br/&gt;NOTIFICADO A LA EMPRESA</v>
          </cell>
          <cell r="M50" t="str">
            <v>ResDirec-0395-2014/MEM-DGAAM</v>
          </cell>
          <cell r="N50" t="str">
            <v>05/08/2014</v>
          </cell>
          <cell r="O50">
            <v>5275355</v>
          </cell>
        </row>
        <row r="51">
          <cell r="A51">
            <v>2225744</v>
          </cell>
          <cell r="B51">
            <v>5216</v>
          </cell>
          <cell r="C51" t="str">
            <v>EIA</v>
          </cell>
          <cell r="D51">
            <v>41155</v>
          </cell>
          <cell r="E51">
            <v>2012</v>
          </cell>
          <cell r="F51">
            <v>9</v>
          </cell>
          <cell r="G51" t="str">
            <v>ALPAYANA S.A.</v>
          </cell>
          <cell r="H51" t="str">
            <v>AMERICANA</v>
          </cell>
          <cell r="I51" t="str">
            <v>PLAN INTEGRAL UNIDAD AMERICANA</v>
          </cell>
          <cell r="J51" t="str">
            <v>*150705&lt;br&gt;LIMA-HUAROCHIRI-CHICLA</v>
          </cell>
          <cell r="K51" t="str">
            <v>*21&lt;br&gt;PAREDES PACHECO RUFO</v>
          </cell>
          <cell r="L51" t="str">
            <v>OBSERVADO&lt;br/&gt;NOTIFICADO A LA EMPRESA</v>
          </cell>
          <cell r="P51" t="str">
            <v>USD</v>
          </cell>
        </row>
        <row r="52">
          <cell r="A52">
            <v>2435934</v>
          </cell>
          <cell r="B52">
            <v>5427</v>
          </cell>
          <cell r="C52" t="str">
            <v>ITS</v>
          </cell>
          <cell r="D52">
            <v>41914</v>
          </cell>
          <cell r="E52">
            <v>2014</v>
          </cell>
          <cell r="F52">
            <v>10</v>
          </cell>
          <cell r="G52" t="str">
            <v>ALPAYANA S.A.</v>
          </cell>
          <cell r="H52" t="str">
            <v>AMERICANA</v>
          </cell>
          <cell r="I52" t="str">
            <v>AMPLIACION DE MINA Y PLANTA DE BERNA º 2 DE 1800 A 5000 TMD</v>
          </cell>
          <cell r="J52" t="str">
            <v>*150705&lt;br&gt;LIMA-HUAROCHIRI-CHICLA,*120810&lt;br&gt;JUNIN-YAULI-YAULI</v>
          </cell>
          <cell r="K52" t="str">
            <v>*10&lt;br&gt;CARRANZA VALDIVIESO JOSE,*306&lt;br&gt;MIRANDA UNCHUPAICO, JULIO (APOYO),*181&lt;br&gt;LEON HUAMAN BETTY,*164&lt;br&gt;TREJO PANTOJA CYNTHIA,*25&lt;br&gt;PRADO VELASQUEZ ALFONSO</v>
          </cell>
          <cell r="L52" t="str">
            <v>NO CONFORME&lt;br/&gt;NOTIFICADO A LA EMPRESA</v>
          </cell>
          <cell r="M52" t="str">
            <v>ResDirec-0544-2014/MEM-DGAAM</v>
          </cell>
          <cell r="N52" t="str">
            <v>29/10/2014</v>
          </cell>
          <cell r="O52">
            <v>5695635.8499999996</v>
          </cell>
        </row>
        <row r="53">
          <cell r="A53">
            <v>2563942</v>
          </cell>
          <cell r="B53">
            <v>6135</v>
          </cell>
          <cell r="C53" t="str">
            <v>ITS</v>
          </cell>
          <cell r="D53">
            <v>42365</v>
          </cell>
          <cell r="E53">
            <v>2015</v>
          </cell>
          <cell r="F53">
            <v>12</v>
          </cell>
          <cell r="G53" t="str">
            <v>ALPAYANA S.A.</v>
          </cell>
          <cell r="H53" t="str">
            <v>AMERICANA</v>
          </cell>
          <cell r="I53" t="str">
            <v>AMPLIACIÓN DE LA CAPACIDAD BERNA N° 2 DE 5000 A 6000 TMSD, RECRECIMIENTO DEL DEPÓSITO DE RELAVES N° 3,  INCORPORAR UN DEPÓSITO DE SUELO ORGÁNICO, MODIFICACIÓN DE INSTALACIONES AUXILIARES Y LA INCORPORACIÓN DE PUNTOS DE MONITOREO DE SUELOS</v>
          </cell>
          <cell r="J53" t="str">
            <v>*150705&lt;br&gt;LIMA-HUAROCHIRI-CHICLA,*120810&lt;br&gt;JUNIN-YAULI-YAULI</v>
          </cell>
          <cell r="K53" t="str">
            <v>*128&lt;br&gt;ESTELA SILVA MELANIO,*397&lt;br&gt;SALDAÑA MELGAREJO, HEINER (APOYO),*348&lt;br&gt;PEREZ SOLIS, EVELYN ENA,*346&lt;br&gt;TIPULA MAMANI, RICHARD JOHNSON,*340&lt;br&gt;REYES UBILLUS ISMAEL,*221&lt;br&gt;SANGA YAMPASI WILSON WILFREDO,*219&lt;br&gt;HUARINO CHURA LUIS ANTONIO</v>
          </cell>
          <cell r="L53" t="str">
            <v>CONFORME&lt;br/&gt;NOTIFICADO A LA EMPRESA</v>
          </cell>
          <cell r="M53" t="str">
            <v>ResDirec-0228-2016/MEM-DGAAM</v>
          </cell>
          <cell r="N53" t="str">
            <v>26/07/2016</v>
          </cell>
          <cell r="O53">
            <v>500000</v>
          </cell>
        </row>
        <row r="54">
          <cell r="A54">
            <v>1770520</v>
          </cell>
          <cell r="B54">
            <v>6394</v>
          </cell>
          <cell r="C54" t="str">
            <v>PC</v>
          </cell>
          <cell r="D54">
            <v>39538</v>
          </cell>
          <cell r="E54">
            <v>2008</v>
          </cell>
          <cell r="F54">
            <v>3</v>
          </cell>
          <cell r="G54" t="str">
            <v>ALPAYANA S.A.</v>
          </cell>
          <cell r="H54" t="str">
            <v>AMERICANA</v>
          </cell>
          <cell r="I54" t="str">
            <v>PLAN DE CIERRE UEA AMERICANA</v>
          </cell>
          <cell r="J54" t="str">
            <v>*150705&lt;br&gt;LIMA-HUAROCHIRI-CHICLA</v>
          </cell>
          <cell r="K54" t="str">
            <v>*13&lt;br&gt;DOLORES CAMONES SANTIAGO</v>
          </cell>
          <cell r="L54" t="str">
            <v>CONCLUIDO&lt;br/&gt;NOTIFICADO A LA EMPRESA</v>
          </cell>
          <cell r="P54" t="str">
            <v>USD</v>
          </cell>
        </row>
        <row r="55">
          <cell r="A55">
            <v>2115156</v>
          </cell>
          <cell r="B55">
            <v>6500</v>
          </cell>
          <cell r="C55" t="str">
            <v>PC</v>
          </cell>
          <cell r="D55">
            <v>40750</v>
          </cell>
          <cell r="E55">
            <v>2011</v>
          </cell>
          <cell r="F55">
            <v>7</v>
          </cell>
          <cell r="G55" t="str">
            <v>ALPAYANA S.A.</v>
          </cell>
          <cell r="H55" t="str">
            <v>AMERICANA</v>
          </cell>
          <cell r="I55" t="str">
            <v>CIERRE UNIDAD MINERA AMERICANA</v>
          </cell>
          <cell r="J55" t="str">
            <v>*150705&lt;br&gt;LIMA-HUAROCHIRI-CHICLA</v>
          </cell>
          <cell r="K55" t="str">
            <v>*13&lt;br&gt;DOLORES CAMONES SANTIAGO</v>
          </cell>
          <cell r="L55" t="str">
            <v>APROBADO&lt;br/&gt;NOTIFICADO A LA EMPRESA</v>
          </cell>
          <cell r="P55" t="str">
            <v>USD</v>
          </cell>
        </row>
        <row r="56">
          <cell r="A56">
            <v>3010437</v>
          </cell>
          <cell r="B56">
            <v>8382</v>
          </cell>
          <cell r="C56" t="str">
            <v>PAD</v>
          </cell>
          <cell r="D56">
            <v>43838</v>
          </cell>
          <cell r="E56">
            <v>2020</v>
          </cell>
          <cell r="F56">
            <v>1</v>
          </cell>
          <cell r="G56" t="str">
            <v>ALPAYANA S.A.</v>
          </cell>
          <cell r="H56" t="str">
            <v>AMERICANA</v>
          </cell>
          <cell r="I56" t="str">
            <v>PAD DE LA U.E.A. AMERICANA</v>
          </cell>
          <cell r="J56" t="str">
            <v>*120810&lt;br&gt;JUNIN-YAULI-YAULI,*150705&lt;br&gt;LIMA-HUAROCHIRI-CHICLA</v>
          </cell>
          <cell r="K56" t="str">
            <v>*221&lt;br&gt;SANGA YAMPASI WILSON WILFREDO,*687&lt;br&gt;CISNEROS PRADO ELIZABETH (Apoyo),*684&lt;br&gt;MARTEL GORA MIGUEL LUIS,*683&lt;br&gt;LA ROSA ORBEZO NOHELIA THAIS,*675&lt;br&gt;ESCATE AMPUERO CINTHYA LETICIA,*668&lt;br&gt;MEJIA ISIDRO JHONNY ANIVAL</v>
          </cell>
          <cell r="L56" t="str">
            <v>EVALUACIÓN</v>
          </cell>
          <cell r="O56">
            <v>134892.21</v>
          </cell>
          <cell r="P56" t="str">
            <v>USD</v>
          </cell>
        </row>
        <row r="57">
          <cell r="A57">
            <v>3053722</v>
          </cell>
          <cell r="B57">
            <v>8516</v>
          </cell>
          <cell r="C57" t="str">
            <v>FTA</v>
          </cell>
          <cell r="D57">
            <v>44033</v>
          </cell>
          <cell r="E57">
            <v>2020</v>
          </cell>
          <cell r="F57">
            <v>7</v>
          </cell>
          <cell r="G57" t="str">
            <v>ALPAYANA S.A.</v>
          </cell>
          <cell r="H57" t="str">
            <v>OROYA ESTE</v>
          </cell>
          <cell r="I57" t="str">
            <v>OROYA ESTE</v>
          </cell>
          <cell r="J57" t="str">
            <v>*120810&lt;br&gt;JUNIN-YAULI-YAULI</v>
          </cell>
          <cell r="K57" t="str">
            <v>*610&lt;br&gt;FARFAN REYES MIRIAM ELIZABETH,*688&lt;br&gt;COTITO LEZAMA STEFANY ARACELY (Apoyo),*684&lt;br&gt;MARTEL GORA MIGUEL LUIS,*671&lt;br&gt;CUBAS PARIMANGO LORENZO JARED</v>
          </cell>
          <cell r="L57" t="str">
            <v>DESAPROBADO&lt;br/&gt;NOTIFICADO A LA EMPRESA</v>
          </cell>
          <cell r="M57" t="str">
            <v>ResDirec-0089-2020/MINEM-DGAAM</v>
          </cell>
          <cell r="N57" t="str">
            <v>04/08/2020</v>
          </cell>
          <cell r="O57">
            <v>670200</v>
          </cell>
          <cell r="P57" t="str">
            <v>USD</v>
          </cell>
        </row>
        <row r="58">
          <cell r="A58">
            <v>3058466</v>
          </cell>
          <cell r="B58">
            <v>8524</v>
          </cell>
          <cell r="C58" t="str">
            <v>FTA</v>
          </cell>
          <cell r="D58">
            <v>44051</v>
          </cell>
          <cell r="E58">
            <v>2020</v>
          </cell>
          <cell r="F58">
            <v>8</v>
          </cell>
          <cell r="G58" t="str">
            <v>ALPAYANA S.A.</v>
          </cell>
          <cell r="H58" t="str">
            <v>OROYA ESTE</v>
          </cell>
          <cell r="I58" t="str">
            <v>PROYECTO DE EXPLORACIÓN OROYA ESTE</v>
          </cell>
          <cell r="J58" t="str">
            <v>*120810&lt;br&gt;JUNIN-YAULI-YAULI</v>
          </cell>
          <cell r="K58" t="str">
            <v>*25&lt;br&gt;PRADO VELASQUEZ ALFONSO,*688&lt;br&gt;COTITO LEZAMA STEFANY ARACELY (Apoyo),*684&lt;br&gt;MARTEL GORA MIGUEL LUIS,*676&lt;br&gt;VILLAR VASQUEZ MERCEDES DEL PILAR,*610&lt;br&gt;FARFAN REYES MIRIAM ELIZABETH</v>
          </cell>
          <cell r="L58" t="str">
            <v>APROBADO&lt;br/&gt;NOTIFICADO A LA EMPRESA</v>
          </cell>
          <cell r="M58" t="str">
            <v>ResDirec-0099-2020/MINEM-DGAAM</v>
          </cell>
          <cell r="N58" t="str">
            <v>13/08/2020</v>
          </cell>
          <cell r="O58">
            <v>670200</v>
          </cell>
          <cell r="P58" t="str">
            <v>USD</v>
          </cell>
        </row>
        <row r="59">
          <cell r="A59">
            <v>2961343</v>
          </cell>
          <cell r="B59">
            <v>8119</v>
          </cell>
          <cell r="C59" t="str">
            <v>DIA</v>
          </cell>
          <cell r="D59">
            <v>43671</v>
          </cell>
          <cell r="E59">
            <v>2019</v>
          </cell>
          <cell r="F59">
            <v>7</v>
          </cell>
          <cell r="G59" t="str">
            <v>ALPHA MINING S.A.C.</v>
          </cell>
          <cell r="H59" t="str">
            <v>MAJO 2017</v>
          </cell>
          <cell r="I59" t="str">
            <v>EXPLORACIÓN MINERA SCORPIUS</v>
          </cell>
          <cell r="J59" t="str">
            <v>*050301&lt;br&gt;AYACUCHO-HUANCA SANCOS-SANCOS</v>
          </cell>
          <cell r="K59" t="str">
            <v>*25&lt;br&gt;PRADO VELASQUEZ ALFONSO,*678&lt;br&gt;PAREDES MARCHENA RUTH,*670&lt;br&gt;QUISPE HUAMAN JORGE LUIS,*643&lt;br&gt;NISSE MEI-LIN GARCIA LAY,*618&lt;br&gt;BERROSPI GALINDO ROSA CATHERINE,*617&lt;br&gt;QUISPE CLEMENTE, KARLA BRIGHITT</v>
          </cell>
          <cell r="L59" t="str">
            <v>APROBADO&lt;br/&gt;NOTIFICADO A LA EMPRESA</v>
          </cell>
          <cell r="M59" t="str">
            <v>ResDirec-0235-2019/MINEM-DGAAM</v>
          </cell>
          <cell r="N59" t="str">
            <v>30/12/2019</v>
          </cell>
          <cell r="O59">
            <v>530.76</v>
          </cell>
          <cell r="P59" t="str">
            <v>USD</v>
          </cell>
        </row>
        <row r="60">
          <cell r="A60">
            <v>1300962</v>
          </cell>
          <cell r="B60">
            <v>578</v>
          </cell>
          <cell r="C60" t="str">
            <v>EIAsd</v>
          </cell>
          <cell r="D60">
            <v>36845</v>
          </cell>
          <cell r="E60">
            <v>2000</v>
          </cell>
          <cell r="F60">
            <v>11</v>
          </cell>
          <cell r="G60" t="str">
            <v>ALTA TECNOLOGIA E INVERSION MINERA Y METALURGICA S.A.</v>
          </cell>
          <cell r="H60" t="str">
            <v>MICHELE 4</v>
          </cell>
          <cell r="I60" t="str">
            <v>EXPLORACION CON CATEOS</v>
          </cell>
          <cell r="J60" t="str">
            <v>*120801&lt;br&gt;JUNIN-YAULI-LA OROYA</v>
          </cell>
          <cell r="K60" t="str">
            <v>*21&lt;br&gt;PAREDES PACHECO RUFO</v>
          </cell>
          <cell r="L60" t="str">
            <v>CONCLUIDO</v>
          </cell>
          <cell r="P60" t="str">
            <v>USD</v>
          </cell>
        </row>
        <row r="61">
          <cell r="A61">
            <v>1959447</v>
          </cell>
          <cell r="B61">
            <v>2135</v>
          </cell>
          <cell r="C61" t="str">
            <v>DIA</v>
          </cell>
          <cell r="D61">
            <v>40206</v>
          </cell>
          <cell r="E61">
            <v>2010</v>
          </cell>
          <cell r="F61">
            <v>1</v>
          </cell>
          <cell r="G61" t="str">
            <v>ALTO RIESGO S.A.C.</v>
          </cell>
          <cell r="H61" t="str">
            <v>ALTO RIESGO</v>
          </cell>
          <cell r="I61" t="str">
            <v>ALTO RIESGO</v>
          </cell>
          <cell r="J61" t="str">
            <v>*050705&lt;br&gt;AYACUCHO-PARINACOCHAS-PULLO</v>
          </cell>
          <cell r="K61" t="str">
            <v>*8&lt;br&gt;BREÑA TORRES GRACIELA</v>
          </cell>
          <cell r="L61" t="str">
            <v>DESISTIDO</v>
          </cell>
          <cell r="P61" t="str">
            <v>USD</v>
          </cell>
        </row>
        <row r="62">
          <cell r="A62">
            <v>1611470</v>
          </cell>
          <cell r="B62">
            <v>1444</v>
          </cell>
          <cell r="C62" t="str">
            <v>DIA</v>
          </cell>
          <cell r="D62">
            <v>38874</v>
          </cell>
          <cell r="E62">
            <v>2006</v>
          </cell>
          <cell r="F62">
            <v>6</v>
          </cell>
          <cell r="G62" t="str">
            <v>ALTURAS MINERALS S.A.</v>
          </cell>
          <cell r="H62" t="str">
            <v>HUILACOLLO</v>
          </cell>
          <cell r="I62" t="str">
            <v>HUILACOLLO</v>
          </cell>
          <cell r="J62" t="str">
            <v>*230106&lt;br&gt;TACNA-TACNA-PACHIA</v>
          </cell>
          <cell r="K62" t="str">
            <v>*40&lt;br&gt;GUARNIZO JIMMY</v>
          </cell>
          <cell r="L62" t="str">
            <v>APROBADO</v>
          </cell>
          <cell r="P62" t="str">
            <v>USD</v>
          </cell>
        </row>
        <row r="63">
          <cell r="A63">
            <v>1651303</v>
          </cell>
          <cell r="B63">
            <v>1538</v>
          </cell>
          <cell r="C63" t="str">
            <v>DIA</v>
          </cell>
          <cell r="D63">
            <v>39043</v>
          </cell>
          <cell r="E63">
            <v>2006</v>
          </cell>
          <cell r="F63">
            <v>11</v>
          </cell>
          <cell r="G63" t="str">
            <v>ALTURAS MINERALS S.A.</v>
          </cell>
          <cell r="H63" t="str">
            <v>UTUPARA</v>
          </cell>
          <cell r="I63" t="str">
            <v>UTUPARA</v>
          </cell>
          <cell r="J63" t="str">
            <v>*030303&lt;br&gt;APURIMAC-ANTABAMBA-HUAQUIRCA</v>
          </cell>
          <cell r="K63" t="str">
            <v>*39&lt;br&gt;ESPINOZA ARIAS REBECA</v>
          </cell>
          <cell r="L63" t="str">
            <v>APROBADO&lt;br/&gt;NOTIFICADO A LA EMPRESA</v>
          </cell>
          <cell r="P63" t="str">
            <v>USD</v>
          </cell>
        </row>
        <row r="64">
          <cell r="A64">
            <v>1674326</v>
          </cell>
          <cell r="B64">
            <v>1601</v>
          </cell>
          <cell r="C64" t="str">
            <v>DIA</v>
          </cell>
          <cell r="D64">
            <v>39149</v>
          </cell>
          <cell r="E64">
            <v>2007</v>
          </cell>
          <cell r="F64">
            <v>3</v>
          </cell>
          <cell r="G64" t="str">
            <v>ALTURAS MINERALS S.A.</v>
          </cell>
          <cell r="H64" t="str">
            <v>BAÑOS DEL INDIO</v>
          </cell>
          <cell r="I64" t="str">
            <v>BAÑOS DEL INDIO</v>
          </cell>
          <cell r="J64" t="str">
            <v>*230401&lt;br&gt;TACNA-TARATA-TARATA</v>
          </cell>
          <cell r="K64" t="str">
            <v>*39&lt;br&gt;ESPINOZA ARIAS REBECA</v>
          </cell>
          <cell r="L64" t="str">
            <v>APROBADO&lt;br/&gt;NOTIFICADO A LA EMPRESA</v>
          </cell>
          <cell r="P64" t="str">
            <v>USD</v>
          </cell>
        </row>
        <row r="65">
          <cell r="A65">
            <v>1744747</v>
          </cell>
          <cell r="B65">
            <v>1776</v>
          </cell>
          <cell r="C65" t="str">
            <v>DIA</v>
          </cell>
          <cell r="D65">
            <v>39434</v>
          </cell>
          <cell r="E65">
            <v>2007</v>
          </cell>
          <cell r="F65">
            <v>12</v>
          </cell>
          <cell r="G65" t="str">
            <v>ALTURAS MINERALS S.A.</v>
          </cell>
          <cell r="H65" t="str">
            <v>HUAJOTO</v>
          </cell>
          <cell r="I65" t="str">
            <v>HUAJOTO</v>
          </cell>
          <cell r="J65" t="str">
            <v>*090113&lt;br&gt;HUANCAVELICA-HUANCAVELICA-NUEVO OCCORO</v>
          </cell>
          <cell r="K65" t="str">
            <v>*8&lt;br&gt;BREÑA TORRES GRACIELA</v>
          </cell>
          <cell r="L65" t="str">
            <v>APROBADO&lt;br/&gt;NOTIFICADO A LA EMPRESA</v>
          </cell>
          <cell r="P65" t="str">
            <v>USD</v>
          </cell>
        </row>
        <row r="66">
          <cell r="A66">
            <v>2093743</v>
          </cell>
          <cell r="B66">
            <v>2416</v>
          </cell>
          <cell r="C66" t="str">
            <v>DIA</v>
          </cell>
          <cell r="D66">
            <v>40683</v>
          </cell>
          <cell r="E66">
            <v>2011</v>
          </cell>
          <cell r="F66">
            <v>5</v>
          </cell>
          <cell r="G66" t="str">
            <v>ALTURAS MINERALS S.A.</v>
          </cell>
          <cell r="H66" t="str">
            <v>CHAPI CHAPI</v>
          </cell>
          <cell r="I66" t="str">
            <v>CHAPI CHAPI</v>
          </cell>
          <cell r="J66" t="str">
            <v>*030303&lt;br&gt;APURIMAC-ANTABAMBA-HUAQUIRCA</v>
          </cell>
          <cell r="K66" t="str">
            <v>*8&lt;br&gt;BREÑA TORRES GRACIELA</v>
          </cell>
          <cell r="L66" t="str">
            <v>APROBADO</v>
          </cell>
          <cell r="P66" t="str">
            <v>USD</v>
          </cell>
        </row>
        <row r="67">
          <cell r="A67">
            <v>2221001</v>
          </cell>
          <cell r="B67">
            <v>2962</v>
          </cell>
          <cell r="C67" t="str">
            <v>EIAsd</v>
          </cell>
          <cell r="D67">
            <v>41131</v>
          </cell>
          <cell r="E67">
            <v>2012</v>
          </cell>
          <cell r="F67">
            <v>8</v>
          </cell>
          <cell r="G67" t="str">
            <v>ALTURAS MINERALS S.A.</v>
          </cell>
          <cell r="H67" t="str">
            <v>CHAPI CHAPI</v>
          </cell>
          <cell r="I67" t="str">
            <v>PROYECTO CHAPI CHAPI</v>
          </cell>
          <cell r="J67" t="str">
            <v>*030303&lt;br&gt;APURIMAC-ANTABAMBA-HUAQUIRCA</v>
          </cell>
          <cell r="K67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ALBERTO,*167&lt;br&gt;SOTOMAYOR TACA SAUL,*10&lt;br&gt;CARRANZA VALDIVIESO JOSE</v>
          </cell>
          <cell r="L67" t="str">
            <v>APROBADO&lt;br/&gt;NOTIFICADO A LA EMPRESA</v>
          </cell>
          <cell r="M67" t="str">
            <v>ResDirec-0168-2013/MEM-AAM</v>
          </cell>
          <cell r="N67" t="str">
            <v>29/05/2013</v>
          </cell>
          <cell r="O67">
            <v>268703</v>
          </cell>
          <cell r="P67" t="str">
            <v>USD</v>
          </cell>
        </row>
        <row r="68">
          <cell r="A68">
            <v>2050539</v>
          </cell>
          <cell r="B68">
            <v>2326</v>
          </cell>
          <cell r="C68" t="str">
            <v>DIA</v>
          </cell>
          <cell r="D68">
            <v>40525</v>
          </cell>
          <cell r="E68">
            <v>2010</v>
          </cell>
          <cell r="F68">
            <v>12</v>
          </cell>
          <cell r="G68" t="str">
            <v>ALUVIALES S.A.C.</v>
          </cell>
          <cell r="H68" t="str">
            <v>BELLO HORIZONTE 1</v>
          </cell>
          <cell r="I68" t="str">
            <v>BELLO HORIZONTE 1</v>
          </cell>
          <cell r="J68" t="str">
            <v>*040203&lt;br&gt;AREQUIPA-CAMANA-MARIANO NICOLAS VALCARCEL</v>
          </cell>
          <cell r="K68" t="str">
            <v>*25&lt;br&gt;PRADO VELASQUEZ ALFONSO</v>
          </cell>
          <cell r="L68" t="str">
            <v>NO PRESENTADO&lt;br/&gt;NOTIFICADO A LA EMPRESA</v>
          </cell>
          <cell r="P68" t="str">
            <v>USD</v>
          </cell>
        </row>
        <row r="69">
          <cell r="A69">
            <v>1255530</v>
          </cell>
          <cell r="B69">
            <v>485</v>
          </cell>
          <cell r="C69" t="str">
            <v>EIAsd</v>
          </cell>
          <cell r="D69">
            <v>36433</v>
          </cell>
          <cell r="E69">
            <v>1999</v>
          </cell>
          <cell r="F69">
            <v>9</v>
          </cell>
          <cell r="G69" t="str">
            <v>ALVAREZ SANEZ CESAR TEODORO</v>
          </cell>
          <cell r="H69" t="str">
            <v>RETORNO I</v>
          </cell>
          <cell r="I69" t="str">
            <v>EXPLORACION SUBTERRANEA</v>
          </cell>
          <cell r="J69" t="str">
            <v>*040308&lt;br&gt;AREQUIPA-CARAVELI-CHAPARRA</v>
          </cell>
          <cell r="K69" t="str">
            <v>*44&lt;br&gt;MEDINA FERNANDO</v>
          </cell>
          <cell r="L69" t="str">
            <v>CONCLUIDO</v>
          </cell>
          <cell r="P69" t="str">
            <v>USD</v>
          </cell>
        </row>
        <row r="70">
          <cell r="A70">
            <v>1348802</v>
          </cell>
          <cell r="B70">
            <v>4553</v>
          </cell>
          <cell r="C70" t="str">
            <v>EIA</v>
          </cell>
          <cell r="D70">
            <v>37266</v>
          </cell>
          <cell r="E70">
            <v>2002</v>
          </cell>
          <cell r="F70">
            <v>1</v>
          </cell>
          <cell r="G70" t="str">
            <v>AMAZON MINING GROUP S.A</v>
          </cell>
          <cell r="H70" t="str">
            <v>RIO NEGRO - YUYAPICHIS</v>
          </cell>
          <cell r="I70" t="str">
            <v xml:space="preserve">EXPLOTACION DE ORO DETRITICO </v>
          </cell>
          <cell r="J70" t="str">
            <v>*100905&lt;br&gt;HUANUCO-PUERTO INCA-YUYAPICHIS</v>
          </cell>
          <cell r="K70" t="str">
            <v>*1&lt;br&gt;ACEVEDO FERNANDEZ ELIAS</v>
          </cell>
          <cell r="L70" t="str">
            <v>ABANDONO</v>
          </cell>
          <cell r="P70" t="str">
            <v>USD</v>
          </cell>
        </row>
        <row r="71">
          <cell r="A71">
            <v>2057898</v>
          </cell>
          <cell r="B71">
            <v>2340</v>
          </cell>
          <cell r="C71" t="str">
            <v>DIA</v>
          </cell>
          <cell r="D71">
            <v>40553</v>
          </cell>
          <cell r="E71">
            <v>2011</v>
          </cell>
          <cell r="F71">
            <v>1</v>
          </cell>
          <cell r="G71" t="str">
            <v>AMERICAS POTASH PERU S.A.</v>
          </cell>
          <cell r="H71" t="str">
            <v>BAYOVAR Nº 7</v>
          </cell>
          <cell r="I71" t="str">
            <v>BAYOVAR Nº 7</v>
          </cell>
          <cell r="J71" t="str">
            <v>*200801&lt;br&gt;PIURA-SECHURA-SECHURA</v>
          </cell>
          <cell r="K71" t="str">
            <v>*8&lt;br&gt;BREÑA TORRES GRACIELA</v>
          </cell>
          <cell r="L71" t="str">
            <v>APROBADO&lt;br/&gt;NOTIFICADO A LA EMPRESA</v>
          </cell>
          <cell r="P71" t="str">
            <v>USD</v>
          </cell>
        </row>
        <row r="72">
          <cell r="A72">
            <v>2170018</v>
          </cell>
          <cell r="B72">
            <v>2871</v>
          </cell>
          <cell r="C72" t="str">
            <v>DIA</v>
          </cell>
          <cell r="D72">
            <v>40963</v>
          </cell>
          <cell r="E72">
            <v>2012</v>
          </cell>
          <cell r="F72">
            <v>2</v>
          </cell>
          <cell r="G72" t="str">
            <v>AMERICAS POTASH PERU S.A.</v>
          </cell>
          <cell r="H72" t="str">
            <v>DIA BAYOVAR N°6 - SAL DE ROCA</v>
          </cell>
          <cell r="I72" t="str">
            <v>DIA BAYOVAR N° 6 - SAL DE ROCA</v>
          </cell>
          <cell r="J72" t="str">
            <v>*200801&lt;br&gt;PIURA-SECHURA-SECHURA</v>
          </cell>
          <cell r="K72" t="str">
            <v>*8&lt;br&gt;BREÑA TORRES GRACIELA,*147&lt;br&gt;PEREZ BALDEON KAREN</v>
          </cell>
          <cell r="L72" t="str">
            <v>APROBADO&lt;br/&gt;NOTIFICADO A LA EMPRESA</v>
          </cell>
          <cell r="O72">
            <v>150000</v>
          </cell>
          <cell r="P72" t="str">
            <v>USD</v>
          </cell>
        </row>
        <row r="73">
          <cell r="A73">
            <v>2434276</v>
          </cell>
          <cell r="B73">
            <v>5421</v>
          </cell>
          <cell r="C73" t="str">
            <v>DIA</v>
          </cell>
          <cell r="D73">
            <v>41907</v>
          </cell>
          <cell r="E73">
            <v>2014</v>
          </cell>
          <cell r="F73">
            <v>9</v>
          </cell>
          <cell r="G73" t="str">
            <v>AMERICAS POTASH PERU S.A.</v>
          </cell>
          <cell r="H73" t="str">
            <v>PROYECTO DE EXPLORACIÓN MINERA NO METALICO SECHURA</v>
          </cell>
          <cell r="I73" t="str">
            <v>PROYECTO “SECHURA”</v>
          </cell>
          <cell r="J73" t="str">
            <v>*200801&lt;br&gt;PIURA-SECHURA-SECHURA</v>
          </cell>
          <cell r="K73" t="str">
            <v>*8&lt;br&gt;BREÑA TORRES GRACIELA,*341&lt;br&gt;INFANTE QUISPE, CESAR ANIBAL,*310&lt;br&gt;ROSALES GONZALES LUIS ALBERTO,*179&lt;br&gt;ZEGARRA ANCAJIMA, ANA SOFIA</v>
          </cell>
          <cell r="L73" t="str">
            <v>APROBADO&lt;br/&gt;NOTIFICADO A LA EMPRESA</v>
          </cell>
          <cell r="O73">
            <v>200000</v>
          </cell>
          <cell r="P73" t="str">
            <v>USD</v>
          </cell>
        </row>
        <row r="74">
          <cell r="A74">
            <v>2441757</v>
          </cell>
          <cell r="B74">
            <v>5447</v>
          </cell>
          <cell r="C74" t="str">
            <v>DIA</v>
          </cell>
          <cell r="D74">
            <v>41934</v>
          </cell>
          <cell r="E74">
            <v>2014</v>
          </cell>
          <cell r="F74">
            <v>10</v>
          </cell>
          <cell r="G74" t="str">
            <v>AMERICAS POTASH PERU S.A.</v>
          </cell>
          <cell r="H74" t="str">
            <v>PROYECTO DE EXPLORACION MINERA NO METALICO SECHURA-BAYOVAR</v>
          </cell>
          <cell r="I74" t="str">
            <v>PROYECTO SECHURA-BAYOVAR</v>
          </cell>
          <cell r="J74" t="str">
            <v>*200801&lt;br&gt;PIURA-SECHURA-SECHURA</v>
          </cell>
          <cell r="K74" t="str">
            <v>*8&lt;br&gt;BREÑA TORRES GRACIELA,*341&lt;br&gt;INFANTE QUISPE, CESAR ANIBAL,*310&lt;br&gt;ROSALES GONZALES LUIS ALBERTO,*179&lt;br&gt;ZEGARRA ANCAJIMA, ANA SOFIA</v>
          </cell>
          <cell r="L74" t="str">
            <v>APROBADO&lt;br/&gt;NOTIFICADO A LA EMPRESA</v>
          </cell>
          <cell r="O74">
            <v>200000</v>
          </cell>
          <cell r="P74" t="str">
            <v>USD</v>
          </cell>
        </row>
        <row r="75">
          <cell r="A75">
            <v>2481129</v>
          </cell>
          <cell r="B75">
            <v>5666</v>
          </cell>
          <cell r="C75" t="str">
            <v>EIA-d</v>
          </cell>
          <cell r="D75">
            <v>42076</v>
          </cell>
          <cell r="E75">
            <v>2015</v>
          </cell>
          <cell r="F75">
            <v>3</v>
          </cell>
          <cell r="G75" t="str">
            <v>AMERICAS POTASH PERU S.A.</v>
          </cell>
          <cell r="H75" t="str">
            <v>CANTERA DE FOSFATOS</v>
          </cell>
          <cell r="I75" t="str">
            <v>CANTERA DE FOSFATOS</v>
          </cell>
          <cell r="K75" t="str">
            <v>*1&lt;br&gt;ACEVEDO FERNANDEZ ELIAS,*311&lt;br&gt;ROJAS VALLADARES, TANIA LUPE,*298&lt;br&gt;LOPEZ ROMERO, RICHARD (APOYO),*285&lt;br&gt;NOLASCO MELGAREJO, KARINA,*220&lt;br&gt;VILLACORTA OLAZA MARCO ANTONIO</v>
          </cell>
          <cell r="L75" t="str">
            <v>APROBADO</v>
          </cell>
          <cell r="P75" t="str">
            <v>USD</v>
          </cell>
        </row>
        <row r="76">
          <cell r="A76">
            <v>2556952</v>
          </cell>
          <cell r="B76">
            <v>6084</v>
          </cell>
          <cell r="C76" t="str">
            <v>ITS</v>
          </cell>
          <cell r="D76">
            <v>42339</v>
          </cell>
          <cell r="E76">
            <v>2015</v>
          </cell>
          <cell r="F76">
            <v>12</v>
          </cell>
          <cell r="G76" t="str">
            <v>AMERICAS POTASH PERU S.A.</v>
          </cell>
          <cell r="H76" t="str">
            <v>PROYECTO DE EXPLORACIÓN MINERA NO METALICO SECHURA</v>
          </cell>
          <cell r="I76" t="str">
            <v>PROYECTO “SECHURA”</v>
          </cell>
          <cell r="J76" t="str">
            <v>*200801&lt;br&gt;PIURA-SECHURA-SECHURA</v>
          </cell>
          <cell r="K76" t="str">
            <v>*8&lt;br&gt;BREÑA TORRES GRACIELA,*341&lt;br&gt;INFANTE QUISPE, CESAR ANIBAL,*332&lt;br&gt;CANO VARGAS, SAMIR (APOYO),*310&lt;br&gt;ROSALES GONZALES LUIS ALBERTO</v>
          </cell>
          <cell r="L76" t="str">
            <v>CONFORME&lt;br/&gt;NOTIFICADO A LA EMPRESA</v>
          </cell>
          <cell r="O76">
            <v>130000</v>
          </cell>
        </row>
        <row r="77">
          <cell r="A77">
            <v>2601554</v>
          </cell>
          <cell r="B77">
            <v>6266</v>
          </cell>
          <cell r="C77" t="str">
            <v>ITS</v>
          </cell>
          <cell r="D77">
            <v>42495</v>
          </cell>
          <cell r="E77">
            <v>2016</v>
          </cell>
          <cell r="F77">
            <v>5</v>
          </cell>
          <cell r="G77" t="str">
            <v>AMERICAS POTASH PERU S.A.</v>
          </cell>
          <cell r="H77" t="str">
            <v>PROYECTO DE EXPLORACION MINERA NO METALICO SECHURA-BAYOVAR</v>
          </cell>
          <cell r="I77" t="str">
            <v>PROYECTO SECHURA-BAYOVAR</v>
          </cell>
          <cell r="J77" t="str">
            <v>*200801&lt;br&gt;PIURA-SECHURA-SECHURA</v>
          </cell>
          <cell r="K77" t="str">
            <v>*25&lt;br&gt;PRADO VELASQUEZ ALFONSO,*341&lt;br&gt;INFANTE QUISPE, CESAR ANIBAL,*310&lt;br&gt;ROSALES GONZALES LUIS ALBERTO</v>
          </cell>
          <cell r="L77" t="str">
            <v>CONFORME&lt;br/&gt;NOTIFICADO A LA EMPRESA</v>
          </cell>
          <cell r="M77" t="str">
            <v>ResDirec-0166-2016/MEM-DGAAM</v>
          </cell>
          <cell r="N77" t="str">
            <v>20/05/2016</v>
          </cell>
          <cell r="O77">
            <v>200000</v>
          </cell>
        </row>
        <row r="78">
          <cell r="A78">
            <v>1654586</v>
          </cell>
          <cell r="B78">
            <v>1553</v>
          </cell>
          <cell r="C78" t="str">
            <v>DIA</v>
          </cell>
          <cell r="D78">
            <v>39057</v>
          </cell>
          <cell r="E78">
            <v>2006</v>
          </cell>
          <cell r="F78">
            <v>12</v>
          </cell>
          <cell r="G78" t="str">
            <v>AMG-AUPLATA MINING GROUP PERU S.A.C.</v>
          </cell>
          <cell r="H78" t="str">
            <v>SUYCKUTAMBO</v>
          </cell>
          <cell r="I78" t="str">
            <v>SUYCKUTAMBO</v>
          </cell>
          <cell r="J78" t="str">
            <v>*080807&lt;br&gt;CUSCO-ESPINAR-SUYCKUTAMBO</v>
          </cell>
          <cell r="K78" t="str">
            <v>*8&lt;br&gt;BREÑA TORRES GRACIELA</v>
          </cell>
          <cell r="L78" t="str">
            <v>APROBADO&lt;br/&gt;NOTIFICADO A LA EMPRESA</v>
          </cell>
          <cell r="P78" t="str">
            <v>USD</v>
          </cell>
        </row>
        <row r="79">
          <cell r="A79">
            <v>1665027</v>
          </cell>
          <cell r="B79">
            <v>1576</v>
          </cell>
          <cell r="C79" t="str">
            <v>DIA</v>
          </cell>
          <cell r="D79">
            <v>39107</v>
          </cell>
          <cell r="E79">
            <v>2007</v>
          </cell>
          <cell r="F79">
            <v>1</v>
          </cell>
          <cell r="G79" t="str">
            <v>AMG-AUPLATA MINING GROUP PERU S.A.C.</v>
          </cell>
          <cell r="H79" t="str">
            <v>CONDORAMA</v>
          </cell>
          <cell r="I79" t="str">
            <v>CONDORAMA</v>
          </cell>
          <cell r="J79" t="str">
            <v>*080802&lt;br&gt;CUSCO-ESPINAR-CONDOROMA</v>
          </cell>
          <cell r="K79" t="str">
            <v>*41&lt;br&gt;GUTIERREZ DANI</v>
          </cell>
          <cell r="L79" t="str">
            <v>APROBADO&lt;br/&gt;NOTIFICADO A LA EMPRESA</v>
          </cell>
          <cell r="P79" t="str">
            <v>USD</v>
          </cell>
        </row>
        <row r="80">
          <cell r="A80">
            <v>2784682</v>
          </cell>
          <cell r="B80">
            <v>7485</v>
          </cell>
          <cell r="C80" t="str">
            <v>DIA</v>
          </cell>
          <cell r="D80">
            <v>43137</v>
          </cell>
          <cell r="E80">
            <v>2018</v>
          </cell>
          <cell r="F80">
            <v>2</v>
          </cell>
          <cell r="G80" t="str">
            <v>AMG-AUPLATA MINING GROUP PERU S.A.C.</v>
          </cell>
          <cell r="H80" t="str">
            <v>SAN MIGUEL</v>
          </cell>
          <cell r="I80" t="str">
            <v>DECLARACIÓN DE IMPACTO AMBIENTAL DEL PROYECTO DE EXPLORACIÓN MINERA SAN MIGUEL</v>
          </cell>
          <cell r="J80" t="str">
            <v>*080807&lt;br&gt;CUSCO-ESPINAR-SUYCKUTAMBO</v>
          </cell>
          <cell r="K80" t="str">
            <v>*345&lt;br&gt;YUCRA ZELA, SONIA LISSET,*643&lt;br&gt;NISSE MEI-LIN GARCIA LAY,*612&lt;br&gt;QUISPE ROJAS, RACHEL MIRIAN,*597&lt;br&gt;CUELLAR JOAQUIN, MILAGROS IRENE,*581&lt;br&gt;ARENAS ESPINOZA,JULISSA,*570&lt;br&gt;PEREZ BALDEON KAREN GRACIELA,*565&lt;br&gt;SINCHE HUACCHA, JESUS REBECA,*528&lt;br&gt;RUIZ GUERRA, FIORELLA,*525&lt;br&gt;QUISPE CLEMENTE, KARLA,*524&lt;br&gt;ZAMORA  RIOS, LESLY,*516&lt;br&gt;ROBLES MEDINA, IVAN,*502&lt;br&gt;CERCEDO CAJAS DONNY LUCIA (APOYO)</v>
          </cell>
          <cell r="L80" t="str">
            <v>APROBADO&lt;br/&gt;NOTIFICADO A LA EMPRESA</v>
          </cell>
          <cell r="M80" t="str">
            <v>ResDirec-0218-2018/MEM-DGAAM</v>
          </cell>
          <cell r="N80" t="str">
            <v>29/11/2018</v>
          </cell>
          <cell r="O80">
            <v>1379500</v>
          </cell>
          <cell r="P80" t="str">
            <v>USD</v>
          </cell>
        </row>
        <row r="81">
          <cell r="A81">
            <v>1774987</v>
          </cell>
          <cell r="B81">
            <v>1901</v>
          </cell>
          <cell r="C81" t="str">
            <v>EIAsd</v>
          </cell>
          <cell r="D81">
            <v>39549</v>
          </cell>
          <cell r="E81">
            <v>2008</v>
          </cell>
          <cell r="F81">
            <v>4</v>
          </cell>
          <cell r="G81" t="str">
            <v>AMG-AUPLATA MINING GROUP PERU S.A.C.</v>
          </cell>
          <cell r="H81" t="str">
            <v xml:space="preserve">EL DIABLO </v>
          </cell>
          <cell r="I81" t="str">
            <v>EXPLORACION EL DIABLO</v>
          </cell>
          <cell r="J81" t="str">
            <v>*040505&lt;br&gt;AREQUIPA-CAYLLOMA-CAYLLOMA</v>
          </cell>
          <cell r="K81" t="str">
            <v>*10&lt;br&gt;CARRANZA VALDIVIESO JOSE</v>
          </cell>
          <cell r="L81" t="str">
            <v>APROBADO&lt;br/&gt;NOTIFICADO A LA EMPRESA</v>
          </cell>
          <cell r="P81" t="str">
            <v>USD</v>
          </cell>
        </row>
        <row r="82">
          <cell r="A82">
            <v>1833098</v>
          </cell>
          <cell r="B82">
            <v>4896</v>
          </cell>
          <cell r="C82" t="str">
            <v>EIA</v>
          </cell>
          <cell r="D82">
            <v>39751</v>
          </cell>
          <cell r="E82">
            <v>2008</v>
          </cell>
          <cell r="F82">
            <v>10</v>
          </cell>
          <cell r="G82" t="str">
            <v>AMG-AUPLATA MINING GROUP PERU S.A.C.</v>
          </cell>
          <cell r="H82" t="str">
            <v>SUYCKUTAMBO</v>
          </cell>
          <cell r="I82" t="str">
            <v>EIA SUYCKUTAMBO</v>
          </cell>
          <cell r="J82" t="str">
            <v>*080807&lt;br&gt;CUSCO-ESPINAR-SUYCKUTAMBO</v>
          </cell>
          <cell r="K82" t="str">
            <v>*10&lt;br&gt;CARRANZA VALDIVIESO JOSE</v>
          </cell>
          <cell r="L82" t="str">
            <v>APROBADO&lt;br/&gt;NOTIFICADO A LA EMPRESA</v>
          </cell>
          <cell r="M82" t="str">
            <v>ResDirec-0156-2015/MEM-DGAAM</v>
          </cell>
          <cell r="N82" t="str">
            <v>31/03/2015</v>
          </cell>
          <cell r="P82" t="str">
            <v>USD</v>
          </cell>
        </row>
        <row r="83">
          <cell r="A83">
            <v>2471326</v>
          </cell>
          <cell r="B83">
            <v>4896</v>
          </cell>
          <cell r="C83" t="str">
            <v>ITS</v>
          </cell>
          <cell r="D83">
            <v>42044</v>
          </cell>
          <cell r="E83">
            <v>2015</v>
          </cell>
          <cell r="F83">
            <v>2</v>
          </cell>
          <cell r="G83" t="str">
            <v>AMG-AUPLATA MINING GROUP PERU S.A.C.</v>
          </cell>
          <cell r="H83" t="str">
            <v>SUYCKUTAMBO</v>
          </cell>
          <cell r="I83" t="str">
            <v>EIA SUYCKUTAMBO</v>
          </cell>
          <cell r="J83" t="str">
            <v>*080807&lt;br&gt;CUSCO-ESPINAR-SUYCKUTAMBO,*040505&lt;br&gt;AREQUIPA-CAYLLOMA-CAYLLOMA</v>
          </cell>
          <cell r="K83" t="str">
            <v>*1&lt;br&gt;ACEVEDO FERNANDEZ ELIAS,*329&lt;br&gt;PAUL STEVE IPARRAGUIRRE AYALA,*321&lt;br&gt;ATENCIO MERINO MIGUEL (APOYO),*311&lt;br&gt;ROJAS VALLADARES, TANIA LUPE,*299&lt;br&gt;REYES UBILLUS ISMAEL,*285&lt;br&gt;NOLASCO MELGAREJO, KARINA,*220&lt;br&gt;VILLACORTA OLAZA MARCO ANTONIO,*20&lt;br&gt;LEON IRIARTE MARITZA</v>
          </cell>
          <cell r="L83" t="str">
            <v>CONFORME&lt;br/&gt;NOTIFICADO A LA EMPRESA</v>
          </cell>
          <cell r="M83" t="str">
            <v>ResDirec-0156-2015/MEM-DGAAM</v>
          </cell>
          <cell r="N83" t="str">
            <v>31/03/2015</v>
          </cell>
          <cell r="O83">
            <v>291768.65000000002</v>
          </cell>
        </row>
        <row r="84">
          <cell r="A84">
            <v>2131217</v>
          </cell>
          <cell r="B84">
            <v>6506</v>
          </cell>
          <cell r="C84" t="str">
            <v>PC</v>
          </cell>
          <cell r="D84">
            <v>40816</v>
          </cell>
          <cell r="E84">
            <v>2011</v>
          </cell>
          <cell r="F84">
            <v>9</v>
          </cell>
          <cell r="G84" t="str">
            <v>AMG-AUPLATA MINING GROUP PERU S.A.C.</v>
          </cell>
          <cell r="H84" t="str">
            <v>SUYCKUTAMBO</v>
          </cell>
          <cell r="I84" t="str">
            <v>CIERRE PROYECTO SUYCKUTAMBO</v>
          </cell>
          <cell r="J84" t="str">
            <v>*080807&lt;br&gt;CUSCO-ESPINAR-SUYCKUTAMBO</v>
          </cell>
          <cell r="K84" t="str">
            <v>*34&lt;br&gt;BEDRIÑANA RIOS ABAD</v>
          </cell>
          <cell r="L84" t="str">
            <v>APROBADO&lt;br/&gt;NOTIFICADO A LA EMPRESA</v>
          </cell>
          <cell r="P84" t="str">
            <v>USD</v>
          </cell>
        </row>
        <row r="85">
          <cell r="A85">
            <v>2451713</v>
          </cell>
          <cell r="B85">
            <v>6733</v>
          </cell>
          <cell r="C85" t="str">
            <v>PC</v>
          </cell>
          <cell r="D85">
            <v>41967</v>
          </cell>
          <cell r="E85">
            <v>2014</v>
          </cell>
          <cell r="F85">
            <v>11</v>
          </cell>
          <cell r="G85" t="str">
            <v>AMG-AUPLATA MINING GROUP PERU S.A.C.</v>
          </cell>
          <cell r="H85" t="str">
            <v>SUYCKUTAMBO</v>
          </cell>
          <cell r="I85" t="str">
            <v>MODIFICACION DEL PLAN DE CIERRE DE MINA DEL PROYECTO SUYCKUTAMBO</v>
          </cell>
          <cell r="J85" t="str">
            <v>*080807&lt;br&gt;CUSCO-ESPINAR-SUYCKUTAMBO</v>
          </cell>
          <cell r="K85" t="str">
            <v>*9&lt;br&gt;CAMPOS DIAZ LUIS</v>
          </cell>
          <cell r="L85" t="str">
            <v>APROBADO</v>
          </cell>
          <cell r="P85" t="str">
            <v>USD</v>
          </cell>
        </row>
        <row r="86">
          <cell r="A86" t="str">
            <v>05701-2017</v>
          </cell>
          <cell r="B86">
            <v>6744</v>
          </cell>
          <cell r="C86" t="str">
            <v>ITS</v>
          </cell>
          <cell r="D86">
            <v>43039</v>
          </cell>
          <cell r="E86">
            <v>2017</v>
          </cell>
          <cell r="F86">
            <v>10</v>
          </cell>
          <cell r="G86" t="str">
            <v>AMG-AUPLATA MINING GROUP PERU S.A.C.</v>
          </cell>
          <cell r="H86" t="str">
            <v>SUYCKUTAMBO</v>
          </cell>
          <cell r="I86" t="str">
            <v>ITS Proyecto de Evaluación de Posibles Reservas Minera El Santo</v>
          </cell>
          <cell r="J86" t="str">
            <v>*080807&lt;br&gt;CUSCO-ESPINAR-SUYCKUTAMBO,*080000&lt;br&gt;CUSCO----,*080800&lt;br&gt;CUSCO-ESPINAR--,*040000&lt;br&gt;AREQUIPA----,*040500&lt;br&gt;AREQUIPA-CAYLLOMA--,*040505&lt;br&gt;AREQUIPA-CAYLLOMA-CAYLLOMA</v>
          </cell>
          <cell r="K86" t="str">
            <v>*409&lt;br&gt;ZZ_SENACE CUBA CASTILLO, SILVIA LUISA,*543&lt;br&gt;FIORELLA ANGELA MAL¿SQUEZ L¿PEZ,*482&lt;br&gt;ZZ_SENACE MARTEL GORA, MIGUEL LUIS,*451&lt;br&gt;ZZ_SENACE QUISPE SULCA, JHONNY IBAN,*449&lt;br&gt;ZZ_SENACE MACHACA CHAMBI, YONY ROSSI ,*432&lt;br&gt;ZZ_SENACE VARGAS-MACH, MARTHA YACKELINE ,*422&lt;br&gt;zz_senace ZEGARRA ANCAJIMA,ANA SOFIA ,*416&lt;br&gt;ZZ_SENACE BREÑA TORRES, MILVA GRACIELA,*414&lt;br&gt;ZZ_SENACE LUCEN BUSTAMANTE, MARIELENA NEREYDA</v>
          </cell>
          <cell r="L86" t="str">
            <v>CONFORME&lt;br/&gt;NOTIFICADO A LA EMPRESA</v>
          </cell>
          <cell r="O86">
            <v>450000</v>
          </cell>
        </row>
        <row r="87">
          <cell r="A87">
            <v>2554850</v>
          </cell>
          <cell r="B87">
            <v>6785</v>
          </cell>
          <cell r="C87" t="str">
            <v>PC</v>
          </cell>
          <cell r="D87">
            <v>42328</v>
          </cell>
          <cell r="E87">
            <v>2015</v>
          </cell>
          <cell r="F87">
            <v>11</v>
          </cell>
          <cell r="G87" t="str">
            <v>AMG-AUPLATA MINING GROUP PERU S.A.C.</v>
          </cell>
          <cell r="H87" t="str">
            <v>SUYCKUTAMBO</v>
          </cell>
          <cell r="I87" t="str">
            <v>ACTUALIZACION DEL PLAN DE CIERRE DE MINAS DEL PROYECTO SUYCKUTAMBO</v>
          </cell>
          <cell r="J87" t="str">
            <v>*080807&lt;br&gt;CUSCO-ESPINAR-SUYCKUTAMBO</v>
          </cell>
          <cell r="K87" t="str">
            <v>*24&lt;br&gt;PORTILLA CORNEJO MATEO</v>
          </cell>
          <cell r="L87" t="str">
            <v>APROBADO</v>
          </cell>
          <cell r="P87" t="str">
            <v>USD</v>
          </cell>
        </row>
        <row r="88">
          <cell r="A88">
            <v>3010461</v>
          </cell>
          <cell r="B88">
            <v>8381</v>
          </cell>
          <cell r="C88" t="str">
            <v>PAD</v>
          </cell>
          <cell r="D88">
            <v>43838</v>
          </cell>
          <cell r="E88">
            <v>2020</v>
          </cell>
          <cell r="F88">
            <v>1</v>
          </cell>
          <cell r="G88" t="str">
            <v>AMG-AUPLATA MINING GROUP PERU S.A.C.</v>
          </cell>
          <cell r="H88" t="str">
            <v>SUYCKUTAMBO</v>
          </cell>
          <cell r="I88" t="str">
            <v>PLAN AMBIENTAL DETALLADO DE LAS UNIDADES MINERAS SUYCKUTAMBO Y EL SANTO</v>
          </cell>
          <cell r="J88" t="str">
            <v>*040505&lt;br&gt;AREQUIPA-CAYLLOMA-CAYLLOMA,*080807&lt;br&gt;CUSCO-ESPINAR-SUYCKUTAMBO</v>
          </cell>
          <cell r="K88" t="str">
            <v>*1&lt;br&gt;ACEVEDO FERNANDEZ ELIAS,*683&lt;br&gt;LA ROSA ORBEZO NOHELIA THAIS,*676&lt;br&gt;VILLAR VASQUEZ MERCEDES DEL PILAR,*660&lt;br&gt;PARDO BONIFAZ JIMMY FRANK,*495&lt;br&gt;CHAMORRO BELLIDO CARMEN ROSA,*311&lt;br&gt;ROJAS VALLADARES, TANIA LUPE</v>
          </cell>
          <cell r="L88" t="str">
            <v>EVALUACIÓN</v>
          </cell>
          <cell r="O88">
            <v>14000</v>
          </cell>
          <cell r="P88" t="str">
            <v>USD</v>
          </cell>
        </row>
        <row r="89">
          <cell r="A89">
            <v>2019932</v>
          </cell>
          <cell r="B89">
            <v>2236</v>
          </cell>
          <cell r="C89" t="str">
            <v>DIA</v>
          </cell>
          <cell r="D89">
            <v>40401</v>
          </cell>
          <cell r="E89">
            <v>2010</v>
          </cell>
          <cell r="F89">
            <v>8</v>
          </cell>
          <cell r="G89" t="str">
            <v>ANABI S.A.C.</v>
          </cell>
          <cell r="H89" t="str">
            <v>APUMAYO</v>
          </cell>
          <cell r="I89" t="str">
            <v>APUMAYO</v>
          </cell>
          <cell r="J89" t="str">
            <v>*050605&lt;br&gt;AYACUCHO-LUCANAS-CHAVIÑA</v>
          </cell>
          <cell r="K89" t="str">
            <v>*8&lt;br&gt;BREÑA TORRES GRACIELA</v>
          </cell>
          <cell r="L89" t="str">
            <v>APROBADO&lt;br/&gt;NOTIFICADO A LA EMPRESA</v>
          </cell>
          <cell r="P89" t="str">
            <v>USD</v>
          </cell>
        </row>
        <row r="90">
          <cell r="A90">
            <v>2102733</v>
          </cell>
          <cell r="B90">
            <v>2434</v>
          </cell>
          <cell r="C90" t="str">
            <v>DIA</v>
          </cell>
          <cell r="D90">
            <v>40714</v>
          </cell>
          <cell r="E90">
            <v>2011</v>
          </cell>
          <cell r="F90">
            <v>6</v>
          </cell>
          <cell r="G90" t="str">
            <v>ANABI S.A.C.</v>
          </cell>
          <cell r="H90" t="str">
            <v>ANAMA</v>
          </cell>
          <cell r="I90" t="str">
            <v>ANAMA</v>
          </cell>
          <cell r="J90" t="str">
            <v>*030303&lt;br&gt;APURIMAC-ANTABAMBA-HUAQUIRCA</v>
          </cell>
          <cell r="K90" t="str">
            <v>*8&lt;br&gt;BREÑA TORRES GRACIELA</v>
          </cell>
          <cell r="L90" t="str">
            <v>APROBADO&lt;br/&gt;NOTIFICADO A LA EMPRESA</v>
          </cell>
          <cell r="P90" t="str">
            <v>USD</v>
          </cell>
        </row>
        <row r="91">
          <cell r="A91">
            <v>1812259</v>
          </cell>
          <cell r="B91">
            <v>1935</v>
          </cell>
          <cell r="C91" t="str">
            <v>EIAsd</v>
          </cell>
          <cell r="D91">
            <v>39672</v>
          </cell>
          <cell r="E91">
            <v>2008</v>
          </cell>
          <cell r="F91">
            <v>8</v>
          </cell>
          <cell r="G91" t="str">
            <v>ANABI S.A.C.</v>
          </cell>
          <cell r="H91" t="str">
            <v>ANABI</v>
          </cell>
          <cell r="I91" t="str">
            <v>PROYECTO DE EXPLORACION ANABI</v>
          </cell>
          <cell r="J91" t="str">
            <v>*080707&lt;br&gt;CUSCO-CHUMBIVILCAS-QUIÑOTA</v>
          </cell>
          <cell r="K91" t="str">
            <v>*1&lt;br&gt;ACEVEDO FERNANDEZ ELIAS</v>
          </cell>
          <cell r="L91" t="str">
            <v>APROBADO&lt;br/&gt;NOTIFICADO A LA EMPRESA</v>
          </cell>
          <cell r="M91" t="str">
            <v>ResDirec-0315-2008/MEM-AAM</v>
          </cell>
          <cell r="N91" t="str">
            <v>24/12/2008</v>
          </cell>
          <cell r="P91" t="str">
            <v>USD</v>
          </cell>
        </row>
        <row r="92">
          <cell r="A92">
            <v>1999092</v>
          </cell>
          <cell r="B92">
            <v>2206</v>
          </cell>
          <cell r="C92" t="str">
            <v>EIAsd</v>
          </cell>
          <cell r="D92">
            <v>40340</v>
          </cell>
          <cell r="E92">
            <v>2010</v>
          </cell>
          <cell r="F92">
            <v>6</v>
          </cell>
          <cell r="G92" t="str">
            <v>ANABI S.A.C.</v>
          </cell>
          <cell r="H92" t="str">
            <v>ANABI</v>
          </cell>
          <cell r="I92" t="str">
            <v>EXPLORACION ANABI MODIFICACION</v>
          </cell>
          <cell r="J92" t="str">
            <v>*080707&lt;br&gt;CUSCO-CHUMBIVILCAS-QUIÑOTA</v>
          </cell>
          <cell r="K92" t="str">
            <v>*1&lt;br&gt;ACEVEDO FERNANDEZ ELIAS</v>
          </cell>
          <cell r="L92" t="str">
            <v>APROBADO&lt;br/&gt;NOTIFICADO A LA EMPRESA</v>
          </cell>
          <cell r="M92" t="str">
            <v>ResDirec-0313-2010/MEM-AAM</v>
          </cell>
          <cell r="N92" t="str">
            <v>30/09/2010</v>
          </cell>
          <cell r="P92" t="str">
            <v>USD</v>
          </cell>
        </row>
        <row r="93">
          <cell r="A93">
            <v>2221100</v>
          </cell>
          <cell r="B93">
            <v>3089</v>
          </cell>
          <cell r="C93" t="str">
            <v>EIAsd</v>
          </cell>
          <cell r="D93">
            <v>41131</v>
          </cell>
          <cell r="E93">
            <v>2012</v>
          </cell>
          <cell r="F93">
            <v>8</v>
          </cell>
          <cell r="G93" t="str">
            <v>ANABI S.A.C.</v>
          </cell>
          <cell r="H93" t="str">
            <v>ANAMA</v>
          </cell>
          <cell r="I93" t="str">
            <v>PROYECTO ANAMA</v>
          </cell>
          <cell r="J93" t="str">
            <v>*030303&lt;br&gt;APURIMAC-ANTABAMBA-HUAQUIRCA</v>
          </cell>
          <cell r="K93" t="str">
            <v>*1&lt;br&gt;ACEVEDO FERNANDEZ ELIAS,*310&lt;br&gt;ROSALES GONZALES LUIS ALBERTO,*294&lt;br&gt;BEGGLO CACERES-OLAZO ADRIAN ,*223&lt;br&gt;BARDALES CORONEL YOLANDA,*220&lt;br&gt;VILLACORTA OLAZA MARCO ANTONIO,*217&lt;br&gt;CASTELO MAMANCHURA GUSTAVO JAVIER,*187&lt;br&gt;RODRIGUEZ LLACTAS DIEGO (APOYO),*161&lt;br&gt;QUINTO LEOVICK (APOYO),*128&lt;br&gt;ESTELA SILVA MELANIO,*20&lt;br&gt;LEON IRIARTE MARITZA</v>
          </cell>
          <cell r="L93" t="str">
            <v>APROBADO&lt;br/&gt;NOTIFICADO A LA EMPRESA</v>
          </cell>
          <cell r="M93" t="str">
            <v>ResDirec-0175-2013/MEM-AAM</v>
          </cell>
          <cell r="N93" t="str">
            <v>03/06/2013</v>
          </cell>
          <cell r="O93">
            <v>1910000</v>
          </cell>
          <cell r="P93" t="str">
            <v>USD</v>
          </cell>
        </row>
        <row r="94">
          <cell r="A94">
            <v>2273788</v>
          </cell>
          <cell r="B94">
            <v>3322</v>
          </cell>
          <cell r="C94" t="str">
            <v>EIAsd</v>
          </cell>
          <cell r="D94">
            <v>41341</v>
          </cell>
          <cell r="E94">
            <v>2013</v>
          </cell>
          <cell r="F94">
            <v>3</v>
          </cell>
          <cell r="G94" t="str">
            <v>ANABI S.A.C.</v>
          </cell>
          <cell r="H94" t="str">
            <v>ANABI</v>
          </cell>
          <cell r="I94" t="str">
            <v>EXPLORACION ANABI SEGUNDA MODIFICACION</v>
          </cell>
          <cell r="J94" t="str">
            <v>*030504&lt;br&gt;APURIMAC-COTABAMBAS-HAQUIRA,*080707&lt;br&gt;CUSCO-CHUMBIVILCAS-QUIÑOTA</v>
          </cell>
          <cell r="K94" t="str">
            <v>*1&lt;br&gt;ACEVEDO FERNANDEZ ELIAS,*310&lt;br&gt;ROSALES GONZALES LUIS ALBERTO,*298&lt;br&gt;LOPEZ ROMERO, RICHARD (APOYO),*294&lt;br&gt;BEGGLO CACERES-OLAZO ADRIAN ,*266&lt;br&gt;CASTILLO RUIZ CARMEN GABRIELA,*253&lt;br&gt;FERNANDEZ RAMIREZ, KATE,*223&lt;br&gt;BARDALES CORONEL YOLANDA,*220&lt;br&gt;VILLACORTA OLAZA MARCO ANTONIO,*217&lt;br&gt;CASTELO MAMANCHURA GUSTAVO JAVIER,*147&lt;br&gt;PEREZ BALDEON KAREN,*128&lt;br&gt;ESTELA SILVA MELANIO,*20&lt;br&gt;LEON IRIARTE MARITZA</v>
          </cell>
          <cell r="L94" t="str">
            <v>APROBADO&lt;br/&gt;NOTIFICADO A LA EMPRESA</v>
          </cell>
          <cell r="M94" t="str">
            <v>ResDirec-0508-2013/MEM-AAM</v>
          </cell>
          <cell r="N94" t="str">
            <v>20/12/2013</v>
          </cell>
          <cell r="O94">
            <v>2000000</v>
          </cell>
          <cell r="P94" t="str">
            <v>USD</v>
          </cell>
        </row>
        <row r="95">
          <cell r="A95">
            <v>2448828</v>
          </cell>
          <cell r="B95">
            <v>4243</v>
          </cell>
          <cell r="C95" t="str">
            <v>EIAsd</v>
          </cell>
          <cell r="D95">
            <v>41955</v>
          </cell>
          <cell r="E95">
            <v>2014</v>
          </cell>
          <cell r="F95">
            <v>11</v>
          </cell>
          <cell r="G95" t="str">
            <v>ANABI S.A.C.</v>
          </cell>
          <cell r="H95" t="str">
            <v>ANAMA</v>
          </cell>
          <cell r="I95" t="str">
            <v>MODIFICACIÓN PROYECTO ANAMA</v>
          </cell>
          <cell r="J95" t="str">
            <v>*030303&lt;br&gt;APURIMAC-ANTABAMBA-HUAQUIRCA</v>
          </cell>
          <cell r="K95" t="str">
            <v>*1&lt;br&gt;ACEVEDO FERNANDEZ ELIAS,*340&lt;br&gt;REYES UBILLUS ISMAEL,*311&lt;br&gt;ROJAS VALLADARES, TANIA LUPE,*310&lt;br&gt;ROSALES GONZALES LUIS ALBERTO,*298&lt;br&gt;LOPEZ ROMERO, RICHARD (APOYO),*294&lt;br&gt;BEGGLO CACERES-OLAZO ADRIAN ,*220&lt;br&gt;VILLACORTA OLAZA MARCO ANTONIO,*20&lt;br&gt;LEON IRIARTE MARITZA</v>
          </cell>
          <cell r="L95" t="str">
            <v>APROBADO&lt;br/&gt;NOTIFICADO A LA EMPRESA</v>
          </cell>
          <cell r="M95" t="str">
            <v>ResDirec-0136-2015/MEM-DGAAM</v>
          </cell>
          <cell r="N95" t="str">
            <v>16/03/2015</v>
          </cell>
          <cell r="O95">
            <v>1910000</v>
          </cell>
          <cell r="P95" t="str">
            <v>USD</v>
          </cell>
        </row>
        <row r="96">
          <cell r="A96">
            <v>1830432</v>
          </cell>
          <cell r="B96">
            <v>4892</v>
          </cell>
          <cell r="C96" t="str">
            <v>EIA</v>
          </cell>
          <cell r="D96">
            <v>39738</v>
          </cell>
          <cell r="E96">
            <v>2008</v>
          </cell>
          <cell r="F96">
            <v>10</v>
          </cell>
          <cell r="G96" t="str">
            <v>ANABI S.A.C.</v>
          </cell>
          <cell r="H96" t="str">
            <v>ANABI</v>
          </cell>
          <cell r="I96" t="str">
            <v>EXPLOTACION Y  BENEFICIO DEL PROYECTO "ANABI" - CUZCO</v>
          </cell>
          <cell r="J96" t="str">
            <v>*080707&lt;br&gt;CUSCO-CHUMBIVILCAS-QUIÑOTA</v>
          </cell>
          <cell r="K96" t="str">
            <v>*38&lt;br&gt;COBEÑAS ALICIA</v>
          </cell>
          <cell r="L96" t="str">
            <v>APROBADO&lt;br/&gt;NOTIFICADO A LA EMPRESA</v>
          </cell>
          <cell r="P96" t="str">
            <v>USD</v>
          </cell>
        </row>
        <row r="97">
          <cell r="A97">
            <v>2054200</v>
          </cell>
          <cell r="B97">
            <v>5061</v>
          </cell>
          <cell r="C97" t="str">
            <v>EIA</v>
          </cell>
          <cell r="D97">
            <v>40542</v>
          </cell>
          <cell r="E97">
            <v>2010</v>
          </cell>
          <cell r="F97">
            <v>12</v>
          </cell>
          <cell r="G97" t="str">
            <v>ANABI S.A.C.</v>
          </cell>
          <cell r="H97" t="str">
            <v>ANABI</v>
          </cell>
          <cell r="I97" t="str">
            <v>MODIFICACION ESTUDIO IMPACTO AMBIETAL ANABI</v>
          </cell>
          <cell r="J97" t="str">
            <v>*080707&lt;br&gt;CUSCO-CHUMBIVILCAS-QUIÑOTA</v>
          </cell>
          <cell r="K97" t="str">
            <v>*1&lt;br&gt;ACEVEDO FERNANDEZ ELIAS</v>
          </cell>
          <cell r="L97" t="str">
            <v>APROBADO&lt;br/&gt;NOTIFICADO A LA EMPRESA</v>
          </cell>
          <cell r="P97" t="str">
            <v>USD</v>
          </cell>
        </row>
        <row r="98">
          <cell r="A98">
            <v>2054189</v>
          </cell>
          <cell r="B98">
            <v>5062</v>
          </cell>
          <cell r="C98" t="str">
            <v>EIA</v>
          </cell>
          <cell r="D98">
            <v>40542</v>
          </cell>
          <cell r="E98">
            <v>2010</v>
          </cell>
          <cell r="F98">
            <v>12</v>
          </cell>
          <cell r="G98" t="str">
            <v>ANABI S.A.C.</v>
          </cell>
          <cell r="H98" t="str">
            <v>UTUNSA</v>
          </cell>
          <cell r="I98" t="str">
            <v>PROYECTO UTUNSA</v>
          </cell>
          <cell r="J98" t="str">
            <v>*080707&lt;br&gt;CUSCO-CHUMBIVILCAS-QUIÑOTA</v>
          </cell>
          <cell r="K98" t="str">
            <v>*24&lt;br&gt;PORTILLA CORNEJO MATEO</v>
          </cell>
          <cell r="L98" t="str">
            <v>APROBADO&lt;br/&gt;NOTIFICADO A LA EMPRESA</v>
          </cell>
          <cell r="P98" t="str">
            <v>USD</v>
          </cell>
        </row>
        <row r="99">
          <cell r="A99">
            <v>2154850</v>
          </cell>
          <cell r="B99">
            <v>5148</v>
          </cell>
          <cell r="C99" t="str">
            <v>EIA</v>
          </cell>
          <cell r="D99">
            <v>40907</v>
          </cell>
          <cell r="E99">
            <v>2011</v>
          </cell>
          <cell r="F99">
            <v>12</v>
          </cell>
          <cell r="G99" t="str">
            <v>ANABI S.A.C.</v>
          </cell>
          <cell r="H99" t="str">
            <v>ANAMA</v>
          </cell>
          <cell r="I99" t="str">
            <v>PROYECTO MINERO ANAMA</v>
          </cell>
          <cell r="J99" t="str">
            <v>*030303&lt;br&gt;APURIMAC-ANTABAMBA-HUAQUIRCA</v>
          </cell>
          <cell r="K99" t="str">
            <v>*1&lt;br&gt;ACEVEDO FERNANDEZ ELIAS</v>
          </cell>
          <cell r="L99" t="str">
            <v>APROBADO&lt;br/&gt;NOTIFICADO A LA EMPRESA</v>
          </cell>
          <cell r="M99" t="str">
            <v>ResDirec-0506-2015/MEM-DGAAM</v>
          </cell>
          <cell r="N99" t="str">
            <v>30/12/2015</v>
          </cell>
          <cell r="P99" t="str">
            <v>USD</v>
          </cell>
        </row>
        <row r="100">
          <cell r="A100">
            <v>2531450</v>
          </cell>
          <cell r="B100">
            <v>5148</v>
          </cell>
          <cell r="C100" t="str">
            <v>ITS</v>
          </cell>
          <cell r="D100">
            <v>42250</v>
          </cell>
          <cell r="E100">
            <v>2015</v>
          </cell>
          <cell r="F100">
            <v>9</v>
          </cell>
          <cell r="G100" t="str">
            <v>ANABI S.A.C.</v>
          </cell>
          <cell r="H100" t="str">
            <v>ANAMA</v>
          </cell>
          <cell r="I100" t="str">
            <v>PROYECTO MINERO ANAMA</v>
          </cell>
          <cell r="J100" t="str">
            <v>*030303&lt;br&gt;APURIMAC-ANTABAMBA-HUAQUIRCA</v>
          </cell>
          <cell r="K100" t="str">
            <v>*1&lt;br&gt;ACEVEDO FERNANDEZ ELIAS,*340&lt;br&gt;REYES UBILLUS ISMAEL,*321&lt;br&gt;ATENCIO MERINO MIGUEL (APOYO),*311&lt;br&gt;ROJAS VALLADARES, TANIA LUPE,*310&lt;br&gt;ROSALES GONZALES LUIS ALBERTO,*294&lt;br&gt;BEGGLO CACERES-OLAZO ADRIAN ,*220&lt;br&gt;VILLACORTA OLAZA MARCO ANTONIO,*20&lt;br&gt;LEON IRIARTE MARITZA</v>
          </cell>
          <cell r="L100" t="str">
            <v>CONFORME&lt;br/&gt;NOTIFICADO A LA EMPRESA</v>
          </cell>
          <cell r="M100" t="str">
            <v>ResDirec-0506-2015/MEM-DGAAM</v>
          </cell>
          <cell r="N100" t="str">
            <v>30/12/2015</v>
          </cell>
          <cell r="O100">
            <v>372000</v>
          </cell>
        </row>
        <row r="101">
          <cell r="A101">
            <v>2225550</v>
          </cell>
          <cell r="B101">
            <v>5206</v>
          </cell>
          <cell r="C101" t="str">
            <v>EIA</v>
          </cell>
          <cell r="D101">
            <v>41155</v>
          </cell>
          <cell r="E101">
            <v>2012</v>
          </cell>
          <cell r="F101">
            <v>9</v>
          </cell>
          <cell r="G101" t="str">
            <v>ANABI S.A.C.</v>
          </cell>
          <cell r="H101" t="str">
            <v>ANABI</v>
          </cell>
          <cell r="I101" t="str">
            <v xml:space="preserve">PLAN INTEGRAL UNIDAD ANABI </v>
          </cell>
          <cell r="J101" t="str">
            <v>*080707&lt;br&gt;CUSCO-CHUMBIVILCAS-QUIÑOTA</v>
          </cell>
          <cell r="L101" t="str">
            <v>EVALUACIÓN</v>
          </cell>
          <cell r="P101" t="str">
            <v>USD</v>
          </cell>
        </row>
        <row r="102">
          <cell r="A102">
            <v>2254857</v>
          </cell>
          <cell r="B102">
            <v>5254</v>
          </cell>
          <cell r="C102" t="str">
            <v>EIA</v>
          </cell>
          <cell r="D102">
            <v>41263</v>
          </cell>
          <cell r="E102">
            <v>2012</v>
          </cell>
          <cell r="F102">
            <v>12</v>
          </cell>
          <cell r="G102" t="str">
            <v>ANABI S.A.C.</v>
          </cell>
          <cell r="H102" t="str">
            <v>ANAMA</v>
          </cell>
          <cell r="I102" t="str">
            <v>LINEA DE TRANSMISION EN 33KV S.E. CHUQUIBAMBILLA S.E. ANAMA</v>
          </cell>
          <cell r="J102" t="str">
            <v>*030303&lt;br&gt;APURIMAC-ANTABAMBA-HUAQUIRCA</v>
          </cell>
          <cell r="K102" t="str">
            <v>*18&lt;br&gt;HUARINO CHURA LUIS</v>
          </cell>
          <cell r="L102" t="str">
            <v>APROBADO&lt;br/&gt;NOTIFICADO A LA EMPRESA</v>
          </cell>
          <cell r="P102" t="str">
            <v>USD</v>
          </cell>
        </row>
        <row r="103">
          <cell r="A103">
            <v>2554254</v>
          </cell>
          <cell r="B103">
            <v>6076</v>
          </cell>
          <cell r="C103" t="str">
            <v>ITS</v>
          </cell>
          <cell r="D103">
            <v>42326</v>
          </cell>
          <cell r="E103">
            <v>2015</v>
          </cell>
          <cell r="F103">
            <v>11</v>
          </cell>
          <cell r="G103" t="str">
            <v>ANABI S.A.C.</v>
          </cell>
          <cell r="H103" t="str">
            <v>ANABI</v>
          </cell>
          <cell r="I103" t="str">
            <v>EXPLORACION ANABI SEGUNDA MODIFICACION</v>
          </cell>
          <cell r="J103" t="str">
            <v>*030504&lt;br&gt;APURIMAC-COTABAMBAS-HAQUIRA,*080707&lt;br&gt;CUSCO-CHUMBIVILCAS-QUIÑOTA</v>
          </cell>
          <cell r="K103" t="str">
            <v>*1&lt;br&gt;ACEVEDO FERNANDEZ ELIAS,*340&lt;br&gt;REYES UBILLUS ISMAEL,*321&lt;br&gt;ATENCIO MERINO MIGUEL (APOYO),*311&lt;br&gt;ROJAS VALLADARES, TANIA LUPE,*220&lt;br&gt;VILLACORTA OLAZA MARCO ANTONIO,*25&lt;br&gt;PRADO VELASQUEZ ALFONSO</v>
          </cell>
          <cell r="L103" t="str">
            <v>CONFORME&lt;br/&gt;NOTIFICADO A LA EMPRESA</v>
          </cell>
          <cell r="M103" t="str">
            <v>ResDirec-0507-2015/MEM-DGAAM</v>
          </cell>
          <cell r="N103" t="str">
            <v>30/12/2015</v>
          </cell>
          <cell r="O103">
            <v>1687500</v>
          </cell>
        </row>
        <row r="104">
          <cell r="A104">
            <v>2563949</v>
          </cell>
          <cell r="B104">
            <v>6137</v>
          </cell>
          <cell r="C104" t="str">
            <v>ITS</v>
          </cell>
          <cell r="D104">
            <v>42365</v>
          </cell>
          <cell r="E104">
            <v>2015</v>
          </cell>
          <cell r="F104">
            <v>12</v>
          </cell>
          <cell r="G104" t="str">
            <v>ANABI S.A.C.</v>
          </cell>
          <cell r="H104" t="str">
            <v>UTUNSA</v>
          </cell>
          <cell r="I104" t="str">
            <v>PROYECTO UTUNSA</v>
          </cell>
          <cell r="J104" t="str">
            <v>*030504&lt;br&gt;APURIMAC-COTABAMBAS-HAQUIRA,*080000&lt;br&gt;CUSCO----,*080700&lt;br&gt;CUSCO-CHUMBIVILCAS--,*030000&lt;br&gt;APURIMAC----,*030500&lt;br&gt;APURIMAC-COTABAMBAS--,*080707&lt;br&gt;CUSCO-CHUMBIVILCAS-QUIÑOTA</v>
          </cell>
          <cell r="K104" t="str">
            <v>*1&lt;br&gt;ACEVEDO FERNANDEZ ELIAS,*441&lt;br&gt;MESIAS CASTRO JACKSON,*340&lt;br&gt;REYES UBILLUS ISMAEL,*311&lt;br&gt;ROJAS VALLADARES, TANIA LUPE,*220&lt;br&gt;VILLACORTA OLAZA MARCO ANTONIO,*20&lt;br&gt;LEON IRIARTE MARITZA</v>
          </cell>
          <cell r="L104" t="str">
            <v>NO CONFORME&lt;br/&gt;NOTIFICADO A LA EMPRESA</v>
          </cell>
          <cell r="M104" t="str">
            <v>ResDirec-0232-2016/MEM-DGAAM</v>
          </cell>
          <cell r="N104" t="str">
            <v>27/07/2016</v>
          </cell>
          <cell r="O104">
            <v>20000</v>
          </cell>
        </row>
        <row r="105">
          <cell r="A105" t="str">
            <v>02631-2016</v>
          </cell>
          <cell r="B105">
            <v>6334</v>
          </cell>
          <cell r="C105" t="str">
            <v>ITS</v>
          </cell>
          <cell r="D105">
            <v>42620</v>
          </cell>
          <cell r="E105">
            <v>2016</v>
          </cell>
          <cell r="F105">
            <v>9</v>
          </cell>
          <cell r="G105" t="str">
            <v>ANABI S.A.C.</v>
          </cell>
          <cell r="H105" t="str">
            <v>ANAMA</v>
          </cell>
          <cell r="I105" t="str">
            <v>SEGUNDO INFORME TÉCNICO SUSTENTATORIO PARA LA MODIFICACIÓN, AMPLIACIÓN E IMPLEMENTACIÓN DE NUEVOS COMPONENTES DEL ESTUDIO DE IMPACTO AMBIENTAL DEL PROYECTO MINERO ANAMA</v>
          </cell>
          <cell r="J105" t="str">
            <v>*030303&lt;br&gt;APURIMAC-ANTABAMBA-HUAQUIRCA</v>
          </cell>
          <cell r="K105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</v>
          </cell>
          <cell r="L105" t="str">
            <v>NO CONFORME&lt;br/&gt;NOTIFICADO A LA EMPRESA</v>
          </cell>
          <cell r="O105">
            <v>70361023.620000005</v>
          </cell>
        </row>
        <row r="106">
          <cell r="A106" t="str">
            <v>02491-2016</v>
          </cell>
          <cell r="B106">
            <v>6342</v>
          </cell>
          <cell r="C106" t="str">
            <v>ITS</v>
          </cell>
          <cell r="D106">
            <v>42608</v>
          </cell>
          <cell r="E106">
            <v>2016</v>
          </cell>
          <cell r="F106">
            <v>8</v>
          </cell>
          <cell r="G106" t="str">
            <v>ANABI S.A.C.</v>
          </cell>
          <cell r="H106" t="str">
            <v>UTUNSA</v>
          </cell>
          <cell r="I106" t="str">
            <v>PROYECTO UTUNSA</v>
          </cell>
          <cell r="J106" t="str">
            <v>*030504&lt;br&gt;APURIMAC-COTABAMBAS-HAQUIRA,*080707&lt;br&gt;CUSCO-CHUMBIVILCAS-QUIÑOTA</v>
          </cell>
          <cell r="K106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106" t="str">
            <v>DESISTIDO&lt;br/&gt;NOTIFICADO A LA EMPRESA</v>
          </cell>
          <cell r="O106">
            <v>25033</v>
          </cell>
        </row>
        <row r="107">
          <cell r="A107" t="str">
            <v>03421-2016</v>
          </cell>
          <cell r="B107">
            <v>6403</v>
          </cell>
          <cell r="C107" t="str">
            <v>ITS</v>
          </cell>
          <cell r="D107">
            <v>42671</v>
          </cell>
          <cell r="E107">
            <v>2016</v>
          </cell>
          <cell r="F107">
            <v>10</v>
          </cell>
          <cell r="G107" t="str">
            <v>ANABI S.A.C.</v>
          </cell>
          <cell r="H107" t="str">
            <v>UTUNSA</v>
          </cell>
          <cell r="I107" t="str">
            <v>PROYECTO UTUNSA</v>
          </cell>
          <cell r="J107" t="str">
            <v>*030504&lt;br&gt;APURIMAC-COTABAMBAS-HAQUIRA,*080707&lt;br&gt;CUSCO-CHUMBIVILCAS-QUIÑOTA</v>
          </cell>
          <cell r="K107" t="str">
            <v>*381&lt;br&gt;ZZ_SENACE MILLONES VARGAS, CESAR AUGUSTO,*432&lt;br&gt;ZZ_SENACE VARGAS-MACH, MARTHA YACKELINE ,*416&lt;br&gt;ZZ_SENACE BREÑA TORRES, MILVA GRACIELA,*414&lt;br&gt;ZZ_SENACE LUCEN BUSTAMANTE, MARIELENA NEREYDA,*413&lt;br&gt;ZZ_SENACE ATARAMA MORI,DANNY EDUARDO,*412&lt;br&gt;ZZ_SENACE SOLORZANO ORTIZ, ISABEL MERCEDES,*389&lt;br&gt;ZZ_SENACE NIZAMA TEIXEIRA, MARTIN,*382&lt;br&gt;ZZ_SENACE PÉREZ NUÑEZ, FABIÁN</v>
          </cell>
          <cell r="L107" t="str">
            <v>NO CONFORME&lt;br/&gt;NOTIFICADO A LA EMPRESA</v>
          </cell>
          <cell r="O107">
            <v>77838.97</v>
          </cell>
        </row>
        <row r="108">
          <cell r="A108" t="str">
            <v>03526-2016</v>
          </cell>
          <cell r="B108">
            <v>6411</v>
          </cell>
          <cell r="C108" t="str">
            <v>ITS</v>
          </cell>
          <cell r="D108">
            <v>42682</v>
          </cell>
          <cell r="E108">
            <v>2016</v>
          </cell>
          <cell r="F108">
            <v>11</v>
          </cell>
          <cell r="G108" t="str">
            <v>ANABI S.A.C.</v>
          </cell>
          <cell r="H108" t="str">
            <v>ANAMA</v>
          </cell>
          <cell r="I108" t="str">
            <v>II ITS MODIFICACIÓN, AMPLIACIÓN E IMPLEMENTACIÓN DE NUEVOS COMPONENTES MINEROS</v>
          </cell>
          <cell r="J108" t="str">
            <v>*030303&lt;br&gt;APURIMAC-ANTABAMBA-HUAQUIRCA</v>
          </cell>
          <cell r="K108" t="str">
            <v>*381&lt;br&gt;ZZ_SENACE MILLONES VARGAS, CESAR AUGUSTO,*416&lt;br&gt;ZZ_SENACE BREÑA TORRES, MILVA GRACIELA,*413&lt;br&gt;ZZ_SENACE ATARAMA MORI,DANNY EDUARDO,*412&lt;br&gt;ZZ_SENACE SOLORZANO ORTIZ, ISABEL MERCEDES,*382&lt;br&gt;ZZ_SENACE PÉREZ NUÑEZ, FABIÁN</v>
          </cell>
          <cell r="L108" t="str">
            <v>CONFORME&lt;br/&gt;NOTIFICADO A LA EMPRESA</v>
          </cell>
          <cell r="O108">
            <v>60000</v>
          </cell>
        </row>
        <row r="109">
          <cell r="A109" t="str">
            <v>04282-2016</v>
          </cell>
          <cell r="B109">
            <v>6437</v>
          </cell>
          <cell r="C109" t="str">
            <v>ITS</v>
          </cell>
          <cell r="D109">
            <v>42734</v>
          </cell>
          <cell r="E109">
            <v>2016</v>
          </cell>
          <cell r="F109">
            <v>12</v>
          </cell>
          <cell r="G109" t="str">
            <v>ANABI S.A.C.</v>
          </cell>
          <cell r="H109" t="str">
            <v>UTUNSA</v>
          </cell>
          <cell r="I109" t="str">
            <v>PROYECTO UTUNSA</v>
          </cell>
          <cell r="K109" t="str">
            <v>*381&lt;br&gt;ZZ_SENACE MILLONES VARGAS, CESAR AUGUSTO,*451&lt;br&gt;ZZ_SENACE QUISPE SULCA, JHONNY IBAN,*416&lt;br&gt;ZZ_SENACE BREÑA TORRES, MILVA GRACIELA,*415&lt;br&gt;ZZ_SENACE BEATRIZ HUAMANI PAUCCARA,*391&lt;br&gt;ZZ_SENACE MARTEL GORA, MIGUEL,*386&lt;br&gt;ZZ_SENACE CORAL ONCOY, BEATRIZ E.,*382&lt;br&gt;ZZ_SENACE PÉREZ NUÑEZ, FABIÁN</v>
          </cell>
          <cell r="L109" t="str">
            <v>CONFORME&lt;br/&gt;NOTIFICADO A LA EMPRESA</v>
          </cell>
          <cell r="O109">
            <v>24440.560000000001</v>
          </cell>
        </row>
        <row r="110">
          <cell r="A110">
            <v>2051103</v>
          </cell>
          <cell r="B110">
            <v>6469</v>
          </cell>
          <cell r="C110" t="str">
            <v>PC</v>
          </cell>
          <cell r="D110">
            <v>40526</v>
          </cell>
          <cell r="E110">
            <v>2010</v>
          </cell>
          <cell r="F110">
            <v>12</v>
          </cell>
          <cell r="G110" t="str">
            <v>ANABI S.A.C.</v>
          </cell>
          <cell r="H110" t="str">
            <v>ANABI</v>
          </cell>
          <cell r="I110" t="str">
            <v>PLAN DE CIERRE ANABI</v>
          </cell>
          <cell r="J110" t="str">
            <v>*080707&lt;br&gt;CUSCO-CHUMBIVILCAS-QUIÑOTA</v>
          </cell>
          <cell r="K110" t="str">
            <v>*9&lt;br&gt;CAMPOS DIAZ LUIS</v>
          </cell>
          <cell r="L110" t="str">
            <v>APROBADO&lt;br/&gt;NOTIFICADO A LA EMPRESA</v>
          </cell>
          <cell r="P110" t="str">
            <v>USD</v>
          </cell>
        </row>
        <row r="111">
          <cell r="A111">
            <v>2338308</v>
          </cell>
          <cell r="B111">
            <v>6664</v>
          </cell>
          <cell r="C111" t="str">
            <v>PC</v>
          </cell>
          <cell r="D111">
            <v>41575</v>
          </cell>
          <cell r="E111">
            <v>2013</v>
          </cell>
          <cell r="F111">
            <v>10</v>
          </cell>
          <cell r="G111" t="str">
            <v>ANABI S.A.C.</v>
          </cell>
          <cell r="H111" t="str">
            <v>UTUNSA</v>
          </cell>
          <cell r="I111" t="str">
            <v>CIERRE PROYECTO DE EXPLOTACION UTUNSA</v>
          </cell>
          <cell r="J111" t="str">
            <v>*080707&lt;br&gt;CUSCO-CHUMBIVILCAS-QUIÑOTA</v>
          </cell>
          <cell r="K111" t="str">
            <v>*128&lt;br&gt;ESTELA SILVA MELANIO</v>
          </cell>
          <cell r="L111" t="str">
            <v>APROBADO&lt;br/&gt;NOTIFICADO A LA EMPRESA</v>
          </cell>
          <cell r="P111" t="str">
            <v>USD</v>
          </cell>
        </row>
        <row r="112">
          <cell r="A112">
            <v>2385410</v>
          </cell>
          <cell r="B112">
            <v>6694</v>
          </cell>
          <cell r="C112" t="str">
            <v>PC</v>
          </cell>
          <cell r="D112">
            <v>41745</v>
          </cell>
          <cell r="E112">
            <v>2014</v>
          </cell>
          <cell r="F112">
            <v>4</v>
          </cell>
          <cell r="G112" t="str">
            <v>ANABI S.A.C.</v>
          </cell>
          <cell r="H112" t="str">
            <v>ANAMA</v>
          </cell>
          <cell r="I112" t="str">
            <v>CIERRE PROYECTO ANAMA</v>
          </cell>
          <cell r="J112" t="str">
            <v>*030303&lt;br&gt;APURIMAC-ANTABAMBA-HUAQUIRCA</v>
          </cell>
          <cell r="K112" t="str">
            <v>*128&lt;br&gt;ESTELA SILVA MELANIO</v>
          </cell>
          <cell r="L112" t="str">
            <v>APROBADO</v>
          </cell>
          <cell r="P112" t="str">
            <v>USD</v>
          </cell>
        </row>
        <row r="113">
          <cell r="A113" t="str">
            <v>04354-2017</v>
          </cell>
          <cell r="B113">
            <v>6696</v>
          </cell>
          <cell r="C113" t="str">
            <v>ITS</v>
          </cell>
          <cell r="D113">
            <v>42976</v>
          </cell>
          <cell r="E113">
            <v>2017</v>
          </cell>
          <cell r="F113">
            <v>8</v>
          </cell>
          <cell r="G113" t="str">
            <v>ANABI S.A.C.</v>
          </cell>
          <cell r="H113" t="str">
            <v>ANAMA</v>
          </cell>
          <cell r="I113" t="str">
            <v>Tercer Informe Técnico Sustentatorio del Estudio de Impacto Ambiental del proyecto Minero ANAMA</v>
          </cell>
          <cell r="J113" t="str">
            <v>*030303&lt;br&gt;APURIMAC-ANTABAMBA-HUAQUIRCA</v>
          </cell>
          <cell r="K113" t="str">
            <v>*382&lt;br&gt;ZZ_SENACE PÉREZ NUÑEZ, FABIÁN,*489&lt;br&gt;ZZ_SENACE TREJO PANTOJA, CYNTHIA KELLY,*488&lt;br&gt;ZZ_SENACE TELLO COCHACHEZ, MARCO ANTONIO,*479&lt;br&gt;ZZ_SENACE  BORJAS ALCANTARA, DAVID VICTOR,*449&lt;br&gt;ZZ_SENACE MACHACA CHAMBI, YONY ROSSI ,*416&lt;br&gt;ZZ_SENACE BREÑA TORRES, MILVA GRACIELA,*413&lt;br&gt;ZZ_SENACE ATARAMA MORI,DANNY EDUARDO,*389&lt;br&gt;ZZ_SENACE NIZAMA TEIXEIRA, MARTIN</v>
          </cell>
          <cell r="L113" t="str">
            <v>CONFORME&lt;br/&gt;NOTIFICADO A LA EMPRESA</v>
          </cell>
          <cell r="O113">
            <v>60000</v>
          </cell>
        </row>
        <row r="114">
          <cell r="A114">
            <v>2405237</v>
          </cell>
          <cell r="B114">
            <v>6709</v>
          </cell>
          <cell r="C114" t="str">
            <v>PC</v>
          </cell>
          <cell r="D114">
            <v>41820</v>
          </cell>
          <cell r="E114">
            <v>2014</v>
          </cell>
          <cell r="F114">
            <v>6</v>
          </cell>
          <cell r="G114" t="str">
            <v>ANABI S.A.C.</v>
          </cell>
          <cell r="H114" t="str">
            <v>ANABI</v>
          </cell>
          <cell r="I114" t="str">
            <v>MODIFICACION DEL PLAN DE CIERRE DE LA UNIDAD ANABI</v>
          </cell>
          <cell r="J114" t="str">
            <v>*080707&lt;br&gt;CUSCO-CHUMBIVILCAS-QUIÑOTA</v>
          </cell>
          <cell r="K114" t="str">
            <v>*128&lt;br&gt;ESTELA SILVA MELANIO</v>
          </cell>
          <cell r="L114" t="str">
            <v>APROBADO</v>
          </cell>
          <cell r="P114" t="str">
            <v>USD</v>
          </cell>
        </row>
        <row r="115">
          <cell r="A115">
            <v>2541082</v>
          </cell>
          <cell r="B115">
            <v>6777</v>
          </cell>
          <cell r="C115" t="str">
            <v>PC</v>
          </cell>
          <cell r="D115">
            <v>42283</v>
          </cell>
          <cell r="E115">
            <v>2015</v>
          </cell>
          <cell r="F115">
            <v>10</v>
          </cell>
          <cell r="G115" t="str">
            <v>ANABI S.A.C.</v>
          </cell>
          <cell r="H115" t="str">
            <v>ANABI</v>
          </cell>
          <cell r="I115" t="str">
            <v>EXPLOTACION Y BENEFICIO DE LA UNIDAD MINERA ANABI</v>
          </cell>
          <cell r="J115" t="str">
            <v>*080707&lt;br&gt;CUSCO-CHUMBIVILCAS-QUIÑOTA</v>
          </cell>
          <cell r="K115" t="str">
            <v>*24&lt;br&gt;PORTILLA CORNEJO MATEO</v>
          </cell>
          <cell r="L115" t="str">
            <v>APROBADO</v>
          </cell>
          <cell r="P115" t="str">
            <v>USD</v>
          </cell>
        </row>
        <row r="116">
          <cell r="A116">
            <v>2604048</v>
          </cell>
          <cell r="B116">
            <v>6823</v>
          </cell>
          <cell r="C116" t="str">
            <v>PC</v>
          </cell>
          <cell r="D116">
            <v>42502</v>
          </cell>
          <cell r="E116">
            <v>2016</v>
          </cell>
          <cell r="F116">
            <v>5</v>
          </cell>
          <cell r="G116" t="str">
            <v>ANABI S.A.C.</v>
          </cell>
          <cell r="H116" t="str">
            <v>ANAMA</v>
          </cell>
          <cell r="I116" t="str">
            <v>MODIFICACION DE PLAN DE CIERRE DE MINAS ANAMA</v>
          </cell>
          <cell r="J116" t="str">
            <v>*030303&lt;br&gt;APURIMAC-ANTABAMBA-HUAQUIRCA</v>
          </cell>
          <cell r="K116" t="str">
            <v>*24&lt;br&gt;PORTILLA CORNEJO MATEO</v>
          </cell>
          <cell r="L116" t="str">
            <v>OBSERVADO</v>
          </cell>
          <cell r="P116" t="str">
            <v>USD</v>
          </cell>
        </row>
        <row r="117">
          <cell r="A117">
            <v>2688876</v>
          </cell>
          <cell r="B117">
            <v>7058</v>
          </cell>
          <cell r="C117" t="str">
            <v>EIAsd</v>
          </cell>
          <cell r="D117">
            <v>42808</v>
          </cell>
          <cell r="E117">
            <v>2017</v>
          </cell>
          <cell r="F117">
            <v>3</v>
          </cell>
          <cell r="G117" t="str">
            <v>ANABI S.A.C.</v>
          </cell>
          <cell r="H117" t="str">
            <v>ANABI</v>
          </cell>
          <cell r="I117" t="str">
            <v>TERCERA MODIFICACIÓN DEL EIASD DE EXPLORACIÓN ANABI</v>
          </cell>
          <cell r="J117" t="str">
            <v>*080707&lt;br&gt;CUSCO-CHUMBIVILCAS-QUIÑOTA</v>
          </cell>
          <cell r="K117" t="str">
            <v>*1&lt;br&gt;ACEVEDO FERNANDEZ ELIAS,*660&lt;br&gt;PARDO BONIFAZ JIMMY FRANK,*643&lt;br&gt;NISSE MEI-LIN GARCIA LAY,*598&lt;br&gt;CERNA GARCÍA, ROXANA ERIKA,*593&lt;br&gt;ARENAS SOLANO, ESTHER CECILIA,*584&lt;br&gt;QUIROZ AHUANARI, CHARLEE JHON (APOYO),*570&lt;br&gt;PEREZ BALDEON KAREN GRACIELA,*503&lt;br&gt;LÓPEZ ROMERO, RICHARD,*495&lt;br&gt;CHAMORRO BELLIDO CARMEN ROSA,*438&lt;br&gt;PEREYRA VALENCIA ELIZABETH,*340&lt;br&gt;REYES UBILLUS ISMAEL,*311&lt;br&gt;ROJAS VALLADARES, TANIA LUPE,*310&lt;br&gt;ROSALES GONZALES LUIS ALBERTO,*295&lt;br&gt;DIAZ BERRIOS ABEL,*220&lt;br&gt;VILLACORTA OLAZA MARCO ANTONIO,*25&lt;br&gt;PRADO VELASQUEZ ALFONSO</v>
          </cell>
          <cell r="L117" t="str">
            <v>DESAPROBADO&lt;br/&gt;NOTIFICADO A LA EMPRESA</v>
          </cell>
          <cell r="M117" t="str">
            <v>ResDirec-0044-2019/MEM-DGAAM</v>
          </cell>
          <cell r="N117" t="str">
            <v>19/03/2019</v>
          </cell>
          <cell r="O117">
            <v>415000</v>
          </cell>
          <cell r="P117" t="str">
            <v>USD</v>
          </cell>
        </row>
        <row r="118">
          <cell r="A118" t="str">
            <v>02114-2017</v>
          </cell>
          <cell r="B118">
            <v>7156</v>
          </cell>
          <cell r="C118" t="str">
            <v>EIA-d</v>
          </cell>
          <cell r="D118">
            <v>42867</v>
          </cell>
          <cell r="E118">
            <v>2017</v>
          </cell>
          <cell r="F118">
            <v>5</v>
          </cell>
          <cell r="G118" t="str">
            <v>ANABI S.A.C.</v>
          </cell>
          <cell r="H118" t="str">
            <v>ANAMA</v>
          </cell>
          <cell r="I118" t="str">
            <v>PROYECTO MODIFICACION DE EIA ANAMA</v>
          </cell>
          <cell r="K118" t="str">
            <v>*382&lt;br&gt;ZZ_SENACE PÉREZ NUÑEZ, FABIÁN,*489&lt;br&gt;ZZ_SENACE TREJO PANTOJA, CYNTHIA KELLY,*488&lt;br&gt;ZZ_SENACE TELLO COCHACHEZ, MARCO ANTONIO,*451&lt;br&gt;ZZ_SENACE QUISPE SULCA, JHONNY IBAN,*416&lt;br&gt;ZZ_SENACE BREÑA TORRES, MILVA GRACIELA,*415&lt;br&gt;ZZ_SENACE BEATRIZ HUAMANI PAUCCARA,*413&lt;br&gt;ZZ_SENACE ATARAMA MORI,DANNY EDUARDO</v>
          </cell>
          <cell r="L118" t="str">
            <v>APROBADO</v>
          </cell>
          <cell r="M118" t="str">
            <v>ResDirec-0163-2019/MINEM-DGAAM</v>
          </cell>
          <cell r="N118" t="str">
            <v>19/09/2019</v>
          </cell>
          <cell r="O118">
            <v>22000000</v>
          </cell>
          <cell r="P118" t="str">
            <v>USD</v>
          </cell>
        </row>
        <row r="119">
          <cell r="A119">
            <v>2996029</v>
          </cell>
          <cell r="B119">
            <v>8212</v>
          </cell>
          <cell r="C119" t="str">
            <v>PC</v>
          </cell>
          <cell r="D119">
            <v>43787</v>
          </cell>
          <cell r="E119">
            <v>2019</v>
          </cell>
          <cell r="F119">
            <v>11</v>
          </cell>
          <cell r="G119" t="str">
            <v>ANABI S.A.C.</v>
          </cell>
          <cell r="H119" t="str">
            <v>UTUNSA</v>
          </cell>
          <cell r="I119" t="str">
            <v>MODIFICACIÓN DEL PLAN DE CIERRE PROYECTO MINERA UTUNSA</v>
          </cell>
          <cell r="J119" t="str">
            <v>*030504&lt;br&gt;APURIMAC-COTABAMBAS-HAQUIRA,*080707&lt;br&gt;CUSCO-CHUMBIVILCAS-QUIÑOTA</v>
          </cell>
          <cell r="K119" t="str">
            <v>*9&lt;br&gt;CAMPOS DIAZ LUIS,*683&lt;br&gt;LA ROSA ORBEZO NOHELIA THAIS,*672&lt;br&gt;TRUJILLO ESPINOZA JANETT GUISSELA,*495&lt;br&gt;CHAMORRO BELLIDO CARMEN ROSA,*188&lt;br&gt;PORTILLA CORNEJO MATEO,*128&lt;br&gt;ESTELA SILVA MELANIO,*34&lt;br&gt;BEDRIÑANA RIOS ABAD,*25&lt;br&gt;PRADO VELASQUEZ ALFONSO</v>
          </cell>
          <cell r="L119" t="str">
            <v>EVALUACIÓN</v>
          </cell>
          <cell r="O119">
            <v>0</v>
          </cell>
          <cell r="P119" t="str">
            <v>USD</v>
          </cell>
        </row>
        <row r="120">
          <cell r="A120">
            <v>3046207</v>
          </cell>
          <cell r="B120">
            <v>8327</v>
          </cell>
          <cell r="C120" t="str">
            <v>PC</v>
          </cell>
          <cell r="D120">
            <v>44005</v>
          </cell>
          <cell r="E120">
            <v>2020</v>
          </cell>
          <cell r="F120">
            <v>6</v>
          </cell>
          <cell r="G120" t="str">
            <v>ANABI S.A.C.</v>
          </cell>
          <cell r="H120" t="str">
            <v>ANABI</v>
          </cell>
          <cell r="I120" t="str">
            <v>SEGUNDA MODIFICACION DEL PLAN DE CIERRE DE LA unidad minera anabi</v>
          </cell>
          <cell r="J120" t="str">
            <v>*080707&lt;br&gt;CUSCO-CHUMBIVILCAS-QUIÑOTA</v>
          </cell>
          <cell r="K120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120" t="str">
            <v>EVALUACIÓN</v>
          </cell>
          <cell r="P120" t="str">
            <v>USD</v>
          </cell>
        </row>
        <row r="121">
          <cell r="A121">
            <v>3010419</v>
          </cell>
          <cell r="B121">
            <v>8388</v>
          </cell>
          <cell r="C121" t="str">
            <v>PAD</v>
          </cell>
          <cell r="D121">
            <v>43838</v>
          </cell>
          <cell r="E121">
            <v>2020</v>
          </cell>
          <cell r="F121">
            <v>1</v>
          </cell>
          <cell r="G121" t="str">
            <v>ANABI S.A.C.</v>
          </cell>
          <cell r="H121" t="str">
            <v>ANAMA</v>
          </cell>
          <cell r="I121" t="str">
            <v>UNIDAD MINERA ANAMA</v>
          </cell>
          <cell r="J121" t="str">
            <v>*030303&lt;br&gt;APURIMAC-ANTABAMBA-HUAQUIRCA</v>
          </cell>
          <cell r="K121" t="str">
            <v>*1&lt;br&gt;ACEVEDO FERNANDEZ ELIAS,*683&lt;br&gt;LA ROSA ORBEZO NOHELIA THAIS,*676&lt;br&gt;VILLAR VASQUEZ MERCEDES DEL PILAR,*660&lt;br&gt;PARDO BONIFAZ JIMMY FRANK,*527&lt;br&gt;PARDO BONIFAZ, JIMMY FRANK,*495&lt;br&gt;CHAMORRO BELLIDO CARMEN ROSA,*311&lt;br&gt;ROJAS VALLADARES, TANIA LUPE</v>
          </cell>
          <cell r="L121" t="str">
            <v>EVALUACIÓN</v>
          </cell>
          <cell r="O121">
            <v>117000</v>
          </cell>
          <cell r="P121" t="str">
            <v>USD</v>
          </cell>
        </row>
        <row r="122">
          <cell r="A122">
            <v>1333952</v>
          </cell>
          <cell r="B122">
            <v>664</v>
          </cell>
          <cell r="C122" t="str">
            <v>DIA</v>
          </cell>
          <cell r="D122">
            <v>37134</v>
          </cell>
          <cell r="E122">
            <v>2001</v>
          </cell>
          <cell r="F122">
            <v>8</v>
          </cell>
          <cell r="G122" t="str">
            <v>ANAYA MEZA IRMA OLGA</v>
          </cell>
          <cell r="H122" t="str">
            <v>HADES</v>
          </cell>
          <cell r="I122" t="str">
            <v>HADES</v>
          </cell>
          <cell r="J122" t="str">
            <v>*040606&lt;br&gt;AREQUIPA-CONDESUYOS-RIO GRANDE</v>
          </cell>
          <cell r="K122" t="str">
            <v>*57&lt;br&gt;SUAREZ JUAN</v>
          </cell>
          <cell r="L122" t="str">
            <v>APROBADO</v>
          </cell>
          <cell r="P122" t="str">
            <v>USD</v>
          </cell>
        </row>
        <row r="123">
          <cell r="A123">
            <v>1991559</v>
          </cell>
          <cell r="B123">
            <v>2191</v>
          </cell>
          <cell r="C123" t="str">
            <v>DIA</v>
          </cell>
          <cell r="D123">
            <v>40316</v>
          </cell>
          <cell r="E123">
            <v>2010</v>
          </cell>
          <cell r="F123">
            <v>5</v>
          </cell>
          <cell r="G123" t="str">
            <v>ANDALUCITA S.A.</v>
          </cell>
          <cell r="H123" t="str">
            <v>ACUMULACION LOS INCAS I</v>
          </cell>
          <cell r="I123" t="str">
            <v>ACUMULACION LOS INCAS I</v>
          </cell>
          <cell r="J123" t="str">
            <v>*110305&lt;br&gt;ICA-NASCA-VISTA ALEGRE</v>
          </cell>
          <cell r="K123" t="str">
            <v>*8&lt;br&gt;BREÑA TORRES GRACIELA</v>
          </cell>
          <cell r="L123" t="str">
            <v>IMPROCEDENTE&lt;br/&gt;NOTIFICADO A LA EMPRESA</v>
          </cell>
          <cell r="P123" t="str">
            <v>USD</v>
          </cell>
        </row>
        <row r="124">
          <cell r="A124">
            <v>2018115</v>
          </cell>
          <cell r="B124">
            <v>2234</v>
          </cell>
          <cell r="C124" t="str">
            <v>DIA</v>
          </cell>
          <cell r="D124">
            <v>40397</v>
          </cell>
          <cell r="E124">
            <v>2010</v>
          </cell>
          <cell r="F124">
            <v>8</v>
          </cell>
          <cell r="G124" t="str">
            <v>ANDALUCITA S.A.</v>
          </cell>
          <cell r="H124" t="str">
            <v>ACUMULACION LOS INCAS I</v>
          </cell>
          <cell r="I124" t="str">
            <v>ACUMULACION LOS INCAS I</v>
          </cell>
          <cell r="J124" t="str">
            <v>*050621&lt;br&gt;AYACUCHO-LUCANAS-SANTA LUCIA</v>
          </cell>
          <cell r="K124" t="str">
            <v>*8&lt;br&gt;BREÑA TORRES GRACIELA</v>
          </cell>
          <cell r="L124" t="str">
            <v>APROBADO&lt;br/&gt;NOTIFICADO A LA EMPRESA</v>
          </cell>
          <cell r="P124" t="str">
            <v>USD</v>
          </cell>
        </row>
        <row r="125">
          <cell r="A125">
            <v>2066085</v>
          </cell>
          <cell r="B125">
            <v>2356</v>
          </cell>
          <cell r="C125" t="str">
            <v>DIA</v>
          </cell>
          <cell r="D125">
            <v>40581</v>
          </cell>
          <cell r="E125">
            <v>2011</v>
          </cell>
          <cell r="F125">
            <v>2</v>
          </cell>
          <cell r="G125" t="str">
            <v>ANDALUCITA S.A.</v>
          </cell>
          <cell r="H125" t="str">
            <v>ACUMULACION LOS INCAS I</v>
          </cell>
          <cell r="I125" t="str">
            <v>MODIFICACION ACUMULACION LOS INCAS I</v>
          </cell>
          <cell r="J125" t="str">
            <v>*110305&lt;br&gt;ICA-NASCA-VISTA ALEGRE</v>
          </cell>
          <cell r="K125" t="str">
            <v>*25&lt;br&gt;PRADO VELASQUEZ ALFONSO</v>
          </cell>
          <cell r="L125" t="str">
            <v>NO PRESENTADO&lt;br/&gt;NOTIFICADO A LA EMPRESA</v>
          </cell>
          <cell r="P125" t="str">
            <v>USD</v>
          </cell>
        </row>
        <row r="126">
          <cell r="A126">
            <v>2406814</v>
          </cell>
          <cell r="B126">
            <v>3187</v>
          </cell>
          <cell r="C126" t="str">
            <v>ITS</v>
          </cell>
          <cell r="D126">
            <v>41822</v>
          </cell>
          <cell r="E126">
            <v>2014</v>
          </cell>
          <cell r="F126">
            <v>7</v>
          </cell>
          <cell r="G126" t="str">
            <v>ANDALUCITA S.A.</v>
          </cell>
          <cell r="H126" t="str">
            <v>ANDALUCITA</v>
          </cell>
          <cell r="I126" t="str">
            <v xml:space="preserve">MODIFICACION AL EIA PARA OPERACION DE UNA MINA DE ANDALUCITA EN LA UEA LUCITA I </v>
          </cell>
          <cell r="J126" t="str">
            <v>*200501&lt;br&gt;PIURA-PAITA-PAITA</v>
          </cell>
          <cell r="K126" t="str">
            <v>*2&lt;br&gt;ACOSTA ARCE MICHAEL,*280&lt;br&gt;MENDIOLAZA CABRERA, MARiA TERESA (APOYO),*277&lt;br&gt;PADILLA VILLAR, FERNANDO JORGE (APOYO),*274&lt;br&gt;LOPEZ FLORES, ROSSANA,*233&lt;br&gt;MESIAS CASTRO, JACKSON,*221&lt;br&gt;SANGA YAMPASI WILSON WILFREDO,*219&lt;br&gt;HUARINO CHURA LUIS ANTONIO</v>
          </cell>
          <cell r="L126" t="str">
            <v>DESISTIDO&lt;br/&gt;NOTIFICADO A LA EMPRESA</v>
          </cell>
          <cell r="M126" t="str">
            <v>ResDirec-0328-2012/MEM-AAM, ResDirec-0380-2014/MEM-DGAAM</v>
          </cell>
          <cell r="N126" t="str">
            <v>10/10/2012, 25/07/2014</v>
          </cell>
          <cell r="O126">
            <v>700000</v>
          </cell>
        </row>
        <row r="127">
          <cell r="A127">
            <v>1959446</v>
          </cell>
          <cell r="B127">
            <v>4988</v>
          </cell>
          <cell r="C127" t="str">
            <v>EIA</v>
          </cell>
          <cell r="D127">
            <v>40206</v>
          </cell>
          <cell r="E127">
            <v>2010</v>
          </cell>
          <cell r="F127">
            <v>1</v>
          </cell>
          <cell r="G127" t="str">
            <v>ANDALUCITA S.A.</v>
          </cell>
          <cell r="H127" t="str">
            <v>ANDALUCITA</v>
          </cell>
          <cell r="I127" t="str">
            <v xml:space="preserve">MODIFICACION AL EIA PARA OPERACION DE UNA MINA DE ANDALUCITA EN LA UEA LUCITA </v>
          </cell>
          <cell r="J127" t="str">
            <v>*200501&lt;br&gt;PIURA-PAITA-PAITA</v>
          </cell>
          <cell r="K127" t="str">
            <v>*55&lt;br&gt;SANTOYO TELLO RAUL</v>
          </cell>
          <cell r="L127" t="str">
            <v>APROBADO&lt;br/&gt;NOTIFICADO A LA EMPRESA</v>
          </cell>
          <cell r="M127" t="str">
            <v>ResDirec-0570-2014/MEM-DGAAM</v>
          </cell>
          <cell r="N127" t="str">
            <v>20/11/2014</v>
          </cell>
          <cell r="P127" t="str">
            <v>USD</v>
          </cell>
        </row>
        <row r="128">
          <cell r="A128">
            <v>2443317</v>
          </cell>
          <cell r="B128">
            <v>4988</v>
          </cell>
          <cell r="C128" t="str">
            <v>ITS</v>
          </cell>
          <cell r="D128">
            <v>41940</v>
          </cell>
          <cell r="E128">
            <v>2014</v>
          </cell>
          <cell r="F128">
            <v>10</v>
          </cell>
          <cell r="G128" t="str">
            <v>ANDALUCITA S.A.</v>
          </cell>
          <cell r="H128" t="str">
            <v>ANDALUCITA</v>
          </cell>
          <cell r="I128" t="str">
            <v xml:space="preserve">MODIFICACION AL EIA PARA OPERACION DE UNA MINA DE ANDALUCITA EN LA UEA LUCITA </v>
          </cell>
          <cell r="J128" t="str">
            <v>*200501&lt;br&gt;PIURA-PAITA-PAITA</v>
          </cell>
          <cell r="K128" t="str">
            <v>*2&lt;br&gt;ACOSTA ARCE MICHAEL,*307&lt;br&gt;PEREZ SOLIS, EVELYN ENA,*301&lt;br&gt;DIAZ ALVAREZ, CHRISTIAN ENRIQUE,*277&lt;br&gt;PADILLA VILLAR, FERNANDO JORGE (APOYO),*221&lt;br&gt;SANGA YAMPASI WILSON WILFREDO,*219&lt;br&gt;HUARINO CHURA LUIS ANTONIO</v>
          </cell>
          <cell r="L128" t="str">
            <v>DESISTIDO&lt;br/&gt;NOTIFICADO A LA EMPRESA</v>
          </cell>
          <cell r="M128" t="str">
            <v>ResDirec-0570-2014/MEM-DGAAM</v>
          </cell>
          <cell r="N128" t="str">
            <v>20/11/2014</v>
          </cell>
          <cell r="O128">
            <v>700000</v>
          </cell>
        </row>
        <row r="129">
          <cell r="A129">
            <v>2458606</v>
          </cell>
          <cell r="B129">
            <v>5567</v>
          </cell>
          <cell r="C129" t="str">
            <v>ITS</v>
          </cell>
          <cell r="D129">
            <v>41992</v>
          </cell>
          <cell r="E129">
            <v>2014</v>
          </cell>
          <cell r="F129">
            <v>12</v>
          </cell>
          <cell r="G129" t="str">
            <v>ANDALUCITA S.A.</v>
          </cell>
          <cell r="H129" t="str">
            <v>ANDALUCITA</v>
          </cell>
          <cell r="I129" t="str">
            <v xml:space="preserve">MODIFICACION AL EIA PARA OPERACION DE UNA MINA DE ANDALUCITA EN LA UEA LUCITA </v>
          </cell>
          <cell r="J129" t="str">
            <v>*200501&lt;br&gt;PIURA-PAITA-PAITA</v>
          </cell>
          <cell r="K129" t="str">
            <v>*2&lt;br&gt;ACOSTA ARCE MICHAEL,*313&lt;br&gt;LOPEZ FLORES, ROSSANA,*308&lt;br&gt;CCOYLLO FLORES LILIANA (APOYO),*307&lt;br&gt;PEREZ SOLIS, EVELYN ENA,*301&lt;br&gt;DIAZ ALVAREZ, CHRISTIAN ENRIQUE,*277&lt;br&gt;PADILLA VILLAR, FERNANDO JORGE (APOYO),*233&lt;br&gt;MESIAS CASTRO, JACKSON,*219&lt;br&gt;HUARINO CHURA LUIS ANTONIO,*25&lt;br&gt;PRADO VELASQUEZ ALFONSO</v>
          </cell>
          <cell r="L129" t="str">
            <v>CONFORME&lt;br/&gt;NOTIFICADO A LA EMPRESA</v>
          </cell>
          <cell r="M129" t="str">
            <v>ResDirec-0040-2015/MEM-DGAAM</v>
          </cell>
          <cell r="N129" t="str">
            <v>22/01/2015</v>
          </cell>
          <cell r="O129">
            <v>700000</v>
          </cell>
        </row>
        <row r="130">
          <cell r="A130">
            <v>2152436</v>
          </cell>
          <cell r="B130">
            <v>6523</v>
          </cell>
          <cell r="C130" t="str">
            <v>PC</v>
          </cell>
          <cell r="D130">
            <v>40896</v>
          </cell>
          <cell r="E130">
            <v>2011</v>
          </cell>
          <cell r="F130">
            <v>12</v>
          </cell>
          <cell r="G130" t="str">
            <v>ANDALUCITA S.A.</v>
          </cell>
          <cell r="H130" t="str">
            <v>ANDALUCITA</v>
          </cell>
          <cell r="I130" t="str">
            <v>CIERRE DEL PROYECTO MINERO ANDALUCITA</v>
          </cell>
          <cell r="J130" t="str">
            <v>*200501&lt;br&gt;PIURA-PAITA-PAITA</v>
          </cell>
          <cell r="K130" t="str">
            <v>*34&lt;br&gt;BEDRIÑANA RIOS ABAD</v>
          </cell>
          <cell r="L130" t="str">
            <v>APROBADO&lt;br/&gt;NOTIFICADO A LA EMPRESA</v>
          </cell>
          <cell r="M130" t="str">
            <v>ResDirec-0146-2017/MEM-DGAAM</v>
          </cell>
          <cell r="N130" t="str">
            <v>18/05/2017</v>
          </cell>
          <cell r="P130" t="str">
            <v>USD</v>
          </cell>
        </row>
        <row r="131">
          <cell r="A131">
            <v>2554223</v>
          </cell>
          <cell r="B131">
            <v>6784</v>
          </cell>
          <cell r="C131" t="str">
            <v>PC</v>
          </cell>
          <cell r="D131">
            <v>42326</v>
          </cell>
          <cell r="E131">
            <v>2015</v>
          </cell>
          <cell r="F131">
            <v>11</v>
          </cell>
          <cell r="G131" t="str">
            <v>ANDALUCITA S.A.</v>
          </cell>
          <cell r="H131" t="str">
            <v>ANDALUCITA</v>
          </cell>
          <cell r="I131" t="str">
            <v>ACTUALIZACION DEL PLAN DE CIERRE DE LA UEA LUCITA 1</v>
          </cell>
          <cell r="J131" t="str">
            <v>*200501&lt;br&gt;PIURA-PAITA-PAITA</v>
          </cell>
          <cell r="K131" t="str">
            <v>*24&lt;br&gt;PORTILLA CORNEJO MATEO</v>
          </cell>
          <cell r="L131" t="str">
            <v>APROBADO</v>
          </cell>
          <cell r="P131" t="str">
            <v>USD</v>
          </cell>
        </row>
        <row r="132">
          <cell r="A132" t="str">
            <v>M-ITS-00252-2018</v>
          </cell>
          <cell r="B132">
            <v>6964</v>
          </cell>
          <cell r="C132" t="str">
            <v>ITS</v>
          </cell>
          <cell r="D132">
            <v>43354</v>
          </cell>
          <cell r="E132">
            <v>2018</v>
          </cell>
          <cell r="F132">
            <v>9</v>
          </cell>
          <cell r="G132" t="str">
            <v>ANDALUCITA S.A.</v>
          </cell>
          <cell r="H132" t="str">
            <v>ANDALUCITA</v>
          </cell>
          <cell r="I132" t="str">
            <v xml:space="preserve">MODIFICACION AL EIA PARA OPERACION DE UNA MINA DE ANDALUCITA EN LA UEA LUCITA </v>
          </cell>
          <cell r="J132" t="str">
            <v>*200501&lt;br&gt;PIURA-PAITA-PAITA</v>
          </cell>
          <cell r="K132" t="str">
            <v>*482&lt;br&gt;ZZ_SENACE MARTEL GORA, MIGUEL LUIS,*574&lt;br&gt;JOSE ALEJANDRO ZEGARRA,*542&lt;br&gt;JOAN CATHERINE LOZA MONTOYA</v>
          </cell>
          <cell r="L132" t="str">
            <v>DESISTIDO&lt;br/&gt;NOTIFICADO A LA EMPRESA</v>
          </cell>
          <cell r="M132" t="str">
            <v>ResDirec-0242-2017/MEM-DGAAM</v>
          </cell>
          <cell r="N132" t="str">
            <v>04/09/2017</v>
          </cell>
          <cell r="O132">
            <v>8000000</v>
          </cell>
        </row>
        <row r="133">
          <cell r="A133" t="str">
            <v>M-ITS-00110-2019</v>
          </cell>
          <cell r="B133">
            <v>7254</v>
          </cell>
          <cell r="C133" t="str">
            <v>ITS</v>
          </cell>
          <cell r="D133">
            <v>43607</v>
          </cell>
          <cell r="E133">
            <v>2019</v>
          </cell>
          <cell r="F133">
            <v>5</v>
          </cell>
          <cell r="G133" t="str">
            <v>ANDALUCITA S.A.</v>
          </cell>
          <cell r="I133" t="str">
            <v>Segundo Informe Técnico Sustentatorio de la Unidad Minera Andalucita - U.E.A. LUCITA I</v>
          </cell>
          <cell r="L133" t="str">
            <v>CONFORME</v>
          </cell>
          <cell r="O133">
            <v>8000000</v>
          </cell>
        </row>
        <row r="134">
          <cell r="A134">
            <v>1430424</v>
          </cell>
          <cell r="B134">
            <v>939</v>
          </cell>
          <cell r="C134" t="str">
            <v>DIA</v>
          </cell>
          <cell r="D134">
            <v>37890</v>
          </cell>
          <cell r="E134">
            <v>2003</v>
          </cell>
          <cell r="F134">
            <v>9</v>
          </cell>
          <cell r="G134" t="str">
            <v>ANDES RESOURCES COMPAÑIA MINERA S.A.C.</v>
          </cell>
          <cell r="H134" t="str">
            <v>YANAMA</v>
          </cell>
          <cell r="I134" t="str">
            <v>YANAMA</v>
          </cell>
          <cell r="J134" t="str">
            <v>*030306&lt;br&gt;APURIMAC-ANTABAMBA-PACHACONAS</v>
          </cell>
          <cell r="K134" t="str">
            <v>*1&lt;br&gt;ACEVEDO FERNANDEZ ELIAS</v>
          </cell>
          <cell r="L134" t="str">
            <v>APROBADO</v>
          </cell>
          <cell r="P134" t="str">
            <v>USD</v>
          </cell>
        </row>
        <row r="135">
          <cell r="A135">
            <v>1495529</v>
          </cell>
          <cell r="B135">
            <v>1145</v>
          </cell>
          <cell r="C135" t="str">
            <v>DIA</v>
          </cell>
          <cell r="D135">
            <v>38271</v>
          </cell>
          <cell r="E135">
            <v>2004</v>
          </cell>
          <cell r="F135">
            <v>10</v>
          </cell>
          <cell r="G135" t="str">
            <v>ANDES RESOURCES COMPAÑIA MINERA S.A.C.</v>
          </cell>
          <cell r="H135" t="str">
            <v>HUAMAN LOMA</v>
          </cell>
          <cell r="I135" t="str">
            <v>HUAMAN LOMA</v>
          </cell>
          <cell r="J135" t="str">
            <v>*050605&lt;br&gt;AYACUCHO-LUCANAS-CHAVIÑA</v>
          </cell>
          <cell r="K135" t="str">
            <v>*1&lt;br&gt;ACEVEDO FERNANDEZ ELIAS</v>
          </cell>
          <cell r="L135" t="str">
            <v>DESISTIDO</v>
          </cell>
          <cell r="P135" t="str">
            <v>USD</v>
          </cell>
        </row>
        <row r="136">
          <cell r="A136">
            <v>1525523</v>
          </cell>
          <cell r="B136">
            <v>1245</v>
          </cell>
          <cell r="C136" t="str">
            <v>DIA</v>
          </cell>
          <cell r="D136">
            <v>38449</v>
          </cell>
          <cell r="E136">
            <v>2005</v>
          </cell>
          <cell r="F136">
            <v>4</v>
          </cell>
          <cell r="G136" t="str">
            <v>ANDES RESOURCES COMPAÑIA MINERA S.A.C.</v>
          </cell>
          <cell r="H136" t="str">
            <v>ANTASH</v>
          </cell>
          <cell r="I136" t="str">
            <v>ANTASH</v>
          </cell>
          <cell r="J136" t="str">
            <v>*020107&lt;br&gt;ANCASH-HUARAZ-LA LIBERTAD</v>
          </cell>
          <cell r="K136" t="str">
            <v>*47&lt;br&gt;PINEDO CESAR</v>
          </cell>
          <cell r="L136" t="str">
            <v>ABANDONO</v>
          </cell>
          <cell r="P136" t="str">
            <v>USD</v>
          </cell>
        </row>
        <row r="137">
          <cell r="A137">
            <v>1309897</v>
          </cell>
          <cell r="B137">
            <v>590</v>
          </cell>
          <cell r="C137" t="str">
            <v>EIAsd</v>
          </cell>
          <cell r="D137">
            <v>36928</v>
          </cell>
          <cell r="E137">
            <v>2001</v>
          </cell>
          <cell r="F137">
            <v>2</v>
          </cell>
          <cell r="G137" t="str">
            <v>ANDESCORP S.A.C.</v>
          </cell>
          <cell r="H137" t="str">
            <v>PURISIMA</v>
          </cell>
          <cell r="I137" t="str">
            <v>EXPLORACION</v>
          </cell>
          <cell r="J137" t="str">
            <v>*020904&lt;br&gt;ANCASH-CORONGO-CUSCA</v>
          </cell>
          <cell r="K137" t="str">
            <v>*1&lt;br&gt;ACEVEDO FERNANDEZ ELIAS</v>
          </cell>
          <cell r="L137" t="str">
            <v>APROBADO</v>
          </cell>
          <cell r="P137" t="str">
            <v>USD</v>
          </cell>
        </row>
        <row r="138">
          <cell r="A138">
            <v>1441090</v>
          </cell>
          <cell r="B138">
            <v>976</v>
          </cell>
          <cell r="C138" t="str">
            <v>EIAsd</v>
          </cell>
          <cell r="D138">
            <v>37950</v>
          </cell>
          <cell r="E138">
            <v>2003</v>
          </cell>
          <cell r="F138">
            <v>11</v>
          </cell>
          <cell r="G138" t="str">
            <v>ANDESCORP S.A.C.</v>
          </cell>
          <cell r="H138" t="str">
            <v>PURISIMA</v>
          </cell>
          <cell r="I138" t="str">
            <v>MODIFICACIÓN DEL CRONOGRAMA DE ACTIVIDADES</v>
          </cell>
          <cell r="J138" t="str">
            <v>*020904&lt;br&gt;ANCASH-CORONGO-CUSCA</v>
          </cell>
          <cell r="K138" t="str">
            <v>*1&lt;br&gt;ACEVEDO FERNANDEZ ELIAS</v>
          </cell>
          <cell r="L138" t="str">
            <v>APROBADO&lt;br/&gt;NOTIFICADO A LA EMPRESA</v>
          </cell>
          <cell r="P138" t="str">
            <v>USD</v>
          </cell>
        </row>
        <row r="139">
          <cell r="A139">
            <v>1365073</v>
          </cell>
          <cell r="B139">
            <v>735</v>
          </cell>
          <cell r="C139" t="str">
            <v>DIA</v>
          </cell>
          <cell r="D139">
            <v>37400</v>
          </cell>
          <cell r="E139">
            <v>2002</v>
          </cell>
          <cell r="F139">
            <v>5</v>
          </cell>
          <cell r="G139" t="str">
            <v>ANGLO AMERICAN PERU S.A.</v>
          </cell>
          <cell r="H139" t="str">
            <v>CINC PERU CENTRAL</v>
          </cell>
          <cell r="I139" t="str">
            <v>CINC PERU CENTRAL</v>
          </cell>
          <cell r="J139" t="str">
            <v>*190201&lt;br&gt;PASCO-DANIEL ALCIDES CARRION-YANAHUANCA</v>
          </cell>
          <cell r="K139" t="str">
            <v>*57&lt;br&gt;SUAREZ JUAN</v>
          </cell>
          <cell r="L139" t="str">
            <v>ABANDONO</v>
          </cell>
          <cell r="P139" t="str">
            <v>USD</v>
          </cell>
        </row>
        <row r="140">
          <cell r="A140">
            <v>1429735</v>
          </cell>
          <cell r="B140">
            <v>937</v>
          </cell>
          <cell r="C140" t="str">
            <v>DIA</v>
          </cell>
          <cell r="D140">
            <v>37887</v>
          </cell>
          <cell r="E140">
            <v>2003</v>
          </cell>
          <cell r="F140">
            <v>9</v>
          </cell>
          <cell r="G140" t="str">
            <v>ANGLO AMERICAN PERU S.A.</v>
          </cell>
          <cell r="H140" t="str">
            <v>PUCA CORRAL</v>
          </cell>
          <cell r="I140" t="str">
            <v>PUCA CORRAL</v>
          </cell>
          <cell r="J140" t="str">
            <v>*030301&lt;br&gt;APURIMAC-ANTABAMBA-ANTABAMBA</v>
          </cell>
          <cell r="K140" t="str">
            <v>*1&lt;br&gt;ACEVEDO FERNANDEZ ELIAS</v>
          </cell>
          <cell r="L140" t="str">
            <v>APROBADO</v>
          </cell>
          <cell r="P140" t="str">
            <v>USD</v>
          </cell>
        </row>
        <row r="141">
          <cell r="A141">
            <v>1457893</v>
          </cell>
          <cell r="B141">
            <v>1034</v>
          </cell>
          <cell r="C141" t="str">
            <v>DIA</v>
          </cell>
          <cell r="D141">
            <v>38061</v>
          </cell>
          <cell r="E141">
            <v>2004</v>
          </cell>
          <cell r="F141">
            <v>3</v>
          </cell>
          <cell r="G141" t="str">
            <v>ANGLO AMERICAN PERU S.A.</v>
          </cell>
          <cell r="H141" t="str">
            <v>MARION</v>
          </cell>
          <cell r="I141" t="str">
            <v>MARION</v>
          </cell>
          <cell r="J141" t="str">
            <v>*040602&lt;br&gt;AREQUIPA-CONDESUYOS-ANDARAY</v>
          </cell>
          <cell r="K141" t="str">
            <v>*43&lt;br&gt;LEON ALDO</v>
          </cell>
          <cell r="L141" t="str">
            <v>APROBADO&lt;br/&gt;NOTIFICADO A LA EMPRESA</v>
          </cell>
          <cell r="P141" t="str">
            <v>USD</v>
          </cell>
        </row>
        <row r="142">
          <cell r="A142">
            <v>1641440</v>
          </cell>
          <cell r="B142">
            <v>1521</v>
          </cell>
          <cell r="C142" t="str">
            <v>DIA</v>
          </cell>
          <cell r="D142">
            <v>39000</v>
          </cell>
          <cell r="E142">
            <v>2006</v>
          </cell>
          <cell r="F142">
            <v>10</v>
          </cell>
          <cell r="G142" t="str">
            <v>ANGLO AMERICAN PERU S.A.</v>
          </cell>
          <cell r="H142" t="str">
            <v>ATRAVEZADO</v>
          </cell>
          <cell r="I142" t="str">
            <v>ATRAVEZADO</v>
          </cell>
          <cell r="J142" t="str">
            <v>*040114&lt;br&gt;AREQUIPA-AREQUIPA-POLOBAYA</v>
          </cell>
          <cell r="K142" t="str">
            <v>*49&lt;br&gt;RETAMOZO PLACIDO</v>
          </cell>
          <cell r="L142" t="str">
            <v>APROBADO&lt;br/&gt;NOTIFICADO A LA EMPRESA</v>
          </cell>
          <cell r="P142" t="str">
            <v>USD</v>
          </cell>
        </row>
        <row r="143">
          <cell r="A143">
            <v>1656485</v>
          </cell>
          <cell r="B143">
            <v>1556</v>
          </cell>
          <cell r="C143" t="str">
            <v>DIA</v>
          </cell>
          <cell r="D143">
            <v>39064</v>
          </cell>
          <cell r="E143">
            <v>2006</v>
          </cell>
          <cell r="F143">
            <v>12</v>
          </cell>
          <cell r="G143" t="str">
            <v>ANGLO AMERICAN PERU S.A.</v>
          </cell>
          <cell r="H143" t="str">
            <v>ATASPACA</v>
          </cell>
          <cell r="I143" t="str">
            <v>ATASPACA</v>
          </cell>
          <cell r="J143" t="str">
            <v>*230106&lt;br&gt;TACNA-TACNA-PACHIA</v>
          </cell>
          <cell r="K143" t="str">
            <v>*41&lt;br&gt;GUTIERREZ DANI</v>
          </cell>
          <cell r="L143" t="str">
            <v>APROBADO&lt;br/&gt;NOTIFICADO A LA EMPRESA</v>
          </cell>
          <cell r="P143" t="str">
            <v>USD</v>
          </cell>
        </row>
        <row r="144">
          <cell r="A144">
            <v>1755866</v>
          </cell>
          <cell r="B144">
            <v>1815</v>
          </cell>
          <cell r="C144" t="str">
            <v>DIA</v>
          </cell>
          <cell r="D144">
            <v>39483</v>
          </cell>
          <cell r="E144">
            <v>2008</v>
          </cell>
          <cell r="F144">
            <v>2</v>
          </cell>
          <cell r="G144" t="str">
            <v>ANGLO AMERICAN PERU S.A.</v>
          </cell>
          <cell r="H144" t="str">
            <v>CHIPISPAYA</v>
          </cell>
          <cell r="I144" t="str">
            <v>CHIPISPAYA</v>
          </cell>
          <cell r="J144" t="str">
            <v>*230402&lt;br&gt;TACNA-TARATA-HEROES ALBARRACIN</v>
          </cell>
          <cell r="K144" t="str">
            <v>*8&lt;br&gt;BREÑA TORRES GRACIELA</v>
          </cell>
          <cell r="L144" t="str">
            <v>APROBADO&lt;br/&gt;NOTIFICADO A LA EMPRESA</v>
          </cell>
          <cell r="P144" t="str">
            <v>USD</v>
          </cell>
        </row>
        <row r="145">
          <cell r="A145">
            <v>1854237</v>
          </cell>
          <cell r="B145">
            <v>1995</v>
          </cell>
          <cell r="C145" t="str">
            <v>DIA</v>
          </cell>
          <cell r="D145">
            <v>39836</v>
          </cell>
          <cell r="E145">
            <v>2009</v>
          </cell>
          <cell r="F145">
            <v>1</v>
          </cell>
          <cell r="G145" t="str">
            <v>ANGLO AMERICAN PERU S.A.</v>
          </cell>
          <cell r="H145" t="str">
            <v>CHIPISPAYA</v>
          </cell>
          <cell r="I145" t="str">
            <v>CHIPISPAYA (MODIFICACION)</v>
          </cell>
          <cell r="J145" t="str">
            <v>*230402&lt;br&gt;TACNA-TARATA-HEROES ALBARRACIN</v>
          </cell>
          <cell r="K145" t="str">
            <v>*8&lt;br&gt;BREÑA TORRES GRACIELA</v>
          </cell>
          <cell r="L145" t="str">
            <v>APROBADO&lt;br/&gt;NOTIFICADO A LA EMPRESA</v>
          </cell>
          <cell r="P145" t="str">
            <v>USD</v>
          </cell>
        </row>
        <row r="146">
          <cell r="A146">
            <v>1958675</v>
          </cell>
          <cell r="B146">
            <v>2132</v>
          </cell>
          <cell r="C146" t="str">
            <v>DIA</v>
          </cell>
          <cell r="D146">
            <v>40203</v>
          </cell>
          <cell r="E146">
            <v>2010</v>
          </cell>
          <cell r="F146">
            <v>1</v>
          </cell>
          <cell r="G146" t="str">
            <v>ANGLO AMERICAN PERU S.A.</v>
          </cell>
          <cell r="H146" t="str">
            <v>CHIPISPAYA</v>
          </cell>
          <cell r="I146" t="str">
            <v>CHIPISPAYA (SEGUNDA MODIFICACION)</v>
          </cell>
          <cell r="J146" t="str">
            <v>*230402&lt;br&gt;TACNA-TARATA-HEROES ALBARRACIN</v>
          </cell>
          <cell r="K146" t="str">
            <v>*8&lt;br&gt;BREÑA TORRES GRACIELA</v>
          </cell>
          <cell r="L146" t="str">
            <v>NO PRESENTADO&lt;br/&gt;NOTIFICADO A LA EMPRESA</v>
          </cell>
          <cell r="P146" t="str">
            <v>USD</v>
          </cell>
        </row>
        <row r="147">
          <cell r="A147">
            <v>1964931</v>
          </cell>
          <cell r="B147">
            <v>2146</v>
          </cell>
          <cell r="C147" t="str">
            <v>DIA</v>
          </cell>
          <cell r="D147">
            <v>40220</v>
          </cell>
          <cell r="E147">
            <v>2010</v>
          </cell>
          <cell r="F147">
            <v>2</v>
          </cell>
          <cell r="G147" t="str">
            <v>ANGLO AMERICAN PERU S.A.</v>
          </cell>
          <cell r="H147" t="str">
            <v>CHIPISPAYA</v>
          </cell>
          <cell r="I147" t="str">
            <v>CHIPISPAYA</v>
          </cell>
          <cell r="J147" t="str">
            <v>*230402&lt;br&gt;TACNA-TARATA-HEROES ALBARRACIN</v>
          </cell>
          <cell r="K147" t="str">
            <v>*8&lt;br&gt;BREÑA TORRES GRACIELA</v>
          </cell>
          <cell r="L147" t="str">
            <v>APROBADO&lt;br/&gt;NOTIFICADO A LA EMPRESA</v>
          </cell>
          <cell r="P147" t="str">
            <v>USD</v>
          </cell>
        </row>
        <row r="148">
          <cell r="A148">
            <v>2153369</v>
          </cell>
          <cell r="B148">
            <v>2778</v>
          </cell>
          <cell r="C148" t="str">
            <v>DIA</v>
          </cell>
          <cell r="D148">
            <v>40900</v>
          </cell>
          <cell r="E148">
            <v>2011</v>
          </cell>
          <cell r="F148">
            <v>12</v>
          </cell>
          <cell r="G148" t="str">
            <v>ANGLO AMERICAN PERU S.A.</v>
          </cell>
          <cell r="H148" t="str">
            <v>MARION</v>
          </cell>
          <cell r="I148" t="str">
            <v>MARIONN</v>
          </cell>
          <cell r="J148" t="str">
            <v>*040602&lt;br&gt;AREQUIPA-CONDESUYOS-ANDARAY</v>
          </cell>
          <cell r="K148" t="str">
            <v>*8&lt;br&gt;BREÑA TORRES GRACIELA,*310&lt;br&gt;ROSALES GONZALES LUIS ALBERTO,*180&lt;br&gt;RAMIREZ PALET ALDO</v>
          </cell>
          <cell r="L148" t="str">
            <v>DESISTIDO&lt;br/&gt;NOTIFICADO A LA EMPRESA</v>
          </cell>
          <cell r="M148" t="str">
            <v>ResDirec-0009-2012/MEM-AAM</v>
          </cell>
          <cell r="N148" t="str">
            <v>12/01/2012</v>
          </cell>
          <cell r="O148">
            <v>700000</v>
          </cell>
          <cell r="P148" t="str">
            <v>USD</v>
          </cell>
        </row>
        <row r="149">
          <cell r="A149">
            <v>2160476</v>
          </cell>
          <cell r="B149">
            <v>2804</v>
          </cell>
          <cell r="C149" t="str">
            <v>DIA</v>
          </cell>
          <cell r="D149">
            <v>40925</v>
          </cell>
          <cell r="E149">
            <v>2012</v>
          </cell>
          <cell r="F149">
            <v>1</v>
          </cell>
          <cell r="G149" t="str">
            <v>ANGLO AMERICAN PERU S.A.</v>
          </cell>
          <cell r="H149" t="str">
            <v>CHIPISPAYA</v>
          </cell>
          <cell r="I149" t="str">
            <v>TERCERA MODIFICATORIA DEL PROYECTO CHIPISPAYA</v>
          </cell>
          <cell r="J149" t="str">
            <v>*230402&lt;br&gt;TACNA-TARATA-HEROES ALBARRACIN</v>
          </cell>
          <cell r="K149" t="str">
            <v>*8&lt;br&gt;BREÑA TORRES GRACIELA,*310&lt;br&gt;ROSALES GONZALES LUIS ALBERTO,*180&lt;br&gt;RAMIREZ PALET ALDO</v>
          </cell>
          <cell r="L149" t="str">
            <v>APROBADO&lt;br/&gt;NOTIFICADO A LA EMPRESA</v>
          </cell>
          <cell r="O149">
            <v>2000000</v>
          </cell>
          <cell r="P149" t="str">
            <v>USD</v>
          </cell>
        </row>
        <row r="150">
          <cell r="A150">
            <v>2160480</v>
          </cell>
          <cell r="B150">
            <v>2807</v>
          </cell>
          <cell r="C150" t="str">
            <v>DIA</v>
          </cell>
          <cell r="D150">
            <v>40925</v>
          </cell>
          <cell r="E150">
            <v>2012</v>
          </cell>
          <cell r="F150">
            <v>1</v>
          </cell>
          <cell r="G150" t="str">
            <v>ANGLO AMERICAN PERU S.A.</v>
          </cell>
          <cell r="H150" t="str">
            <v>MARION</v>
          </cell>
          <cell r="I150" t="str">
            <v>MARIONN</v>
          </cell>
          <cell r="J150" t="str">
            <v>*040602&lt;br&gt;AREQUIPA-CONDESUYOS-ANDARAY</v>
          </cell>
          <cell r="K150" t="str">
            <v>*8&lt;br&gt;BREÑA TORRES GRACIELA,*310&lt;br&gt;ROSALES GONZALES LUIS ALBERTO,*180&lt;br&gt;RAMIREZ PALET ALDO</v>
          </cell>
          <cell r="L150" t="str">
            <v>APROBADO&lt;br/&gt;NOTIFICADO A LA EMPRESA</v>
          </cell>
          <cell r="O150">
            <v>700000</v>
          </cell>
          <cell r="P150" t="str">
            <v>USD</v>
          </cell>
        </row>
        <row r="151">
          <cell r="A151">
            <v>2279961</v>
          </cell>
          <cell r="B151">
            <v>3871</v>
          </cell>
          <cell r="C151" t="str">
            <v>DIA</v>
          </cell>
          <cell r="D151">
            <v>41366</v>
          </cell>
          <cell r="E151">
            <v>2013</v>
          </cell>
          <cell r="F151">
            <v>4</v>
          </cell>
          <cell r="G151" t="str">
            <v>ANGLO AMERICAN PERU S.A.</v>
          </cell>
          <cell r="H151" t="str">
            <v>PINCO PINCO</v>
          </cell>
          <cell r="I151" t="str">
            <v>PINCO PINCO</v>
          </cell>
          <cell r="J151" t="str">
            <v>*180205&lt;br&gt;MOQUEGUA-GENERAL SANCHEZ CERRO-LA CAPILLA</v>
          </cell>
          <cell r="K151" t="str">
            <v>*8&lt;br&gt;BREÑA TORRES GRACIELA,*310&lt;br&gt;ROSALES GONZALES LUIS ALBERTO,*179&lt;br&gt;ZEGARRA ANCAJIMA, ANA SOFIA</v>
          </cell>
          <cell r="L151" t="str">
            <v>DESISTIDO&lt;br/&gt;NOTIFICADO A LA EMPRESA</v>
          </cell>
          <cell r="M151" t="str">
            <v>ResDirec-0103-2013/MEM-AAM</v>
          </cell>
          <cell r="N151" t="str">
            <v>10/04/2013</v>
          </cell>
          <cell r="O151">
            <v>1000000</v>
          </cell>
          <cell r="P151" t="str">
            <v>USD</v>
          </cell>
        </row>
        <row r="152">
          <cell r="A152">
            <v>2283732</v>
          </cell>
          <cell r="B152">
            <v>3885</v>
          </cell>
          <cell r="C152" t="str">
            <v>DIA</v>
          </cell>
          <cell r="D152">
            <v>41376</v>
          </cell>
          <cell r="E152">
            <v>2013</v>
          </cell>
          <cell r="F152">
            <v>4</v>
          </cell>
          <cell r="G152" t="str">
            <v>ANGLO AMERICAN PERU S.A.</v>
          </cell>
          <cell r="H152" t="str">
            <v>PINCO PINCO</v>
          </cell>
          <cell r="I152" t="str">
            <v>PINCO PINCO</v>
          </cell>
          <cell r="J152" t="str">
            <v>*180205&lt;br&gt;MOQUEGUA-GENERAL SANCHEZ CERRO-LA CAPILLA</v>
          </cell>
          <cell r="K152" t="str">
            <v>*8&lt;br&gt;BREÑA TORRES GRACIELA,*310&lt;br&gt;ROSALES GONZALES LUIS ALBERTO,*179&lt;br&gt;ZEGARRA ANCAJIMA, ANA SOFIA</v>
          </cell>
          <cell r="L152" t="str">
            <v>APROBADO&lt;br/&gt;NOTIFICADO A LA EMPRESA</v>
          </cell>
          <cell r="O152">
            <v>1000000</v>
          </cell>
          <cell r="P152" t="str">
            <v>USD</v>
          </cell>
        </row>
        <row r="153">
          <cell r="A153">
            <v>2337986</v>
          </cell>
          <cell r="B153">
            <v>4037</v>
          </cell>
          <cell r="C153" t="str">
            <v>DIA</v>
          </cell>
          <cell r="D153">
            <v>41572</v>
          </cell>
          <cell r="E153">
            <v>2013</v>
          </cell>
          <cell r="F153">
            <v>10</v>
          </cell>
          <cell r="G153" t="str">
            <v>ANGLO AMERICAN PERU S.A.</v>
          </cell>
          <cell r="H153" t="str">
            <v>CHIPISPAYA</v>
          </cell>
          <cell r="I153" t="str">
            <v>CUARTA MODIFICATORIA DEL PROYECTO CHIPISPAYA</v>
          </cell>
          <cell r="J153" t="str">
            <v>*230402&lt;br&gt;TACNA-TARATA-HEROES ALBARRACIN</v>
          </cell>
          <cell r="K153" t="str">
            <v>*8&lt;br&gt;BREÑA TORRES GRACIELA,*310&lt;br&gt;ROSALES GONZALES LUIS ALBERTO,*279&lt;br&gt;CRUZ LEDESMA, DEISY,*179&lt;br&gt;ZEGARRA ANCAJIMA, ANA SOFIA</v>
          </cell>
          <cell r="L153" t="str">
            <v>APROBADO&lt;br/&gt;NOTIFICADO A LA EMPRESA</v>
          </cell>
          <cell r="O153">
            <v>2000000</v>
          </cell>
          <cell r="P153" t="str">
            <v>USD</v>
          </cell>
        </row>
        <row r="154">
          <cell r="A154">
            <v>2340201</v>
          </cell>
          <cell r="B154">
            <v>4038</v>
          </cell>
          <cell r="C154" t="str">
            <v>DIA</v>
          </cell>
          <cell r="D154">
            <v>41583</v>
          </cell>
          <cell r="E154">
            <v>2013</v>
          </cell>
          <cell r="F154">
            <v>11</v>
          </cell>
          <cell r="G154" t="str">
            <v>ANGLO AMERICAN PERU S.A.</v>
          </cell>
          <cell r="H154" t="str">
            <v>QUINSACOLLO</v>
          </cell>
          <cell r="I154" t="str">
            <v>QUINSACOLLO</v>
          </cell>
          <cell r="J154" t="str">
            <v>*180106&lt;br&gt;MOQUEGUA-MARISCAL NIETO-TORATA</v>
          </cell>
          <cell r="K154" t="str">
            <v>*8&lt;br&gt;BREÑA TORRES GRACIELA,*310&lt;br&gt;ROSALES GONZALES LUIS ALBERTO,*279&lt;br&gt;CRUZ LEDESMA, DEISY,*179&lt;br&gt;ZEGARRA ANCAJIMA, ANA SOFIA</v>
          </cell>
          <cell r="L154" t="str">
            <v>APROBADO&lt;br/&gt;NOTIFICADO A LA EMPRESA</v>
          </cell>
          <cell r="O154">
            <v>1000000</v>
          </cell>
          <cell r="P154" t="str">
            <v>USD</v>
          </cell>
        </row>
        <row r="155">
          <cell r="A155">
            <v>2379672</v>
          </cell>
          <cell r="B155">
            <v>4114</v>
          </cell>
          <cell r="C155" t="str">
            <v>DIA</v>
          </cell>
          <cell r="D155">
            <v>41729</v>
          </cell>
          <cell r="E155">
            <v>2014</v>
          </cell>
          <cell r="F155">
            <v>3</v>
          </cell>
          <cell r="G155" t="str">
            <v>ANGLO AMERICAN PERU S.A.</v>
          </cell>
          <cell r="H155" t="str">
            <v>YAHUARCOCHA.</v>
          </cell>
          <cell r="I155" t="str">
            <v xml:space="preserve">YAHUARCOCHA </v>
          </cell>
          <cell r="J155" t="str">
            <v>*150902&lt;br&gt;LIMA-OYON-ANDAJES,*150903&lt;br&gt;LIMA-OYON-CAUJUL</v>
          </cell>
          <cell r="K155" t="str">
            <v>*8&lt;br&gt;BREÑA TORRES GRACIELA,*310&lt;br&gt;ROSALES GONZALES LUIS ALBERTO,*179&lt;br&gt;ZEGARRA ANCAJIMA, ANA SOFIA</v>
          </cell>
          <cell r="L155" t="str">
            <v>APROBADO&lt;br/&gt;NOTIFICADO A LA EMPRESA</v>
          </cell>
          <cell r="O155">
            <v>1550000</v>
          </cell>
          <cell r="P155" t="str">
            <v>USD</v>
          </cell>
        </row>
        <row r="156">
          <cell r="A156">
            <v>2576525</v>
          </cell>
          <cell r="B156">
            <v>6035</v>
          </cell>
          <cell r="C156" t="str">
            <v>DIA</v>
          </cell>
          <cell r="D156">
            <v>42405</v>
          </cell>
          <cell r="E156">
            <v>2016</v>
          </cell>
          <cell r="F156">
            <v>2</v>
          </cell>
          <cell r="G156" t="str">
            <v>ANGLO AMERICAN PERU S.A.</v>
          </cell>
          <cell r="H156" t="str">
            <v>CORCAPUNTA</v>
          </cell>
          <cell r="I156" t="str">
            <v>CORCAPUNTA</v>
          </cell>
          <cell r="J156" t="str">
            <v>*021705&lt;br&gt;ANCASH-RECUAY-LLACLLIN</v>
          </cell>
          <cell r="K156" t="str">
            <v>*25&lt;br&gt;PRADO VELASQUEZ ALFONSO,*341&lt;br&gt;INFANTE QUISPE, CESAR ANIBAL,*332&lt;br&gt;CANO VARGAS, SAMIR (APOYO),*310&lt;br&gt;ROSALES GONZALES LUIS ALBERTO</v>
          </cell>
          <cell r="L156" t="str">
            <v>APROBADO&lt;br/&gt;NOTIFICADO A LA EMPRESA</v>
          </cell>
          <cell r="O156">
            <v>983000</v>
          </cell>
          <cell r="P156" t="str">
            <v>USD</v>
          </cell>
        </row>
        <row r="157">
          <cell r="A157">
            <v>2816926</v>
          </cell>
          <cell r="B157">
            <v>7607</v>
          </cell>
          <cell r="C157" t="str">
            <v>DIA</v>
          </cell>
          <cell r="D157">
            <v>43245</v>
          </cell>
          <cell r="E157">
            <v>2018</v>
          </cell>
          <cell r="F157">
            <v>5</v>
          </cell>
          <cell r="G157" t="str">
            <v>ANGLO AMERICAN PERU S.A.</v>
          </cell>
          <cell r="H157" t="str">
            <v>CORCAPUNTA</v>
          </cell>
          <cell r="I157" t="str">
            <v>1RA MODIFICATORIA DIA CORCAPUNTA</v>
          </cell>
          <cell r="J157" t="str">
            <v>*021705&lt;br&gt;ANCASH-RECUAY-LLACLLIN</v>
          </cell>
          <cell r="K157" t="str">
            <v>*25&lt;br&gt;PRADO VELASQUEZ ALFONSO,*570&lt;br&gt;PEREZ BALDEON KAREN GRACIELA,*550&lt;br&gt;PEREZ LEON, LUZMILA (APOYO),*518&lt;br&gt;CHUQUIMANTARI ARTEAGA RUDDY ANDRE (APOYO)</v>
          </cell>
          <cell r="L157" t="str">
            <v>APROBADO&lt;br/&gt;NOTIFICADO A LA EMPRESA</v>
          </cell>
          <cell r="O157">
            <v>983000</v>
          </cell>
          <cell r="P157" t="str">
            <v>USD</v>
          </cell>
        </row>
        <row r="158">
          <cell r="A158">
            <v>2415577</v>
          </cell>
          <cell r="B158">
            <v>5318</v>
          </cell>
          <cell r="C158" t="str">
            <v>ITS</v>
          </cell>
          <cell r="D158">
            <v>41842</v>
          </cell>
          <cell r="E158">
            <v>2014</v>
          </cell>
          <cell r="F158">
            <v>7</v>
          </cell>
          <cell r="G158" t="str">
            <v>ANGLO AMERICAN PERU S.A.</v>
          </cell>
          <cell r="H158" t="str">
            <v>YAHUARCOCHA.</v>
          </cell>
          <cell r="I158" t="str">
            <v xml:space="preserve">YAHUARCOCHA </v>
          </cell>
          <cell r="J158" t="str">
            <v>*150902&lt;br&gt;LIMA-OYON-ANDAJES,*150903&lt;br&gt;LIMA-OYON-CAUJUL</v>
          </cell>
          <cell r="K158" t="str">
            <v>*8&lt;br&gt;BREÑA TORRES GRACIELA,*251&lt;br&gt;INFANTE QUISPE, CESAR ANIBAL,*179&lt;br&gt;ZEGARRA ANCAJIMA, ANA SOFIA,*148&lt;br&gt;ROSALES GONZALES,LUIS,*25&lt;br&gt;PRADO VELASQUEZ ALFONSO</v>
          </cell>
          <cell r="L158" t="str">
            <v>CONFORME&lt;br/&gt;NOTIFICADO A LA EMPRESA</v>
          </cell>
          <cell r="M158" t="str">
            <v>ResDirec-0419-2014/MEM-DGAAM</v>
          </cell>
          <cell r="N158" t="str">
            <v>13/08/2014</v>
          </cell>
          <cell r="O158">
            <v>1550000</v>
          </cell>
        </row>
        <row r="159">
          <cell r="A159">
            <v>2438133</v>
          </cell>
          <cell r="B159">
            <v>5470</v>
          </cell>
          <cell r="C159" t="str">
            <v>ITS</v>
          </cell>
          <cell r="D159">
            <v>41921</v>
          </cell>
          <cell r="E159">
            <v>2014</v>
          </cell>
          <cell r="F159">
            <v>10</v>
          </cell>
          <cell r="G159" t="str">
            <v>ANGLO AMERICAN PERU S.A.</v>
          </cell>
          <cell r="H159" t="str">
            <v>YAHUARCOCHA.</v>
          </cell>
          <cell r="I159" t="str">
            <v xml:space="preserve">YAHUARCOCHA </v>
          </cell>
          <cell r="J159" t="str">
            <v>*150902&lt;br&gt;LIMA-OYON-ANDAJES,*150903&lt;br&gt;LIMA-OYON-CAUJUL</v>
          </cell>
          <cell r="K159" t="str">
            <v>*8&lt;br&gt;BREÑA TORRES GRACIELA,*251&lt;br&gt;INFANTE QUISPE, CESAR ANIBAL,*179&lt;br&gt;ZEGARRA ANCAJIMA, ANA SOFIA,*148&lt;br&gt;ROSALES GONZALES,LUIS</v>
          </cell>
          <cell r="L159" t="str">
            <v>CONFORME&lt;br/&gt;NOTIFICADO A LA EMPRESA</v>
          </cell>
          <cell r="M159" t="str">
            <v>ResDirec-0535-2014/MEM-DGAAM</v>
          </cell>
          <cell r="N159" t="str">
            <v>24/10/2014</v>
          </cell>
          <cell r="O159">
            <v>1550000</v>
          </cell>
        </row>
        <row r="160">
          <cell r="A160">
            <v>2678408</v>
          </cell>
          <cell r="B160">
            <v>6489</v>
          </cell>
          <cell r="C160" t="str">
            <v>ITS</v>
          </cell>
          <cell r="D160">
            <v>42769</v>
          </cell>
          <cell r="E160">
            <v>2017</v>
          </cell>
          <cell r="F160">
            <v>2</v>
          </cell>
          <cell r="G160" t="str">
            <v>ANGLO AMERICAN PERU S.A.</v>
          </cell>
          <cell r="H160" t="str">
            <v>CORCAPUNTA</v>
          </cell>
          <cell r="I160" t="str">
            <v>1ER ITS DE LA DIA DEL PROYECTO CORCAPUNTA</v>
          </cell>
          <cell r="J160" t="str">
            <v>*021705&lt;br&gt;ANCASH-RECUAY-LLACLLIN</v>
          </cell>
          <cell r="K160" t="str">
            <v>*25&lt;br&gt;PRADO VELASQUEZ ALFONSO,*310&lt;br&gt;ROSALES GONZALES LUIS ALBERTO</v>
          </cell>
          <cell r="L160" t="str">
            <v>CONFORME&lt;br/&gt;NOTIFICADO A LA EMPRESA</v>
          </cell>
          <cell r="M160" t="str">
            <v>ResDirec-0064-2017/MEM-DGAAM</v>
          </cell>
          <cell r="N160" t="str">
            <v>01/03/2017</v>
          </cell>
          <cell r="O160">
            <v>983000</v>
          </cell>
        </row>
        <row r="161">
          <cell r="A161">
            <v>3014126</v>
          </cell>
          <cell r="B161">
            <v>7260</v>
          </cell>
          <cell r="C161" t="str">
            <v>ITS</v>
          </cell>
          <cell r="D161">
            <v>43848</v>
          </cell>
          <cell r="E161">
            <v>2020</v>
          </cell>
          <cell r="F161">
            <v>1</v>
          </cell>
          <cell r="G161" t="str">
            <v>ANGLO AMERICAN PERU S.A.</v>
          </cell>
          <cell r="H161" t="str">
            <v>CORCAPUNTA</v>
          </cell>
          <cell r="I161" t="str">
            <v>1ER ITS DE LA 1RA MODIFICATORIA DIA CORCAPUNTA</v>
          </cell>
          <cell r="J161" t="str">
            <v>*021705&lt;br&gt;ANCASH-RECUAY-LLACLLIN</v>
          </cell>
          <cell r="K161" t="str">
            <v>*25&lt;br&gt;PRADO VELASQUEZ ALFONSO,*684&lt;br&gt;MARTEL GORA MIGUEL LUIS,*671&lt;br&gt;CUBAS PARIMANGO LORENZO JARED,*610&lt;br&gt;FARFAN REYES MIRIAM ELIZABETH</v>
          </cell>
          <cell r="L161" t="str">
            <v>CONFORME&lt;br/&gt;NOTIFICADO A LA EMPRESA</v>
          </cell>
          <cell r="M161" t="str">
            <v>ResDirec-0080-2020/MINEM-DGAAM</v>
          </cell>
          <cell r="N161" t="str">
            <v>15/07/2020</v>
          </cell>
          <cell r="O161">
            <v>893000</v>
          </cell>
        </row>
        <row r="162">
          <cell r="A162">
            <v>2992014</v>
          </cell>
          <cell r="B162">
            <v>8203</v>
          </cell>
          <cell r="C162" t="str">
            <v>FTA</v>
          </cell>
          <cell r="D162">
            <v>43774</v>
          </cell>
          <cell r="E162">
            <v>2019</v>
          </cell>
          <cell r="F162">
            <v>11</v>
          </cell>
          <cell r="G162" t="str">
            <v>ANGLO AMERICAN PERU S.A.</v>
          </cell>
          <cell r="H162" t="str">
            <v>ALMIRA</v>
          </cell>
          <cell r="I162" t="str">
            <v>PROYECTO DE EXPLORACIÓN MINERA ALMIRA</v>
          </cell>
          <cell r="J162" t="str">
            <v>*230405&lt;br&gt;TACNA-TARATA-SITAJARA</v>
          </cell>
          <cell r="K162" t="str">
            <v>*25&lt;br&gt;PRADO VELASQUEZ ALFONSO,*671&lt;br&gt;CUBAS PARIMANGO LORENZO JARED,*663&lt;br&gt;CAMAN SANTILLANA REINHARD OLENKO (APoyo),*610&lt;br&gt;FARFAN REYES MIRIAM ELIZABETH</v>
          </cell>
          <cell r="L162" t="str">
            <v>APROBADO&lt;br/&gt;NOTIFICADO A LA EMPRESA</v>
          </cell>
          <cell r="M162" t="str">
            <v>ResDirec-0202-2019/MINEM-DGAAM</v>
          </cell>
          <cell r="N162" t="str">
            <v>20/11/2019</v>
          </cell>
          <cell r="O162">
            <v>2217135</v>
          </cell>
          <cell r="P162" t="str">
            <v>USD</v>
          </cell>
        </row>
        <row r="163">
          <cell r="A163">
            <v>1244492</v>
          </cell>
          <cell r="B163">
            <v>472</v>
          </cell>
          <cell r="C163" t="str">
            <v>EIAsd</v>
          </cell>
          <cell r="D163">
            <v>36290</v>
          </cell>
          <cell r="E163">
            <v>1999</v>
          </cell>
          <cell r="F163">
            <v>5</v>
          </cell>
          <cell r="G163" t="str">
            <v>ANGLO AMERICAN QUELLAVECO S.A.</v>
          </cell>
          <cell r="H163" t="str">
            <v>QUELLAVECO</v>
          </cell>
          <cell r="I163" t="str">
            <v>EXPLORACION</v>
          </cell>
          <cell r="J163" t="str">
            <v>*180106&lt;br&gt;MOQUEGUA-MARISCAL NIETO-TORATA</v>
          </cell>
          <cell r="K163" t="str">
            <v>*29&lt;br&gt;ARCHIVO</v>
          </cell>
          <cell r="L163" t="str">
            <v>CONCLUIDO</v>
          </cell>
          <cell r="P163" t="str">
            <v>USD</v>
          </cell>
        </row>
        <row r="164">
          <cell r="A164">
            <v>1649496</v>
          </cell>
          <cell r="B164">
            <v>1536</v>
          </cell>
          <cell r="C164" t="str">
            <v>DIA</v>
          </cell>
          <cell r="D164">
            <v>39034</v>
          </cell>
          <cell r="E164">
            <v>2006</v>
          </cell>
          <cell r="F164">
            <v>11</v>
          </cell>
          <cell r="G164" t="str">
            <v>ANGLO AMERICAN QUELLAVECO S.A.</v>
          </cell>
          <cell r="H164" t="str">
            <v>QUELLAVECO</v>
          </cell>
          <cell r="I164" t="str">
            <v>QUELLAVECO</v>
          </cell>
          <cell r="J164" t="str">
            <v>*180106&lt;br&gt;MOQUEGUA-MARISCAL NIETO-TORATA</v>
          </cell>
          <cell r="K164" t="str">
            <v>*1&lt;br&gt;ACEVEDO FERNANDEZ ELIAS</v>
          </cell>
          <cell r="L164" t="str">
            <v>APROBADO&lt;br/&gt;NOTIFICADO A LA EMPRESA</v>
          </cell>
          <cell r="P164" t="str">
            <v>USD</v>
          </cell>
        </row>
        <row r="165">
          <cell r="A165">
            <v>1670038</v>
          </cell>
          <cell r="B165">
            <v>1588</v>
          </cell>
          <cell r="C165" t="str">
            <v>DIA</v>
          </cell>
          <cell r="D165">
            <v>39128</v>
          </cell>
          <cell r="E165">
            <v>2007</v>
          </cell>
          <cell r="F165">
            <v>2</v>
          </cell>
          <cell r="G165" t="str">
            <v>ANGLO AMERICAN QUELLAVECO S.A.</v>
          </cell>
          <cell r="H165" t="str">
            <v>QUELLAVECO</v>
          </cell>
          <cell r="I165" t="str">
            <v>QUELLAVECO (SEGUNDA CAMPAÑA DE EXPLORACION)</v>
          </cell>
          <cell r="J165" t="str">
            <v>*180106&lt;br&gt;MOQUEGUA-MARISCAL NIETO-TORATA</v>
          </cell>
          <cell r="K165" t="str">
            <v>*1&lt;br&gt;ACEVEDO FERNANDEZ ELIAS</v>
          </cell>
          <cell r="L165" t="str">
            <v>APROBADO&lt;br/&gt;NOTIFICADO A LA EMPRESA</v>
          </cell>
          <cell r="P165" t="str">
            <v>USD</v>
          </cell>
        </row>
        <row r="166">
          <cell r="A166">
            <v>2396753</v>
          </cell>
          <cell r="B166">
            <v>4211</v>
          </cell>
          <cell r="C166" t="str">
            <v>DIA</v>
          </cell>
          <cell r="D166">
            <v>41793</v>
          </cell>
          <cell r="E166">
            <v>2014</v>
          </cell>
          <cell r="F166">
            <v>6</v>
          </cell>
          <cell r="G166" t="str">
            <v>ANGLO AMERICAN QUELLAVECO S.A.</v>
          </cell>
          <cell r="H166" t="str">
            <v>PUCA URKKU</v>
          </cell>
          <cell r="I166" t="str">
            <v>PUCA URKKU</v>
          </cell>
          <cell r="J166" t="str">
            <v>*180101&lt;br&gt;MOQUEGUA-MARISCAL NIETO-MOQUEGUA,*230302&lt;br&gt;TACNA-JORGE BASADRE-ILABAYA</v>
          </cell>
          <cell r="K166" t="str">
            <v>*8&lt;br&gt;BREÑA TORRES GRACIELA,*341&lt;br&gt;INFANTE QUISPE, CESAR ANIBAL,*310&lt;br&gt;ROSALES GONZALES LUIS ALBERTO,*179&lt;br&gt;ZEGARRA ANCAJIMA, ANA SOFIA</v>
          </cell>
          <cell r="L166" t="str">
            <v>APROBADO&lt;br/&gt;NOTIFICADO A LA EMPRESA</v>
          </cell>
          <cell r="O166">
            <v>1000000</v>
          </cell>
          <cell r="P166" t="str">
            <v>USD</v>
          </cell>
        </row>
        <row r="167">
          <cell r="A167">
            <v>2413364</v>
          </cell>
          <cell r="B167">
            <v>4225</v>
          </cell>
          <cell r="C167" t="str">
            <v>DIA</v>
          </cell>
          <cell r="D167">
            <v>41834</v>
          </cell>
          <cell r="E167">
            <v>2014</v>
          </cell>
          <cell r="F167">
            <v>7</v>
          </cell>
          <cell r="G167" t="str">
            <v>ANGLO AMERICAN QUELLAVECO S.A.</v>
          </cell>
          <cell r="H167" t="str">
            <v>PEDREGAL</v>
          </cell>
          <cell r="I167" t="str">
            <v>PEDREGAL</v>
          </cell>
          <cell r="J167" t="str">
            <v>*180101&lt;br&gt;MOQUEGUA-MARISCAL NIETO-MOQUEGUA,*180106&lt;br&gt;MOQUEGUA-MARISCAL NIETO-TORATA</v>
          </cell>
          <cell r="K167" t="str">
            <v>*25&lt;br&gt;PRADO VELASQUEZ ALFONSO,*310&lt;br&gt;ROSALES GONZALES LUIS ALBERTO,*179&lt;br&gt;ZEGARRA ANCAJIMA, ANA SOFIA</v>
          </cell>
          <cell r="L167" t="str">
            <v>APROBADO&lt;br/&gt;NOTIFICADO A LA EMPRESA</v>
          </cell>
          <cell r="O167">
            <v>1000000</v>
          </cell>
          <cell r="P167" t="str">
            <v>USD</v>
          </cell>
        </row>
        <row r="168">
          <cell r="A168">
            <v>2515184</v>
          </cell>
          <cell r="B168">
            <v>5740</v>
          </cell>
          <cell r="C168" t="str">
            <v>DIA</v>
          </cell>
          <cell r="D168">
            <v>42193</v>
          </cell>
          <cell r="E168">
            <v>2015</v>
          </cell>
          <cell r="F168">
            <v>7</v>
          </cell>
          <cell r="G168" t="str">
            <v>ANGLO AMERICAN QUELLAVECO S.A.</v>
          </cell>
          <cell r="H168" t="str">
            <v>SAN MARTIN</v>
          </cell>
          <cell r="I168" t="str">
            <v>SAN MARTIN</v>
          </cell>
          <cell r="J168" t="str">
            <v>*180106&lt;br&gt;MOQUEGUA-MARISCAL NIETO-TORATA</v>
          </cell>
          <cell r="K168" t="str">
            <v>*8&lt;br&gt;BREÑA TORRES GRACIELA,*341&lt;br&gt;INFANTE QUISPE, CESAR ANIBAL,*332&lt;br&gt;CANO VARGAS, SAMIR (APOYO),*310&lt;br&gt;ROSALES GONZALES LUIS ALBERTO</v>
          </cell>
          <cell r="L168" t="str">
            <v>APROBADO&lt;br/&gt;NOTIFICADO A LA EMPRESA</v>
          </cell>
          <cell r="O168">
            <v>2000000</v>
          </cell>
          <cell r="P168" t="str">
            <v>USD</v>
          </cell>
        </row>
        <row r="169">
          <cell r="A169">
            <v>1683790</v>
          </cell>
          <cell r="B169">
            <v>1631</v>
          </cell>
          <cell r="C169" t="str">
            <v>EIAsd</v>
          </cell>
          <cell r="D169">
            <v>39189</v>
          </cell>
          <cell r="E169">
            <v>2007</v>
          </cell>
          <cell r="F169">
            <v>4</v>
          </cell>
          <cell r="G169" t="str">
            <v>ANGLO AMERICAN QUELLAVECO S.A.</v>
          </cell>
          <cell r="H169" t="str">
            <v>QUELLAVECO</v>
          </cell>
          <cell r="I169" t="str">
            <v>EXPLORACION SUBTERRANEA</v>
          </cell>
          <cell r="J169" t="str">
            <v>*180106&lt;br&gt;MOQUEGUA-MARISCAL NIETO-TORATA</v>
          </cell>
          <cell r="K169" t="str">
            <v>*1&lt;br&gt;ACEVEDO FERNANDEZ ELIAS</v>
          </cell>
          <cell r="L169" t="str">
            <v>APROBADO&lt;br/&gt;NOTIFICADO A LA EMPRESA</v>
          </cell>
          <cell r="P169" t="str">
            <v>USD</v>
          </cell>
        </row>
        <row r="170">
          <cell r="A170">
            <v>1765035</v>
          </cell>
          <cell r="B170">
            <v>1850</v>
          </cell>
          <cell r="C170" t="str">
            <v>EIAsd</v>
          </cell>
          <cell r="D170">
            <v>39514</v>
          </cell>
          <cell r="E170">
            <v>2008</v>
          </cell>
          <cell r="F170">
            <v>3</v>
          </cell>
          <cell r="G170" t="str">
            <v>ANGLO AMERICAN QUELLAVECO S.A.</v>
          </cell>
          <cell r="H170" t="str">
            <v>QUELLAVECO</v>
          </cell>
          <cell r="I170" t="str">
            <v xml:space="preserve">EXPLORACION QUELLAVECO CAMPAÑA DE PERFORACION AIRE REVERSO </v>
          </cell>
          <cell r="J170" t="str">
            <v>*180106&lt;br&gt;MOQUEGUA-MARISCAL NIETO-TORATA</v>
          </cell>
          <cell r="K170" t="str">
            <v>*1&lt;br&gt;ACEVEDO FERNANDEZ ELIAS</v>
          </cell>
          <cell r="L170" t="str">
            <v>APROBADO&lt;br/&gt;NOTIFICADO A LA EMPRESA</v>
          </cell>
          <cell r="P170" t="str">
            <v>USD</v>
          </cell>
        </row>
        <row r="171">
          <cell r="A171">
            <v>1856167</v>
          </cell>
          <cell r="B171">
            <v>1998</v>
          </cell>
          <cell r="C171" t="str">
            <v>EIAsd</v>
          </cell>
          <cell r="D171">
            <v>39846</v>
          </cell>
          <cell r="E171">
            <v>2009</v>
          </cell>
          <cell r="F171">
            <v>2</v>
          </cell>
          <cell r="G171" t="str">
            <v>ANGLO AMERICAN QUELLAVECO S.A.</v>
          </cell>
          <cell r="H171" t="str">
            <v>QUELLAVECO</v>
          </cell>
          <cell r="I171" t="str">
            <v>AMPLIACION DE PLAZO DE EJECUCION DE PROGRAMA DE EXPLORACION</v>
          </cell>
          <cell r="J171" t="str">
            <v>*180106&lt;br&gt;MOQUEGUA-MARISCAL NIETO-TORATA</v>
          </cell>
          <cell r="K171" t="str">
            <v>*49&lt;br&gt;RETAMOZO PLACIDO</v>
          </cell>
          <cell r="L171" t="str">
            <v>IMPROCEDENTE&lt;br/&gt;NOTIFICADO A LA EMPRESA</v>
          </cell>
          <cell r="P171" t="str">
            <v>USD</v>
          </cell>
        </row>
        <row r="172">
          <cell r="A172">
            <v>2043419</v>
          </cell>
          <cell r="B172">
            <v>2303</v>
          </cell>
          <cell r="C172" t="str">
            <v>EIAsd</v>
          </cell>
          <cell r="D172">
            <v>40497</v>
          </cell>
          <cell r="E172">
            <v>2010</v>
          </cell>
          <cell r="F172">
            <v>11</v>
          </cell>
          <cell r="G172" t="str">
            <v>ANGLO AMERICAN QUELLAVECO S.A.</v>
          </cell>
          <cell r="H172" t="str">
            <v>QUELLAVECO</v>
          </cell>
          <cell r="I172" t="str">
            <v>EXPLORACION AL NOR OESTE (NO) DEL YACIMIENTO QUELLAVECO</v>
          </cell>
          <cell r="J172" t="str">
            <v>*180106&lt;br&gt;MOQUEGUA-MARISCAL NIETO-TORATA</v>
          </cell>
          <cell r="K172" t="str">
            <v>*31&lt;br&gt;AZURIN GONZALES CARLOS</v>
          </cell>
          <cell r="L172" t="str">
            <v>APROBADO&lt;br/&gt;NOTIFICADO A LA EMPRESA</v>
          </cell>
          <cell r="P172" t="str">
            <v>USD</v>
          </cell>
        </row>
        <row r="173">
          <cell r="A173">
            <v>2378291</v>
          </cell>
          <cell r="B173">
            <v>3028</v>
          </cell>
          <cell r="C173" t="str">
            <v>ITS</v>
          </cell>
          <cell r="D173">
            <v>41724</v>
          </cell>
          <cell r="E173">
            <v>2014</v>
          </cell>
          <cell r="F173">
            <v>3</v>
          </cell>
          <cell r="G173" t="str">
            <v>ANGLO AMERICAN QUELLAVECO S.A.</v>
          </cell>
          <cell r="H173" t="str">
            <v>QUELLAVECO</v>
          </cell>
          <cell r="I173" t="str">
            <v>MODIFICACION DE E.I.A. PROYECTO MINERO QUELLAVECO</v>
          </cell>
          <cell r="J173" t="str">
            <v>*230302&lt;br&gt;TACNA-JORGE BASADRE-ILABAYA,*180102&lt;br&gt;MOQUEGUA-MARISCAL NIETO-CARUMAS,*180101&lt;br&gt;MOQUEGUA-MARISCAL NIETO-MOQUEGUA,*180106&lt;br&gt;MOQUEGUA-MARISCAL NIETO-TORATA</v>
          </cell>
          <cell r="K173" t="str">
            <v>*3&lt;br&gt;ALFARO LÓPEZ WUALTER,*286&lt;br&gt;MIYASIRO LÓPEZ, MARÍA,*284&lt;br&gt;LINARES ALVARADO, JOSE LUIS,*278&lt;br&gt;TENORIO MALDONADO, MARIO,*227&lt;br&gt;BUSTAMANTE BECERRA JOSE LUIS,*217&lt;br&gt;CASTELO MAMANCHURA GUSTAVO JAVIER,*190&lt;br&gt;TIPULA MAMANI, RICHARD,*25&lt;br&gt;PRADO VELASQUEZ ALFONSO</v>
          </cell>
          <cell r="L173" t="str">
            <v>CONFORME&lt;br/&gt;NOTIFICADO A LA EMPRESA</v>
          </cell>
          <cell r="M173" t="str">
            <v>ResDirec-0156-2013/MEM-AAM</v>
          </cell>
          <cell r="N173" t="str">
            <v>21/05/2013</v>
          </cell>
          <cell r="O173">
            <v>3300000000000</v>
          </cell>
        </row>
        <row r="174">
          <cell r="A174">
            <v>1278502</v>
          </cell>
          <cell r="B174">
            <v>4487</v>
          </cell>
          <cell r="C174" t="str">
            <v>EIA</v>
          </cell>
          <cell r="D174">
            <v>36651</v>
          </cell>
          <cell r="E174">
            <v>2000</v>
          </cell>
          <cell r="F174">
            <v>5</v>
          </cell>
          <cell r="G174" t="str">
            <v>ANGLO AMERICAN QUELLAVECO S.A.</v>
          </cell>
          <cell r="H174" t="str">
            <v>QUELLAVECO</v>
          </cell>
          <cell r="I174" t="str">
            <v>PROYECTO QUELLAVECO</v>
          </cell>
          <cell r="J174" t="str">
            <v>*180106&lt;br&gt;MOQUEGUA-MARISCAL NIETO-TORATA</v>
          </cell>
          <cell r="K174" t="str">
            <v>*44&lt;br&gt;MEDINA FERNANDO</v>
          </cell>
          <cell r="L174" t="str">
            <v>APROBADO</v>
          </cell>
          <cell r="P174" t="str">
            <v>USD</v>
          </cell>
        </row>
        <row r="175">
          <cell r="A175">
            <v>1826227</v>
          </cell>
          <cell r="B175">
            <v>4888</v>
          </cell>
          <cell r="C175" t="str">
            <v>EIA</v>
          </cell>
          <cell r="D175">
            <v>39724</v>
          </cell>
          <cell r="E175">
            <v>2008</v>
          </cell>
          <cell r="F175">
            <v>10</v>
          </cell>
          <cell r="G175" t="str">
            <v>ANGLO AMERICAN QUELLAVECO S.A.</v>
          </cell>
          <cell r="H175" t="str">
            <v>QUELLAVECO</v>
          </cell>
          <cell r="I175" t="str">
            <v>MODIFICACION DE E.I.A. PROYECTO MINERO QUELLAVECO</v>
          </cell>
          <cell r="J175" t="str">
            <v>*180106&lt;br&gt;MOQUEGUA-MARISCAL NIETO-TORATA</v>
          </cell>
          <cell r="K175" t="str">
            <v>*31&lt;br&gt;AZURIN GONZALES CARLOS</v>
          </cell>
          <cell r="L175" t="str">
            <v>APROBADO&lt;br/&gt;NOTIFICADO A LA EMPRESA</v>
          </cell>
          <cell r="P175" t="str">
            <v>USD</v>
          </cell>
        </row>
        <row r="176">
          <cell r="A176">
            <v>1959417</v>
          </cell>
          <cell r="B176">
            <v>4989</v>
          </cell>
          <cell r="C176" t="str">
            <v>EIA</v>
          </cell>
          <cell r="D176">
            <v>40206</v>
          </cell>
          <cell r="E176">
            <v>2010</v>
          </cell>
          <cell r="F176">
            <v>1</v>
          </cell>
          <cell r="G176" t="str">
            <v>ANGLO AMERICAN QUELLAVECO S.A.</v>
          </cell>
          <cell r="H176" t="str">
            <v>QUELLAVECO</v>
          </cell>
          <cell r="I176" t="str">
            <v>SEGUNDA MODIFICACION DE EIA PROYECTO MINERO QUELLAVECO</v>
          </cell>
          <cell r="J176" t="str">
            <v>*180106&lt;br&gt;MOQUEGUA-MARISCAL NIETO-TORATA</v>
          </cell>
          <cell r="K176" t="str">
            <v>*31&lt;br&gt;AZURIN GONZALES CARLOS</v>
          </cell>
          <cell r="L176" t="str">
            <v>APROBADO&lt;br/&gt;NOTIFICADO A LA EMPRESA</v>
          </cell>
          <cell r="P176" t="str">
            <v>USD</v>
          </cell>
        </row>
        <row r="177">
          <cell r="A177">
            <v>2178780</v>
          </cell>
          <cell r="B177">
            <v>5157</v>
          </cell>
          <cell r="C177" t="str">
            <v>EIA</v>
          </cell>
          <cell r="D177">
            <v>40998</v>
          </cell>
          <cell r="E177">
            <v>2012</v>
          </cell>
          <cell r="F177">
            <v>3</v>
          </cell>
          <cell r="G177" t="str">
            <v>ANGLO AMERICAN QUELLAVECO S.A.</v>
          </cell>
          <cell r="H177" t="str">
            <v>QUELLAVECO</v>
          </cell>
          <cell r="I177" t="str">
            <v>MODIFICACIÓN DEL ESTUDIO DE IMPACTO AMBIENTAL - OPTIMIZACIÓN DEL   DISEÑO Y OPER</v>
          </cell>
          <cell r="J177" t="str">
            <v>*180106&lt;br&gt;MOQUEGUA-MARISCAL NIETO-TORATA</v>
          </cell>
          <cell r="K177" t="str">
            <v>*128&lt;br&gt;ESTELA SILVA MELANIO</v>
          </cell>
          <cell r="L177" t="str">
            <v>APROBADO&lt;br/&gt;NOTIFICADO A LA EMPRESA</v>
          </cell>
          <cell r="P177" t="str">
            <v>USD</v>
          </cell>
        </row>
        <row r="178">
          <cell r="A178">
            <v>2416173</v>
          </cell>
          <cell r="B178">
            <v>5331</v>
          </cell>
          <cell r="C178" t="str">
            <v>ITS</v>
          </cell>
          <cell r="D178">
            <v>41844</v>
          </cell>
          <cell r="E178">
            <v>2014</v>
          </cell>
          <cell r="F178">
            <v>7</v>
          </cell>
          <cell r="G178" t="str">
            <v>ANGLO AMERICAN QUELLAVECO S.A.</v>
          </cell>
          <cell r="H178" t="str">
            <v>PUCA URKKU</v>
          </cell>
          <cell r="I178" t="str">
            <v>PUCA URKKU</v>
          </cell>
          <cell r="J178" t="str">
            <v>*230302&lt;br&gt;TACNA-JORGE BASADRE-ILABAYA,*180101&lt;br&gt;MOQUEGUA-MARISCAL NIETO-MOQUEGUA</v>
          </cell>
          <cell r="K178" t="str">
            <v>*8&lt;br&gt;BREÑA TORRES GRACIELA,*251&lt;br&gt;INFANTE QUISPE, CESAR ANIBAL,*179&lt;br&gt;ZEGARRA ANCAJIMA, ANA SOFIA,*148&lt;br&gt;ROSALES GONZALES,LUIS,*25&lt;br&gt;PRADO VELASQUEZ ALFONSO</v>
          </cell>
          <cell r="L178" t="str">
            <v>CONFORME&lt;br/&gt;NOTIFICADO A LA EMPRESA</v>
          </cell>
          <cell r="M178" t="str">
            <v>ResDirec-0425-2014/MEM-DGAAM</v>
          </cell>
          <cell r="N178" t="str">
            <v>18/08/2014</v>
          </cell>
          <cell r="O178">
            <v>1000000</v>
          </cell>
        </row>
        <row r="179">
          <cell r="A179">
            <v>2463146</v>
          </cell>
          <cell r="B179">
            <v>5637</v>
          </cell>
          <cell r="C179" t="str">
            <v>ITS</v>
          </cell>
          <cell r="D179">
            <v>42013</v>
          </cell>
          <cell r="E179">
            <v>2015</v>
          </cell>
          <cell r="F179">
            <v>1</v>
          </cell>
          <cell r="G179" t="str">
            <v>ANGLO AMERICAN QUELLAVECO S.A.</v>
          </cell>
          <cell r="H179" t="str">
            <v>PUCA URKKU</v>
          </cell>
          <cell r="I179" t="str">
            <v>PUCA URKKU</v>
          </cell>
          <cell r="J179" t="str">
            <v>*230302&lt;br&gt;TACNA-JORGE BASADRE-ILABAYA,*180101&lt;br&gt;MOQUEGUA-MARISCAL NIETO-MOQUEGUA</v>
          </cell>
          <cell r="K179" t="str">
            <v>*8&lt;br&gt;BREÑA TORRES GRACIELA,*310&lt;br&gt;ROSALES GONZALES LUIS ALBERTO,*251&lt;br&gt;INFANTE QUISPE, CESAR ANIBAL,*179&lt;br&gt;ZEGARRA ANCAJIMA, ANA SOFIA</v>
          </cell>
          <cell r="L179" t="str">
            <v>CONFORME&lt;br/&gt;NOTIFICADO A LA EMPRESA</v>
          </cell>
          <cell r="M179" t="str">
            <v>ResDirec-0055-2015/MEM-DGAAM</v>
          </cell>
          <cell r="N179" t="str">
            <v>27/01/2015</v>
          </cell>
          <cell r="O179">
            <v>1000000</v>
          </cell>
        </row>
        <row r="180">
          <cell r="A180">
            <v>2492154</v>
          </cell>
          <cell r="B180">
            <v>5796</v>
          </cell>
          <cell r="C180" t="str">
            <v>ITS</v>
          </cell>
          <cell r="D180">
            <v>42118</v>
          </cell>
          <cell r="E180">
            <v>2015</v>
          </cell>
          <cell r="F180">
            <v>4</v>
          </cell>
          <cell r="G180" t="str">
            <v>ANGLO AMERICAN QUELLAVECO S.A.</v>
          </cell>
          <cell r="H180" t="str">
            <v>PEDREGAL</v>
          </cell>
          <cell r="I180" t="str">
            <v>PEDREGAL</v>
          </cell>
          <cell r="J180" t="str">
            <v>*180106&lt;br&gt;MOQUEGUA-MARISCAL NIETO-TORATA,*180101&lt;br&gt;MOQUEGUA-MARISCAL NIETO-MOQUEGUA</v>
          </cell>
          <cell r="K180" t="str">
            <v>*8&lt;br&gt;BREÑA TORRES GRACIELA,*332&lt;br&gt;CANO VARGAS, SAMIR (APOYO),*310&lt;br&gt;ROSALES GONZALES LUIS ALBERTO,*275&lt;br&gt;ALVARDO BARRENECHEA, MARKO,*251&lt;br&gt;INFANTE QUISPE, CESAR ANIBAL,*234&lt;br&gt;ANGEL CHAVEZ MENDOZA</v>
          </cell>
          <cell r="L180" t="str">
            <v>CONFORME&lt;br/&gt;NOTIFICADO A LA EMPRESA</v>
          </cell>
          <cell r="M180" t="str">
            <v>ResDirec-0209-2015/MEM-DGAAM</v>
          </cell>
          <cell r="N180" t="str">
            <v>19/05/2015</v>
          </cell>
          <cell r="O180">
            <v>1000000</v>
          </cell>
        </row>
        <row r="181">
          <cell r="A181" t="str">
            <v>00908-2017</v>
          </cell>
          <cell r="B181">
            <v>6496</v>
          </cell>
          <cell r="C181" t="str">
            <v>ITS</v>
          </cell>
          <cell r="D181">
            <v>42795</v>
          </cell>
          <cell r="E181">
            <v>2017</v>
          </cell>
          <cell r="F181">
            <v>3</v>
          </cell>
          <cell r="G181" t="str">
            <v>ANGLO AMERICAN QUELLAVECO S.A.</v>
          </cell>
          <cell r="H181" t="str">
            <v>QUELLAVECO</v>
          </cell>
          <cell r="I181" t="str">
            <v>IV MODIFICACION DEL EIA DEL PROYECTO QUELLAVECO</v>
          </cell>
          <cell r="J181" t="str">
            <v>*180104&lt;br&gt;MOQUEGUA-MARISCAL NIETO-SAMEGUA,*180301&lt;br&gt;MOQUEGUA-ILO-ILO,*180102&lt;br&gt;MOQUEGUA-MARISCAL NIETO-CARUMAS,*180101&lt;br&gt;MOQUEGUA-MARISCAL NIETO-MOQUEGUA,*180106&lt;br&gt;MOQUEGUA-MARISCAL NIETO-TORATA</v>
          </cell>
          <cell r="K181" t="str">
            <v>*382&lt;br&gt;ZZ_SENACE PÉREZ NUÑEZ, FABIÁN,*489&lt;br&gt;ZZ_SENACE TREJO PANTOJA, CYNTHIA KELLY,*488&lt;br&gt;ZZ_SENACE TELLO COCHACHEZ, MARCO ANTONIO,*479&lt;br&gt;ZZ_SENACE  BORJAS ALCANTARA, DAVID VICTOR,*452&lt;br&gt;ZZ_SENACE GONZALES PAREDES, LUIS ANTONIO,*450&lt;br&gt;ZZ_SENACE MARTINEZ QUIROZ, MONICA,*449&lt;br&gt;ZZ_SENACE MACHACA CHAMBI, YONY ROSSI ,*416&lt;br&gt;ZZ_SENACE BREÑA TORRES, MILVA GRACIELA,*413&lt;br&gt;ZZ_SENACE ATARAMA MORI,DANNY EDUARDO</v>
          </cell>
          <cell r="L181" t="str">
            <v>CONFORME&lt;br/&gt;NOTIFICADO A LA EMPRESA</v>
          </cell>
          <cell r="O181">
            <v>4882000000</v>
          </cell>
        </row>
        <row r="182">
          <cell r="A182">
            <v>2201806</v>
          </cell>
          <cell r="B182">
            <v>6561</v>
          </cell>
          <cell r="C182" t="str">
            <v>PC</v>
          </cell>
          <cell r="D182">
            <v>41080</v>
          </cell>
          <cell r="E182">
            <v>2012</v>
          </cell>
          <cell r="F182">
            <v>6</v>
          </cell>
          <cell r="G182" t="str">
            <v>ANGLO AMERICAN QUELLAVECO S.A.</v>
          </cell>
          <cell r="H182" t="str">
            <v>QUELLAVECO</v>
          </cell>
          <cell r="I182" t="str">
            <v>PLAN DE CIERRE PROYECTO QUELLAVECO</v>
          </cell>
          <cell r="J182" t="str">
            <v>*180106&lt;br&gt;MOQUEGUA-MARISCAL NIETO-TORATA</v>
          </cell>
          <cell r="K182" t="str">
            <v>*128&lt;br&gt;ESTELA SILVA MELANIO</v>
          </cell>
          <cell r="L182" t="str">
            <v>APROBADO&lt;br/&gt;NOTIFICADO A LA EMPRESA</v>
          </cell>
          <cell r="M182" t="str">
            <v>ResDirec-0253-2017/MEM-DGAAM</v>
          </cell>
          <cell r="N182" t="str">
            <v>12/09/2017</v>
          </cell>
          <cell r="P182" t="str">
            <v>USD</v>
          </cell>
        </row>
        <row r="183">
          <cell r="A183">
            <v>2343618</v>
          </cell>
          <cell r="B183">
            <v>6666</v>
          </cell>
          <cell r="C183" t="str">
            <v>PC</v>
          </cell>
          <cell r="D183">
            <v>41591</v>
          </cell>
          <cell r="E183">
            <v>2013</v>
          </cell>
          <cell r="F183">
            <v>11</v>
          </cell>
          <cell r="G183" t="str">
            <v>ANGLO AMERICAN QUELLAVECO S.A.</v>
          </cell>
          <cell r="H183" t="str">
            <v>QUELLAVECO</v>
          </cell>
          <cell r="I183" t="str">
            <v>CIERRE PROYECTO QUELLAVECO</v>
          </cell>
          <cell r="J183" t="str">
            <v>*180106&lt;br&gt;MOQUEGUA-MARISCAL NIETO-TORATA</v>
          </cell>
          <cell r="K183" t="str">
            <v>*24&lt;br&gt;PORTILLA CORNEJO MATEO</v>
          </cell>
          <cell r="L183" t="str">
            <v>APROBADO&lt;br/&gt;NOTIFICADO A LA EMPRESA</v>
          </cell>
          <cell r="P183" t="str">
            <v>USD</v>
          </cell>
        </row>
        <row r="184">
          <cell r="A184">
            <v>2621523</v>
          </cell>
          <cell r="B184">
            <v>6840</v>
          </cell>
          <cell r="C184" t="str">
            <v>PC</v>
          </cell>
          <cell r="D184">
            <v>42558</v>
          </cell>
          <cell r="E184">
            <v>2016</v>
          </cell>
          <cell r="F184">
            <v>7</v>
          </cell>
          <cell r="G184" t="str">
            <v>ANGLO AMERICAN QUELLAVECO S.A.</v>
          </cell>
          <cell r="H184" t="str">
            <v>QUELLAVECO</v>
          </cell>
          <cell r="I184" t="str">
            <v>ACTUALIZACION DE PLAN DE CIERRE DE MINAS DE LA UNIDAD MINERA QUELLAVECO</v>
          </cell>
          <cell r="J184" t="str">
            <v>*180106&lt;br&gt;MOQUEGUA-MARISCAL NIETO-TORATA</v>
          </cell>
          <cell r="K184" t="str">
            <v>*24&lt;br&gt;PORTILLA CORNEJO MATEO</v>
          </cell>
          <cell r="L184" t="str">
            <v>OBSERVADO</v>
          </cell>
          <cell r="P184" t="str">
            <v>USD</v>
          </cell>
        </row>
        <row r="185">
          <cell r="A185" t="str">
            <v>M-ITS-00006-2018</v>
          </cell>
          <cell r="B185">
            <v>6858</v>
          </cell>
          <cell r="C185" t="str">
            <v>ITS</v>
          </cell>
          <cell r="D185">
            <v>43164</v>
          </cell>
          <cell r="E185">
            <v>2018</v>
          </cell>
          <cell r="F185">
            <v>3</v>
          </cell>
          <cell r="G185" t="str">
            <v>ANGLO AMERICAN QUELLAVECO S.A.</v>
          </cell>
          <cell r="H185" t="str">
            <v>QUELLAVECO</v>
          </cell>
          <cell r="I185" t="str">
            <v>IV MODIFICACION DEL EIA DEL PROYECTO QUELLAVECO</v>
          </cell>
          <cell r="J185" t="str">
            <v>*180104&lt;br&gt;MOQUEGUA-MARISCAL NIETO-SAMEGUA,*180301&lt;br&gt;MOQUEGUA-ILO-ILO,*180102&lt;br&gt;MOQUEGUA-MARISCAL NIETO-CARUMAS,*180101&lt;br&gt;MOQUEGUA-MARISCAL NIETO-MOQUEGUA,*180106&lt;br&gt;MOQUEGUA-MARISCAL NIETO-TORATA</v>
          </cell>
          <cell r="K185" t="str">
            <v>*482&lt;br&gt;ZZ_SENACE MARTEL GORA, MIGUEL LUIS,*542&lt;br&gt;JOAN CATHERINE LOZA MONTOYA,*489&lt;br&gt;ZZ_SENACE TREJO PANTOJA, CYNTHIA KELLY</v>
          </cell>
          <cell r="L185" t="str">
            <v>CONFORME&lt;br/&gt;NOTIFICADO A LA EMPRESA</v>
          </cell>
          <cell r="O185">
            <v>4882000</v>
          </cell>
        </row>
        <row r="186">
          <cell r="A186">
            <v>2428607</v>
          </cell>
          <cell r="B186">
            <v>7073</v>
          </cell>
          <cell r="C186" t="str">
            <v>EIA</v>
          </cell>
          <cell r="D186">
            <v>41886</v>
          </cell>
          <cell r="E186">
            <v>2014</v>
          </cell>
          <cell r="F186">
            <v>9</v>
          </cell>
          <cell r="G186" t="str">
            <v>ANGLO AMERICAN QUELLAVECO S.A.</v>
          </cell>
          <cell r="H186" t="str">
            <v>QUELLAVECO</v>
          </cell>
          <cell r="I186" t="str">
            <v>IV MODIFICACION DEL EIA DEL PROYECTO QUELLAVECO</v>
          </cell>
          <cell r="J186" t="str">
            <v>*180106&lt;br&gt;MOQUEGUA-MARISCAL NIETO-TORATA</v>
          </cell>
          <cell r="K186" t="str">
            <v>*25&lt;br&gt;PRADO VELASQUEZ ALFONSO</v>
          </cell>
          <cell r="L186" t="str">
            <v>APROBADO</v>
          </cell>
          <cell r="P186" t="str">
            <v>USD</v>
          </cell>
        </row>
        <row r="187">
          <cell r="A187" t="str">
            <v>M-ITS-00022-2019</v>
          </cell>
          <cell r="B187">
            <v>7262</v>
          </cell>
          <cell r="C187" t="str">
            <v>ITS</v>
          </cell>
          <cell r="D187">
            <v>43507</v>
          </cell>
          <cell r="E187">
            <v>2019</v>
          </cell>
          <cell r="F187">
            <v>2</v>
          </cell>
          <cell r="G187" t="str">
            <v>ANGLO AMERICAN QUELLAVECO S.A.</v>
          </cell>
          <cell r="I187" t="str">
            <v>Cuarto ITS de la Cuarta Modificación del EIA del Proyecto Quellaveco</v>
          </cell>
          <cell r="L187" t="str">
            <v>CONFORME</v>
          </cell>
        </row>
        <row r="188">
          <cell r="A188" t="str">
            <v>M-ITS-00280-2019</v>
          </cell>
          <cell r="B188">
            <v>7263</v>
          </cell>
          <cell r="C188" t="str">
            <v>ITS</v>
          </cell>
          <cell r="D188">
            <v>43801</v>
          </cell>
          <cell r="E188">
            <v>2019</v>
          </cell>
          <cell r="F188">
            <v>12</v>
          </cell>
          <cell r="G188" t="str">
            <v>ANGLO AMERICAN QUELLAVECO S.A.</v>
          </cell>
          <cell r="I188" t="str">
            <v>Informe Técnico Sustentatorio para la Modificación de Componentes Auxiliares del Proyecto Quellaveco</v>
          </cell>
          <cell r="L188" t="str">
            <v>CONFORME</v>
          </cell>
        </row>
        <row r="189">
          <cell r="A189" t="str">
            <v>M-ITS-00075-2019</v>
          </cell>
          <cell r="B189">
            <v>7264</v>
          </cell>
          <cell r="C189" t="str">
            <v>ITS</v>
          </cell>
          <cell r="D189">
            <v>43567</v>
          </cell>
          <cell r="E189">
            <v>2019</v>
          </cell>
          <cell r="F189">
            <v>4</v>
          </cell>
          <cell r="G189" t="str">
            <v>ANGLO AMERICAN QUELLAVECO S.A.</v>
          </cell>
          <cell r="I189" t="str">
            <v>Quinto Informe Técnico Sustentatorio de la Cuarta Modificación del Estudio de Impacto Ambiental del Proyecto Quellaveco</v>
          </cell>
          <cell r="L189" t="str">
            <v>CONFORME</v>
          </cell>
          <cell r="O189">
            <v>4882000</v>
          </cell>
        </row>
        <row r="190">
          <cell r="A190" t="str">
            <v>M-ITS-00290-2018</v>
          </cell>
          <cell r="B190">
            <v>7265</v>
          </cell>
          <cell r="C190" t="str">
            <v>ITS</v>
          </cell>
          <cell r="D190">
            <v>43388</v>
          </cell>
          <cell r="E190">
            <v>2018</v>
          </cell>
          <cell r="F190">
            <v>10</v>
          </cell>
          <cell r="G190" t="str">
            <v>ANGLO AMERICAN QUELLAVECO S.A.</v>
          </cell>
          <cell r="I190" t="str">
            <v>Tercer Informe Técnico Sustentatorio de la Cuarta Modificación del Estudio de Impacto Ambiental del Proyecto Quellaveco</v>
          </cell>
          <cell r="L190" t="str">
            <v>CONFORME</v>
          </cell>
          <cell r="O190">
            <v>4882000</v>
          </cell>
        </row>
        <row r="191">
          <cell r="A191">
            <v>1314986</v>
          </cell>
          <cell r="B191">
            <v>608</v>
          </cell>
          <cell r="C191" t="str">
            <v>DIA</v>
          </cell>
          <cell r="D191">
            <v>36976</v>
          </cell>
          <cell r="E191">
            <v>2001</v>
          </cell>
          <cell r="F191">
            <v>3</v>
          </cell>
          <cell r="G191" t="str">
            <v>ANGLOGOLD ASHANTI EXPLORACION PERU S.A.C.</v>
          </cell>
          <cell r="H191" t="str">
            <v>ANGLO 27</v>
          </cell>
          <cell r="I191" t="str">
            <v>ANGLO 27</v>
          </cell>
          <cell r="J191" t="str">
            <v>*050114&lt;br&gt;AYACUCHO-HUAMANGA-VINCHOS</v>
          </cell>
          <cell r="K191" t="str">
            <v>*21&lt;br&gt;PAREDES PACHECO RUFO</v>
          </cell>
          <cell r="L191" t="str">
            <v>APROBADO</v>
          </cell>
          <cell r="P191" t="str">
            <v>USD</v>
          </cell>
        </row>
        <row r="192">
          <cell r="A192">
            <v>1336021</v>
          </cell>
          <cell r="B192">
            <v>672</v>
          </cell>
          <cell r="C192" t="str">
            <v>DIA</v>
          </cell>
          <cell r="D192">
            <v>37153</v>
          </cell>
          <cell r="E192">
            <v>2001</v>
          </cell>
          <cell r="F192">
            <v>9</v>
          </cell>
          <cell r="G192" t="str">
            <v>ANGLOGOLD ASHANTI EXPLORACION PERU S.A.C.</v>
          </cell>
          <cell r="I192" t="str">
            <v>LA RESCATADA</v>
          </cell>
          <cell r="J192" t="str">
            <v>*210705&lt;br&gt;PUNO-LAMPA-OCUVIRI</v>
          </cell>
          <cell r="K192" t="str">
            <v>*1&lt;br&gt;ACEVEDO FERNANDEZ ELIAS</v>
          </cell>
          <cell r="L192" t="str">
            <v>APROBADO</v>
          </cell>
          <cell r="P192" t="str">
            <v>USD</v>
          </cell>
        </row>
        <row r="193">
          <cell r="A193">
            <v>1342548</v>
          </cell>
          <cell r="B193">
            <v>690</v>
          </cell>
          <cell r="C193" t="str">
            <v>DIA</v>
          </cell>
          <cell r="D193">
            <v>37209</v>
          </cell>
          <cell r="E193">
            <v>2001</v>
          </cell>
          <cell r="F193">
            <v>11</v>
          </cell>
          <cell r="G193" t="str">
            <v>ANGLOGOLD ASHANTI EXPLORACION PERU S.A.C.</v>
          </cell>
          <cell r="I193" t="str">
            <v>HUARUCANI</v>
          </cell>
          <cell r="J193" t="str">
            <v>*210705&lt;br&gt;PUNO-LAMPA-OCUVIRI</v>
          </cell>
          <cell r="K193" t="str">
            <v>*1&lt;br&gt;ACEVEDO FERNANDEZ ELIAS</v>
          </cell>
          <cell r="L193" t="str">
            <v>APROBADO</v>
          </cell>
          <cell r="P193" t="str">
            <v>USD</v>
          </cell>
        </row>
        <row r="194">
          <cell r="A194">
            <v>1384449</v>
          </cell>
          <cell r="B194">
            <v>787</v>
          </cell>
          <cell r="C194" t="str">
            <v>DIA</v>
          </cell>
          <cell r="D194">
            <v>37533</v>
          </cell>
          <cell r="E194">
            <v>2002</v>
          </cell>
          <cell r="F194">
            <v>10</v>
          </cell>
          <cell r="G194" t="str">
            <v>ANGLOGOLD ASHANTI EXPLORACION PERU S.A.C.</v>
          </cell>
          <cell r="H194" t="str">
            <v>ANGLO 27</v>
          </cell>
          <cell r="I194" t="str">
            <v>ANGLO 27 (AMPLIACIÓN)</v>
          </cell>
          <cell r="J194" t="str">
            <v>*050114&lt;br&gt;AYACUCHO-HUAMANGA-VINCHOS</v>
          </cell>
          <cell r="K194" t="str">
            <v>*29&lt;br&gt;ARCHIVO</v>
          </cell>
          <cell r="L194" t="str">
            <v>CONCLUIDO</v>
          </cell>
          <cell r="P194" t="str">
            <v>USD</v>
          </cell>
        </row>
        <row r="195">
          <cell r="A195">
            <v>1422596</v>
          </cell>
          <cell r="B195">
            <v>914</v>
          </cell>
          <cell r="C195" t="str">
            <v>DIA</v>
          </cell>
          <cell r="D195">
            <v>37838</v>
          </cell>
          <cell r="E195">
            <v>2003</v>
          </cell>
          <cell r="F195">
            <v>8</v>
          </cell>
          <cell r="G195" t="str">
            <v>ANGLOGOLD ASHANTI EXPLORACION PERU S.A.C.</v>
          </cell>
          <cell r="I195" t="str">
            <v>ANGLO 127</v>
          </cell>
          <cell r="J195" t="str">
            <v>*050301&lt;br&gt;AYACUCHO-HUANCA SANCOS-SANCOS</v>
          </cell>
          <cell r="K195" t="str">
            <v>*37&lt;br&gt;CENTURIÓN ULISES</v>
          </cell>
          <cell r="L195" t="str">
            <v>ABANDONO</v>
          </cell>
          <cell r="P195" t="str">
            <v>USD</v>
          </cell>
        </row>
        <row r="196">
          <cell r="A196">
            <v>1455425</v>
          </cell>
          <cell r="B196">
            <v>1026</v>
          </cell>
          <cell r="C196" t="str">
            <v>DIA</v>
          </cell>
          <cell r="D196">
            <v>38044</v>
          </cell>
          <cell r="E196">
            <v>2004</v>
          </cell>
          <cell r="F196">
            <v>2</v>
          </cell>
          <cell r="G196" t="str">
            <v>ANGLOGOLD ASHANTI EXPLORACION PERU S.A.C.</v>
          </cell>
          <cell r="H196" t="str">
            <v>ANGLO 127</v>
          </cell>
          <cell r="I196" t="str">
            <v>ANGLO 127, 128, 129, 130, 131 Y 132</v>
          </cell>
          <cell r="J196" t="str">
            <v>*050301&lt;br&gt;AYACUCHO-HUANCA SANCOS-SANCOS</v>
          </cell>
          <cell r="K196" t="str">
            <v>*1&lt;br&gt;ACEVEDO FERNANDEZ ELIAS</v>
          </cell>
          <cell r="L196" t="str">
            <v>APROBADO</v>
          </cell>
          <cell r="P196" t="str">
            <v>USD</v>
          </cell>
        </row>
        <row r="197">
          <cell r="A197">
            <v>1544116</v>
          </cell>
          <cell r="B197">
            <v>1291</v>
          </cell>
          <cell r="C197" t="str">
            <v>DIA</v>
          </cell>
          <cell r="D197">
            <v>38534</v>
          </cell>
          <cell r="E197">
            <v>2005</v>
          </cell>
          <cell r="F197">
            <v>7</v>
          </cell>
          <cell r="G197" t="str">
            <v>ANGLOGOLD ASHANTI EXPLORACION PERU S.A.C.</v>
          </cell>
          <cell r="H197" t="str">
            <v>PICHACANI NORTE</v>
          </cell>
          <cell r="I197" t="str">
            <v>PICHACANI NORTE</v>
          </cell>
          <cell r="J197" t="str">
            <v>*210111&lt;br&gt;PUNO-PUNO-PICHACANI</v>
          </cell>
          <cell r="K197" t="str">
            <v>*1&lt;br&gt;ACEVEDO FERNANDEZ ELIAS</v>
          </cell>
          <cell r="L197" t="str">
            <v>APROBADO</v>
          </cell>
          <cell r="P197" t="str">
            <v>USD</v>
          </cell>
        </row>
        <row r="198">
          <cell r="A198">
            <v>1544519</v>
          </cell>
          <cell r="B198">
            <v>1292</v>
          </cell>
          <cell r="C198" t="str">
            <v>DIA</v>
          </cell>
          <cell r="D198">
            <v>38537</v>
          </cell>
          <cell r="E198">
            <v>2005</v>
          </cell>
          <cell r="F198">
            <v>7</v>
          </cell>
          <cell r="G198" t="str">
            <v>ANGLOGOLD ASHANTI EXPLORACION PERU S.A.C.</v>
          </cell>
          <cell r="H198" t="str">
            <v>PALCA RAQUEL</v>
          </cell>
          <cell r="I198" t="str">
            <v>PALCA RAQUEL</v>
          </cell>
          <cell r="J198" t="str">
            <v>*210705&lt;br&gt;PUNO-LAMPA-OCUVIRI</v>
          </cell>
          <cell r="K198" t="str">
            <v>*62&lt;br&gt;VILLEGAS ANA</v>
          </cell>
          <cell r="L198" t="str">
            <v>APROBADO</v>
          </cell>
          <cell r="P198" t="str">
            <v>USD</v>
          </cell>
        </row>
        <row r="199">
          <cell r="A199">
            <v>1362499</v>
          </cell>
          <cell r="B199">
            <v>733</v>
          </cell>
          <cell r="C199" t="str">
            <v>EIAsd</v>
          </cell>
          <cell r="D199">
            <v>37384</v>
          </cell>
          <cell r="E199">
            <v>2002</v>
          </cell>
          <cell r="F199">
            <v>5</v>
          </cell>
          <cell r="G199" t="str">
            <v>ANGLOGOLD ASHANTI EXPLORACION PERU S.A.C.</v>
          </cell>
          <cell r="H199" t="str">
            <v>LA RESCATADA Y HUARUCANI</v>
          </cell>
          <cell r="I199" t="str">
            <v>PERFORACION DE VEINTE POZOS</v>
          </cell>
          <cell r="J199" t="str">
            <v>*210705&lt;br&gt;PUNO-LAMPA-OCUVIRI</v>
          </cell>
          <cell r="K199" t="str">
            <v>*57&lt;br&gt;SUAREZ JUAN</v>
          </cell>
          <cell r="L199" t="str">
            <v>APROBADO</v>
          </cell>
          <cell r="P199" t="str">
            <v>USD</v>
          </cell>
        </row>
        <row r="200">
          <cell r="A200">
            <v>1409761</v>
          </cell>
          <cell r="B200">
            <v>869</v>
          </cell>
          <cell r="C200" t="str">
            <v>EIAsd</v>
          </cell>
          <cell r="D200">
            <v>37740</v>
          </cell>
          <cell r="E200">
            <v>2003</v>
          </cell>
          <cell r="F200">
            <v>4</v>
          </cell>
          <cell r="G200" t="str">
            <v>ANGLOGOLD ASHANTI EXPLORACION PERU S.A.C.</v>
          </cell>
          <cell r="H200" t="str">
            <v>LA RESCATADA Y HUARUCANI</v>
          </cell>
          <cell r="I200" t="str">
            <v>MODIFICACIÓN DEL PROYECTO DE EXPLORACIÓN</v>
          </cell>
          <cell r="J200" t="str">
            <v>*210705&lt;br&gt;PUNO-LAMPA-OCUVIRI</v>
          </cell>
          <cell r="K200" t="str">
            <v>*57&lt;br&gt;SUAREZ JUAN</v>
          </cell>
          <cell r="L200" t="str">
            <v>APROBADO</v>
          </cell>
          <cell r="P200" t="str">
            <v>USD</v>
          </cell>
        </row>
        <row r="201">
          <cell r="A201">
            <v>1418247</v>
          </cell>
          <cell r="B201">
            <v>902</v>
          </cell>
          <cell r="C201" t="str">
            <v>EIAsd</v>
          </cell>
          <cell r="D201">
            <v>37804</v>
          </cell>
          <cell r="E201">
            <v>2003</v>
          </cell>
          <cell r="F201">
            <v>7</v>
          </cell>
          <cell r="G201" t="str">
            <v>ANGLOGOLD ASHANTI EXPLORACION PERU S.A.C.</v>
          </cell>
          <cell r="H201" t="str">
            <v>LA RESCATADA Y HUARUCANI</v>
          </cell>
          <cell r="I201" t="str">
            <v>MODIFICACIÓN POR INCORPORACIÓN DE NUEVAS ÁREAS</v>
          </cell>
          <cell r="J201" t="str">
            <v>*210705&lt;br&gt;PUNO-LAMPA-OCUVIRI</v>
          </cell>
          <cell r="K201" t="str">
            <v>*57&lt;br&gt;SUAREZ JUAN</v>
          </cell>
          <cell r="L201" t="str">
            <v>APROBADO</v>
          </cell>
          <cell r="P201" t="str">
            <v>USD</v>
          </cell>
        </row>
        <row r="202">
          <cell r="A202">
            <v>1481750</v>
          </cell>
          <cell r="B202">
            <v>1098</v>
          </cell>
          <cell r="C202" t="str">
            <v>EIAsd</v>
          </cell>
          <cell r="D202">
            <v>38194</v>
          </cell>
          <cell r="E202">
            <v>2004</v>
          </cell>
          <cell r="F202">
            <v>7</v>
          </cell>
          <cell r="G202" t="str">
            <v>ANGLOGOLD ASHANTI EXPLORACION PERU S.A.C.</v>
          </cell>
          <cell r="H202" t="str">
            <v>LA RESCATADA Y HUARUCANI</v>
          </cell>
          <cell r="I202" t="str">
            <v>AMPLIACION DE PROGRAMA EXPLORATORIO</v>
          </cell>
          <cell r="J202" t="str">
            <v>*210705&lt;br&gt;PUNO-LAMPA-OCUVIRI</v>
          </cell>
          <cell r="K202" t="str">
            <v>*48&lt;br&gt;QUENALLATA ANA</v>
          </cell>
          <cell r="L202" t="str">
            <v>IMPROCEDENTE</v>
          </cell>
          <cell r="P202" t="str">
            <v>USD</v>
          </cell>
        </row>
        <row r="203">
          <cell r="A203">
            <v>1490464</v>
          </cell>
          <cell r="B203">
            <v>1129</v>
          </cell>
          <cell r="C203" t="str">
            <v>EIAsd</v>
          </cell>
          <cell r="D203">
            <v>38244</v>
          </cell>
          <cell r="E203">
            <v>2004</v>
          </cell>
          <cell r="F203">
            <v>9</v>
          </cell>
          <cell r="G203" t="str">
            <v>ANGLOGOLD ASHANTI EXPLORACION PERU S.A.C.</v>
          </cell>
          <cell r="H203" t="str">
            <v>LA RESCATADA Y HUARUCANI</v>
          </cell>
          <cell r="I203" t="str">
            <v>PROGRAMA DE EXPLORACION Y EVALUACION INTEGRAL DURANTE EL 2004-2006</v>
          </cell>
          <cell r="J203" t="str">
            <v>*210705&lt;br&gt;PUNO-LAMPA-OCUVIRI</v>
          </cell>
          <cell r="K203" t="str">
            <v>*56&lt;br&gt;SOLARI HENRY</v>
          </cell>
          <cell r="L203" t="str">
            <v>APROBADO</v>
          </cell>
          <cell r="P203" t="str">
            <v>USD</v>
          </cell>
        </row>
        <row r="204">
          <cell r="A204">
            <v>1569188</v>
          </cell>
          <cell r="B204">
            <v>1346</v>
          </cell>
          <cell r="C204" t="str">
            <v>EIAsd</v>
          </cell>
          <cell r="D204">
            <v>38656</v>
          </cell>
          <cell r="E204">
            <v>2005</v>
          </cell>
          <cell r="F204">
            <v>10</v>
          </cell>
          <cell r="G204" t="str">
            <v>ANGLOGOLD ASHANTI EXPLORACION PERU S.A.C.</v>
          </cell>
          <cell r="H204" t="str">
            <v>LA RESCATADA Y HUARUCANI</v>
          </cell>
          <cell r="I204" t="str">
            <v>MODIFICACION POR PERFORACION DIAMANTINA EN 20 PLATAFORMAS</v>
          </cell>
          <cell r="J204" t="str">
            <v>*210705&lt;br&gt;PUNO-LAMPA-OCUVIRI</v>
          </cell>
          <cell r="K204" t="str">
            <v>*1&lt;br&gt;ACEVEDO FERNANDEZ ELIAS</v>
          </cell>
          <cell r="L204" t="str">
            <v>APROBADO</v>
          </cell>
          <cell r="P204" t="str">
            <v>USD</v>
          </cell>
        </row>
        <row r="205">
          <cell r="A205">
            <v>2915120</v>
          </cell>
          <cell r="B205">
            <v>7963</v>
          </cell>
          <cell r="C205" t="str">
            <v>DIA</v>
          </cell>
          <cell r="D205">
            <v>43557</v>
          </cell>
          <cell r="E205">
            <v>2019</v>
          </cell>
          <cell r="F205">
            <v>4</v>
          </cell>
          <cell r="G205" t="str">
            <v>ANTA NORTE S.A.C.</v>
          </cell>
          <cell r="H205" t="str">
            <v>ANTA NORTE</v>
          </cell>
          <cell r="I205" t="str">
            <v>DECLARACIÓN DE IMPACTO AMBIENTAL DEL PROYECTO DE EXPLORACIÓN ANTA NORTE</v>
          </cell>
          <cell r="J205" t="str">
            <v>*060702&lt;br&gt;CAJAMARCA-HUALGAYOC-CHUGUR</v>
          </cell>
          <cell r="K205" t="str">
            <v>*25&lt;br&gt;PRADO VELASQUEZ ALFONSO,*675&lt;br&gt;ESCATE AMPUERO CINTHYA LETICIA,*668&lt;br&gt;MEJIA ISIDRO JHONNY ANIVAL,*643&lt;br&gt;NISSE MEI-LIN GARCIA LAY,*641&lt;br&gt;ALEGRE BUSTAMANTE, LAURA MELISSA,*610&lt;br&gt;FARFAN REYES MIRIAM ELIZABETH,*599&lt;br&gt;CHUQUIMANTARI ARTEAGA,RUDDY ANDRE,*495&lt;br&gt;CHAMORRO BELLIDO CARMEN ROSA,*313&lt;br&gt;LOPEZ FLORES, ROSSANA,*221&lt;br&gt;SANGA YAMPASI WILSON WILFREDO</v>
          </cell>
          <cell r="L205" t="str">
            <v>APROBADO&lt;br/&gt;NOTIFICADO A LA EMPRESA</v>
          </cell>
          <cell r="M205" t="str">
            <v>ResDirec-0207-2019/MINEM-DGAAM</v>
          </cell>
          <cell r="N205" t="str">
            <v>20/11/2019</v>
          </cell>
          <cell r="O205">
            <v>5533654</v>
          </cell>
          <cell r="P205" t="str">
            <v>USD</v>
          </cell>
        </row>
        <row r="206">
          <cell r="A206">
            <v>2450087</v>
          </cell>
          <cell r="B206">
            <v>5462</v>
          </cell>
          <cell r="C206" t="str">
            <v>DIA</v>
          </cell>
          <cell r="D206">
            <v>41960</v>
          </cell>
          <cell r="E206">
            <v>2014</v>
          </cell>
          <cell r="F206">
            <v>11</v>
          </cell>
          <cell r="G206" t="str">
            <v>ANTHONY MINING S.A.C.</v>
          </cell>
          <cell r="H206" t="str">
            <v>CHACAPAMPA</v>
          </cell>
          <cell r="I206" t="str">
            <v>CHACAPAMPA</v>
          </cell>
          <cell r="J206" t="str">
            <v>*030704&lt;br&gt;APURIMAC-GRAU-HUAYLLATI</v>
          </cell>
          <cell r="K206" t="str">
            <v>*8&lt;br&gt;BREÑA TORRES GRACIELA,*341&lt;br&gt;INFANTE QUISPE, CESAR ANIBAL,*310&lt;br&gt;ROSALES GONZALES LUIS ALBERTO,*179&lt;br&gt;ZEGARRA ANCAJIMA, ANA SOFIA</v>
          </cell>
          <cell r="L206" t="str">
            <v>APROBADO&lt;br/&gt;NOTIFICADO A LA EMPRESA</v>
          </cell>
          <cell r="O206">
            <v>555000</v>
          </cell>
          <cell r="P206" t="str">
            <v>USD</v>
          </cell>
        </row>
        <row r="207">
          <cell r="A207">
            <v>2694521</v>
          </cell>
          <cell r="B207">
            <v>7120</v>
          </cell>
          <cell r="C207" t="str">
            <v>DIA</v>
          </cell>
          <cell r="D207">
            <v>42829</v>
          </cell>
          <cell r="E207">
            <v>2017</v>
          </cell>
          <cell r="F207">
            <v>4</v>
          </cell>
          <cell r="G207" t="str">
            <v>ANTHONY MINING S.A.C.</v>
          </cell>
          <cell r="H207" t="str">
            <v>CHACAPAMPA</v>
          </cell>
          <cell r="I207" t="str">
            <v>CHACAPAMPA</v>
          </cell>
          <cell r="J207" t="str">
            <v>*030704&lt;br&gt;APURIMAC-GRAU-HUAYLLATI</v>
          </cell>
          <cell r="K207" t="str">
            <v>*25&lt;br&gt;PRADO VELASQUEZ ALFONSO,*310&lt;br&gt;ROSALES GONZALES LUIS ALBERTO</v>
          </cell>
          <cell r="L207" t="str">
            <v>APROBADO&lt;br/&gt;NOTIFICADO A LA EMPRESA</v>
          </cell>
          <cell r="O207">
            <v>750000</v>
          </cell>
          <cell r="P207" t="str">
            <v>USD</v>
          </cell>
        </row>
        <row r="208">
          <cell r="A208">
            <v>2133057</v>
          </cell>
          <cell r="B208">
            <v>2637</v>
          </cell>
          <cell r="C208" t="str">
            <v>EIAsd</v>
          </cell>
          <cell r="D208">
            <v>40822</v>
          </cell>
          <cell r="E208">
            <v>2011</v>
          </cell>
          <cell r="F208">
            <v>10</v>
          </cell>
          <cell r="G208" t="str">
            <v>ANUBIA  S.A.C</v>
          </cell>
          <cell r="H208" t="str">
            <v>ANUBIA</v>
          </cell>
          <cell r="I208" t="str">
            <v>MODIFICATORIA PROYECTO DE EXPLORACION ANUBIA</v>
          </cell>
          <cell r="J208" t="str">
            <v>*030104&lt;br&gt;APURIMAC-ABANCAY-CURAHUASI,*030703&lt;br&gt;APURIMAC-GRAU-GAMARRA</v>
          </cell>
          <cell r="K208" t="str">
            <v>*3&lt;br&gt;ALFARO LÓPEZ WUALTER,*222&lt;br&gt;DEL CASTILLO ALCANTARA ROSA AIME,*70&lt;br&gt;MAZA CORDOVA CARMEN,*28&lt;br&gt;VELIZ SOTO KRISTIAM,*25&lt;br&gt;PRADO VELASQUEZ ALFONSO</v>
          </cell>
          <cell r="L208" t="str">
            <v>APROBADO&lt;br/&gt;NOTIFICADO A LA EMPRESA</v>
          </cell>
          <cell r="M208" t="str">
            <v>ResDirec-0192-2012/MEM-AAM</v>
          </cell>
          <cell r="N208" t="str">
            <v>12/06/2012</v>
          </cell>
          <cell r="O208">
            <v>1970000</v>
          </cell>
          <cell r="P208" t="str">
            <v>USD</v>
          </cell>
        </row>
        <row r="209">
          <cell r="A209">
            <v>2465067</v>
          </cell>
          <cell r="B209">
            <v>5544</v>
          </cell>
          <cell r="C209" t="str">
            <v>EIA-d</v>
          </cell>
          <cell r="D209">
            <v>42018</v>
          </cell>
          <cell r="E209">
            <v>2015</v>
          </cell>
          <cell r="F209">
            <v>1</v>
          </cell>
          <cell r="G209" t="str">
            <v>ANUBIA  S.A.C</v>
          </cell>
          <cell r="H209" t="str">
            <v>ANUBIA</v>
          </cell>
          <cell r="I209" t="str">
            <v>ANUBIA</v>
          </cell>
          <cell r="K209" t="str">
            <v>*1&lt;br&gt;ACEVEDO FERNANDEZ ELIAS,*8&lt;br&gt;BREÑA TORRES GRACIELA</v>
          </cell>
          <cell r="L209" t="str">
            <v>APROBADO</v>
          </cell>
          <cell r="P209" t="str">
            <v>USD</v>
          </cell>
        </row>
        <row r="210">
          <cell r="A210">
            <v>2587078</v>
          </cell>
          <cell r="B210">
            <v>6213</v>
          </cell>
          <cell r="C210" t="str">
            <v>ITS</v>
          </cell>
          <cell r="D210">
            <v>42440</v>
          </cell>
          <cell r="E210">
            <v>2016</v>
          </cell>
          <cell r="F210">
            <v>3</v>
          </cell>
          <cell r="G210" t="str">
            <v>ANUBIA  S.A.C</v>
          </cell>
          <cell r="H210" t="str">
            <v>ANUBIA</v>
          </cell>
          <cell r="I210" t="str">
            <v>MODIFICATORIA PROYECTO DE EXPLORACION ANUBIA</v>
          </cell>
          <cell r="J210" t="str">
            <v>*030703&lt;br&gt;APURIMAC-GRAU-GAMARRA,*030104&lt;br&gt;APURIMAC-ABANCAY-CURAHUASI</v>
          </cell>
          <cell r="K210" t="str">
            <v>*1&lt;br&gt;ACEVEDO FERNANDEZ ELIAS,*418&lt;br&gt;ZARATE SANCHEZ MARLON GUIDO (apoyo),*311&lt;br&gt;ROJAS VALLADARES, TANIA LUPE,*310&lt;br&gt;ROSALES GONZALES LUIS ALBERTO,*220&lt;br&gt;VILLACORTA OLAZA MARCO ANTONIO,*20&lt;br&gt;LEON IRIARTE MARITZA</v>
          </cell>
          <cell r="L210" t="str">
            <v>CONFORME&lt;br/&gt;NOTIFICADO A LA EMPRESA</v>
          </cell>
          <cell r="M210" t="str">
            <v>ResDirec-0149-2016/MEM-DGAAM</v>
          </cell>
          <cell r="N210" t="str">
            <v>17/05/2016</v>
          </cell>
          <cell r="O210">
            <v>1970000</v>
          </cell>
        </row>
        <row r="211">
          <cell r="A211">
            <v>2373682</v>
          </cell>
          <cell r="B211">
            <v>4150</v>
          </cell>
          <cell r="C211" t="str">
            <v>EIAsd</v>
          </cell>
          <cell r="D211">
            <v>41705</v>
          </cell>
          <cell r="E211">
            <v>2014</v>
          </cell>
          <cell r="F211">
            <v>3</v>
          </cell>
          <cell r="G211" t="str">
            <v>APU COROPUNA S.R.L.</v>
          </cell>
          <cell r="H211" t="str">
            <v>PUCAY</v>
          </cell>
          <cell r="I211" t="str">
            <v>PUCAY</v>
          </cell>
          <cell r="J211" t="str">
            <v>*040405&lt;br&gt;AREQUIPA-CASTILLA-CHILCAYMARCA</v>
          </cell>
          <cell r="K211" t="str">
            <v>*3&lt;br&gt;ALFARO LÓPEZ WUALTER,*313&lt;br&gt;LOPEZ FLORES, ROSSANA,*310&lt;br&gt;ROSALES GONZALES LUIS ALBERTO,*295&lt;br&gt;DIAZ BERRIOS ABEL,*288&lt;br&gt;RUESTA RUIZ, PEDRO,*280&lt;br&gt;MENDIOLAZA CABRERA, MARiA TERESA (APOYO),*277&lt;br&gt;PADILLA VILLAR, FERNANDO JORGE (APOYO),*233&lt;br&gt;MESIAS CASTRO, JACKSON,*221&lt;br&gt;SANGA YAMPASI WILSON WILFREDO,*219&lt;br&gt;HUARINO CHURA LUIS ANTONIO,*182&lt;br&gt;ZZ_ANA01 (DIRECCION DE CALIDAD),*158&lt;br&gt;SCOTTO ESPINOZA, CARLOS</v>
          </cell>
          <cell r="L211" t="str">
            <v>APROBADO&lt;br/&gt;NOTIFICADO A LA EMPRESA</v>
          </cell>
          <cell r="M211" t="str">
            <v>ResDirec-0461-2014/MEM-DGAAM</v>
          </cell>
          <cell r="N211" t="str">
            <v>09/09/2014</v>
          </cell>
          <cell r="O211">
            <v>1689447</v>
          </cell>
          <cell r="P211" t="str">
            <v>USD</v>
          </cell>
        </row>
        <row r="212">
          <cell r="A212">
            <v>2079534</v>
          </cell>
          <cell r="B212">
            <v>2382</v>
          </cell>
          <cell r="C212" t="str">
            <v>EIAsd</v>
          </cell>
          <cell r="D212">
            <v>40631</v>
          </cell>
          <cell r="E212">
            <v>2011</v>
          </cell>
          <cell r="F212">
            <v>3</v>
          </cell>
          <cell r="G212" t="str">
            <v>APUMAYO S.A.C.</v>
          </cell>
          <cell r="H212" t="str">
            <v>SANCOS</v>
          </cell>
          <cell r="I212" t="str">
            <v>PROYECTO SANCOS</v>
          </cell>
          <cell r="J212" t="str">
            <v>*050605&lt;br&gt;AYACUCHO-LUCANAS-CHAVIÑA,*050619&lt;br&gt;AYACUCHO-LUCANAS-SANCOS</v>
          </cell>
          <cell r="K212" t="str">
            <v>*2&lt;br&gt;ACOSTA ARCE MICHAEL</v>
          </cell>
          <cell r="L212" t="str">
            <v>APROBADO&lt;br/&gt;NOTIFICADO A LA EMPRESA</v>
          </cell>
          <cell r="M212" t="str">
            <v>ResDirec-0304-2011/MEM-AAM</v>
          </cell>
          <cell r="N212" t="str">
            <v>28/09/2011</v>
          </cell>
          <cell r="P212" t="str">
            <v>USD</v>
          </cell>
        </row>
        <row r="213">
          <cell r="A213">
            <v>2086586</v>
          </cell>
          <cell r="B213">
            <v>2400</v>
          </cell>
          <cell r="C213" t="str">
            <v>EIAsd</v>
          </cell>
          <cell r="D213">
            <v>40659</v>
          </cell>
          <cell r="E213">
            <v>2011</v>
          </cell>
          <cell r="F213">
            <v>4</v>
          </cell>
          <cell r="G213" t="str">
            <v>APUMAYO S.A.C.</v>
          </cell>
          <cell r="H213" t="str">
            <v>APUMAYO</v>
          </cell>
          <cell r="I213" t="str">
            <v>PROYECTO DE EXPLORACION APUMAYO</v>
          </cell>
          <cell r="J213" t="str">
            <v>*050605&lt;br&gt;AYACUCHO-LUCANAS-CHAVIÑA,*050619&lt;br&gt;AYACUCHO-LUCANAS-SANCOS</v>
          </cell>
          <cell r="K213" t="str">
            <v>*1&lt;br&gt;ACEVEDO FERNANDEZ ELIAS</v>
          </cell>
          <cell r="L213" t="str">
            <v>APROBADO</v>
          </cell>
          <cell r="P213" t="str">
            <v>USD</v>
          </cell>
        </row>
        <row r="214">
          <cell r="A214">
            <v>2254217</v>
          </cell>
          <cell r="B214">
            <v>3215</v>
          </cell>
          <cell r="C214" t="str">
            <v>EIAsd</v>
          </cell>
          <cell r="D214">
            <v>41261</v>
          </cell>
          <cell r="E214">
            <v>2012</v>
          </cell>
          <cell r="F214">
            <v>12</v>
          </cell>
          <cell r="G214" t="str">
            <v>APUMAYO S.A.C.</v>
          </cell>
          <cell r="H214" t="str">
            <v xml:space="preserve"> AYAHUANCA</v>
          </cell>
          <cell r="I214" t="str">
            <v>PROYECTO DE EXPLORACION AYAHUANCA</v>
          </cell>
          <cell r="J214" t="str">
            <v>*050605&lt;br&gt;AYACUCHO-LUCANAS-CHAVIÑA,*050619&lt;br&gt;AYACUCHO-LUCANAS-SANCOS</v>
          </cell>
          <cell r="K214" t="str">
            <v>*1&lt;br&gt;ACEVEDO FERNANDEZ ELIAS,*294&lt;br&gt;BEGGLO CACERES-OLAZO ADRIAN ,*266&lt;br&gt;CASTILLO RUIZ CARMEN GABRIELA,*242&lt;br&gt;PASTRANA, MATEO,*223&lt;br&gt;BARDALES CORONEL YOLANDA,*220&lt;br&gt;VILLACORTA OLAZA MARCO ANTONIO,*217&lt;br&gt;CASTELO MAMANCHURA GUSTAVO JAVIER,*187&lt;br&gt;RODRIGUEZ LLACTAS DIEGO (APOYO),*183&lt;br&gt;ZZ_ANA02 (AQUINO ESPINOZA, PAVEL),*178&lt;br&gt;SUGUIMITZU, HUMBERTO,*147&lt;br&gt;PEREZ BALDEON KAREN,*128&lt;br&gt;ESTELA SILVA MELANIO,*20&lt;br&gt;LEON IRIARTE MARITZA</v>
          </cell>
          <cell r="L214" t="str">
            <v>APROBADO&lt;br/&gt;NOTIFICADO A LA EMPRESA</v>
          </cell>
          <cell r="M214" t="str">
            <v>ResDirec-0352-2013/MEM-AAM</v>
          </cell>
          <cell r="N214" t="str">
            <v>19/09/2013</v>
          </cell>
          <cell r="O214">
            <v>2000000</v>
          </cell>
          <cell r="P214" t="str">
            <v>USD</v>
          </cell>
        </row>
        <row r="215">
          <cell r="A215">
            <v>2397180</v>
          </cell>
          <cell r="B215">
            <v>4191</v>
          </cell>
          <cell r="C215" t="str">
            <v>EIAsd</v>
          </cell>
          <cell r="D215">
            <v>41794</v>
          </cell>
          <cell r="E215">
            <v>2014</v>
          </cell>
          <cell r="F215">
            <v>6</v>
          </cell>
          <cell r="G215" t="str">
            <v>APUMAYO S.A.C.</v>
          </cell>
          <cell r="H215" t="str">
            <v>APUMAYO</v>
          </cell>
          <cell r="I215" t="str">
            <v>MODIFICACIÓN APUMAYO</v>
          </cell>
          <cell r="J215" t="str">
            <v>*050605&lt;br&gt;AYACUCHO-LUCANAS-CHAVIÑA,*050619&lt;br&gt;AYACUCHO-LUCANAS-SANCOS</v>
          </cell>
          <cell r="K215" t="str">
            <v>*1&lt;br&gt;ACEVEDO FERNANDEZ ELIAS,*340&lt;br&gt;REYES UBILLUS ISMAEL,*311&lt;br&gt;ROJAS VALLADARES, TANIA LUPE,*310&lt;br&gt;ROSALES GONZALES LUIS ALBERTO,*298&lt;br&gt;LOPEZ ROMERO, RICHARD (APOYO),*294&lt;br&gt;BEGGLO CACERES-OLAZO ADRIAN ,*285&lt;br&gt;NOLASCO MELGAREJO, KARINA,*279&lt;br&gt;CRUZ LEDESMA, DEISY,*220&lt;br&gt;VILLACORTA OLAZA MARCO ANTONIO,*128&lt;br&gt;ESTELA SILVA MELANIO,*20&lt;br&gt;LEON IRIARTE MARITZA</v>
          </cell>
          <cell r="L215" t="str">
            <v>APROBADO&lt;br/&gt;NOTIFICADO A LA EMPRESA</v>
          </cell>
          <cell r="M215" t="str">
            <v>ResDirec-0500-2014/MEM-DGAAM</v>
          </cell>
          <cell r="N215" t="str">
            <v>02/10/2014</v>
          </cell>
          <cell r="O215">
            <v>2000000</v>
          </cell>
          <cell r="P215" t="str">
            <v>USD</v>
          </cell>
        </row>
        <row r="216">
          <cell r="A216">
            <v>2055874</v>
          </cell>
          <cell r="B216">
            <v>5063</v>
          </cell>
          <cell r="C216" t="str">
            <v>EIA</v>
          </cell>
          <cell r="D216">
            <v>40548</v>
          </cell>
          <cell r="E216">
            <v>2011</v>
          </cell>
          <cell r="F216">
            <v>1</v>
          </cell>
          <cell r="G216" t="str">
            <v>APUMAYO S.A.C.</v>
          </cell>
          <cell r="H216" t="str">
            <v>APUMAYO</v>
          </cell>
          <cell r="I216" t="str">
            <v>PROYECTO APUMAYO</v>
          </cell>
          <cell r="J216" t="str">
            <v>*050605&lt;br&gt;AYACUCHO-LUCANAS-CHAVIÑA</v>
          </cell>
          <cell r="K216" t="str">
            <v>*1&lt;br&gt;ACEVEDO FERNANDEZ ELIAS</v>
          </cell>
          <cell r="L216" t="str">
            <v>APROBADO</v>
          </cell>
          <cell r="M216" t="str">
            <v>ResDirec-0592-2014/MEM-DGAAM</v>
          </cell>
          <cell r="N216" t="str">
            <v>02/12/2014</v>
          </cell>
          <cell r="P216" t="str">
            <v>USD</v>
          </cell>
        </row>
        <row r="217">
          <cell r="A217">
            <v>2439479</v>
          </cell>
          <cell r="B217">
            <v>5063</v>
          </cell>
          <cell r="C217" t="str">
            <v>ITS</v>
          </cell>
          <cell r="D217">
            <v>41925</v>
          </cell>
          <cell r="E217">
            <v>2014</v>
          </cell>
          <cell r="F217">
            <v>10</v>
          </cell>
          <cell r="G217" t="str">
            <v>APUMAYO S.A.C.</v>
          </cell>
          <cell r="H217" t="str">
            <v>APUMAYO</v>
          </cell>
          <cell r="I217" t="str">
            <v>INFORME TECNICO SUSTENTATORIO  DE LA MEJORA  TECNOL¿ICA PARA EL TRATAMIENTO  DE AGUAS RESIDULAES DOME¿TICAS E IMPLEMENTACI¿ DEL CIRCUITO DE CHANCADO M¿IL</v>
          </cell>
          <cell r="J217" t="str">
            <v>*050619&lt;br&gt;AYACUCHO-LUCANAS-SANCOS,*050605&lt;br&gt;AYACUCHO-LUCANAS-CHAVIÑA</v>
          </cell>
          <cell r="K217" t="str">
            <v>*1&lt;br&gt;ACEVEDO FERNANDEZ ELIAS,*299&lt;br&gt;REYES UBILLUS ISMAEL,*298&lt;br&gt;LOPEZ ROMERO, RICHARD (APOYO),*292&lt;br&gt;CAMPOS ARMAS DANY HANS (APOYO),*276&lt;br&gt;ROJAS VALLADARES TANIA LUPE,*220&lt;br&gt;VILLACORTA OLAZA MARCO ANTONIO,*25&lt;br&gt;PRADO VELASQUEZ ALFONSO,*20&lt;br&gt;LEON IRIARTE MARITZA</v>
          </cell>
          <cell r="L217" t="str">
            <v>CONFORME&lt;br/&gt;NOTIFICADO A LA EMPRESA</v>
          </cell>
          <cell r="M217" t="str">
            <v>ResDirec-0592-2014/MEM-DGAAM</v>
          </cell>
          <cell r="N217" t="str">
            <v>02/12/2014</v>
          </cell>
          <cell r="O217">
            <v>220000</v>
          </cell>
        </row>
        <row r="218">
          <cell r="A218">
            <v>2434596</v>
          </cell>
          <cell r="B218">
            <v>5448</v>
          </cell>
          <cell r="C218" t="str">
            <v>EIA-d</v>
          </cell>
          <cell r="D218">
            <v>41908</v>
          </cell>
          <cell r="E218">
            <v>2014</v>
          </cell>
          <cell r="F218">
            <v>9</v>
          </cell>
          <cell r="G218" t="str">
            <v>APUMAYO S.A.C.</v>
          </cell>
          <cell r="H218" t="str">
            <v>APUMAYO</v>
          </cell>
          <cell r="I218" t="str">
            <v>MODIFICACION EIA APUMAYO</v>
          </cell>
          <cell r="K218" t="str">
            <v>*1&lt;br&gt;ACEVEDO FERNANDEZ ELIAS,*340&lt;br&gt;REYES UBILLUS ISMAEL,*298&lt;br&gt;LOPEZ ROMERO, RICHARD (APOYO),*20&lt;br&gt;LEON IRIARTE MARITZA</v>
          </cell>
          <cell r="L218" t="str">
            <v>APROBADO</v>
          </cell>
          <cell r="P218" t="str">
            <v>USD</v>
          </cell>
        </row>
        <row r="219">
          <cell r="A219">
            <v>2547549</v>
          </cell>
          <cell r="B219">
            <v>5812</v>
          </cell>
          <cell r="C219" t="str">
            <v>EIAsd</v>
          </cell>
          <cell r="D219">
            <v>42306</v>
          </cell>
          <cell r="E219">
            <v>2015</v>
          </cell>
          <cell r="F219">
            <v>10</v>
          </cell>
          <cell r="G219" t="str">
            <v>APUMAYO S.A.C.</v>
          </cell>
          <cell r="H219" t="str">
            <v>APUMAYO</v>
          </cell>
          <cell r="I219" t="str">
            <v>SEGUNDA MODIFICACIÓN APUMAYO</v>
          </cell>
          <cell r="J219" t="str">
            <v>*050605&lt;br&gt;AYACUCHO-LUCANAS-CHAVIÑA,*050619&lt;br&gt;AYACUCHO-LUCANAS-SANCOS</v>
          </cell>
          <cell r="K219" t="str">
            <v>*1&lt;br&gt;ACEVEDO FERNANDEZ ELIAS,*340&lt;br&gt;REYES UBILLUS ISMAEL,*311&lt;br&gt;ROJAS VALLADARES, TANIA LUPE,*310&lt;br&gt;ROSALES GONZALES LUIS ALBERTO,*295&lt;br&gt;DIAZ BERRIOS ABEL,*220&lt;br&gt;VILLACORTA OLAZA MARCO ANTONIO,*25&lt;br&gt;PRADO VELASQUEZ ALFONSO,*20&lt;br&gt;LEON IRIARTE MARITZA</v>
          </cell>
          <cell r="L219" t="str">
            <v>DESAPROBADO&lt;br/&gt;NOTIFICADO A LA EMPRESA</v>
          </cell>
          <cell r="M219" t="str">
            <v>ResDirec-0320-2016/MEM-DGAAM</v>
          </cell>
          <cell r="N219" t="str">
            <v>08/11/2016</v>
          </cell>
          <cell r="O219">
            <v>2000000</v>
          </cell>
          <cell r="P219" t="str">
            <v>USD</v>
          </cell>
        </row>
        <row r="220">
          <cell r="A220">
            <v>2531101</v>
          </cell>
          <cell r="B220">
            <v>5840</v>
          </cell>
          <cell r="C220" t="str">
            <v>EIA-d</v>
          </cell>
          <cell r="D220">
            <v>42249</v>
          </cell>
          <cell r="E220">
            <v>2015</v>
          </cell>
          <cell r="F220">
            <v>9</v>
          </cell>
          <cell r="G220" t="str">
            <v>APUMAYO S.A.C.</v>
          </cell>
          <cell r="H220" t="str">
            <v>APUMAYO</v>
          </cell>
          <cell r="I220" t="str">
            <v>MODIFICACION DE LA EIA DEL PROYECTO APUMAYO</v>
          </cell>
          <cell r="J220" t="str">
            <v>*050605&lt;br&gt;AYACUCHO-LUCANAS-CHAVIÑA,*050619&lt;br&gt;AYACUCHO-LUCANAS-SANCOS</v>
          </cell>
          <cell r="K220" t="str">
            <v>*1&lt;br&gt;ACEVEDO FERNANDEZ ELIAS,*340&lt;br&gt;REYES UBILLUS ISMAEL,*321&lt;br&gt;ATENCIO MERINO MIGUEL (APOYO),*311&lt;br&gt;ROJAS VALLADARES, TANIA LUPE,*310&lt;br&gt;ROSALES GONZALES LUIS ALBERTO,*295&lt;br&gt;DIAZ BERRIOS ABEL,*220&lt;br&gt;VILLACORTA OLAZA MARCO ANTONIO,*25&lt;br&gt;PRADO VELASQUEZ ALFONSO,*20&lt;br&gt;LEON IRIARTE MARITZA</v>
          </cell>
          <cell r="L220" t="str">
            <v>APROBADO&lt;br/&gt;NOTIFICADO A LA EMPRESA</v>
          </cell>
          <cell r="M220" t="str">
            <v>ResDirec-0119-2016/MEM-DGAAM</v>
          </cell>
          <cell r="N220" t="str">
            <v>22/04/2016</v>
          </cell>
          <cell r="O220">
            <v>23000000</v>
          </cell>
          <cell r="P220" t="str">
            <v>USD</v>
          </cell>
        </row>
        <row r="221">
          <cell r="A221" t="str">
            <v>00131-2016</v>
          </cell>
          <cell r="B221">
            <v>6027</v>
          </cell>
          <cell r="C221" t="str">
            <v>EIA-d</v>
          </cell>
          <cell r="D221">
            <v>42389</v>
          </cell>
          <cell r="E221">
            <v>2016</v>
          </cell>
          <cell r="F221">
            <v>1</v>
          </cell>
          <cell r="G221" t="str">
            <v>APUMAYO S.A.C.</v>
          </cell>
          <cell r="H221" t="str">
            <v>ANCOS</v>
          </cell>
          <cell r="I221" t="str">
            <v>PROYECTO MINERO ANCOS</v>
          </cell>
          <cell r="J221" t="str">
            <v>*050601&lt;br&gt;AYACUCHO-LUCANAS-PUQUIO,*050705&lt;br&gt;AYACUCHO-PARINACOCHAS-PULLO,*050702&lt;br&gt;AYACUCHO-PARINACOCHAS-CHUMPI,*050701&lt;br&gt;AYACUCHO-PARINACOCHAS-CORACORA,*050619&lt;br&gt;AYACUCHO-LUCANAS-SANCOS,*050617&lt;br&gt;AYACUCHO-LUCANAS-SAN PEDRO,*050605&lt;br&gt;AYACUCHO-LUCANAS-CHAVIÑA</v>
          </cell>
          <cell r="K221" t="str">
            <v>*381&lt;br&gt;ZZ_SENACE MILLONES VARGAS, CESAR AUGUSTO,*451&lt;br&gt;ZZ_SENACE QUISPE SULCA, JHONNY IBAN,*416&lt;br&gt;ZZ_SENACE BREÑA TORRES, MILVA GRACIELA,*415&lt;br&gt;ZZ_SENACE BEATRIZ HUAMANI PAUCCARA,*413&lt;br&gt;ZZ_SENACE ATARAMA MORI,DANNY EDUARDO,*412&lt;br&gt;ZZ_SENACE SOLORZANO ORTIZ, ISABEL MERCEDES,*386&lt;br&gt;ZZ_SENACE CORAL ONCOY, BEATRIZ E.,*383&lt;br&gt;ZZ_SENACE CANGAHUALA GRANDE, MARÍA,*382&lt;br&gt;ZZ_SENACE PÉREZ NUÑEZ, FABIÁN</v>
          </cell>
          <cell r="L221" t="str">
            <v>APROBADO</v>
          </cell>
          <cell r="O221">
            <v>60000000</v>
          </cell>
          <cell r="P221" t="str">
            <v>USD</v>
          </cell>
        </row>
        <row r="222">
          <cell r="A222">
            <v>2547510</v>
          </cell>
          <cell r="B222">
            <v>6045</v>
          </cell>
          <cell r="C222" t="str">
            <v>ITS</v>
          </cell>
          <cell r="D222">
            <v>42305</v>
          </cell>
          <cell r="E222">
            <v>2015</v>
          </cell>
          <cell r="F222">
            <v>10</v>
          </cell>
          <cell r="G222" t="str">
            <v>APUMAYO S.A.C.</v>
          </cell>
          <cell r="H222" t="str">
            <v>SANCOS</v>
          </cell>
          <cell r="I222" t="str">
            <v>PROYECTO SANCOS</v>
          </cell>
          <cell r="J222" t="str">
            <v>*050619&lt;br&gt;AYACUCHO-LUCANAS-SANCOS,*050605&lt;br&gt;AYACUCHO-LUCANAS-CHAVIÑA</v>
          </cell>
          <cell r="K222" t="str">
            <v>*3&lt;br&gt;ALFARO LÓPEZ WUALTER,*348&lt;br&gt;PEREZ SOLIS, EVELYN ENA,*313&lt;br&gt;LOPEZ FLORES, ROSSANA,*295&lt;br&gt;DIAZ BERRIOS ABEL,*221&lt;br&gt;SANGA YAMPASI WILSON WILFREDO,*219&lt;br&gt;HUARINO CHURA LUIS ANTONIO</v>
          </cell>
          <cell r="L222" t="str">
            <v>CONFORME&lt;br/&gt;NOTIFICADO A LA EMPRESA</v>
          </cell>
          <cell r="M222" t="str">
            <v>ResDirec-0236-2016/MEM-DGAAM</v>
          </cell>
          <cell r="N222" t="str">
            <v>01/08/2016</v>
          </cell>
          <cell r="O222">
            <v>104000</v>
          </cell>
        </row>
        <row r="223">
          <cell r="A223">
            <v>2256437</v>
          </cell>
          <cell r="B223">
            <v>6612</v>
          </cell>
          <cell r="C223" t="str">
            <v>PC</v>
          </cell>
          <cell r="D223">
            <v>41274</v>
          </cell>
          <cell r="E223">
            <v>2012</v>
          </cell>
          <cell r="F223">
            <v>12</v>
          </cell>
          <cell r="G223" t="str">
            <v>APUMAYO S.A.C.</v>
          </cell>
          <cell r="H223" t="str">
            <v>APUMAYO</v>
          </cell>
          <cell r="I223" t="str">
            <v>EXPLOTACION Y BENEFICIO APUMAYO</v>
          </cell>
          <cell r="J223" t="str">
            <v>*050605&lt;br&gt;AYACUCHO-LUCANAS-CHAVIÑA</v>
          </cell>
          <cell r="K223" t="str">
            <v>*34&lt;br&gt;BEDRIÑANA RIOS ABAD</v>
          </cell>
          <cell r="L223" t="str">
            <v>APROBADO</v>
          </cell>
          <cell r="P223" t="str">
            <v>USD</v>
          </cell>
        </row>
        <row r="224">
          <cell r="A224">
            <v>2564296</v>
          </cell>
          <cell r="B224">
            <v>6805</v>
          </cell>
          <cell r="C224" t="str">
            <v>PC</v>
          </cell>
          <cell r="D224">
            <v>42366</v>
          </cell>
          <cell r="E224">
            <v>2015</v>
          </cell>
          <cell r="F224">
            <v>12</v>
          </cell>
          <cell r="G224" t="str">
            <v>APUMAYO S.A.C.</v>
          </cell>
          <cell r="H224" t="str">
            <v>APUMAYO</v>
          </cell>
          <cell r="I224" t="str">
            <v>MODIFICACION DE PLAN DE CIERRE DE MINAS DE LA UNIDAD APUMAYO</v>
          </cell>
          <cell r="J224" t="str">
            <v>*050605&lt;br&gt;AYACUCHO-LUCANAS-CHAVIÑA</v>
          </cell>
          <cell r="K224" t="str">
            <v>*24&lt;br&gt;PORTILLA CORNEJO MATEO</v>
          </cell>
          <cell r="L224" t="str">
            <v>DESAPROBADO</v>
          </cell>
          <cell r="P224" t="str">
            <v>USD</v>
          </cell>
        </row>
        <row r="225">
          <cell r="A225">
            <v>2620358</v>
          </cell>
          <cell r="B225">
            <v>6836</v>
          </cell>
          <cell r="C225" t="str">
            <v>PC</v>
          </cell>
          <cell r="D225">
            <v>42555</v>
          </cell>
          <cell r="E225">
            <v>2016</v>
          </cell>
          <cell r="F225">
            <v>7</v>
          </cell>
          <cell r="G225" t="str">
            <v>APUMAYO S.A.C.</v>
          </cell>
          <cell r="H225" t="str">
            <v>APUMAYO</v>
          </cell>
          <cell r="I225" t="str">
            <v>MODIFICACION DE PLAN DE CIERRE DE MINAS DE LA UNIDAD MINERA APUMAYO</v>
          </cell>
          <cell r="J225" t="str">
            <v>*050605&lt;br&gt;AYACUCHO-LUCANAS-CHAVIÑA</v>
          </cell>
          <cell r="K225" t="str">
            <v>*24&lt;br&gt;PORTILLA CORNEJO MATEO</v>
          </cell>
          <cell r="L225" t="str">
            <v>APROBADO</v>
          </cell>
          <cell r="P225" t="str">
            <v>USD</v>
          </cell>
        </row>
        <row r="226">
          <cell r="A226" t="str">
            <v>01137-2018</v>
          </cell>
          <cell r="B226">
            <v>6857</v>
          </cell>
          <cell r="C226" t="str">
            <v>ITS</v>
          </cell>
          <cell r="D226">
            <v>43154</v>
          </cell>
          <cell r="E226">
            <v>2018</v>
          </cell>
          <cell r="F226">
            <v>2</v>
          </cell>
          <cell r="G226" t="str">
            <v>APUMAYO S.A.C.</v>
          </cell>
          <cell r="H226" t="str">
            <v>APUMAYO</v>
          </cell>
          <cell r="I226" t="str">
            <v>Primer Informe Técnico Sustentatorio de la Modificación del Estudio de Impacto Ambiental del Proyecto Minero APUMAYO</v>
          </cell>
          <cell r="J226" t="str">
            <v>*050619&lt;br&gt;AYACUCHO-LUCANAS-SANCOS,*050605&lt;br&gt;AYACUCHO-LUCANAS-CHAVIÑA</v>
          </cell>
          <cell r="K226" t="str">
            <v>*413&lt;br&gt;ZZ_SENACE ATARAMA MORI,DANNY EDUARDO,*451&lt;br&gt;ZZ_SENACE QUISPE SULCA, JHONNY IBAN,*416&lt;br&gt;ZZ_SENACE BREÑA TORRES, MILVA GRACIELA</v>
          </cell>
          <cell r="L226" t="str">
            <v>CONFORME&lt;br/&gt;NOTIFICADO A LA EMPRESA</v>
          </cell>
          <cell r="O226">
            <v>900000</v>
          </cell>
        </row>
        <row r="227">
          <cell r="A227" t="str">
            <v>M-ITS-00360-2018</v>
          </cell>
          <cell r="B227">
            <v>7243</v>
          </cell>
          <cell r="C227" t="str">
            <v>ITS</v>
          </cell>
          <cell r="D227">
            <v>43447</v>
          </cell>
          <cell r="E227">
            <v>2018</v>
          </cell>
          <cell r="F227">
            <v>12</v>
          </cell>
          <cell r="G227" t="str">
            <v>APUMAYO S.A.C.</v>
          </cell>
          <cell r="I227" t="str">
            <v>Segundo Informe Técnico Sustentatorio de la Modificación del Estudio de Impacto Ambiental del Proyecto Minero Apumayo</v>
          </cell>
          <cell r="L227" t="str">
            <v>CONFORME</v>
          </cell>
          <cell r="O227">
            <v>4500000</v>
          </cell>
        </row>
        <row r="228">
          <cell r="A228" t="str">
            <v>M-EIAD-00001-2018</v>
          </cell>
          <cell r="B228">
            <v>7503</v>
          </cell>
          <cell r="C228" t="str">
            <v>EIA-d</v>
          </cell>
          <cell r="D228">
            <v>43168</v>
          </cell>
          <cell r="E228">
            <v>2018</v>
          </cell>
          <cell r="F228">
            <v>3</v>
          </cell>
          <cell r="G228" t="str">
            <v>APUMAYO S.A.C.</v>
          </cell>
          <cell r="H228" t="str">
            <v>ANCOS</v>
          </cell>
          <cell r="I228" t="str">
            <v>PROYECTO ANCOS</v>
          </cell>
          <cell r="J228" t="str">
            <v>*050605&lt;br&gt;AYACUCHO-LUCANAS-CHAVIÑA,*050619&lt;br&gt;AYACUCHO-LUCANAS-SANCOS</v>
          </cell>
          <cell r="K228" t="str">
            <v>*413&lt;br&gt;ZZ_SENACE ATARAMA MORI,DANNY EDUARDO,*575&lt;br&gt;DELGADO POSTIGO PERCY,*416&lt;br&gt;ZZ_SENACE BREÑA TORRES, MILVA GRACIELA</v>
          </cell>
          <cell r="L228" t="str">
            <v>PUBLICAR AVISOS&lt;br/&gt;NOTIFICADO A LA EMPRESA</v>
          </cell>
          <cell r="O228">
            <v>90257500</v>
          </cell>
          <cell r="P228" t="str">
            <v>USD</v>
          </cell>
        </row>
        <row r="229">
          <cell r="A229">
            <v>2866000</v>
          </cell>
          <cell r="B229">
            <v>7805</v>
          </cell>
          <cell r="C229" t="str">
            <v>EIAsd</v>
          </cell>
          <cell r="D229">
            <v>43397</v>
          </cell>
          <cell r="E229">
            <v>2018</v>
          </cell>
          <cell r="F229">
            <v>10</v>
          </cell>
          <cell r="G229" t="str">
            <v>APUMAYO S.A.C.</v>
          </cell>
          <cell r="H229" t="str">
            <v xml:space="preserve"> AYAHUANCA</v>
          </cell>
          <cell r="I229" t="str">
            <v>PROYECTO DE EXPLORACIÓN AYAHUANCA</v>
          </cell>
          <cell r="J229" t="str">
            <v>*050605&lt;br&gt;AYACUCHO-LUCANAS-CHAVIÑA,*050619&lt;br&gt;AYACUCHO-LUCANAS-SANCOS</v>
          </cell>
          <cell r="K229" t="str">
            <v>*1&lt;br&gt;ACEVEDO FERNANDEZ ELIAS,*643&lt;br&gt;NISSE MEI-LIN GARCIA LAY,*610&lt;br&gt;FARFAN REYES MIRIAM ELIZABETH,*606&lt;br&gt;Enrique Arturo  Quispez Herrera,*598&lt;br&gt;CERNA GARCÍA, ROXANA ERIKA,*584&lt;br&gt;QUIROZ AHUANARI, CHARLEE JHON (APOYO),*570&lt;br&gt;PEREZ BALDEON KAREN GRACIELA,*527&lt;br&gt;PARDO BONIFAZ, JIMMY FRANK,*495&lt;br&gt;CHAMORRO BELLIDO CARMEN ROSA,*311&lt;br&gt;ROJAS VALLADARES, TANIA LUPE,*220&lt;br&gt;VILLACORTA OLAZA MARCO ANTONIO,*25&lt;br&gt;PRADO VELASQUEZ ALFONSO</v>
          </cell>
          <cell r="L229" t="str">
            <v>EVALUACIÓN</v>
          </cell>
          <cell r="O229">
            <v>1300000</v>
          </cell>
          <cell r="P229" t="str">
            <v>USD</v>
          </cell>
        </row>
        <row r="230">
          <cell r="A230">
            <v>2926698</v>
          </cell>
          <cell r="B230">
            <v>8014</v>
          </cell>
          <cell r="C230" t="str">
            <v>PC</v>
          </cell>
          <cell r="D230">
            <v>43593</v>
          </cell>
          <cell r="E230">
            <v>2019</v>
          </cell>
          <cell r="F230">
            <v>5</v>
          </cell>
          <cell r="G230" t="str">
            <v>APUMAYO S.A.C.</v>
          </cell>
          <cell r="H230" t="str">
            <v>APUMAYO</v>
          </cell>
          <cell r="I230" t="str">
            <v>SEGUNDA MODIFICACIÓN DEL PLAN DE CIERRE DE MINAS DE LA UNIDAD MINERA APUMAYO</v>
          </cell>
          <cell r="J230" t="str">
            <v>*050605&lt;br&gt;AYACUCHO-LUCANAS-CHAVIÑA,*050619&lt;br&gt;AYACUCHO-LUCANAS-SANCOS</v>
          </cell>
          <cell r="K230" t="str">
            <v>*9&lt;br&gt;CAMPOS DIAZ LUIS,*683&lt;br&gt;LA ROSA ORBEZO NOHELIA THAIS,*188&lt;br&gt;PORTILLA CORNEJO MATEO,*128&lt;br&gt;ESTELA SILVA MELANIO,*34&lt;br&gt;BEDRIÑANA RIOS ABAD,*25&lt;br&gt;PRADO VELASQUEZ ALFONSO</v>
          </cell>
          <cell r="L230" t="str">
            <v>EVALUACIÓN</v>
          </cell>
          <cell r="O230">
            <v>0</v>
          </cell>
          <cell r="P230" t="str">
            <v>USD</v>
          </cell>
        </row>
        <row r="231">
          <cell r="A231">
            <v>1318048</v>
          </cell>
          <cell r="B231">
            <v>625</v>
          </cell>
          <cell r="C231" t="str">
            <v>DIA</v>
          </cell>
          <cell r="D231">
            <v>37005</v>
          </cell>
          <cell r="E231">
            <v>2001</v>
          </cell>
          <cell r="F231">
            <v>4</v>
          </cell>
          <cell r="G231" t="str">
            <v>APUMIN S.A.</v>
          </cell>
          <cell r="H231" t="str">
            <v>PITO TUCANA</v>
          </cell>
          <cell r="I231" t="str">
            <v>PITO TUCANA</v>
          </cell>
          <cell r="J231" t="str">
            <v>*090103&lt;br&gt;HUANCAVELICA-HUANCAVELICA-ACORIA</v>
          </cell>
          <cell r="K231" t="str">
            <v>*1&lt;br&gt;ACEVEDO FERNANDEZ ELIAS</v>
          </cell>
          <cell r="L231" t="str">
            <v>CONCLUIDO</v>
          </cell>
          <cell r="P231" t="str">
            <v>USD</v>
          </cell>
        </row>
        <row r="232">
          <cell r="A232">
            <v>3085102</v>
          </cell>
          <cell r="B232">
            <v>8574</v>
          </cell>
          <cell r="C232" t="str">
            <v>FTA</v>
          </cell>
          <cell r="D232">
            <v>44122</v>
          </cell>
          <cell r="E232">
            <v>2020</v>
          </cell>
          <cell r="F232">
            <v>10</v>
          </cell>
          <cell r="G232" t="str">
            <v>APURIMAC COPPER SOCIEDAD ANONIMA</v>
          </cell>
          <cell r="H232" t="str">
            <v>HUMAMANTATA</v>
          </cell>
          <cell r="I232" t="str">
            <v>PROYECTO DE EXPLORACIÓN HUMAMANTATA</v>
          </cell>
          <cell r="J232" t="str">
            <v>*080708&lt;br&gt;CUSCO-CHUMBIVILCAS-VELILLE</v>
          </cell>
          <cell r="K232" t="str">
            <v>*610&lt;br&gt;FARFAN REYES MIRIAM ELIZABETH,*684&lt;br&gt;MARTEL GORA MIGUEL LUIS,*671&lt;br&gt;CUBAS PARIMANGO LORENZO JARED,*663&lt;br&gt;CAMAN SANTILLANA REINHARD OLENKO (APoyo)</v>
          </cell>
          <cell r="L232" t="str">
            <v>DESAPROBADO&lt;br/&gt;NOTIFICADO A LA EMPRESA</v>
          </cell>
          <cell r="M232" t="str">
            <v>ResDirec-0145-2020/MINEM-DGAAM</v>
          </cell>
          <cell r="N232" t="str">
            <v>30/10/2020</v>
          </cell>
          <cell r="O232">
            <v>500000</v>
          </cell>
          <cell r="P232" t="str">
            <v>USD</v>
          </cell>
        </row>
        <row r="233">
          <cell r="A233">
            <v>3091224</v>
          </cell>
          <cell r="B233">
            <v>8586</v>
          </cell>
          <cell r="C233" t="str">
            <v>FTA</v>
          </cell>
          <cell r="D233">
            <v>44141</v>
          </cell>
          <cell r="E233">
            <v>2020</v>
          </cell>
          <cell r="F233">
            <v>11</v>
          </cell>
          <cell r="G233" t="str">
            <v>APURIMAC COPPER SOCIEDAD ANONIMA</v>
          </cell>
          <cell r="H233" t="str">
            <v>HUMAMANTATA</v>
          </cell>
          <cell r="I233" t="str">
            <v>PROYECTO DE EXPLORACIÓN  HUMAMANTATA</v>
          </cell>
          <cell r="J233" t="str">
            <v>*080708&lt;br&gt;CUSCO-CHUMBIVILCAS-VELILLE</v>
          </cell>
          <cell r="K233" t="str">
            <v>*610&lt;br&gt;FARFAN REYES MIRIAM ELIZABETH,*684&lt;br&gt;MARTEL GORA MIGUEL LUIS</v>
          </cell>
          <cell r="L233" t="str">
            <v>APROBADO&lt;br/&gt;NOTIFICADO A LA EMPRESA</v>
          </cell>
          <cell r="M233" t="str">
            <v>ResDirec-0155-2020/MINEM-DGAAM</v>
          </cell>
          <cell r="N233" t="str">
            <v>17/11/2020</v>
          </cell>
          <cell r="O233">
            <v>500000</v>
          </cell>
          <cell r="P233" t="str">
            <v>USD</v>
          </cell>
        </row>
        <row r="234">
          <cell r="A234">
            <v>1570286</v>
          </cell>
          <cell r="B234">
            <v>1347</v>
          </cell>
          <cell r="C234" t="str">
            <v>DIA</v>
          </cell>
          <cell r="D234">
            <v>38663</v>
          </cell>
          <cell r="E234">
            <v>2005</v>
          </cell>
          <cell r="F234">
            <v>11</v>
          </cell>
          <cell r="G234" t="str">
            <v>APURIMAC FERRUM S.A.C.</v>
          </cell>
          <cell r="H234" t="str">
            <v>EL PACIFICO</v>
          </cell>
          <cell r="I234" t="str">
            <v>EL PACIFICO</v>
          </cell>
          <cell r="J234" t="str">
            <v>*080704&lt;br&gt;CUSCO-CHUMBIVILCAS-COLQUEMARCA</v>
          </cell>
          <cell r="K234" t="str">
            <v>*62&lt;br&gt;VILLEGAS ANA</v>
          </cell>
          <cell r="L234" t="str">
            <v>APROBADO</v>
          </cell>
          <cell r="P234" t="str">
            <v>USD</v>
          </cell>
        </row>
        <row r="235">
          <cell r="A235">
            <v>1680084</v>
          </cell>
          <cell r="B235">
            <v>1615</v>
          </cell>
          <cell r="C235" t="str">
            <v>DIA</v>
          </cell>
          <cell r="D235">
            <v>39174</v>
          </cell>
          <cell r="E235">
            <v>2007</v>
          </cell>
          <cell r="F235">
            <v>4</v>
          </cell>
          <cell r="G235" t="str">
            <v>APURIMAC FERRUM S.A.C.</v>
          </cell>
          <cell r="I235" t="str">
            <v>CORIMINAS V</v>
          </cell>
          <cell r="J235" t="str">
            <v>*030402&lt;br&gt;APURIMAC-AYMARAES-CAPAYA</v>
          </cell>
          <cell r="K235" t="str">
            <v>*52&lt;br&gt;RODRIGUEZ ALFREDO</v>
          </cell>
          <cell r="L235" t="str">
            <v>APROBADO</v>
          </cell>
          <cell r="P235" t="str">
            <v>USD</v>
          </cell>
        </row>
        <row r="236">
          <cell r="A236">
            <v>1680364</v>
          </cell>
          <cell r="B236">
            <v>1617</v>
          </cell>
          <cell r="C236" t="str">
            <v>DIA</v>
          </cell>
          <cell r="D236">
            <v>39175</v>
          </cell>
          <cell r="E236">
            <v>2007</v>
          </cell>
          <cell r="F236">
            <v>4</v>
          </cell>
          <cell r="G236" t="str">
            <v>APURIMAC FERRUM S.A.C.</v>
          </cell>
          <cell r="H236" t="str">
            <v>MAPSA 2001</v>
          </cell>
          <cell r="I236" t="str">
            <v>MAPSA 2001</v>
          </cell>
          <cell r="J236" t="str">
            <v>*030209&lt;br&gt;APURIMAC-ANDAHUAYLAS-PACUCHA</v>
          </cell>
          <cell r="K236" t="str">
            <v>*52&lt;br&gt;RODRIGUEZ ALFREDO</v>
          </cell>
          <cell r="L236" t="str">
            <v>APROBADO&lt;br/&gt;NOTIFICADO A LA EMPRESA</v>
          </cell>
          <cell r="P236" t="str">
            <v>USD</v>
          </cell>
        </row>
        <row r="237">
          <cell r="A237">
            <v>1680367</v>
          </cell>
          <cell r="B237">
            <v>1618</v>
          </cell>
          <cell r="C237" t="str">
            <v>DIA</v>
          </cell>
          <cell r="D237">
            <v>39175</v>
          </cell>
          <cell r="E237">
            <v>2007</v>
          </cell>
          <cell r="F237">
            <v>4</v>
          </cell>
          <cell r="G237" t="str">
            <v>APURIMAC FERRUM S.A.C.</v>
          </cell>
          <cell r="I237" t="str">
            <v>CORIMINAS II</v>
          </cell>
          <cell r="J237" t="str">
            <v>*030210&lt;br&gt;APURIMAC-ANDAHUAYLAS-PAMPACHIRI</v>
          </cell>
          <cell r="K237" t="str">
            <v>*52&lt;br&gt;RODRIGUEZ ALFREDO</v>
          </cell>
          <cell r="L237" t="str">
            <v>IMPROCEDENTE&lt;br/&gt;NOTIFICADO A LA EMPRESA</v>
          </cell>
          <cell r="P237" t="str">
            <v>USD</v>
          </cell>
        </row>
        <row r="238">
          <cell r="A238">
            <v>1680368</v>
          </cell>
          <cell r="B238">
            <v>1619</v>
          </cell>
          <cell r="C238" t="str">
            <v>DIA</v>
          </cell>
          <cell r="D238">
            <v>39175</v>
          </cell>
          <cell r="E238">
            <v>2007</v>
          </cell>
          <cell r="F238">
            <v>4</v>
          </cell>
          <cell r="G238" t="str">
            <v>APURIMAC FERRUM S.A.C.</v>
          </cell>
          <cell r="H238" t="str">
            <v>PITUMARCA II</v>
          </cell>
          <cell r="I238" t="str">
            <v>PITUMARCA II</v>
          </cell>
          <cell r="J238" t="str">
            <v>*030217&lt;br&gt;APURIMAC-ANDAHUAYLAS-TUMAY HUARACA</v>
          </cell>
          <cell r="K238" t="str">
            <v>*52&lt;br&gt;RODRIGUEZ ALFREDO</v>
          </cell>
          <cell r="L238" t="str">
            <v>APROBADO&lt;br/&gt;NOTIFICADO A LA EMPRESA</v>
          </cell>
          <cell r="P238" t="str">
            <v>USD</v>
          </cell>
        </row>
        <row r="239">
          <cell r="A239">
            <v>1716101</v>
          </cell>
          <cell r="B239">
            <v>1692</v>
          </cell>
          <cell r="C239" t="str">
            <v>DIA</v>
          </cell>
          <cell r="D239">
            <v>39322</v>
          </cell>
          <cell r="E239">
            <v>2007</v>
          </cell>
          <cell r="F239">
            <v>8</v>
          </cell>
          <cell r="G239" t="str">
            <v>APURIMAC FERRUM S.A.C.</v>
          </cell>
          <cell r="H239" t="str">
            <v>FERRUM</v>
          </cell>
          <cell r="I239" t="str">
            <v>FERRUM 7</v>
          </cell>
          <cell r="J239" t="str">
            <v>*030409&lt;br&gt;APURIMAC-AYMARAES-LUCRE</v>
          </cell>
          <cell r="K239" t="str">
            <v>*8&lt;br&gt;BREÑA TORRES GRACIELA</v>
          </cell>
          <cell r="L239" t="str">
            <v>IMPROCEDENTE&lt;br/&gt;NOTIFICADO A LA EMPRESA</v>
          </cell>
          <cell r="P239" t="str">
            <v>USD</v>
          </cell>
        </row>
        <row r="240">
          <cell r="A240">
            <v>1716114</v>
          </cell>
          <cell r="B240">
            <v>1693</v>
          </cell>
          <cell r="C240" t="str">
            <v>DIA</v>
          </cell>
          <cell r="D240">
            <v>39322</v>
          </cell>
          <cell r="E240">
            <v>2007</v>
          </cell>
          <cell r="F240">
            <v>8</v>
          </cell>
          <cell r="G240" t="str">
            <v>APURIMAC FERRUM S.A.C.</v>
          </cell>
          <cell r="H240" t="str">
            <v>FERRUM</v>
          </cell>
          <cell r="I240" t="str">
            <v>FERRUM 5</v>
          </cell>
          <cell r="J240" t="str">
            <v>*030409&lt;br&gt;APURIMAC-AYMARAES-LUCRE</v>
          </cell>
          <cell r="K240" t="str">
            <v>*8&lt;br&gt;BREÑA TORRES GRACIELA</v>
          </cell>
          <cell r="L240" t="str">
            <v>IMPROCEDENTE&lt;br/&gt;NOTIFICADO A LA EMPRESA</v>
          </cell>
          <cell r="P240" t="str">
            <v>USD</v>
          </cell>
        </row>
        <row r="241">
          <cell r="A241">
            <v>1716115</v>
          </cell>
          <cell r="B241">
            <v>1694</v>
          </cell>
          <cell r="C241" t="str">
            <v>DIA</v>
          </cell>
          <cell r="D241">
            <v>39322</v>
          </cell>
          <cell r="E241">
            <v>2007</v>
          </cell>
          <cell r="F241">
            <v>8</v>
          </cell>
          <cell r="G241" t="str">
            <v>APURIMAC FERRUM S.A.C.</v>
          </cell>
          <cell r="I241" t="str">
            <v>FERRUM 11</v>
          </cell>
          <cell r="J241" t="str">
            <v>*030409&lt;br&gt;APURIMAC-AYMARAES-LUCRE</v>
          </cell>
          <cell r="K241" t="str">
            <v>*8&lt;br&gt;BREÑA TORRES GRACIELA</v>
          </cell>
          <cell r="L241" t="str">
            <v>IMPROCEDENTE&lt;br/&gt;NOTIFICADO A LA EMPRESA</v>
          </cell>
          <cell r="P241" t="str">
            <v>USD</v>
          </cell>
        </row>
        <row r="242">
          <cell r="A242">
            <v>1716132</v>
          </cell>
          <cell r="B242">
            <v>1695</v>
          </cell>
          <cell r="C242" t="str">
            <v>DIA</v>
          </cell>
          <cell r="D242">
            <v>39322</v>
          </cell>
          <cell r="E242">
            <v>2007</v>
          </cell>
          <cell r="F242">
            <v>8</v>
          </cell>
          <cell r="G242" t="str">
            <v>APURIMAC FERRUM S.A.C.</v>
          </cell>
          <cell r="H242" t="str">
            <v>FERRUM</v>
          </cell>
          <cell r="I242" t="str">
            <v>FERRUM 4</v>
          </cell>
          <cell r="J242" t="str">
            <v>*030409&lt;br&gt;APURIMAC-AYMARAES-LUCRE</v>
          </cell>
          <cell r="K242" t="str">
            <v>*8&lt;br&gt;BREÑA TORRES GRACIELA</v>
          </cell>
          <cell r="L242" t="str">
            <v>IMPROCEDENTE&lt;br/&gt;NOTIFICADO A LA EMPRESA</v>
          </cell>
          <cell r="P242" t="str">
            <v>USD</v>
          </cell>
        </row>
        <row r="243">
          <cell r="A243">
            <v>1716138</v>
          </cell>
          <cell r="B243">
            <v>1696</v>
          </cell>
          <cell r="C243" t="str">
            <v>DIA</v>
          </cell>
          <cell r="D243">
            <v>39322</v>
          </cell>
          <cell r="E243">
            <v>2007</v>
          </cell>
          <cell r="F243">
            <v>8</v>
          </cell>
          <cell r="G243" t="str">
            <v>APURIMAC FERRUM S.A.C.</v>
          </cell>
          <cell r="I243" t="str">
            <v>FERRUM 9</v>
          </cell>
          <cell r="J243" t="str">
            <v>*030409&lt;br&gt;APURIMAC-AYMARAES-LUCRE</v>
          </cell>
          <cell r="K243" t="str">
            <v>*8&lt;br&gt;BREÑA TORRES GRACIELA</v>
          </cell>
          <cell r="L243" t="str">
            <v>IMPROCEDENTE&lt;br/&gt;NOTIFICADO A LA EMPRESA</v>
          </cell>
          <cell r="P243" t="str">
            <v>USD</v>
          </cell>
        </row>
        <row r="244">
          <cell r="A244">
            <v>1735804</v>
          </cell>
          <cell r="B244">
            <v>1744</v>
          </cell>
          <cell r="C244" t="str">
            <v>DIA</v>
          </cell>
          <cell r="D244">
            <v>39401</v>
          </cell>
          <cell r="E244">
            <v>2007</v>
          </cell>
          <cell r="F244">
            <v>11</v>
          </cell>
          <cell r="G244" t="str">
            <v>APURIMAC FERRUM S.A.C.</v>
          </cell>
          <cell r="H244" t="str">
            <v>FERRUM 4</v>
          </cell>
          <cell r="I244" t="str">
            <v>FERRUM 4</v>
          </cell>
          <cell r="J244" t="str">
            <v>*030213&lt;br&gt;APURIMAC-ANDAHUAYLAS-SAN JERONIMO</v>
          </cell>
          <cell r="K244" t="str">
            <v>*8&lt;br&gt;BREÑA TORRES GRACIELA</v>
          </cell>
          <cell r="L244" t="str">
            <v>APROBADO&lt;br/&gt;NOTIFICADO A LA EMPRESA</v>
          </cell>
          <cell r="P244" t="str">
            <v>USD</v>
          </cell>
        </row>
        <row r="245">
          <cell r="A245">
            <v>1735808</v>
          </cell>
          <cell r="B245">
            <v>1745</v>
          </cell>
          <cell r="C245" t="str">
            <v>DIA</v>
          </cell>
          <cell r="D245">
            <v>39401</v>
          </cell>
          <cell r="E245">
            <v>2007</v>
          </cell>
          <cell r="F245">
            <v>11</v>
          </cell>
          <cell r="G245" t="str">
            <v>APURIMAC FERRUM S.A.C.</v>
          </cell>
          <cell r="H245" t="str">
            <v>FERRUM</v>
          </cell>
          <cell r="I245" t="str">
            <v>FERRUM 2007</v>
          </cell>
          <cell r="J245" t="str">
            <v>*030409&lt;br&gt;APURIMAC-AYMARAES-LUCRE</v>
          </cell>
          <cell r="K245" t="str">
            <v>*8&lt;br&gt;BREÑA TORRES GRACIELA</v>
          </cell>
          <cell r="L245" t="str">
            <v>APROBADO&lt;br/&gt;NOTIFICADO A LA EMPRESA</v>
          </cell>
          <cell r="P245" t="str">
            <v>USD</v>
          </cell>
        </row>
        <row r="246">
          <cell r="A246">
            <v>1738691</v>
          </cell>
          <cell r="B246">
            <v>1757</v>
          </cell>
          <cell r="C246" t="str">
            <v>DIA</v>
          </cell>
          <cell r="D246">
            <v>39414</v>
          </cell>
          <cell r="E246">
            <v>2007</v>
          </cell>
          <cell r="F246">
            <v>11</v>
          </cell>
          <cell r="G246" t="str">
            <v>APURIMAC FERRUM S.A.C.</v>
          </cell>
          <cell r="H246" t="str">
            <v>CUZCO</v>
          </cell>
          <cell r="I246" t="str">
            <v>CUSCO II</v>
          </cell>
          <cell r="J246" t="str">
            <v>*080703&lt;br&gt;CUSCO-CHUMBIVILCAS-CHAMACA</v>
          </cell>
          <cell r="K246" t="str">
            <v>*8&lt;br&gt;BREÑA TORRES GRACIELA</v>
          </cell>
          <cell r="L246" t="str">
            <v>APROBADO&lt;br/&gt;NOTIFICADO A LA EMPRESA</v>
          </cell>
          <cell r="P246" t="str">
            <v>USD</v>
          </cell>
        </row>
        <row r="247">
          <cell r="A247">
            <v>1738694</v>
          </cell>
          <cell r="B247">
            <v>1758</v>
          </cell>
          <cell r="C247" t="str">
            <v>DIA</v>
          </cell>
          <cell r="D247">
            <v>39414</v>
          </cell>
          <cell r="E247">
            <v>2007</v>
          </cell>
          <cell r="F247">
            <v>11</v>
          </cell>
          <cell r="G247" t="str">
            <v>APURIMAC FERRUM S.A.C.</v>
          </cell>
          <cell r="H247" t="str">
            <v>CUZCO</v>
          </cell>
          <cell r="I247" t="str">
            <v>CUSCO I</v>
          </cell>
          <cell r="J247" t="str">
            <v>*080703&lt;br&gt;CUSCO-CHUMBIVILCAS-CHAMACA</v>
          </cell>
          <cell r="K247" t="str">
            <v>*8&lt;br&gt;BREÑA TORRES GRACIELA</v>
          </cell>
          <cell r="L247" t="str">
            <v>APROBADO&lt;br/&gt;NOTIFICADO A LA EMPRESA</v>
          </cell>
          <cell r="P247" t="str">
            <v>USD</v>
          </cell>
        </row>
        <row r="248">
          <cell r="A248">
            <v>1748205</v>
          </cell>
          <cell r="B248">
            <v>1795</v>
          </cell>
          <cell r="C248" t="str">
            <v>DIA</v>
          </cell>
          <cell r="D248">
            <v>39455</v>
          </cell>
          <cell r="E248">
            <v>2008</v>
          </cell>
          <cell r="F248">
            <v>1</v>
          </cell>
          <cell r="G248" t="str">
            <v>APURIMAC FERRUM S.A.C.</v>
          </cell>
          <cell r="I248" t="str">
            <v>OPABAN</v>
          </cell>
          <cell r="J248" t="str">
            <v>*030201&lt;br&gt;APURIMAC-ANDAHUAYLAS-ANDAHUAYLAS</v>
          </cell>
          <cell r="K248" t="str">
            <v>*8&lt;br&gt;BREÑA TORRES GRACIELA</v>
          </cell>
          <cell r="L248" t="str">
            <v>IMPROCEDENTE</v>
          </cell>
          <cell r="P248" t="str">
            <v>USD</v>
          </cell>
        </row>
        <row r="249">
          <cell r="A249">
            <v>1748208</v>
          </cell>
          <cell r="B249">
            <v>1796</v>
          </cell>
          <cell r="C249" t="str">
            <v>DIA</v>
          </cell>
          <cell r="D249">
            <v>39455</v>
          </cell>
          <cell r="E249">
            <v>2008</v>
          </cell>
          <cell r="F249">
            <v>1</v>
          </cell>
          <cell r="G249" t="str">
            <v>APURIMAC FERRUM S.A.C.</v>
          </cell>
          <cell r="I249" t="str">
            <v>FERRUM 2007 (MODIFICACION)</v>
          </cell>
          <cell r="J249" t="str">
            <v>*030409&lt;br&gt;APURIMAC-AYMARAES-LUCRE</v>
          </cell>
          <cell r="K249" t="str">
            <v>*8&lt;br&gt;BREÑA TORRES GRACIELA</v>
          </cell>
          <cell r="L249" t="str">
            <v>APROBADO&lt;br/&gt;NOTIFICADO A LA EMPRESA</v>
          </cell>
          <cell r="P249" t="str">
            <v>USD</v>
          </cell>
        </row>
        <row r="250">
          <cell r="A250">
            <v>1751203</v>
          </cell>
          <cell r="B250">
            <v>1804</v>
          </cell>
          <cell r="C250" t="str">
            <v>DIA</v>
          </cell>
          <cell r="D250">
            <v>39463</v>
          </cell>
          <cell r="E250">
            <v>2008</v>
          </cell>
          <cell r="F250">
            <v>1</v>
          </cell>
          <cell r="G250" t="str">
            <v>APURIMAC FERRUM S.A.C.</v>
          </cell>
          <cell r="H250" t="str">
            <v>PITUMARCA II</v>
          </cell>
          <cell r="I250" t="str">
            <v>PITUMARCA II</v>
          </cell>
          <cell r="J250" t="str">
            <v>*030217&lt;br&gt;APURIMAC-ANDAHUAYLAS-TUMAY HUARACA</v>
          </cell>
          <cell r="K250" t="str">
            <v>*8&lt;br&gt;BREÑA TORRES GRACIELA</v>
          </cell>
          <cell r="L250" t="str">
            <v>APROBADO</v>
          </cell>
          <cell r="P250" t="str">
            <v>USD</v>
          </cell>
        </row>
        <row r="251">
          <cell r="A251">
            <v>1751205</v>
          </cell>
          <cell r="B251">
            <v>1805</v>
          </cell>
          <cell r="C251" t="str">
            <v>DIA</v>
          </cell>
          <cell r="D251">
            <v>39463</v>
          </cell>
          <cell r="E251">
            <v>2008</v>
          </cell>
          <cell r="F251">
            <v>1</v>
          </cell>
          <cell r="G251" t="str">
            <v>APURIMAC FERRUM S.A.C.</v>
          </cell>
          <cell r="H251" t="str">
            <v>CORIMINAS V</v>
          </cell>
          <cell r="I251" t="str">
            <v>CORIMINAS V</v>
          </cell>
          <cell r="J251" t="str">
            <v>*030402&lt;br&gt;APURIMAC-AYMARAES-CAPAYA</v>
          </cell>
          <cell r="K251" t="str">
            <v>*8&lt;br&gt;BREÑA TORRES GRACIELA</v>
          </cell>
          <cell r="L251" t="str">
            <v>APROBADO</v>
          </cell>
          <cell r="P251" t="str">
            <v>USD</v>
          </cell>
        </row>
        <row r="252">
          <cell r="A252">
            <v>1751206</v>
          </cell>
          <cell r="B252">
            <v>1806</v>
          </cell>
          <cell r="C252" t="str">
            <v>DIA</v>
          </cell>
          <cell r="D252">
            <v>39463</v>
          </cell>
          <cell r="E252">
            <v>2008</v>
          </cell>
          <cell r="F252">
            <v>1</v>
          </cell>
          <cell r="G252" t="str">
            <v>APURIMAC FERRUM S.A.C.</v>
          </cell>
          <cell r="H252" t="str">
            <v>CORIMINAS II</v>
          </cell>
          <cell r="I252" t="str">
            <v>CORIMINAS II</v>
          </cell>
          <cell r="J252" t="str">
            <v>*030402&lt;br&gt;APURIMAC-AYMARAES-CAPAYA</v>
          </cell>
          <cell r="K252" t="str">
            <v>*8&lt;br&gt;BREÑA TORRES GRACIELA</v>
          </cell>
          <cell r="L252" t="str">
            <v>APROBADO</v>
          </cell>
          <cell r="P252" t="str">
            <v>USD</v>
          </cell>
        </row>
        <row r="253">
          <cell r="A253">
            <v>1770167</v>
          </cell>
          <cell r="B253">
            <v>1869</v>
          </cell>
          <cell r="C253" t="str">
            <v>DIA</v>
          </cell>
          <cell r="D253">
            <v>39536</v>
          </cell>
          <cell r="E253">
            <v>2008</v>
          </cell>
          <cell r="F253">
            <v>3</v>
          </cell>
          <cell r="G253" t="str">
            <v>APURIMAC FERRUM S.A.C.</v>
          </cell>
          <cell r="H253" t="str">
            <v>EL PACIFICO</v>
          </cell>
          <cell r="I253" t="str">
            <v>EL PACIFICO I</v>
          </cell>
          <cell r="J253" t="str">
            <v>*080704&lt;br&gt;CUSCO-CHUMBIVILCAS-COLQUEMARCA</v>
          </cell>
          <cell r="K253" t="str">
            <v>*8&lt;br&gt;BREÑA TORRES GRACIELA</v>
          </cell>
          <cell r="L253" t="str">
            <v>IMPROCEDENTE&lt;br/&gt;NOTIFICADO A LA EMPRESA</v>
          </cell>
          <cell r="P253" t="str">
            <v>USD</v>
          </cell>
        </row>
        <row r="254">
          <cell r="A254">
            <v>1770168</v>
          </cell>
          <cell r="B254">
            <v>1870</v>
          </cell>
          <cell r="C254" t="str">
            <v>DIA</v>
          </cell>
          <cell r="D254">
            <v>39536</v>
          </cell>
          <cell r="E254">
            <v>2008</v>
          </cell>
          <cell r="F254">
            <v>3</v>
          </cell>
          <cell r="G254" t="str">
            <v>APURIMAC FERRUM S.A.C.</v>
          </cell>
          <cell r="I254" t="str">
            <v>FLOR DE MARIA</v>
          </cell>
          <cell r="J254" t="str">
            <v>*080704&lt;br&gt;CUSCO-CHUMBIVILCAS-COLQUEMARCA</v>
          </cell>
          <cell r="K254" t="str">
            <v>*8&lt;br&gt;BREÑA TORRES GRACIELA</v>
          </cell>
          <cell r="L254" t="str">
            <v>IMPROCEDENTE&lt;br/&gt;NOTIFICADO A LA EMPRESA</v>
          </cell>
          <cell r="P254" t="str">
            <v>USD</v>
          </cell>
        </row>
        <row r="255">
          <cell r="A255">
            <v>1770169</v>
          </cell>
          <cell r="B255">
            <v>1871</v>
          </cell>
          <cell r="C255" t="str">
            <v>DIA</v>
          </cell>
          <cell r="D255">
            <v>39536</v>
          </cell>
          <cell r="E255">
            <v>2008</v>
          </cell>
          <cell r="F255">
            <v>3</v>
          </cell>
          <cell r="G255" t="str">
            <v>APURIMAC FERRUM S.A.C.</v>
          </cell>
          <cell r="H255" t="str">
            <v>FERRUM</v>
          </cell>
          <cell r="I255" t="str">
            <v>FERRUM 7</v>
          </cell>
          <cell r="J255" t="str">
            <v>*030409&lt;br&gt;APURIMAC-AYMARAES-LUCRE</v>
          </cell>
          <cell r="K255" t="str">
            <v>*8&lt;br&gt;BREÑA TORRES GRACIELA</v>
          </cell>
          <cell r="L255" t="str">
            <v>APROBADO&lt;br/&gt;NOTIFICADO A LA EMPRESA</v>
          </cell>
          <cell r="P255" t="str">
            <v>USD</v>
          </cell>
        </row>
        <row r="256">
          <cell r="A256">
            <v>1770170</v>
          </cell>
          <cell r="B256">
            <v>1872</v>
          </cell>
          <cell r="C256" t="str">
            <v>DIA</v>
          </cell>
          <cell r="D256">
            <v>39536</v>
          </cell>
          <cell r="E256">
            <v>2008</v>
          </cell>
          <cell r="F256">
            <v>3</v>
          </cell>
          <cell r="G256" t="str">
            <v>APURIMAC FERRUM S.A.C.</v>
          </cell>
          <cell r="I256" t="str">
            <v>DELIA ESPERANZA</v>
          </cell>
          <cell r="J256" t="str">
            <v>*080704&lt;br&gt;CUSCO-CHUMBIVILCAS-COLQUEMARCA</v>
          </cell>
          <cell r="K256" t="str">
            <v>*8&lt;br&gt;BREÑA TORRES GRACIELA</v>
          </cell>
          <cell r="L256" t="str">
            <v>NO PRESENTADO&lt;br/&gt;NOTIFICADO A LA EMPRESA</v>
          </cell>
          <cell r="P256" t="str">
            <v>USD</v>
          </cell>
        </row>
        <row r="257">
          <cell r="A257">
            <v>1770171</v>
          </cell>
          <cell r="B257">
            <v>1873</v>
          </cell>
          <cell r="C257" t="str">
            <v>DIA</v>
          </cell>
          <cell r="D257">
            <v>39536</v>
          </cell>
          <cell r="E257">
            <v>2008</v>
          </cell>
          <cell r="F257">
            <v>3</v>
          </cell>
          <cell r="G257" t="str">
            <v>APURIMAC FERRUM S.A.C.</v>
          </cell>
          <cell r="H257" t="str">
            <v>EL PACIFICO</v>
          </cell>
          <cell r="I257" t="str">
            <v>EL PACIFICO II</v>
          </cell>
          <cell r="J257" t="str">
            <v>*080704&lt;br&gt;CUSCO-CHUMBIVILCAS-COLQUEMARCA</v>
          </cell>
          <cell r="K257" t="str">
            <v>*8&lt;br&gt;BREÑA TORRES GRACIELA</v>
          </cell>
          <cell r="L257" t="str">
            <v>NO PRESENTADO&lt;br/&gt;NOTIFICADO A LA EMPRESA</v>
          </cell>
          <cell r="P257" t="str">
            <v>USD</v>
          </cell>
        </row>
        <row r="258">
          <cell r="A258">
            <v>1770172</v>
          </cell>
          <cell r="B258">
            <v>1874</v>
          </cell>
          <cell r="C258" t="str">
            <v>DIA</v>
          </cell>
          <cell r="D258">
            <v>39536</v>
          </cell>
          <cell r="E258">
            <v>2008</v>
          </cell>
          <cell r="F258">
            <v>3</v>
          </cell>
          <cell r="G258" t="str">
            <v>APURIMAC FERRUM S.A.C.</v>
          </cell>
          <cell r="I258" t="str">
            <v>JULIA CLARA</v>
          </cell>
          <cell r="J258" t="str">
            <v>*080704&lt;br&gt;CUSCO-CHUMBIVILCAS-COLQUEMARCA</v>
          </cell>
          <cell r="K258" t="str">
            <v>*8&lt;br&gt;BREÑA TORRES GRACIELA</v>
          </cell>
          <cell r="L258" t="str">
            <v>NO PRESENTADO&lt;br/&gt;NOTIFICADO A LA EMPRESA</v>
          </cell>
          <cell r="P258" t="str">
            <v>USD</v>
          </cell>
        </row>
        <row r="259">
          <cell r="A259">
            <v>1774684</v>
          </cell>
          <cell r="B259">
            <v>1888</v>
          </cell>
          <cell r="C259" t="str">
            <v>DIA</v>
          </cell>
          <cell r="D259">
            <v>39549</v>
          </cell>
          <cell r="E259">
            <v>2008</v>
          </cell>
          <cell r="F259">
            <v>4</v>
          </cell>
          <cell r="G259" t="str">
            <v>APURIMAC FERRUM S.A.C.</v>
          </cell>
          <cell r="H259" t="str">
            <v>FERRUM-8</v>
          </cell>
          <cell r="I259" t="str">
            <v>FERRUM-8</v>
          </cell>
          <cell r="J259" t="str">
            <v>*030201&lt;br&gt;APURIMAC-ANDAHUAYLAS-ANDAHUAYLAS</v>
          </cell>
          <cell r="K259" t="str">
            <v>*8&lt;br&gt;BREÑA TORRES GRACIELA</v>
          </cell>
          <cell r="L259" t="str">
            <v>APROBADO&lt;br/&gt;NOTIFICADO A LA EMPRESA</v>
          </cell>
          <cell r="P259" t="str">
            <v>USD</v>
          </cell>
        </row>
        <row r="260">
          <cell r="A260">
            <v>2038557</v>
          </cell>
          <cell r="B260">
            <v>2293</v>
          </cell>
          <cell r="C260" t="str">
            <v>DIA</v>
          </cell>
          <cell r="D260">
            <v>40480</v>
          </cell>
          <cell r="E260">
            <v>2010</v>
          </cell>
          <cell r="F260">
            <v>10</v>
          </cell>
          <cell r="G260" t="str">
            <v>APURIMAC FERRUM S.A.C.</v>
          </cell>
          <cell r="H260" t="str">
            <v>COLCABAMBA</v>
          </cell>
          <cell r="I260" t="str">
            <v>COLCABAMBA</v>
          </cell>
          <cell r="J260" t="str">
            <v>*030405&lt;br&gt;APURIMAC-AYMARAES-COLCABAMBA</v>
          </cell>
          <cell r="K260" t="str">
            <v>*8&lt;br&gt;BREÑA TORRES GRACIELA</v>
          </cell>
          <cell r="L260" t="str">
            <v>APROBADO&lt;br/&gt;NOTIFICADO A LA EMPRESA</v>
          </cell>
          <cell r="P260" t="str">
            <v>USD</v>
          </cell>
        </row>
        <row r="261">
          <cell r="A261">
            <v>2163588</v>
          </cell>
          <cell r="B261">
            <v>2833</v>
          </cell>
          <cell r="C261" t="str">
            <v>DIA</v>
          </cell>
          <cell r="D261">
            <v>40939</v>
          </cell>
          <cell r="E261">
            <v>2012</v>
          </cell>
          <cell r="F261">
            <v>1</v>
          </cell>
          <cell r="G261" t="str">
            <v>APURIMAC FERRUM S.A.C.</v>
          </cell>
          <cell r="H261" t="str">
            <v>COLCABAMBA</v>
          </cell>
          <cell r="I261" t="str">
            <v>PROYECTO COLCABAMBA</v>
          </cell>
          <cell r="J261" t="str">
            <v>*030405&lt;br&gt;APURIMAC-AYMARAES-COLCABAMBA</v>
          </cell>
          <cell r="K261" t="str">
            <v>*8&lt;br&gt;BREÑA TORRES GRACIELA,*310&lt;br&gt;ROSALES GONZALES LUIS ALBERTO,*180&lt;br&gt;RAMIREZ PALET ALDO</v>
          </cell>
          <cell r="L261" t="str">
            <v>NO PRESENTADO&lt;br/&gt;NOTIFICADO A LA EMPRESA</v>
          </cell>
          <cell r="M261" t="str">
            <v>ResDirec-0042-2012/MEM-AAM</v>
          </cell>
          <cell r="N261" t="str">
            <v>15/02/2012</v>
          </cell>
          <cell r="O261">
            <v>1000000</v>
          </cell>
          <cell r="P261" t="str">
            <v>USD</v>
          </cell>
        </row>
        <row r="262">
          <cell r="A262">
            <v>2171478</v>
          </cell>
          <cell r="B262">
            <v>2537</v>
          </cell>
          <cell r="C262" t="str">
            <v>DIA</v>
          </cell>
          <cell r="D262">
            <v>40970</v>
          </cell>
          <cell r="E262">
            <v>2012</v>
          </cell>
          <cell r="F262">
            <v>3</v>
          </cell>
          <cell r="G262" t="str">
            <v>APURIMAC FERRUM S.A.C.</v>
          </cell>
          <cell r="H262" t="str">
            <v>COLCABAMBA</v>
          </cell>
          <cell r="I262" t="str">
            <v xml:space="preserve">COLCABAMBA </v>
          </cell>
          <cell r="J262" t="str">
            <v>*030405&lt;br&gt;APURIMAC-AYMARAES-COLCABAMBA</v>
          </cell>
          <cell r="K262" t="str">
            <v>*8&lt;br&gt;BREÑA TORRES GRACIELA,*310&lt;br&gt;ROSALES GONZALES LUIS ALBERTO</v>
          </cell>
          <cell r="L262" t="str">
            <v>APROBADO&lt;br/&gt;NOTIFICADO A LA EMPRESA</v>
          </cell>
          <cell r="O262">
            <v>3000000</v>
          </cell>
          <cell r="P262" t="str">
            <v>USD</v>
          </cell>
        </row>
        <row r="263">
          <cell r="A263">
            <v>1553133</v>
          </cell>
          <cell r="B263">
            <v>1309</v>
          </cell>
          <cell r="C263" t="str">
            <v>EIAsd</v>
          </cell>
          <cell r="D263">
            <v>38576</v>
          </cell>
          <cell r="E263">
            <v>2005</v>
          </cell>
          <cell r="F263">
            <v>8</v>
          </cell>
          <cell r="G263" t="str">
            <v>APURIMAC FERRUM S.A.C.</v>
          </cell>
          <cell r="H263" t="str">
            <v>OPABAN I, OPABAN III Y LOS ANDES I</v>
          </cell>
          <cell r="I263" t="str">
            <v>MODIFICACION DE CRONOGRAMA</v>
          </cell>
          <cell r="J263" t="str">
            <v>*030201&lt;br&gt;APURIMAC-ANDAHUAYLAS-ANDAHUAYLAS</v>
          </cell>
          <cell r="K263" t="str">
            <v>*56&lt;br&gt;SOLARI HENRY</v>
          </cell>
          <cell r="L263" t="str">
            <v>APROBADO</v>
          </cell>
          <cell r="P263" t="str">
            <v>USD</v>
          </cell>
        </row>
        <row r="264">
          <cell r="A264">
            <v>1593825</v>
          </cell>
          <cell r="B264">
            <v>1399</v>
          </cell>
          <cell r="C264" t="str">
            <v>EIAsd</v>
          </cell>
          <cell r="D264">
            <v>38779</v>
          </cell>
          <cell r="E264">
            <v>2006</v>
          </cell>
          <cell r="F264">
            <v>3</v>
          </cell>
          <cell r="G264" t="str">
            <v>APURIMAC FERRUM S.A.C.</v>
          </cell>
          <cell r="H264" t="str">
            <v>OPABAN I, OPABAN III Y LOS ANDES I</v>
          </cell>
          <cell r="I264" t="str">
            <v>MODIFIC CRONOGRAMA DE ACTIVIDADES</v>
          </cell>
          <cell r="J264" t="str">
            <v>*030201&lt;br&gt;APURIMAC-ANDAHUAYLAS-ANDAHUAYLAS</v>
          </cell>
          <cell r="K264" t="str">
            <v>*56&lt;br&gt;SOLARI HENRY</v>
          </cell>
          <cell r="L264" t="str">
            <v>APROBADO</v>
          </cell>
          <cell r="P264" t="str">
            <v>USD</v>
          </cell>
        </row>
        <row r="265">
          <cell r="A265">
            <v>1656551</v>
          </cell>
          <cell r="B265">
            <v>1557</v>
          </cell>
          <cell r="C265" t="str">
            <v>EIAsd</v>
          </cell>
          <cell r="D265">
            <v>39064</v>
          </cell>
          <cell r="E265">
            <v>2006</v>
          </cell>
          <cell r="F265">
            <v>12</v>
          </cell>
          <cell r="G265" t="str">
            <v>APURIMAC FERRUM S.A.C.</v>
          </cell>
          <cell r="H265" t="str">
            <v>OPABAN I, OPABAN III Y LOS ANDES I</v>
          </cell>
          <cell r="I265" t="str">
            <v>MODIFICACION DE CRONOGRAMA OPABAN</v>
          </cell>
          <cell r="J265" t="str">
            <v>*030201&lt;br&gt;APURIMAC-ANDAHUAYLAS-ANDAHUAYLAS</v>
          </cell>
          <cell r="K265" t="str">
            <v>*39&lt;br&gt;ESPINOZA ARIAS REBECA</v>
          </cell>
          <cell r="L265" t="str">
            <v>ABANDONO&lt;br/&gt;NOTIFICADO A LA EMPRESA</v>
          </cell>
          <cell r="P265" t="str">
            <v>USD</v>
          </cell>
        </row>
        <row r="266">
          <cell r="A266">
            <v>1742850</v>
          </cell>
          <cell r="B266">
            <v>1767</v>
          </cell>
          <cell r="C266" t="str">
            <v>EIAsd</v>
          </cell>
          <cell r="D266">
            <v>39427</v>
          </cell>
          <cell r="E266">
            <v>2007</v>
          </cell>
          <cell r="F266">
            <v>12</v>
          </cell>
          <cell r="G266" t="str">
            <v>APURIMAC FERRUM S.A.C.</v>
          </cell>
          <cell r="H266" t="str">
            <v>OPABAN I, OPABAN III Y LOS ANDES I</v>
          </cell>
          <cell r="I266" t="str">
            <v>EXPLORACION OPABAN III Y LOS ANDES</v>
          </cell>
          <cell r="J266" t="str">
            <v>*030201&lt;br&gt;APURIMAC-ANDAHUAYLAS-ANDAHUAYLAS</v>
          </cell>
          <cell r="K266" t="str">
            <v>*39&lt;br&gt;ESPINOZA ARIAS REBECA</v>
          </cell>
          <cell r="L266" t="str">
            <v>APROBADO&lt;br/&gt;NOTIFICADO A LA EMPRESA</v>
          </cell>
          <cell r="P266" t="str">
            <v>USD</v>
          </cell>
        </row>
        <row r="267">
          <cell r="A267">
            <v>1765174</v>
          </cell>
          <cell r="B267">
            <v>1852</v>
          </cell>
          <cell r="C267" t="str">
            <v>EIAsd</v>
          </cell>
          <cell r="D267">
            <v>39515</v>
          </cell>
          <cell r="E267">
            <v>2008</v>
          </cell>
          <cell r="F267">
            <v>3</v>
          </cell>
          <cell r="G267" t="str">
            <v>APURIMAC FERRUM S.A.C.</v>
          </cell>
          <cell r="H267" t="str">
            <v>CUZCO</v>
          </cell>
          <cell r="I267" t="str">
            <v>EXPLORACION CUZCO</v>
          </cell>
          <cell r="J267" t="str">
            <v>*080703&lt;br&gt;CUSCO-CHUMBIVILCAS-CHAMACA</v>
          </cell>
          <cell r="K267" t="str">
            <v>*39&lt;br&gt;ESPINOZA ARIAS REBECA</v>
          </cell>
          <cell r="L267" t="str">
            <v>OBSERVADO</v>
          </cell>
          <cell r="P267" t="str">
            <v>USD</v>
          </cell>
        </row>
        <row r="268">
          <cell r="A268">
            <v>1452694</v>
          </cell>
          <cell r="B268">
            <v>1016</v>
          </cell>
          <cell r="C268" t="str">
            <v>DIA</v>
          </cell>
          <cell r="D268">
            <v>38029</v>
          </cell>
          <cell r="E268">
            <v>2004</v>
          </cell>
          <cell r="F268">
            <v>2</v>
          </cell>
          <cell r="G268" t="str">
            <v>ARANA BALLASCO RUFINO</v>
          </cell>
          <cell r="H268" t="str">
            <v>YENY</v>
          </cell>
          <cell r="I268" t="str">
            <v>YENY</v>
          </cell>
          <cell r="J268" t="str">
            <v>*120433&lt;br&gt;JUNIN-JAUJA-YAULI</v>
          </cell>
          <cell r="K268" t="str">
            <v>*1&lt;br&gt;ACEVEDO FERNANDEZ ELIAS</v>
          </cell>
          <cell r="L268" t="str">
            <v>APROBADO</v>
          </cell>
          <cell r="P268" t="str">
            <v>USD</v>
          </cell>
        </row>
        <row r="269">
          <cell r="A269">
            <v>2404875</v>
          </cell>
          <cell r="B269">
            <v>3090</v>
          </cell>
          <cell r="C269" t="str">
            <v>ITS</v>
          </cell>
          <cell r="D269">
            <v>41817</v>
          </cell>
          <cell r="E269">
            <v>2014</v>
          </cell>
          <cell r="F269">
            <v>6</v>
          </cell>
          <cell r="G269" t="str">
            <v>ARASI S.A.C.</v>
          </cell>
          <cell r="H269" t="str">
            <v>ARASI</v>
          </cell>
          <cell r="I269" t="str">
            <v>Informe Tecnico Sustentatorio de Ampliacion y Adicion de Componentes Auxiliares</v>
          </cell>
          <cell r="J269" t="str">
            <v>*210705&lt;br&gt;PUNO-LAMPA-OCUVIRI</v>
          </cell>
          <cell r="K269" t="str">
            <v>*1&lt;br&gt;ACEVEDO FERNANDEZ ELIAS,*299&lt;br&gt;REYES UBILLUS ISMAEL,*298&lt;br&gt;LOPEZ ROMERO, RICHARD (APOYO),*292&lt;br&gt;CAMPOS ARMAS DANY HANS (APOYO),*285&lt;br&gt;NOLASCO MELGAREJO, KARINA,*276&lt;br&gt;ROJAS VALLADARES TANIA LUPE,*220&lt;br&gt;VILLACORTA OLAZA MARCO ANTONIO,*20&lt;br&gt;LEON IRIARTE MARITZA</v>
          </cell>
          <cell r="L269" t="str">
            <v>DESISTIDO&lt;br/&gt;NOTIFICADO A LA EMPRESA</v>
          </cell>
          <cell r="M269" t="str">
            <v>ResDirec-0416-2014/MEM-DGAAM</v>
          </cell>
          <cell r="N269" t="str">
            <v>13/08/2014</v>
          </cell>
          <cell r="O269">
            <v>164000</v>
          </cell>
        </row>
        <row r="270">
          <cell r="A270">
            <v>2957963</v>
          </cell>
          <cell r="B270">
            <v>8057</v>
          </cell>
          <cell r="C270" t="str">
            <v>FTA</v>
          </cell>
          <cell r="D270">
            <v>43658</v>
          </cell>
          <cell r="E270">
            <v>2019</v>
          </cell>
          <cell r="F270">
            <v>7</v>
          </cell>
          <cell r="G270" t="str">
            <v>ARCHEAN ANDEAN ANTHRACITE S.A.</v>
          </cell>
          <cell r="H270" t="str">
            <v>SAN JACINTO 1</v>
          </cell>
          <cell r="I270" t="str">
            <v>SAN JACINTO 1</v>
          </cell>
          <cell r="J270" t="str">
            <v>*130605&lt;br&gt;LA LIBERTAD-OTUZCO-HUARANCHAL</v>
          </cell>
          <cell r="K270" t="str">
            <v>*25&lt;br&gt;PRADO VELASQUEZ ALFONSO,*649&lt;br&gt;BOTTGER GAMARRA JOYCE CAROL,*635&lt;br&gt;LEON SAAVEDRA SEBASTIAN,*610&lt;br&gt;FARFAN REYES MIRIAM ELIZABETH</v>
          </cell>
          <cell r="L270" t="str">
            <v>EVALUACIÓN&lt;br/&gt;NOTIFICADO A LA EMPRESA</v>
          </cell>
          <cell r="O270">
            <v>579517</v>
          </cell>
          <cell r="P270" t="str">
            <v>USD</v>
          </cell>
        </row>
        <row r="271">
          <cell r="A271">
            <v>2988915</v>
          </cell>
          <cell r="B271">
            <v>8191</v>
          </cell>
          <cell r="C271" t="str">
            <v>FTA</v>
          </cell>
          <cell r="D271">
            <v>43761</v>
          </cell>
          <cell r="E271">
            <v>2019</v>
          </cell>
          <cell r="F271">
            <v>10</v>
          </cell>
          <cell r="G271" t="str">
            <v>ARCHEAN ANDEAN ANTHRACITE S.A.</v>
          </cell>
          <cell r="H271" t="str">
            <v>SAN JACINTO 1</v>
          </cell>
          <cell r="I271" t="str">
            <v xml:space="preserve">MODIFICACIÓN DE LA FICHA TÉCNICA AMBIENTAL DEL PROYECTO DE EXPLORACIÓN MINERA </v>
          </cell>
          <cell r="J271" t="str">
            <v>*130605&lt;br&gt;LA LIBERTAD-OTUZCO-HUARANCHAL</v>
          </cell>
          <cell r="K271" t="str">
            <v>*25&lt;br&gt;PRADO VELASQUEZ ALFONSO,*671&lt;br&gt;CUBAS PARIMANGO LORENZO JARED,*663&lt;br&gt;CAMAN SANTILLANA REINHARD OLENKO (APoyo),*610&lt;br&gt;FARFAN REYES MIRIAM ELIZABETH</v>
          </cell>
          <cell r="L271" t="str">
            <v>APROBADO&lt;br/&gt;NOTIFICADO A LA EMPRESA</v>
          </cell>
          <cell r="M271" t="str">
            <v>ResDirec-0188-2019/MINEM-DGAAM</v>
          </cell>
          <cell r="N271" t="str">
            <v>07/11/2019</v>
          </cell>
          <cell r="O271">
            <v>579517</v>
          </cell>
          <cell r="P271" t="str">
            <v>USD</v>
          </cell>
        </row>
        <row r="272">
          <cell r="A272">
            <v>1249333</v>
          </cell>
          <cell r="B272">
            <v>476</v>
          </cell>
          <cell r="C272" t="str">
            <v>DIA</v>
          </cell>
          <cell r="D272">
            <v>36383</v>
          </cell>
          <cell r="E272">
            <v>1999</v>
          </cell>
          <cell r="F272">
            <v>8</v>
          </cell>
          <cell r="G272" t="str">
            <v>ARENERA LA MOLINA S.A.</v>
          </cell>
          <cell r="H272" t="str">
            <v>MARIA MANUELA ALFA</v>
          </cell>
          <cell r="I272" t="str">
            <v>MARÍA MANUELA ALFA</v>
          </cell>
          <cell r="J272" t="str">
            <v>*150114&lt;br&gt;LIMA-LIMA-LA MOLINA</v>
          </cell>
          <cell r="K272" t="str">
            <v>*1&lt;br&gt;ACEVEDO FERNANDEZ ELIAS</v>
          </cell>
          <cell r="L272" t="str">
            <v>CONCLUIDO</v>
          </cell>
          <cell r="P272" t="str">
            <v>USD</v>
          </cell>
        </row>
        <row r="273">
          <cell r="A273">
            <v>77995</v>
          </cell>
          <cell r="B273">
            <v>4271</v>
          </cell>
          <cell r="C273" t="str">
            <v>EIA</v>
          </cell>
          <cell r="D273">
            <v>34639</v>
          </cell>
          <cell r="E273">
            <v>1994</v>
          </cell>
          <cell r="F273">
            <v>11</v>
          </cell>
          <cell r="G273" t="str">
            <v>ARENERA LA MOLINA S.A.</v>
          </cell>
          <cell r="H273" t="str">
            <v>U.E.A. ATE</v>
          </cell>
          <cell r="I273" t="str">
            <v>PLANTA PORTATIL</v>
          </cell>
          <cell r="J273" t="str">
            <v>*150114&lt;br&gt;LIMA-LIMA-LA MOLINA</v>
          </cell>
          <cell r="K273" t="str">
            <v>*29&lt;br&gt;ARCHIVO</v>
          </cell>
          <cell r="L273" t="str">
            <v>APROBADO</v>
          </cell>
          <cell r="P273" t="str">
            <v>USD</v>
          </cell>
        </row>
        <row r="274">
          <cell r="A274">
            <v>2520321</v>
          </cell>
          <cell r="B274">
            <v>6767</v>
          </cell>
          <cell r="C274" t="str">
            <v>PC</v>
          </cell>
          <cell r="D274">
            <v>42206</v>
          </cell>
          <cell r="E274">
            <v>2015</v>
          </cell>
          <cell r="F274">
            <v>7</v>
          </cell>
          <cell r="G274" t="str">
            <v>ARENERA SAN MARTIN DE PORRAS  S.A.</v>
          </cell>
          <cell r="H274" t="str">
            <v>ARENERA SAN MARTIN DE PORRAS</v>
          </cell>
          <cell r="I274" t="str">
            <v>ARENERA SAN MARTIN DE PORRAS</v>
          </cell>
          <cell r="J274" t="str">
            <v>*150103&lt;br&gt;LIMA-LIMA-ATE</v>
          </cell>
          <cell r="K274" t="str">
            <v>*24&lt;br&gt;PORTILLA CORNEJO MATEO</v>
          </cell>
          <cell r="L274" t="str">
            <v>APROBADO&lt;br/&gt;NOTIFICADO A LA EMPRESA</v>
          </cell>
          <cell r="P274" t="str">
            <v>USD</v>
          </cell>
        </row>
        <row r="275">
          <cell r="A275">
            <v>2618377</v>
          </cell>
          <cell r="B275">
            <v>6057</v>
          </cell>
          <cell r="C275" t="str">
            <v>DIA</v>
          </cell>
          <cell r="D275">
            <v>42548</v>
          </cell>
          <cell r="E275">
            <v>2016</v>
          </cell>
          <cell r="F275">
            <v>6</v>
          </cell>
          <cell r="G275" t="str">
            <v>ARIANA OPERACIONES MINERAS S.A.C.</v>
          </cell>
          <cell r="H275" t="str">
            <v>DON SAMUEL</v>
          </cell>
          <cell r="I275" t="str">
            <v>DON SAMUEL</v>
          </cell>
          <cell r="J275" t="str">
            <v>*120804&lt;br&gt;JUNIN-YAULI-MARCAPOMACOCHA</v>
          </cell>
          <cell r="K275" t="str">
            <v>*25&lt;br&gt;PRADO VELASQUEZ ALFONSO,*341&lt;br&gt;INFANTE QUISPE, CESAR ANIBAL,*310&lt;br&gt;ROSALES GONZALES LUIS ALBERTO</v>
          </cell>
          <cell r="L275" t="str">
            <v>APROBADO&lt;br/&gt;NOTIFICADO A LA EMPRESA</v>
          </cell>
          <cell r="O275">
            <v>250000</v>
          </cell>
          <cell r="P275" t="str">
            <v>USD</v>
          </cell>
        </row>
        <row r="276">
          <cell r="A276">
            <v>2401427</v>
          </cell>
          <cell r="B276">
            <v>4239</v>
          </cell>
          <cell r="C276" t="str">
            <v>EIA-d</v>
          </cell>
          <cell r="D276">
            <v>41807</v>
          </cell>
          <cell r="E276">
            <v>2014</v>
          </cell>
          <cell r="F276">
            <v>6</v>
          </cell>
          <cell r="G276" t="str">
            <v>ARIANA OPERACIONES MINERAS S.A.C.</v>
          </cell>
          <cell r="H276" t="str">
            <v>ARIANA</v>
          </cell>
          <cell r="I276" t="str">
            <v>LINEA DE TRANSMISIÃ¿N EN 50 KV S.E. ANTUQUITO</v>
          </cell>
          <cell r="K276" t="str">
            <v>*217&lt;br&gt;CASTELO MAMANCHURA GUSTAVO JAVIER,*295&lt;br&gt;DIAZ BERRIOS ABEL,*227&lt;br&gt;BUSTAMANTE BECERRA JOSE LUIS</v>
          </cell>
          <cell r="L276" t="str">
            <v>DESISTIDO</v>
          </cell>
          <cell r="P276" t="str">
            <v>USD</v>
          </cell>
        </row>
        <row r="277">
          <cell r="A277">
            <v>2556252</v>
          </cell>
          <cell r="B277">
            <v>5836</v>
          </cell>
          <cell r="C277" t="str">
            <v>EIAsd</v>
          </cell>
          <cell r="D277">
            <v>42335</v>
          </cell>
          <cell r="E277">
            <v>2015</v>
          </cell>
          <cell r="F277">
            <v>11</v>
          </cell>
          <cell r="G277" t="str">
            <v>ARIANA OPERACIONES MINERAS S.A.C.</v>
          </cell>
          <cell r="H277" t="str">
            <v>ARIANA</v>
          </cell>
          <cell r="I277" t="str">
            <v>PROYECTO EXPLORACION MINERA ARIANA</v>
          </cell>
          <cell r="J277" t="str">
            <v>*120804&lt;br&gt;JUNIN-YAULI-MARCAPOMACOCHA</v>
          </cell>
          <cell r="K277" t="str">
            <v>*128&lt;br&gt;ESTELA SILVA MELANIO,*439&lt;br&gt;YEREN LARREA OMAR,*397&lt;br&gt;SALDAÑA MELGAREJO, HEINER (APOYO),*348&lt;br&gt;PEREZ SOLIS, EVELYN ENA,*313&lt;br&gt;LOPEZ FLORES, ROSSANA,*310&lt;br&gt;ROSALES GONZALES LUIS ALBERTO,*295&lt;br&gt;DIAZ BERRIOS ABEL,*221&lt;br&gt;SANGA YAMPASI WILSON WILFREDO,*219&lt;br&gt;HUARINO CHURA LUIS ANTONIO</v>
          </cell>
          <cell r="L277" t="str">
            <v>APROBADO&lt;br/&gt;NOTIFICADO A LA EMPRESA</v>
          </cell>
          <cell r="M277" t="str">
            <v>ResDirec-0246-2016/MEM-DGAAM</v>
          </cell>
          <cell r="N277" t="str">
            <v>15/08/2016</v>
          </cell>
          <cell r="O277">
            <v>2500000</v>
          </cell>
          <cell r="P277" t="str">
            <v>USD</v>
          </cell>
        </row>
        <row r="278">
          <cell r="A278">
            <v>2675556</v>
          </cell>
          <cell r="B278">
            <v>6428</v>
          </cell>
          <cell r="C278" t="str">
            <v>ITS</v>
          </cell>
          <cell r="D278">
            <v>42761</v>
          </cell>
          <cell r="E278">
            <v>2017</v>
          </cell>
          <cell r="F278">
            <v>1</v>
          </cell>
          <cell r="G278" t="str">
            <v>ARIANA OPERACIONES MINERAS S.A.C.</v>
          </cell>
          <cell r="H278" t="str">
            <v>DON SAMUEL</v>
          </cell>
          <cell r="I278" t="str">
            <v>INFORME TECNICO SUSTENTATORIO DE LA DECLARACION DE IMPACTO AMBIENTAL DEL PROYECTO DE EXPLORACION DON SAMUEL</v>
          </cell>
          <cell r="J278" t="str">
            <v>*120804&lt;br&gt;JUNIN-YAULI-MARCAPOMACOCHA</v>
          </cell>
          <cell r="K278" t="str">
            <v>*25&lt;br&gt;PRADO VELASQUEZ ALFONSO,*310&lt;br&gt;ROSALES GONZALES LUIS ALBERTO</v>
          </cell>
          <cell r="L278" t="str">
            <v>CONFORME&lt;br/&gt;NOTIFICADO A LA EMPRESA</v>
          </cell>
          <cell r="M278" t="str">
            <v>ResDirec-0057-2017/MEM-DGAAM</v>
          </cell>
          <cell r="N278" t="str">
            <v>24/02/2017</v>
          </cell>
          <cell r="O278">
            <v>250000</v>
          </cell>
        </row>
        <row r="279">
          <cell r="A279">
            <v>2718882</v>
          </cell>
          <cell r="B279">
            <v>6620</v>
          </cell>
          <cell r="C279" t="str">
            <v>ITS</v>
          </cell>
          <cell r="D279">
            <v>42913</v>
          </cell>
          <cell r="E279">
            <v>2017</v>
          </cell>
          <cell r="F279">
            <v>6</v>
          </cell>
          <cell r="G279" t="str">
            <v>ARIANA OPERACIONES MINERAS S.A.C.</v>
          </cell>
          <cell r="H279" t="str">
            <v>ARIANA</v>
          </cell>
          <cell r="I279" t="str">
            <v>PRIMER INFORME TÉCNICO SUSTENTATORIO DEL ESTUDIO DE IMPACTO AMBIENTAL SEMIDETALLADO DEL PROYECTO DE EXPLORACIÓN ARIANA.</v>
          </cell>
          <cell r="J279" t="str">
            <v>*120804&lt;br&gt;JUNIN-YAULI-MARCAPOMACOCHA</v>
          </cell>
          <cell r="K279" t="str">
            <v>*219&lt;br&gt;HUARINO CHURA LUIS ANTONIO,*348&lt;br&gt;PEREZ SOLIS, EVELYN ENA,*313&lt;br&gt;LOPEZ FLORES, ROSSANA</v>
          </cell>
          <cell r="L279" t="str">
            <v>CONFORME&lt;br/&gt;NOTIFICADO A LA EMPRESA</v>
          </cell>
          <cell r="M279" t="str">
            <v>ResDirec-0241-2017/MEM-DGAAM</v>
          </cell>
          <cell r="N279" t="str">
            <v>04/09/2017</v>
          </cell>
          <cell r="O279">
            <v>800000</v>
          </cell>
        </row>
        <row r="280">
          <cell r="A280" t="str">
            <v>M-ITS-00335-2018</v>
          </cell>
          <cell r="B280">
            <v>7172</v>
          </cell>
          <cell r="C280" t="str">
            <v>ITS</v>
          </cell>
          <cell r="D280">
            <v>43431</v>
          </cell>
          <cell r="E280">
            <v>2018</v>
          </cell>
          <cell r="F280">
            <v>11</v>
          </cell>
          <cell r="G280" t="str">
            <v>ARIANA OPERACIONES MINERAS S.A.C.</v>
          </cell>
          <cell r="I280" t="str">
            <v>Primer ITS de la Unidad Minera Ariana</v>
          </cell>
          <cell r="L280" t="str">
            <v>CONFORME</v>
          </cell>
          <cell r="O280">
            <v>2963043</v>
          </cell>
        </row>
        <row r="281">
          <cell r="A281">
            <v>1020903</v>
          </cell>
          <cell r="B281">
            <v>4289</v>
          </cell>
          <cell r="C281" t="str">
            <v>EIA</v>
          </cell>
          <cell r="D281">
            <v>34893</v>
          </cell>
          <cell r="E281">
            <v>1995</v>
          </cell>
          <cell r="F281">
            <v>7</v>
          </cell>
          <cell r="G281" t="str">
            <v>ARIAS DAVILA ALBERTO AURELIO</v>
          </cell>
          <cell r="H281" t="str">
            <v>PLANTA PILOTO</v>
          </cell>
          <cell r="I281" t="str">
            <v>PLANTA DE BENEFICIO MOVIL</v>
          </cell>
          <cell r="J281" t="str">
            <v>*110301&lt;br&gt;ICA-NASCA-NASCA</v>
          </cell>
          <cell r="K281" t="str">
            <v>*29&lt;br&gt;ARCHIVO</v>
          </cell>
          <cell r="L281" t="str">
            <v>APROBADO</v>
          </cell>
          <cell r="P281" t="str">
            <v>USD</v>
          </cell>
        </row>
        <row r="282">
          <cell r="A282">
            <v>1281170</v>
          </cell>
          <cell r="B282">
            <v>539</v>
          </cell>
          <cell r="C282" t="str">
            <v>DIA</v>
          </cell>
          <cell r="D282">
            <v>36682</v>
          </cell>
          <cell r="E282">
            <v>2000</v>
          </cell>
          <cell r="F282">
            <v>6</v>
          </cell>
          <cell r="G282" t="str">
            <v>ARIAS DAVILA JESUS</v>
          </cell>
          <cell r="H282" t="str">
            <v>RIO NEGRO Nº 4</v>
          </cell>
          <cell r="I282" t="str">
            <v>RIO NEGRO N° 4</v>
          </cell>
          <cell r="J282" t="str">
            <v>*100905&lt;br&gt;HUANUCO-PUERTO INCA-YUYAPICHIS</v>
          </cell>
          <cell r="K282" t="str">
            <v>*29&lt;br&gt;ARCHIVO</v>
          </cell>
          <cell r="L282" t="str">
            <v>CONCLUIDO</v>
          </cell>
          <cell r="P282" t="str">
            <v>USD</v>
          </cell>
        </row>
        <row r="283">
          <cell r="A283">
            <v>1573311</v>
          </cell>
          <cell r="B283">
            <v>1353</v>
          </cell>
          <cell r="C283" t="str">
            <v>DIA</v>
          </cell>
          <cell r="D283">
            <v>38674</v>
          </cell>
          <cell r="E283">
            <v>2005</v>
          </cell>
          <cell r="F283">
            <v>11</v>
          </cell>
          <cell r="G283" t="str">
            <v>ARUNTANI S.A.C.</v>
          </cell>
          <cell r="H283" t="str">
            <v>ISABEL</v>
          </cell>
          <cell r="I283" t="str">
            <v>ISABEL</v>
          </cell>
          <cell r="J283" t="str">
            <v>*210102&lt;br&gt;PUNO-PUNO-ACORA</v>
          </cell>
          <cell r="K283" t="str">
            <v>*56&lt;br&gt;SOLARI HENRY</v>
          </cell>
          <cell r="L283" t="str">
            <v>APROBADO</v>
          </cell>
          <cell r="P283" t="str">
            <v>USD</v>
          </cell>
        </row>
        <row r="284">
          <cell r="A284">
            <v>1605801</v>
          </cell>
          <cell r="B284">
            <v>1438</v>
          </cell>
          <cell r="C284" t="str">
            <v>DIA</v>
          </cell>
          <cell r="D284">
            <v>38847</v>
          </cell>
          <cell r="E284">
            <v>2006</v>
          </cell>
          <cell r="F284">
            <v>5</v>
          </cell>
          <cell r="G284" t="str">
            <v>ARUNTANI S.A.C.</v>
          </cell>
          <cell r="H284" t="str">
            <v>ALICIA</v>
          </cell>
          <cell r="I284" t="str">
            <v>ALICIA</v>
          </cell>
          <cell r="J284" t="str">
            <v>*210504&lt;br&gt;PUNO-EL COLLAO-SANTA ROSA</v>
          </cell>
          <cell r="K284" t="str">
            <v>*56&lt;br&gt;SOLARI HENRY</v>
          </cell>
          <cell r="L284" t="str">
            <v>APROBADO&lt;br/&gt;NOTIFICADO A LA EMPRESA</v>
          </cell>
          <cell r="P284" t="str">
            <v>USD</v>
          </cell>
        </row>
        <row r="285">
          <cell r="A285">
            <v>1654530</v>
          </cell>
          <cell r="B285">
            <v>1551</v>
          </cell>
          <cell r="C285" t="str">
            <v>DIA</v>
          </cell>
          <cell r="D285">
            <v>39057</v>
          </cell>
          <cell r="E285">
            <v>2006</v>
          </cell>
          <cell r="F285">
            <v>12</v>
          </cell>
          <cell r="G285" t="str">
            <v>ARUNTANI S.A.C.</v>
          </cell>
          <cell r="I285" t="str">
            <v>MELISSA</v>
          </cell>
          <cell r="J285" t="str">
            <v>*180102&lt;br&gt;MOQUEGUA-MARISCAL NIETO-CARUMAS</v>
          </cell>
          <cell r="K285" t="str">
            <v>*33&lt;br&gt;BARBA LUIS</v>
          </cell>
          <cell r="L285" t="str">
            <v>APROBADO&lt;br/&gt;NOTIFICADO A LA EMPRESA</v>
          </cell>
          <cell r="P285" t="str">
            <v>USD</v>
          </cell>
        </row>
        <row r="286">
          <cell r="A286">
            <v>1654534</v>
          </cell>
          <cell r="B286">
            <v>1552</v>
          </cell>
          <cell r="C286" t="str">
            <v>DIA</v>
          </cell>
          <cell r="D286">
            <v>39057</v>
          </cell>
          <cell r="E286">
            <v>2006</v>
          </cell>
          <cell r="F286">
            <v>12</v>
          </cell>
          <cell r="G286" t="str">
            <v>ARUNTANI S.A.C.</v>
          </cell>
          <cell r="H286" t="str">
            <v>PAVICO 1</v>
          </cell>
          <cell r="I286" t="str">
            <v>PAVICO 1</v>
          </cell>
          <cell r="J286" t="str">
            <v>*210504&lt;br&gt;PUNO-EL COLLAO-SANTA ROSA</v>
          </cell>
          <cell r="K286" t="str">
            <v>*39&lt;br&gt;ESPINOZA ARIAS REBECA,*180&lt;br&gt;RAMIREZ PALET ALDO</v>
          </cell>
          <cell r="L286" t="str">
            <v>DESISTIDO&lt;br/&gt;NOTIFICADO A LA EMPRESA</v>
          </cell>
          <cell r="P286" t="str">
            <v>USD</v>
          </cell>
        </row>
        <row r="287">
          <cell r="A287">
            <v>1745401</v>
          </cell>
          <cell r="B287">
            <v>1779</v>
          </cell>
          <cell r="C287" t="str">
            <v>DIA</v>
          </cell>
          <cell r="D287">
            <v>39437</v>
          </cell>
          <cell r="E287">
            <v>2007</v>
          </cell>
          <cell r="F287">
            <v>12</v>
          </cell>
          <cell r="G287" t="str">
            <v>ARUNTANI S.A.C.</v>
          </cell>
          <cell r="H287" t="str">
            <v>PACHA</v>
          </cell>
          <cell r="I287" t="str">
            <v>PACHA</v>
          </cell>
          <cell r="J287" t="str">
            <v>*180102&lt;br&gt;MOQUEGUA-MARISCAL NIETO-CARUMAS</v>
          </cell>
          <cell r="K287" t="str">
            <v>*8&lt;br&gt;BREÑA TORRES GRACIELA</v>
          </cell>
          <cell r="L287" t="str">
            <v>APROBADO&lt;br/&gt;NOTIFICADO A LA EMPRESA</v>
          </cell>
          <cell r="P287" t="str">
            <v>USD</v>
          </cell>
        </row>
        <row r="288">
          <cell r="A288">
            <v>1922121</v>
          </cell>
          <cell r="B288">
            <v>2070</v>
          </cell>
          <cell r="C288" t="str">
            <v>DIA</v>
          </cell>
          <cell r="D288">
            <v>40067</v>
          </cell>
          <cell r="E288">
            <v>2009</v>
          </cell>
          <cell r="F288">
            <v>9</v>
          </cell>
          <cell r="G288" t="str">
            <v>ARUNTANI S.A.C.</v>
          </cell>
          <cell r="H288" t="str">
            <v>VALERIA</v>
          </cell>
          <cell r="I288" t="str">
            <v>VALERIA</v>
          </cell>
          <cell r="J288" t="str">
            <v>*180102&lt;br&gt;MOQUEGUA-MARISCAL NIETO-CARUMAS</v>
          </cell>
          <cell r="K288" t="str">
            <v>*8&lt;br&gt;BREÑA TORRES GRACIELA</v>
          </cell>
          <cell r="L288" t="str">
            <v>APROBADO&lt;br/&gt;NOTIFICADO A LA EMPRESA</v>
          </cell>
          <cell r="P288" t="str">
            <v>USD</v>
          </cell>
        </row>
        <row r="289">
          <cell r="A289">
            <v>2048930</v>
          </cell>
          <cell r="B289">
            <v>2318</v>
          </cell>
          <cell r="C289" t="str">
            <v>DIA</v>
          </cell>
          <cell r="D289">
            <v>40519</v>
          </cell>
          <cell r="E289">
            <v>2010</v>
          </cell>
          <cell r="F289">
            <v>12</v>
          </cell>
          <cell r="G289" t="str">
            <v>ARUNTANI S.A.C.</v>
          </cell>
          <cell r="H289" t="str">
            <v>ARASI</v>
          </cell>
          <cell r="I289" t="str">
            <v>ANDRES I</v>
          </cell>
          <cell r="J289" t="str">
            <v>*210705&lt;br&gt;PUNO-LAMPA-OCUVIRI</v>
          </cell>
          <cell r="K289" t="str">
            <v>*25&lt;br&gt;PRADO VELASQUEZ ALFONSO</v>
          </cell>
          <cell r="L289" t="str">
            <v>APROBADO&lt;br/&gt;NOTIFICADO A LA EMPRESA</v>
          </cell>
          <cell r="P289" t="str">
            <v>USD</v>
          </cell>
        </row>
        <row r="290">
          <cell r="A290">
            <v>2049663</v>
          </cell>
          <cell r="B290">
            <v>2321</v>
          </cell>
          <cell r="C290" t="str">
            <v>DIA</v>
          </cell>
          <cell r="D290">
            <v>40522</v>
          </cell>
          <cell r="E290">
            <v>2010</v>
          </cell>
          <cell r="F290">
            <v>12</v>
          </cell>
          <cell r="G290" t="str">
            <v>ARUNTANI S.A.C.</v>
          </cell>
          <cell r="H290" t="str">
            <v>ALE</v>
          </cell>
          <cell r="I290" t="str">
            <v>ALE</v>
          </cell>
          <cell r="J290" t="str">
            <v>*211203&lt;br&gt;PUNO-SANDIA-LIMBANI</v>
          </cell>
          <cell r="K290" t="str">
            <v>*25&lt;br&gt;PRADO VELASQUEZ ALFONSO</v>
          </cell>
          <cell r="L290" t="str">
            <v>NO PRESENTADO&lt;br/&gt;NOTIFICADO A LA EMPRESA</v>
          </cell>
          <cell r="P290" t="str">
            <v>USD</v>
          </cell>
        </row>
        <row r="291">
          <cell r="A291">
            <v>2049670</v>
          </cell>
          <cell r="B291">
            <v>2322</v>
          </cell>
          <cell r="C291" t="str">
            <v>DIA</v>
          </cell>
          <cell r="D291">
            <v>40522</v>
          </cell>
          <cell r="E291">
            <v>2010</v>
          </cell>
          <cell r="F291">
            <v>12</v>
          </cell>
          <cell r="G291" t="str">
            <v>ARUNTANI S.A.C.</v>
          </cell>
          <cell r="H291" t="str">
            <v>PHARA</v>
          </cell>
          <cell r="I291" t="str">
            <v>PHARA</v>
          </cell>
          <cell r="J291" t="str">
            <v>*211205&lt;br&gt;PUNO-SANDIA-PHARA</v>
          </cell>
          <cell r="K291" t="str">
            <v>*25&lt;br&gt;PRADO VELASQUEZ ALFONSO</v>
          </cell>
          <cell r="L291" t="str">
            <v>APROBADO&lt;br/&gt;NOTIFICADO A LA EMPRESA</v>
          </cell>
          <cell r="P291" t="str">
            <v>USD</v>
          </cell>
        </row>
        <row r="292">
          <cell r="A292">
            <v>2050582</v>
          </cell>
          <cell r="B292">
            <v>2327</v>
          </cell>
          <cell r="C292" t="str">
            <v>DIA</v>
          </cell>
          <cell r="D292">
            <v>40525</v>
          </cell>
          <cell r="E292">
            <v>2010</v>
          </cell>
          <cell r="F292">
            <v>12</v>
          </cell>
          <cell r="G292" t="str">
            <v>ARUNTANI S.A.C.</v>
          </cell>
          <cell r="H292" t="str">
            <v>SAN JOSE</v>
          </cell>
          <cell r="I292" t="str">
            <v>SAN JOSE</v>
          </cell>
          <cell r="J292" t="str">
            <v>*211205&lt;br&gt;PUNO-SANDIA-PHARA</v>
          </cell>
          <cell r="K292" t="str">
            <v>*25&lt;br&gt;PRADO VELASQUEZ ALFONSO</v>
          </cell>
          <cell r="L292" t="str">
            <v>APROBADO&lt;br/&gt;NOTIFICADO A LA EMPRESA</v>
          </cell>
          <cell r="P292" t="str">
            <v>USD</v>
          </cell>
        </row>
        <row r="293">
          <cell r="A293">
            <v>2091706</v>
          </cell>
          <cell r="B293">
            <v>2411</v>
          </cell>
          <cell r="C293" t="str">
            <v>DIA</v>
          </cell>
          <cell r="D293">
            <v>40675</v>
          </cell>
          <cell r="E293">
            <v>2011</v>
          </cell>
          <cell r="F293">
            <v>5</v>
          </cell>
          <cell r="G293" t="str">
            <v>ARUNTANI S.A.C.</v>
          </cell>
          <cell r="H293" t="str">
            <v>MILLO</v>
          </cell>
          <cell r="I293" t="str">
            <v>MILLO</v>
          </cell>
          <cell r="J293" t="str">
            <v>*180204&lt;br&gt;MOQUEGUA-GENERAL SANCHEZ CERRO-ICHUÑA</v>
          </cell>
          <cell r="K293" t="str">
            <v>*8&lt;br&gt;BREÑA TORRES GRACIELA</v>
          </cell>
          <cell r="L293" t="str">
            <v>APROBADO&lt;br/&gt;NOTIFICADO A LA EMPRESA</v>
          </cell>
          <cell r="P293" t="str">
            <v>USD</v>
          </cell>
        </row>
        <row r="294">
          <cell r="A294">
            <v>2129939</v>
          </cell>
          <cell r="B294">
            <v>2643</v>
          </cell>
          <cell r="C294" t="str">
            <v>DIA</v>
          </cell>
          <cell r="D294">
            <v>40809</v>
          </cell>
          <cell r="E294">
            <v>2011</v>
          </cell>
          <cell r="F294">
            <v>9</v>
          </cell>
          <cell r="G294" t="str">
            <v>ARUNTANI S.A.C.</v>
          </cell>
          <cell r="H294" t="str">
            <v>PHARA</v>
          </cell>
          <cell r="I294" t="str">
            <v>PHARA</v>
          </cell>
          <cell r="J294" t="str">
            <v>*211203&lt;br&gt;PUNO-SANDIA-LIMBANI,*211205&lt;br&gt;PUNO-SANDIA-PHARA</v>
          </cell>
          <cell r="K294" t="str">
            <v>*8&lt;br&gt;BREÑA TORRES GRACIELA,*180&lt;br&gt;RAMIREZ PALET ALDO</v>
          </cell>
          <cell r="L294" t="str">
            <v>DESISTIDO&lt;br/&gt;NOTIFICADO A LA EMPRESA</v>
          </cell>
          <cell r="M294" t="str">
            <v>ResDirec-0327-2011/MEM-AAM</v>
          </cell>
          <cell r="N294" t="str">
            <v>21/10/2011</v>
          </cell>
          <cell r="O294">
            <v>200000</v>
          </cell>
          <cell r="P294" t="str">
            <v>USD</v>
          </cell>
        </row>
        <row r="295">
          <cell r="A295">
            <v>2364044</v>
          </cell>
          <cell r="B295">
            <v>4065</v>
          </cell>
          <cell r="C295" t="str">
            <v>DIA</v>
          </cell>
          <cell r="D295">
            <v>41673</v>
          </cell>
          <cell r="E295">
            <v>2014</v>
          </cell>
          <cell r="F295">
            <v>2</v>
          </cell>
          <cell r="G295" t="str">
            <v>ARUNTANI S.A.C.</v>
          </cell>
          <cell r="H295" t="str">
            <v xml:space="preserve">TUCARI </v>
          </cell>
          <cell r="I295" t="str">
            <v>CLEO</v>
          </cell>
          <cell r="J295" t="str">
            <v>*180102&lt;br&gt;MOQUEGUA-MARISCAL NIETO-CARUMAS</v>
          </cell>
          <cell r="K295" t="str">
            <v>*8&lt;br&gt;BREÑA TORRES GRACIELA,*310&lt;br&gt;ROSALES GONZALES LUIS ALBERTO,*279&lt;br&gt;CRUZ LEDESMA, DEISY,*179&lt;br&gt;ZEGARRA ANCAJIMA, ANA SOFIA</v>
          </cell>
          <cell r="L295" t="str">
            <v>APROBADO&lt;br/&gt;NOTIFICADO A LA EMPRESA</v>
          </cell>
          <cell r="O295">
            <v>242600</v>
          </cell>
          <cell r="P295" t="str">
            <v>USD</v>
          </cell>
        </row>
        <row r="296">
          <cell r="A296">
            <v>1409148</v>
          </cell>
          <cell r="B296">
            <v>865</v>
          </cell>
          <cell r="C296" t="str">
            <v>EIAsd</v>
          </cell>
          <cell r="D296">
            <v>37735</v>
          </cell>
          <cell r="E296">
            <v>2003</v>
          </cell>
          <cell r="F296">
            <v>4</v>
          </cell>
          <cell r="G296" t="str">
            <v>ARUNTANI S.A.C.</v>
          </cell>
          <cell r="H296" t="str">
            <v xml:space="preserve">TUCARI </v>
          </cell>
          <cell r="I296" t="str">
            <v>EXPLORACIÓN MINERA</v>
          </cell>
          <cell r="J296" t="str">
            <v>*180102&lt;br&gt;MOQUEGUA-MARISCAL NIETO-CARUMAS</v>
          </cell>
          <cell r="K296" t="str">
            <v>*60&lt;br&gt;VIALE LORENA</v>
          </cell>
          <cell r="L296" t="str">
            <v>APROBADO</v>
          </cell>
          <cell r="P296" t="str">
            <v>USD</v>
          </cell>
        </row>
        <row r="297">
          <cell r="A297">
            <v>1506826</v>
          </cell>
          <cell r="B297">
            <v>1183</v>
          </cell>
          <cell r="C297" t="str">
            <v>EIAsd</v>
          </cell>
          <cell r="D297">
            <v>38331</v>
          </cell>
          <cell r="E297">
            <v>2004</v>
          </cell>
          <cell r="F297">
            <v>12</v>
          </cell>
          <cell r="G297" t="str">
            <v>ARUNTANI S.A.C.</v>
          </cell>
          <cell r="H297" t="str">
            <v xml:space="preserve">TUCARI </v>
          </cell>
          <cell r="I297" t="str">
            <v>EXPLORACION MARLENE-MAYELA</v>
          </cell>
          <cell r="J297" t="str">
            <v>*180102&lt;br&gt;MOQUEGUA-MARISCAL NIETO-CARUMAS</v>
          </cell>
          <cell r="K297" t="str">
            <v>*56&lt;br&gt;SOLARI HENRY</v>
          </cell>
          <cell r="L297" t="str">
            <v>APROBADO</v>
          </cell>
          <cell r="P297" t="str">
            <v>USD</v>
          </cell>
        </row>
        <row r="298">
          <cell r="A298">
            <v>1745402</v>
          </cell>
          <cell r="B298">
            <v>1780</v>
          </cell>
          <cell r="C298" t="str">
            <v>EIAsd</v>
          </cell>
          <cell r="D298">
            <v>39437</v>
          </cell>
          <cell r="E298">
            <v>2007</v>
          </cell>
          <cell r="F298">
            <v>12</v>
          </cell>
          <cell r="G298" t="str">
            <v>ARUNTANI S.A.C.</v>
          </cell>
          <cell r="H298" t="str">
            <v>ARASI</v>
          </cell>
          <cell r="I298" t="str">
            <v>MODIFICACION LA RESCATADA-HUARUCANI</v>
          </cell>
          <cell r="J298" t="str">
            <v>*210705&lt;br&gt;PUNO-LAMPA-OCUVIRI</v>
          </cell>
          <cell r="K298" t="str">
            <v>*41&lt;br&gt;GUTIERREZ DANI</v>
          </cell>
          <cell r="L298" t="str">
            <v>APROBADO&lt;br/&gt;NOTIFICADO A LA EMPRESA</v>
          </cell>
          <cell r="P298" t="str">
            <v>USD</v>
          </cell>
        </row>
        <row r="299">
          <cell r="A299">
            <v>2085683</v>
          </cell>
          <cell r="B299">
            <v>2396</v>
          </cell>
          <cell r="C299" t="str">
            <v>EIAsd</v>
          </cell>
          <cell r="D299">
            <v>40652</v>
          </cell>
          <cell r="E299">
            <v>2011</v>
          </cell>
          <cell r="F299">
            <v>4</v>
          </cell>
          <cell r="G299" t="str">
            <v>ARUNTANI S.A.C.</v>
          </cell>
          <cell r="H299" t="str">
            <v>ANDRES</v>
          </cell>
          <cell r="I299" t="str">
            <v>EXPLORACION ACUMULACION ANDRES</v>
          </cell>
          <cell r="J299" t="str">
            <v>*210705&lt;br&gt;PUNO-LAMPA-OCUVIRI</v>
          </cell>
          <cell r="K299" t="str">
            <v>*1&lt;br&gt;ACEVEDO FERNANDEZ ELIAS</v>
          </cell>
          <cell r="L299" t="str">
            <v>APROBADO&lt;br/&gt;NOTIFICADO A LA EMPRESA</v>
          </cell>
          <cell r="P299" t="str">
            <v>USD</v>
          </cell>
        </row>
        <row r="300">
          <cell r="A300">
            <v>2096440</v>
          </cell>
          <cell r="B300">
            <v>2423</v>
          </cell>
          <cell r="C300" t="str">
            <v>EIAsd</v>
          </cell>
          <cell r="D300">
            <v>40696</v>
          </cell>
          <cell r="E300">
            <v>2011</v>
          </cell>
          <cell r="F300">
            <v>6</v>
          </cell>
          <cell r="G300" t="str">
            <v>ARUNTANI S.A.C.</v>
          </cell>
          <cell r="H300" t="str">
            <v>MARIELA</v>
          </cell>
          <cell r="I300" t="str">
            <v>EXPLORACION MARIELA</v>
          </cell>
          <cell r="J300" t="str">
            <v>*180102&lt;br&gt;MOQUEGUA-MARISCAL NIETO-CARUMAS</v>
          </cell>
          <cell r="K300" t="str">
            <v>*21&lt;br&gt;PAREDES PACHECO RUFO</v>
          </cell>
          <cell r="L300" t="str">
            <v>APROBADO&lt;br/&gt;NOTIFICADO A LA EMPRESA</v>
          </cell>
          <cell r="P300" t="str">
            <v>USD</v>
          </cell>
        </row>
        <row r="301">
          <cell r="A301">
            <v>2331353</v>
          </cell>
          <cell r="B301">
            <v>3995</v>
          </cell>
          <cell r="C301" t="str">
            <v>EIAsd</v>
          </cell>
          <cell r="D301">
            <v>41549</v>
          </cell>
          <cell r="E301">
            <v>2013</v>
          </cell>
          <cell r="F301">
            <v>10</v>
          </cell>
          <cell r="G301" t="str">
            <v>ARUNTANI S.A.C.</v>
          </cell>
          <cell r="H301" t="str">
            <v>ANTINA</v>
          </cell>
          <cell r="I301" t="str">
            <v>ANTINA</v>
          </cell>
          <cell r="J301" t="str">
            <v>*030104&lt;br&gt;APURIMAC-ABANCAY-CURAHUASI</v>
          </cell>
          <cell r="K301" t="str">
            <v>*142&lt;br&gt;VELASQUEZ CONTRERAS ANNIE (APOYO),*347&lt;br&gt;TENORIO MALDONADO, MARIO,*346&lt;br&gt;TIPULA MAMANI, RICHARD JOHNSON,*310&lt;br&gt;ROSALES GONZALES LUIS ALBERTO,*295&lt;br&gt;DIAZ BERRIOS ABEL,*284&lt;br&gt;LINARES ALVARADO, JOSE LUIS,*256&lt;br&gt;DEL SOLAR PALOMINO, PABEL,*242&lt;br&gt;PASTRANA, MATEO,*241&lt;br&gt;TELLO ISLA, ANA CAROLINA,*217&lt;br&gt;CASTELO MAMANCHURA GUSTAVO JAVIER,*186&lt;br&gt;LUCEN BUSTAMANTE MARIELENA,*180&lt;br&gt;RAMIREZ PALET ALDO</v>
          </cell>
          <cell r="L301" t="str">
            <v>APROBADO&lt;br/&gt;NOTIFICADO A LA EMPRESA</v>
          </cell>
          <cell r="M301" t="str">
            <v>ResDirec-0295-2014/MEM-DGAAM</v>
          </cell>
          <cell r="N301" t="str">
            <v>18/06/2014</v>
          </cell>
          <cell r="O301">
            <v>2000000</v>
          </cell>
          <cell r="P301" t="str">
            <v>USD</v>
          </cell>
        </row>
        <row r="302">
          <cell r="A302">
            <v>2385536</v>
          </cell>
          <cell r="B302">
            <v>4174</v>
          </cell>
          <cell r="C302" t="str">
            <v>EIAsd</v>
          </cell>
          <cell r="D302">
            <v>41750</v>
          </cell>
          <cell r="E302">
            <v>2014</v>
          </cell>
          <cell r="F302">
            <v>4</v>
          </cell>
          <cell r="G302" t="str">
            <v>ARUNTANI S.A.C.</v>
          </cell>
          <cell r="H302" t="str">
            <v>MARIELA</v>
          </cell>
          <cell r="I302" t="str">
            <v>MARIELA</v>
          </cell>
          <cell r="J302" t="str">
            <v>*180102&lt;br&gt;MOQUEGUA-MARISCAL NIETO-CARUMAS</v>
          </cell>
          <cell r="K302" t="str">
            <v>*217&lt;br&gt;CASTELO MAMANCHURA GUSTAVO JAVIER,*347&lt;br&gt;TENORIO MALDONADO, MARIO,*346&lt;br&gt;TIPULA MAMANI, RICHARD JOHNSON,*295&lt;br&gt;DIAZ BERRIOS ABEL,*284&lt;br&gt;LINARES ALVARADO, JOSE LUIS,*279&lt;br&gt;CRUZ LEDESMA, DEISY,*256&lt;br&gt;DEL SOLAR PALOMINO, PABEL,*242&lt;br&gt;PASTRANA, MATEO,*227&lt;br&gt;BUSTAMANTE BECERRA JOSE LUIS</v>
          </cell>
          <cell r="L302" t="str">
            <v>APROBADO&lt;br/&gt;NOTIFICADO A LA EMPRESA</v>
          </cell>
          <cell r="M302" t="str">
            <v>ResDirec-0499-2014/MEM-DGAAM</v>
          </cell>
          <cell r="N302" t="str">
            <v>02/10/2014</v>
          </cell>
          <cell r="O302">
            <v>2000000</v>
          </cell>
          <cell r="P302" t="str">
            <v>USD</v>
          </cell>
        </row>
        <row r="303">
          <cell r="A303">
            <v>1306431</v>
          </cell>
          <cell r="B303">
            <v>4516</v>
          </cell>
          <cell r="C303" t="str">
            <v>EIA</v>
          </cell>
          <cell r="D303">
            <v>36900</v>
          </cell>
          <cell r="E303">
            <v>2001</v>
          </cell>
          <cell r="F303">
            <v>1</v>
          </cell>
          <cell r="G303" t="str">
            <v>ARUNTANI S.A.C.</v>
          </cell>
          <cell r="H303" t="str">
            <v>SANTA ROSA</v>
          </cell>
          <cell r="I303" t="str">
            <v>EXPLOTACION</v>
          </cell>
          <cell r="J303" t="str">
            <v>*210504&lt;br&gt;PUNO-EL COLLAO-SANTA ROSA</v>
          </cell>
          <cell r="K303" t="str">
            <v>*1&lt;br&gt;ACEVEDO FERNANDEZ ELIAS</v>
          </cell>
          <cell r="L303" t="str">
            <v>APROBADO</v>
          </cell>
          <cell r="P303" t="str">
            <v>USD</v>
          </cell>
        </row>
        <row r="304">
          <cell r="A304">
            <v>1381503</v>
          </cell>
          <cell r="B304">
            <v>4584</v>
          </cell>
          <cell r="C304" t="str">
            <v>EIA</v>
          </cell>
          <cell r="D304">
            <v>37510</v>
          </cell>
          <cell r="E304">
            <v>2002</v>
          </cell>
          <cell r="F304">
            <v>9</v>
          </cell>
          <cell r="G304" t="str">
            <v>ARUNTANI S.A.C.</v>
          </cell>
          <cell r="H304" t="str">
            <v xml:space="preserve">TUCARI </v>
          </cell>
          <cell r="I304" t="str">
            <v>EXPLOTACIÓN TUCARI</v>
          </cell>
          <cell r="J304" t="str">
            <v>*180102&lt;br&gt;MOQUEGUA-MARISCAL NIETO-CARUMAS</v>
          </cell>
          <cell r="K304" t="str">
            <v>*61&lt;br&gt;VIDALON JOSE</v>
          </cell>
          <cell r="L304" t="str">
            <v>APROBADO</v>
          </cell>
          <cell r="P304" t="str">
            <v>USD</v>
          </cell>
        </row>
        <row r="305">
          <cell r="A305">
            <v>1442577</v>
          </cell>
          <cell r="B305">
            <v>4612</v>
          </cell>
          <cell r="C305" t="str">
            <v>EIA</v>
          </cell>
          <cell r="D305">
            <v>37956</v>
          </cell>
          <cell r="E305">
            <v>2003</v>
          </cell>
          <cell r="F305">
            <v>12</v>
          </cell>
          <cell r="G305" t="str">
            <v>ARUNTANI S.A.C.</v>
          </cell>
          <cell r="H305" t="str">
            <v xml:space="preserve">TUCARI </v>
          </cell>
          <cell r="I305" t="str">
            <v>AMPLIACIÓN DE LA PLANTA DE BENEFICIO Y CAMPAMENTO</v>
          </cell>
          <cell r="J305" t="str">
            <v>*180102&lt;br&gt;MOQUEGUA-MARISCAL NIETO-CARUMAS</v>
          </cell>
          <cell r="K305" t="str">
            <v>*37&lt;br&gt;CENTURIÓN ULISES</v>
          </cell>
          <cell r="L305" t="str">
            <v>APROBADO</v>
          </cell>
          <cell r="P305" t="str">
            <v>USD</v>
          </cell>
        </row>
        <row r="306">
          <cell r="A306">
            <v>1502484</v>
          </cell>
          <cell r="B306">
            <v>4645</v>
          </cell>
          <cell r="C306" t="str">
            <v>EIA</v>
          </cell>
          <cell r="D306">
            <v>38308</v>
          </cell>
          <cell r="E306">
            <v>2004</v>
          </cell>
          <cell r="F306">
            <v>11</v>
          </cell>
          <cell r="G306" t="str">
            <v>ARUNTANI S.A.C.</v>
          </cell>
          <cell r="H306" t="str">
            <v xml:space="preserve">TUCARI </v>
          </cell>
          <cell r="I306" t="str">
            <v>MODIFICACION A NIVEL MINA POR NUEVO TAJO Y BOTADERO DE DESMONTE</v>
          </cell>
          <cell r="J306" t="str">
            <v>*180102&lt;br&gt;MOQUEGUA-MARISCAL NIETO-CARUMAS</v>
          </cell>
          <cell r="K306" t="str">
            <v>*10&lt;br&gt;CARRANZA VALDIVIESO JOSE</v>
          </cell>
          <cell r="L306" t="str">
            <v>APROBADO</v>
          </cell>
          <cell r="P306" t="str">
            <v>USD</v>
          </cell>
        </row>
        <row r="307">
          <cell r="A307">
            <v>1506828</v>
          </cell>
          <cell r="B307">
            <v>4647</v>
          </cell>
          <cell r="C307" t="str">
            <v>EIA</v>
          </cell>
          <cell r="D307">
            <v>38331</v>
          </cell>
          <cell r="E307">
            <v>2004</v>
          </cell>
          <cell r="F307">
            <v>12</v>
          </cell>
          <cell r="G307" t="str">
            <v>ARUNTANI S.A.C.</v>
          </cell>
          <cell r="H307" t="str">
            <v xml:space="preserve">TUCARI </v>
          </cell>
          <cell r="I307" t="str">
            <v>AMPLIACIÓN DE GRIFO CONSUMIDOR DIRECTO DE COMBUSTIBLE D-2</v>
          </cell>
          <cell r="J307" t="str">
            <v>*180102&lt;br&gt;MOQUEGUA-MARISCAL NIETO-CARUMAS</v>
          </cell>
          <cell r="K307" t="str">
            <v>*56&lt;br&gt;SOLARI HENRY</v>
          </cell>
          <cell r="L307" t="str">
            <v>NO PRESENTADO&lt;br/&gt;NOTIFICADO A LA EMPRESA</v>
          </cell>
          <cell r="P307" t="str">
            <v>USD</v>
          </cell>
        </row>
        <row r="308">
          <cell r="A308">
            <v>1591935</v>
          </cell>
          <cell r="B308">
            <v>4720</v>
          </cell>
          <cell r="C308" t="str">
            <v>EIA</v>
          </cell>
          <cell r="D308">
            <v>38769</v>
          </cell>
          <cell r="E308">
            <v>2006</v>
          </cell>
          <cell r="F308">
            <v>2</v>
          </cell>
          <cell r="G308" t="str">
            <v>ARUNTANI S.A.C.</v>
          </cell>
          <cell r="H308" t="str">
            <v>ARASI</v>
          </cell>
          <cell r="I308" t="str">
            <v>EXPLOTACION Y LIXIVIACION EN PILA.</v>
          </cell>
          <cell r="J308" t="str">
            <v>*210705&lt;br&gt;PUNO-LAMPA-OCUVIRI</v>
          </cell>
          <cell r="K308" t="str">
            <v>*1&lt;br&gt;ACEVEDO FERNANDEZ ELIAS</v>
          </cell>
          <cell r="L308" t="str">
            <v>APROBADO&lt;br/&gt;NOTIFICADO A LA EMPRESA</v>
          </cell>
          <cell r="P308" t="str">
            <v>USD</v>
          </cell>
        </row>
        <row r="309">
          <cell r="A309">
            <v>1593158</v>
          </cell>
          <cell r="B309">
            <v>4722</v>
          </cell>
          <cell r="C309" t="str">
            <v>EIA</v>
          </cell>
          <cell r="D309">
            <v>38776</v>
          </cell>
          <cell r="E309">
            <v>2006</v>
          </cell>
          <cell r="F309">
            <v>2</v>
          </cell>
          <cell r="G309" t="str">
            <v>ARUNTANI S.A.C.</v>
          </cell>
          <cell r="H309" t="str">
            <v xml:space="preserve">TUCARI </v>
          </cell>
          <cell r="I309" t="str">
            <v>LINEA ELECTRICA EN 60 KV PUNO - TUCARI Y SUBESTACIONES - 4.6 MW</v>
          </cell>
          <cell r="J309" t="str">
            <v>*180102&lt;br&gt;MOQUEGUA-MARISCAL NIETO-CARUMAS</v>
          </cell>
          <cell r="K309" t="str">
            <v>*62&lt;br&gt;VILLEGAS ANA</v>
          </cell>
          <cell r="L309" t="str">
            <v>NO PRESENTADO&lt;br/&gt;NOTIFICADO A LA EMPRESA</v>
          </cell>
          <cell r="P309" t="str">
            <v>USD</v>
          </cell>
        </row>
        <row r="310">
          <cell r="A310">
            <v>1593154</v>
          </cell>
          <cell r="B310">
            <v>4723</v>
          </cell>
          <cell r="C310" t="str">
            <v>EIA</v>
          </cell>
          <cell r="D310">
            <v>38776</v>
          </cell>
          <cell r="E310">
            <v>2006</v>
          </cell>
          <cell r="F310">
            <v>2</v>
          </cell>
          <cell r="G310" t="str">
            <v>ARUNTANI S.A.C.</v>
          </cell>
          <cell r="H310" t="str">
            <v>ARASI</v>
          </cell>
          <cell r="I310" t="str">
            <v>LINEA DE DISTRIBUCION EN 33 KV AYAVIR - ARASI Y SUBESTACIONES</v>
          </cell>
          <cell r="J310" t="str">
            <v>*210705&lt;br&gt;PUNO-LAMPA-OCUVIRI</v>
          </cell>
          <cell r="K310" t="str">
            <v>*49&lt;br&gt;RETAMOZO PLACIDO</v>
          </cell>
          <cell r="L310" t="str">
            <v>APROBADO</v>
          </cell>
          <cell r="P310" t="str">
            <v>USD</v>
          </cell>
        </row>
        <row r="311">
          <cell r="A311">
            <v>1636186</v>
          </cell>
          <cell r="B311">
            <v>4758</v>
          </cell>
          <cell r="C311" t="str">
            <v>EIA</v>
          </cell>
          <cell r="D311">
            <v>38979</v>
          </cell>
          <cell r="E311">
            <v>2006</v>
          </cell>
          <cell r="F311">
            <v>9</v>
          </cell>
          <cell r="G311" t="str">
            <v>ARUNTANI S.A.C.</v>
          </cell>
          <cell r="H311" t="str">
            <v>FLORENCIA</v>
          </cell>
          <cell r="I311" t="str">
            <v>PAD 3 E INSTALACIONES-SIN INCREMENTO DE PRODUCCION</v>
          </cell>
          <cell r="J311" t="str">
            <v>*180102&lt;br&gt;MOQUEGUA-MARISCAL NIETO-CARUMAS</v>
          </cell>
          <cell r="K311" t="str">
            <v>*56&lt;br&gt;SOLARI HENRY</v>
          </cell>
          <cell r="L311" t="str">
            <v>NO PRESENTADO&lt;br/&gt;NOTIFICADO A LA EMPRESA</v>
          </cell>
          <cell r="P311" t="str">
            <v>USD</v>
          </cell>
        </row>
        <row r="312">
          <cell r="A312">
            <v>1670460</v>
          </cell>
          <cell r="B312">
            <v>4777</v>
          </cell>
          <cell r="C312" t="str">
            <v>EIA</v>
          </cell>
          <cell r="D312">
            <v>39129</v>
          </cell>
          <cell r="E312">
            <v>2007</v>
          </cell>
          <cell r="F312">
            <v>2</v>
          </cell>
          <cell r="G312" t="str">
            <v>ARUNTANI S.A.C.</v>
          </cell>
          <cell r="H312" t="str">
            <v>FLORENCIA</v>
          </cell>
          <cell r="I312" t="str">
            <v>AMPLIACION DE ACTIVIDADES: PAD 3 E INSTALACIONES SIN INCREMENTO DE PRODUCCION</v>
          </cell>
          <cell r="J312" t="str">
            <v>*180102&lt;br&gt;MOQUEGUA-MARISCAL NIETO-CARUMAS</v>
          </cell>
          <cell r="K312" t="str">
            <v>*38&lt;br&gt;COBEÑAS ALICIA</v>
          </cell>
          <cell r="L312" t="str">
            <v>APROBADO&lt;br/&gt;NOTIFICADO A LA EMPRESA</v>
          </cell>
          <cell r="P312" t="str">
            <v>USD</v>
          </cell>
        </row>
        <row r="313">
          <cell r="A313">
            <v>1680805</v>
          </cell>
          <cell r="B313">
            <v>4786</v>
          </cell>
          <cell r="C313" t="str">
            <v>EIA</v>
          </cell>
          <cell r="D313">
            <v>39176</v>
          </cell>
          <cell r="E313">
            <v>2007</v>
          </cell>
          <cell r="F313">
            <v>4</v>
          </cell>
          <cell r="G313" t="str">
            <v>ARUNTANI S.A.C.</v>
          </cell>
          <cell r="H313" t="str">
            <v xml:space="preserve">TUCARI </v>
          </cell>
          <cell r="I313" t="str">
            <v>LINEA ELECTRICA PUNO TUCARI EN 60 KV Y SUBESTACIONES 4.6 MW</v>
          </cell>
          <cell r="J313" t="str">
            <v>*180102&lt;br&gt;MOQUEGUA-MARISCAL NIETO-CARUMAS</v>
          </cell>
          <cell r="K313" t="str">
            <v>*39&lt;br&gt;ESPINOZA ARIAS REBECA</v>
          </cell>
          <cell r="L313" t="str">
            <v>IMPROCEDENTE&lt;br/&gt;NOTIFICADO A LA EMPRESA</v>
          </cell>
          <cell r="P313" t="str">
            <v>USD</v>
          </cell>
        </row>
        <row r="314">
          <cell r="A314">
            <v>1847149</v>
          </cell>
          <cell r="B314">
            <v>4911</v>
          </cell>
          <cell r="C314" t="str">
            <v>EIA</v>
          </cell>
          <cell r="D314">
            <v>39811</v>
          </cell>
          <cell r="E314">
            <v>2008</v>
          </cell>
          <cell r="F314">
            <v>12</v>
          </cell>
          <cell r="G314" t="str">
            <v>ARUNTANI S.A.C.</v>
          </cell>
          <cell r="H314" t="str">
            <v xml:space="preserve">TUCARI </v>
          </cell>
          <cell r="I314" t="str">
            <v xml:space="preserve">ESTUDIO DE IMPACTO AMBIENTAL LINEA ELECTRICA EN 60 KV PUNO-TUCARI </v>
          </cell>
          <cell r="J314" t="str">
            <v>*180102&lt;br&gt;MOQUEGUA-MARISCAL NIETO-CARUMAS</v>
          </cell>
          <cell r="K314" t="str">
            <v>*46&lt;br&gt;PIMENTEL JOSE</v>
          </cell>
          <cell r="L314" t="str">
            <v>IMPROCEDENTE</v>
          </cell>
          <cell r="P314" t="str">
            <v>USD</v>
          </cell>
        </row>
        <row r="315">
          <cell r="A315">
            <v>1857317</v>
          </cell>
          <cell r="B315">
            <v>4918</v>
          </cell>
          <cell r="C315" t="str">
            <v>EIA</v>
          </cell>
          <cell r="D315">
            <v>39848</v>
          </cell>
          <cell r="E315">
            <v>2009</v>
          </cell>
          <cell r="F315">
            <v>2</v>
          </cell>
          <cell r="G315" t="str">
            <v>ARUNTANI S.A.C.</v>
          </cell>
          <cell r="H315" t="str">
            <v>ARASI</v>
          </cell>
          <cell r="I315" t="str">
            <v>MODIFICACION EIA PROYECTO ARASI PLANTA DE TRATAMIENTO DE AGUA ACIDA</v>
          </cell>
          <cell r="J315" t="str">
            <v>*210705&lt;br&gt;PUNO-LAMPA-OCUVIRI</v>
          </cell>
          <cell r="K315" t="str">
            <v>*24&lt;br&gt;PORTILLA CORNEJO MATEO</v>
          </cell>
          <cell r="L315" t="str">
            <v>NO PRESENTADO&lt;br/&gt;NOTIFICADO A LA EMPRESA</v>
          </cell>
          <cell r="P315" t="str">
            <v>USD</v>
          </cell>
        </row>
        <row r="316">
          <cell r="A316">
            <v>1872363</v>
          </cell>
          <cell r="B316">
            <v>4926</v>
          </cell>
          <cell r="C316" t="str">
            <v>EIA</v>
          </cell>
          <cell r="D316">
            <v>39904</v>
          </cell>
          <cell r="E316">
            <v>2009</v>
          </cell>
          <cell r="F316">
            <v>4</v>
          </cell>
          <cell r="G316" t="str">
            <v>ARUNTANI S.A.C.</v>
          </cell>
          <cell r="H316" t="str">
            <v xml:space="preserve">TUCARI </v>
          </cell>
          <cell r="I316" t="str">
            <v>AMPLIACION DE OPERACIONES PROYECTO TUCARI</v>
          </cell>
          <cell r="J316" t="str">
            <v>*180102&lt;br&gt;MOQUEGUA-MARISCAL NIETO-CARUMAS</v>
          </cell>
          <cell r="K316" t="str">
            <v>*10&lt;br&gt;CARRANZA VALDIVIESO JOSE</v>
          </cell>
          <cell r="L316" t="str">
            <v>APROBADO&lt;br/&gt;NOTIFICADO A LA EMPRESA</v>
          </cell>
          <cell r="M316" t="str">
            <v>ResDirec-0440-2014/MEM-DGAAM</v>
          </cell>
          <cell r="N316" t="str">
            <v>26/08/2014</v>
          </cell>
          <cell r="P316" t="str">
            <v>USD</v>
          </cell>
        </row>
        <row r="317">
          <cell r="A317">
            <v>2413756</v>
          </cell>
          <cell r="B317">
            <v>4926</v>
          </cell>
          <cell r="C317" t="str">
            <v>ITS</v>
          </cell>
          <cell r="D317">
            <v>41835</v>
          </cell>
          <cell r="E317">
            <v>2014</v>
          </cell>
          <cell r="F317">
            <v>7</v>
          </cell>
          <cell r="G317" t="str">
            <v>ARUNTANI S.A.C.</v>
          </cell>
          <cell r="H317" t="str">
            <v xml:space="preserve">TUCARI </v>
          </cell>
          <cell r="I317" t="str">
            <v>INFORME TECNICO SUSTENTARIO DE IMPLEMENTACION DE TUBERIA DE CONDUCCION DE SOLUCION BARREN DE PME 1 A PME 2</v>
          </cell>
          <cell r="J317" t="str">
            <v>*180102&lt;br&gt;MOQUEGUA-MARISCAL NIETO-CARUMAS</v>
          </cell>
          <cell r="K317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317" t="str">
            <v>CONFORME&lt;br/&gt;NOTIFICADO A LA EMPRESA</v>
          </cell>
          <cell r="M317" t="str">
            <v>ResDirec-0440-2014/MEM-DGAAM</v>
          </cell>
          <cell r="N317" t="str">
            <v>26/08/2014</v>
          </cell>
        </row>
        <row r="318">
          <cell r="A318">
            <v>1878259</v>
          </cell>
          <cell r="B318">
            <v>4930</v>
          </cell>
          <cell r="C318" t="str">
            <v>EIA</v>
          </cell>
          <cell r="D318">
            <v>39925</v>
          </cell>
          <cell r="E318">
            <v>2009</v>
          </cell>
          <cell r="F318">
            <v>4</v>
          </cell>
          <cell r="G318" t="str">
            <v>ARUNTANI S.A.C.</v>
          </cell>
          <cell r="H318" t="str">
            <v>ARASI</v>
          </cell>
          <cell r="I318" t="str">
            <v>MODIFICACION POR AMPLIACION DE NUEVAS AREAS</v>
          </cell>
          <cell r="J318" t="str">
            <v>*210705&lt;br&gt;PUNO-LAMPA-OCUVIRI</v>
          </cell>
          <cell r="K318" t="str">
            <v>*1&lt;br&gt;ACEVEDO FERNANDEZ ELIAS</v>
          </cell>
          <cell r="L318" t="str">
            <v>APROBADO&lt;br/&gt;NOTIFICADO A LA EMPRESA</v>
          </cell>
          <cell r="P318" t="str">
            <v>USD</v>
          </cell>
        </row>
        <row r="319">
          <cell r="A319">
            <v>2001125</v>
          </cell>
          <cell r="B319">
            <v>5012</v>
          </cell>
          <cell r="C319" t="str">
            <v>EIA</v>
          </cell>
          <cell r="D319">
            <v>40347</v>
          </cell>
          <cell r="E319">
            <v>2010</v>
          </cell>
          <cell r="F319">
            <v>6</v>
          </cell>
          <cell r="G319" t="str">
            <v>ARUNTANI S.A.C.</v>
          </cell>
          <cell r="H319" t="str">
            <v>SISTEMA ELÉCTRICO ARUNTANI</v>
          </cell>
          <cell r="I319" t="str">
            <v>ACOGIMIENTO D.S. 078-2009-EM:LINEA DE TRANSMISION EN 60 KV PUNO-TUCARI Y ESTACIO</v>
          </cell>
          <cell r="J319" t="str">
            <v>*180102&lt;br&gt;MOQUEGUA-MARISCAL NIETO-CARUMAS</v>
          </cell>
          <cell r="K319" t="str">
            <v>*1&lt;br&gt;ACEVEDO FERNANDEZ ELIAS</v>
          </cell>
          <cell r="L319" t="str">
            <v>APROBADO&lt;br/&gt;NOTIFICADO A LA EMPRESA</v>
          </cell>
          <cell r="P319" t="str">
            <v>USD</v>
          </cell>
        </row>
        <row r="320">
          <cell r="A320">
            <v>2052246</v>
          </cell>
          <cell r="B320">
            <v>5056</v>
          </cell>
          <cell r="C320" t="str">
            <v>EIA</v>
          </cell>
          <cell r="D320">
            <v>40532</v>
          </cell>
          <cell r="E320">
            <v>2010</v>
          </cell>
          <cell r="F320">
            <v>12</v>
          </cell>
          <cell r="G320" t="str">
            <v>ARUNTANI S.A.C.</v>
          </cell>
          <cell r="H320" t="str">
            <v>ARASI</v>
          </cell>
          <cell r="I320" t="str">
            <v>SEGUNDA MODIFICACION DEL EIA ARASI POR AMPLIACION DE NUEVAS AREAS</v>
          </cell>
          <cell r="J320" t="str">
            <v>*210705&lt;br&gt;PUNO-LAMPA-OCUVIRI</v>
          </cell>
          <cell r="K320" t="str">
            <v>*24&lt;br&gt;PORTILLA CORNEJO MATEO</v>
          </cell>
          <cell r="L320" t="str">
            <v>DESISTIDO&lt;br/&gt;NOTIFICADO A LA EMPRESA</v>
          </cell>
          <cell r="P320" t="str">
            <v>USD</v>
          </cell>
        </row>
        <row r="321">
          <cell r="A321">
            <v>2077125</v>
          </cell>
          <cell r="B321">
            <v>5103</v>
          </cell>
          <cell r="C321" t="str">
            <v>EIA</v>
          </cell>
          <cell r="D321">
            <v>40619</v>
          </cell>
          <cell r="E321">
            <v>2011</v>
          </cell>
          <cell r="F321">
            <v>3</v>
          </cell>
          <cell r="G321" t="str">
            <v>ARUNTANI S.A.C.</v>
          </cell>
          <cell r="H321" t="str">
            <v>ARASI</v>
          </cell>
          <cell r="I321" t="str">
            <v>MODIFICACION DEL EIA ARASI POR AMPLIACION DE NUEVAS AREAS Y NUEVOS COMPONENTES</v>
          </cell>
          <cell r="J321" t="str">
            <v>*210705&lt;br&gt;PUNO-LAMPA-OCUVIRI</v>
          </cell>
          <cell r="K321" t="str">
            <v>*1&lt;br&gt;ACEVEDO FERNANDEZ ELIAS</v>
          </cell>
          <cell r="L321" t="str">
            <v>APROBADO&lt;br/&gt;NOTIFICADO A LA EMPRESA</v>
          </cell>
          <cell r="M321" t="str">
            <v>ResDirec-0488-2014/MEM-DGAAM</v>
          </cell>
          <cell r="N321" t="str">
            <v>29/09/2014</v>
          </cell>
          <cell r="P321" t="str">
            <v>USD</v>
          </cell>
        </row>
        <row r="322">
          <cell r="A322">
            <v>2430126</v>
          </cell>
          <cell r="B322">
            <v>5103</v>
          </cell>
          <cell r="C322" t="str">
            <v>ITS</v>
          </cell>
          <cell r="D322">
            <v>41891</v>
          </cell>
          <cell r="E322">
            <v>2014</v>
          </cell>
          <cell r="F322">
            <v>9</v>
          </cell>
          <cell r="G322" t="str">
            <v>ARUNTANI S.A.C.</v>
          </cell>
          <cell r="H322" t="str">
            <v>ARASI</v>
          </cell>
          <cell r="I322" t="str">
            <v>INFORME TECNICO SUSTENTATORIO DE AMPLIACION Y ADICION DE COMPONENTES AUXILIARES EN LA UNIDAD MINERA ARASI</v>
          </cell>
          <cell r="J322" t="str">
            <v>*210705&lt;br&gt;PUNO-LAMPA-OCUVIRI</v>
          </cell>
          <cell r="K322" t="str">
            <v>*1&lt;br&gt;ACEVEDO FERNANDEZ ELIAS,*299&lt;br&gt;REYES UBILLUS ISMAEL,*298&lt;br&gt;LOPEZ ROMERO, RICHARD (APOYO),*285&lt;br&gt;NOLASCO MELGAREJO, KARINA,*276&lt;br&gt;ROJAS VALLADARES TANIA LUPE,*220&lt;br&gt;VILLACORTA OLAZA MARCO ANTONIO,*20&lt;br&gt;LEON IRIARTE MARITZA</v>
          </cell>
          <cell r="L322" t="str">
            <v>CONFORME&lt;br/&gt;NOTIFICADO A LA EMPRESA</v>
          </cell>
          <cell r="M322" t="str">
            <v>ResDirec-0488-2014/MEM-DGAAM</v>
          </cell>
          <cell r="N322" t="str">
            <v>29/09/2014</v>
          </cell>
          <cell r="O322">
            <v>164000</v>
          </cell>
        </row>
        <row r="323">
          <cell r="A323">
            <v>2110090</v>
          </cell>
          <cell r="B323">
            <v>5119</v>
          </cell>
          <cell r="C323" t="str">
            <v>EIA</v>
          </cell>
          <cell r="D323">
            <v>40730</v>
          </cell>
          <cell r="E323">
            <v>2011</v>
          </cell>
          <cell r="F323">
            <v>7</v>
          </cell>
          <cell r="G323" t="str">
            <v>ARUNTANI S.A.C.</v>
          </cell>
          <cell r="H323" t="str">
            <v>ARASI</v>
          </cell>
          <cell r="I323" t="str">
            <v xml:space="preserve">MODIFICACION EIA LT DISTRIBUCION EN 33KV AYAVIRI ARASI Y SUBESTACIONES 2,9 MW </v>
          </cell>
          <cell r="J323" t="str">
            <v>*210705&lt;br&gt;PUNO-LAMPA-OCUVIRI</v>
          </cell>
          <cell r="K323" t="str">
            <v>*1&lt;br&gt;ACEVEDO FERNANDEZ ELIAS</v>
          </cell>
          <cell r="L323" t="str">
            <v>APROBADO&lt;br/&gt;NOTIFICADO A LA EMPRESA</v>
          </cell>
          <cell r="P323" t="str">
            <v>USD</v>
          </cell>
        </row>
        <row r="324">
          <cell r="A324">
            <v>2151553</v>
          </cell>
          <cell r="B324">
            <v>5144</v>
          </cell>
          <cell r="C324" t="str">
            <v>EIA</v>
          </cell>
          <cell r="D324">
            <v>40891</v>
          </cell>
          <cell r="E324">
            <v>2011</v>
          </cell>
          <cell r="F324">
            <v>12</v>
          </cell>
          <cell r="G324" t="str">
            <v>ARUNTANI S.A.C.</v>
          </cell>
          <cell r="H324" t="str">
            <v xml:space="preserve">TUCARI </v>
          </cell>
          <cell r="I324" t="str">
            <v>MODIFICACION DE EIA DE LINEA DE TRANSMISION ELECTRICA 60 KV PUNO TUCARI</v>
          </cell>
          <cell r="J324" t="str">
            <v>*180102&lt;br&gt;MOQUEGUA-MARISCAL NIETO-CARUMAS</v>
          </cell>
          <cell r="K324" t="str">
            <v>*1&lt;br&gt;ACEVEDO FERNANDEZ ELIAS</v>
          </cell>
          <cell r="L324" t="str">
            <v>APROBADO</v>
          </cell>
          <cell r="P324" t="str">
            <v>USD</v>
          </cell>
        </row>
        <row r="325">
          <cell r="A325">
            <v>2225554</v>
          </cell>
          <cell r="B325">
            <v>5200</v>
          </cell>
          <cell r="C325" t="str">
            <v>EIA</v>
          </cell>
          <cell r="D325">
            <v>41155</v>
          </cell>
          <cell r="E325">
            <v>2012</v>
          </cell>
          <cell r="F325">
            <v>9</v>
          </cell>
          <cell r="G325" t="str">
            <v>ARUNTANI S.A.C.</v>
          </cell>
          <cell r="H325" t="str">
            <v>ARASI</v>
          </cell>
          <cell r="I325" t="str">
            <v>PLAN INTEGRAL UNIDAD ARASI</v>
          </cell>
          <cell r="J325" t="str">
            <v>*210705&lt;br&gt;PUNO-LAMPA-OCUVIRI</v>
          </cell>
          <cell r="L325" t="str">
            <v>EVALUACIÓN</v>
          </cell>
          <cell r="P325" t="str">
            <v>USD</v>
          </cell>
        </row>
        <row r="326">
          <cell r="A326">
            <v>2309551</v>
          </cell>
          <cell r="B326">
            <v>5279</v>
          </cell>
          <cell r="C326" t="str">
            <v>EIA</v>
          </cell>
          <cell r="D326">
            <v>41460</v>
          </cell>
          <cell r="E326">
            <v>2013</v>
          </cell>
          <cell r="F326">
            <v>7</v>
          </cell>
          <cell r="G326" t="str">
            <v>ARUNTANI S.A.C.</v>
          </cell>
          <cell r="H326" t="str">
            <v xml:space="preserve">TUCARI </v>
          </cell>
          <cell r="I326" t="str">
            <v>MODIFICACION DE EIA AMPLIACION DE OPERACIONES POR AMPLIACION DEL PAD 3</v>
          </cell>
          <cell r="J326" t="str">
            <v>*180102&lt;br&gt;MOQUEGUA-MARISCAL NIETO-CARUMAS</v>
          </cell>
          <cell r="K326" t="str">
            <v>*10&lt;br&gt;CARRANZA VALDIVIESO JOSE</v>
          </cell>
          <cell r="L326" t="str">
            <v>APROBADO&lt;br/&gt;NOTIFICADO A LA EMPRESA</v>
          </cell>
          <cell r="M326" t="str">
            <v>ResDirec-0101-2016/MEM-DGAAM</v>
          </cell>
          <cell r="N326" t="str">
            <v>06/04/2016</v>
          </cell>
          <cell r="P326" t="str">
            <v>USD</v>
          </cell>
        </row>
        <row r="327">
          <cell r="A327">
            <v>2537404</v>
          </cell>
          <cell r="B327">
            <v>5279</v>
          </cell>
          <cell r="C327" t="str">
            <v>ITS</v>
          </cell>
          <cell r="D327">
            <v>42269</v>
          </cell>
          <cell r="E327">
            <v>2015</v>
          </cell>
          <cell r="F327">
            <v>9</v>
          </cell>
          <cell r="G327" t="str">
            <v>ARUNTANI S.A.C.</v>
          </cell>
          <cell r="H327" t="str">
            <v xml:space="preserve">TUCARI </v>
          </cell>
          <cell r="I327" t="str">
            <v>3er ITS por Mejoramiento de Instalaciones del Campamento Tucari y por Modificacion de Taludes Operacionales del Tajo Tucari, Pad III y Botadero Mina</v>
          </cell>
          <cell r="J327" t="str">
            <v>*180102&lt;br&gt;MOQUEGUA-MARISCAL NIETO-CARUMAS</v>
          </cell>
          <cell r="K327" t="str">
            <v>*1&lt;br&gt;ACEVEDO FERNANDEZ ELIAS,*340&lt;br&gt;REYES UBILLUS ISMAEL,*294&lt;br&gt;BEGGLO CACERES-OLAZO ADRIAN ,*220&lt;br&gt;VILLACORTA OLAZA MARCO ANTONIO,*25&lt;br&gt;PRADO VELASQUEZ ALFONSO,*20&lt;br&gt;LEON IRIARTE MARITZA</v>
          </cell>
          <cell r="L327" t="str">
            <v>DESISTIDO&lt;br/&gt;NOTIFICADO A LA EMPRESA</v>
          </cell>
          <cell r="M327" t="str">
            <v>ResDirec-0101-2016/MEM-DGAAM</v>
          </cell>
          <cell r="N327" t="str">
            <v>06/04/2016</v>
          </cell>
          <cell r="O327">
            <v>1</v>
          </cell>
        </row>
        <row r="328">
          <cell r="A328">
            <v>2397798</v>
          </cell>
          <cell r="B328">
            <v>5314</v>
          </cell>
          <cell r="C328" t="str">
            <v>EIA</v>
          </cell>
          <cell r="D328">
            <v>41795</v>
          </cell>
          <cell r="E328">
            <v>2014</v>
          </cell>
          <cell r="F328">
            <v>6</v>
          </cell>
          <cell r="G328" t="str">
            <v>ARUNTANI S.A.C.</v>
          </cell>
          <cell r="H328" t="str">
            <v>ARASI</v>
          </cell>
          <cell r="I328" t="str">
            <v>CUARTA MODIFICACION DEL EIA DEL PROYECTO ARASI</v>
          </cell>
          <cell r="J328" t="str">
            <v>*210705&lt;br&gt;PUNO-LAMPA-OCUVIRI</v>
          </cell>
          <cell r="K328" t="str">
            <v>*1&lt;br&gt;ACEVEDO FERNANDEZ ELIAS</v>
          </cell>
          <cell r="L328" t="str">
            <v>EVALUACIÓN</v>
          </cell>
          <cell r="P328" t="str">
            <v>USD</v>
          </cell>
        </row>
        <row r="329">
          <cell r="A329">
            <v>2440968</v>
          </cell>
          <cell r="B329">
            <v>5498</v>
          </cell>
          <cell r="C329" t="str">
            <v>ITS</v>
          </cell>
          <cell r="D329">
            <v>41929</v>
          </cell>
          <cell r="E329">
            <v>2014</v>
          </cell>
          <cell r="F329">
            <v>10</v>
          </cell>
          <cell r="G329" t="str">
            <v>ARUNTANI S.A.C.</v>
          </cell>
          <cell r="H329" t="str">
            <v>ARASI</v>
          </cell>
          <cell r="I329" t="str">
            <v>Informe Tecnico Sustentat orio de Ampliacion del Pad de Lixiviaci¿n Jessica y Desinstalacion y Adicion de Componentes Auxiliares en la Unidad Minera Arasi</v>
          </cell>
          <cell r="J329" t="str">
            <v>*210705&lt;br&gt;PUNO-LAMPA-OCUVIRI</v>
          </cell>
          <cell r="K329" t="str">
            <v>*1&lt;br&gt;ACEVEDO FERNANDEZ ELIAS,*299&lt;br&gt;REYES UBILLUS ISMAEL,*298&lt;br&gt;LOPEZ ROMERO, RICHARD (APOYO),*292&lt;br&gt;CAMPOS ARMAS DANY HANS (APOYO),*285&lt;br&gt;NOLASCO MELGAREJO, KARINA,*220&lt;br&gt;VILLACORTA OLAZA MARCO ANTONIO,*20&lt;br&gt;LEON IRIARTE MARITZA</v>
          </cell>
          <cell r="L329" t="str">
            <v>CONFORME&lt;br/&gt;NOTIFICADO A LA EMPRESA</v>
          </cell>
          <cell r="M329" t="str">
            <v>ResDirec-0594-2014/MEM-DGAAM</v>
          </cell>
          <cell r="N329" t="str">
            <v>02/12/2014</v>
          </cell>
          <cell r="O329">
            <v>264000</v>
          </cell>
        </row>
        <row r="330">
          <cell r="A330">
            <v>2515636</v>
          </cell>
          <cell r="B330">
            <v>5611</v>
          </cell>
          <cell r="C330" t="str">
            <v>EIAsd</v>
          </cell>
          <cell r="D330">
            <v>42193</v>
          </cell>
          <cell r="E330">
            <v>2015</v>
          </cell>
          <cell r="F330">
            <v>7</v>
          </cell>
          <cell r="G330" t="str">
            <v>ARUNTANI S.A.C.</v>
          </cell>
          <cell r="H330" t="str">
            <v>MARIELA</v>
          </cell>
          <cell r="I330" t="str">
            <v>MARIELA</v>
          </cell>
          <cell r="J330" t="str">
            <v>*180102&lt;br&gt;MOQUEGUA-MARISCAL NIETO-CARUMAS,*210504&lt;br&gt;PUNO-EL COLLAO-SANTA ROSA,*210102&lt;br&gt;PUNO-PUNO-ACORA</v>
          </cell>
          <cell r="K330" t="str">
            <v>*3&lt;br&gt;ALFARO LÓPEZ WUALTER,*347&lt;br&gt;TENORIO MALDONADO, MARIO,*346&lt;br&gt;TIPULA MAMANI, RICHARD JOHNSON,*342&lt;br&gt;VARGAS MARTINEZ, YOSLY VIRGINIA,*310&lt;br&gt;ROSALES GONZALES LUIS ALBERTO,*309&lt;br&gt;FARFAN REYES, MIRIAM ELIZABETH (APOYO),*295&lt;br&gt;DIAZ BERRIOS ABEL,*284&lt;br&gt;LINARES ALVARADO, JOSE LUIS,*227&lt;br&gt;BUSTAMANTE BECERRA JOSE LUIS</v>
          </cell>
          <cell r="L330" t="str">
            <v>APROBADO&lt;br/&gt;NOTIFICADO A LA EMPRESA</v>
          </cell>
          <cell r="M330" t="str">
            <v>ResDirec-0253-2016/MEM-DGAAM</v>
          </cell>
          <cell r="N330" t="str">
            <v>22/08/2016</v>
          </cell>
          <cell r="O330">
            <v>3200000</v>
          </cell>
          <cell r="P330" t="str">
            <v>USD</v>
          </cell>
        </row>
        <row r="331">
          <cell r="A331">
            <v>2485179</v>
          </cell>
          <cell r="B331">
            <v>5753</v>
          </cell>
          <cell r="C331" t="str">
            <v>ITS</v>
          </cell>
          <cell r="D331">
            <v>42094</v>
          </cell>
          <cell r="E331">
            <v>2015</v>
          </cell>
          <cell r="F331">
            <v>3</v>
          </cell>
          <cell r="G331" t="str">
            <v>ARUNTANI S.A.C.</v>
          </cell>
          <cell r="H331" t="str">
            <v>ARASI</v>
          </cell>
          <cell r="I331" t="str">
            <v>ITS POR AMPLIACION DEL TAJO JESSICA DE LA UNIDAD MINERA ARASI</v>
          </cell>
          <cell r="J331" t="str">
            <v>*210705&lt;br&gt;PUNO-LAMPA-OCUVIRI</v>
          </cell>
          <cell r="K331" t="str">
            <v>*1&lt;br&gt;ACEVEDO FERNANDEZ ELIAS,*329&lt;br&gt;PAUL STEVE IPARRAGUIRRE AYALA,*321&lt;br&gt;ATENCIO MERINO MIGUEL (APOYO),*311&lt;br&gt;ROJAS VALLADARES, TANIA LUPE,*299&lt;br&gt;REYES UBILLUS ISMAEL,*220&lt;br&gt;VILLACORTA OLAZA MARCO ANTONIO,*20&lt;br&gt;LEON IRIARTE MARITZA</v>
          </cell>
          <cell r="L331" t="str">
            <v>CONFORME&lt;br/&gt;NOTIFICADO A LA EMPRESA</v>
          </cell>
          <cell r="O331">
            <v>8000000</v>
          </cell>
        </row>
        <row r="332">
          <cell r="A332">
            <v>1626416</v>
          </cell>
          <cell r="B332">
            <v>6340</v>
          </cell>
          <cell r="C332" t="str">
            <v>PC</v>
          </cell>
          <cell r="D332">
            <v>38945</v>
          </cell>
          <cell r="E332">
            <v>2006</v>
          </cell>
          <cell r="F332">
            <v>8</v>
          </cell>
          <cell r="G332" t="str">
            <v>ARUNTANI S.A.C.</v>
          </cell>
          <cell r="H332" t="str">
            <v xml:space="preserve">TUCARI </v>
          </cell>
          <cell r="I332" t="str">
            <v>PLAN DE CIERRE DE FACTIBILIDAD</v>
          </cell>
          <cell r="J332" t="str">
            <v>*180102&lt;br&gt;MOQUEGUA-MARISCAL NIETO-CARUMAS</v>
          </cell>
          <cell r="K332" t="str">
            <v>*24&lt;br&gt;PORTILLA CORNEJO MATEO</v>
          </cell>
          <cell r="L332" t="str">
            <v>APROBADO&lt;br/&gt;NOTIFICADO A LA EMPRESA</v>
          </cell>
          <cell r="M332" t="str">
            <v>ResDirec-0366-2016/MEM-DGAAM</v>
          </cell>
          <cell r="N332" t="str">
            <v>21/12/2016</v>
          </cell>
          <cell r="P332" t="str">
            <v>USD</v>
          </cell>
        </row>
        <row r="333">
          <cell r="A333">
            <v>1626423</v>
          </cell>
          <cell r="B333">
            <v>6341</v>
          </cell>
          <cell r="C333" t="str">
            <v>PC</v>
          </cell>
          <cell r="D333">
            <v>38945</v>
          </cell>
          <cell r="E333">
            <v>2006</v>
          </cell>
          <cell r="F333">
            <v>8</v>
          </cell>
          <cell r="G333" t="str">
            <v>ARUNTANI S.A.C.</v>
          </cell>
          <cell r="H333" t="str">
            <v>SANTA ROSA</v>
          </cell>
          <cell r="I333" t="str">
            <v>PLAN DE CIERRE DE FACTIBILIDAD</v>
          </cell>
          <cell r="J333" t="str">
            <v>*180102&lt;br&gt;MOQUEGUA-MARISCAL NIETO-CARUMAS</v>
          </cell>
          <cell r="K333" t="str">
            <v>*13&lt;br&gt;DOLORES CAMONES SANTIAGO</v>
          </cell>
          <cell r="L333" t="str">
            <v>APROBADO&lt;br/&gt;NOTIFICADO A LA EMPRESA</v>
          </cell>
          <cell r="M333" t="str">
            <v>ResDirec-0280-2016/MEM-DGAAM</v>
          </cell>
          <cell r="N333" t="str">
            <v>21/09/2016</v>
          </cell>
          <cell r="P333" t="str">
            <v>USD</v>
          </cell>
        </row>
        <row r="334">
          <cell r="A334">
            <v>1812555</v>
          </cell>
          <cell r="B334">
            <v>6415</v>
          </cell>
          <cell r="C334" t="str">
            <v>PC</v>
          </cell>
          <cell r="D334">
            <v>39673</v>
          </cell>
          <cell r="E334">
            <v>2008</v>
          </cell>
          <cell r="F334">
            <v>8</v>
          </cell>
          <cell r="G334" t="str">
            <v>ARUNTANI S.A.C.</v>
          </cell>
          <cell r="H334" t="str">
            <v>ARASI</v>
          </cell>
          <cell r="I334" t="str">
            <v>CIERRE UNIDAD ARASI</v>
          </cell>
          <cell r="J334" t="str">
            <v>*210705&lt;br&gt;PUNO-LAMPA-OCUVIRI</v>
          </cell>
          <cell r="K334" t="str">
            <v>*77&lt;br&gt;ALVARADO HUAMAN CIRO</v>
          </cell>
          <cell r="L334" t="str">
            <v>APROBADO</v>
          </cell>
          <cell r="P334" t="str">
            <v>USD</v>
          </cell>
        </row>
        <row r="335">
          <cell r="A335">
            <v>1986077</v>
          </cell>
          <cell r="B335">
            <v>6446</v>
          </cell>
          <cell r="C335" t="str">
            <v>PC</v>
          </cell>
          <cell r="D335">
            <v>40298</v>
          </cell>
          <cell r="E335">
            <v>2010</v>
          </cell>
          <cell r="F335">
            <v>4</v>
          </cell>
          <cell r="G335" t="str">
            <v>ARUNTANI S.A.C.</v>
          </cell>
          <cell r="H335" t="str">
            <v>SANTA ROSA</v>
          </cell>
          <cell r="I335" t="str">
            <v>MODIFICACION PLAN DE CIERRE DE UNIDAD SANTA ROSA</v>
          </cell>
          <cell r="J335" t="str">
            <v>*180102&lt;br&gt;MOQUEGUA-MARISCAL NIETO-CARUMAS</v>
          </cell>
          <cell r="K335" t="str">
            <v>*21&lt;br&gt;PAREDES PACHECO RUFO</v>
          </cell>
          <cell r="L335" t="str">
            <v>APROBADO&lt;br/&gt;NOTIFICADO A LA EMPRESA</v>
          </cell>
          <cell r="P335" t="str">
            <v>USD</v>
          </cell>
        </row>
        <row r="336">
          <cell r="A336">
            <v>2094667</v>
          </cell>
          <cell r="B336">
            <v>6490</v>
          </cell>
          <cell r="C336" t="str">
            <v>PC</v>
          </cell>
          <cell r="D336">
            <v>40688</v>
          </cell>
          <cell r="E336">
            <v>2011</v>
          </cell>
          <cell r="F336">
            <v>5</v>
          </cell>
          <cell r="G336" t="str">
            <v>ARUNTANI S.A.C.</v>
          </cell>
          <cell r="H336" t="str">
            <v>ARASI</v>
          </cell>
          <cell r="I336" t="str">
            <v>MODIFICACION DE CIERRE DE UNIDAD MINERA ARASI</v>
          </cell>
          <cell r="J336" t="str">
            <v>*210705&lt;br&gt;PUNO-LAMPA-OCUVIRI</v>
          </cell>
          <cell r="K336" t="str">
            <v>*34&lt;br&gt;BEDRIÑANA RIOS ABAD</v>
          </cell>
          <cell r="L336" t="str">
            <v>DESAPROBADO</v>
          </cell>
          <cell r="P336" t="str">
            <v>USD</v>
          </cell>
        </row>
        <row r="337">
          <cell r="A337">
            <v>2151561</v>
          </cell>
          <cell r="B337">
            <v>6521</v>
          </cell>
          <cell r="C337" t="str">
            <v>PC</v>
          </cell>
          <cell r="D337">
            <v>40891</v>
          </cell>
          <cell r="E337">
            <v>2011</v>
          </cell>
          <cell r="F337">
            <v>12</v>
          </cell>
          <cell r="G337" t="str">
            <v>ARUNTANI S.A.C.</v>
          </cell>
          <cell r="H337" t="str">
            <v xml:space="preserve">TUCARI </v>
          </cell>
          <cell r="I337" t="str">
            <v>MODIFICACION CIERRE UNIDAD FLORENCIA TUCARI</v>
          </cell>
          <cell r="J337" t="str">
            <v>*180102&lt;br&gt;MOQUEGUA-MARISCAL NIETO-CARUMAS</v>
          </cell>
          <cell r="K337" t="str">
            <v>*24&lt;br&gt;PORTILLA CORNEJO MATEO</v>
          </cell>
          <cell r="L337" t="str">
            <v>APROBADO&lt;br/&gt;NOTIFICADO A LA EMPRESA</v>
          </cell>
          <cell r="M337" t="str">
            <v>ResDirec-0135-2017/MEM-DGAAM</v>
          </cell>
          <cell r="N337" t="str">
            <v>03/05/2017</v>
          </cell>
          <cell r="P337" t="str">
            <v>USD</v>
          </cell>
        </row>
        <row r="338">
          <cell r="A338">
            <v>2154821</v>
          </cell>
          <cell r="B338">
            <v>6526</v>
          </cell>
          <cell r="C338" t="str">
            <v>PC</v>
          </cell>
          <cell r="D338">
            <v>40907</v>
          </cell>
          <cell r="E338">
            <v>2011</v>
          </cell>
          <cell r="F338">
            <v>12</v>
          </cell>
          <cell r="G338" t="str">
            <v>ARUNTANI S.A.C.</v>
          </cell>
          <cell r="H338" t="str">
            <v>SANTA ROSA</v>
          </cell>
          <cell r="I338" t="str">
            <v xml:space="preserve">MOD. PLAN DE CIERRE DE MINAS DE LA EX UEA SANTA ROSA </v>
          </cell>
          <cell r="J338" t="str">
            <v>*180102&lt;br&gt;MOQUEGUA-MARISCAL NIETO-CARUMAS</v>
          </cell>
          <cell r="K338" t="str">
            <v>*13&lt;br&gt;DOLORES CAMONES SANTIAGO</v>
          </cell>
          <cell r="L338" t="str">
            <v>APROBADO&lt;br/&gt;NOTIFICADO A LA EMPRESA</v>
          </cell>
          <cell r="P338" t="str">
            <v>USD</v>
          </cell>
        </row>
        <row r="339">
          <cell r="A339">
            <v>2185056</v>
          </cell>
          <cell r="B339">
            <v>6543</v>
          </cell>
          <cell r="C339" t="str">
            <v>PC</v>
          </cell>
          <cell r="D339">
            <v>41023</v>
          </cell>
          <cell r="E339">
            <v>2012</v>
          </cell>
          <cell r="F339">
            <v>4</v>
          </cell>
          <cell r="G339" t="str">
            <v>ARUNTANI S.A.C.</v>
          </cell>
          <cell r="H339" t="str">
            <v>ARASI</v>
          </cell>
          <cell r="I339" t="str">
            <v>MODIFICACION DEL PLAN DE CIERRE DE LA UNIDAD MINERA ARASI</v>
          </cell>
          <cell r="J339" t="str">
            <v>*210705&lt;br&gt;PUNO-LAMPA-OCUVIRI</v>
          </cell>
          <cell r="K339" t="str">
            <v>*13&lt;br&gt;DOLORES CAMONES SANTIAGO</v>
          </cell>
          <cell r="L339" t="str">
            <v>APROBADO</v>
          </cell>
          <cell r="P339" t="str">
            <v>USD</v>
          </cell>
        </row>
        <row r="340">
          <cell r="A340">
            <v>2217412</v>
          </cell>
          <cell r="B340">
            <v>6571</v>
          </cell>
          <cell r="C340" t="str">
            <v>PC</v>
          </cell>
          <cell r="D340">
            <v>41121</v>
          </cell>
          <cell r="E340">
            <v>2012</v>
          </cell>
          <cell r="F340">
            <v>7</v>
          </cell>
          <cell r="G340" t="str">
            <v>ARUNTANI S.A.C.</v>
          </cell>
          <cell r="H340" t="str">
            <v xml:space="preserve">TUCARI </v>
          </cell>
          <cell r="I340" t="str">
            <v>MODIFICACION CIERRE UNIDAD FLORENCIA TUCARI</v>
          </cell>
          <cell r="J340" t="str">
            <v>*180102&lt;br&gt;MOQUEGUA-MARISCAL NIETO-CARUMAS</v>
          </cell>
          <cell r="K340" t="str">
            <v>*24&lt;br&gt;PORTILLA CORNEJO MATEO</v>
          </cell>
          <cell r="L340" t="str">
            <v>APROBADO&lt;br/&gt;NOTIFICADO A LA EMPRESA</v>
          </cell>
          <cell r="M340" t="str">
            <v>ResDirec-0249-2017/MEM-DGAAM</v>
          </cell>
          <cell r="N340" t="str">
            <v>08/09/2017</v>
          </cell>
          <cell r="P340" t="str">
            <v>USD</v>
          </cell>
        </row>
        <row r="341">
          <cell r="A341">
            <v>2293038</v>
          </cell>
          <cell r="B341">
            <v>6637</v>
          </cell>
          <cell r="C341" t="str">
            <v>PC</v>
          </cell>
          <cell r="D341">
            <v>41414</v>
          </cell>
          <cell r="E341">
            <v>2013</v>
          </cell>
          <cell r="F341">
            <v>5</v>
          </cell>
          <cell r="G341" t="str">
            <v>ARUNTANI S.A.C.</v>
          </cell>
          <cell r="H341" t="str">
            <v>ARASI</v>
          </cell>
          <cell r="I341" t="str">
            <v>2DA MODIFICACION DEL PC DE MINAS DE LA UNIDAD MINERA ARASI</v>
          </cell>
          <cell r="J341" t="str">
            <v>*210705&lt;br&gt;PUNO-LAMPA-OCUVIRI</v>
          </cell>
          <cell r="K341" t="str">
            <v>*13&lt;br&gt;DOLORES CAMONES SANTIAGO</v>
          </cell>
          <cell r="L341" t="str">
            <v>APROBADO</v>
          </cell>
          <cell r="M341" t="str">
            <v>ResDirec-0315-2017/MEM-DGAAM</v>
          </cell>
          <cell r="N341" t="str">
            <v>10/11/2017</v>
          </cell>
          <cell r="P341" t="str">
            <v>USD</v>
          </cell>
        </row>
        <row r="342">
          <cell r="A342">
            <v>2308674</v>
          </cell>
          <cell r="B342">
            <v>6647</v>
          </cell>
          <cell r="C342" t="str">
            <v>PC</v>
          </cell>
          <cell r="D342">
            <v>41500</v>
          </cell>
          <cell r="E342">
            <v>2013</v>
          </cell>
          <cell r="F342">
            <v>8</v>
          </cell>
          <cell r="G342" t="str">
            <v>ARUNTANI S.A.C.</v>
          </cell>
          <cell r="H342" t="str">
            <v xml:space="preserve">TUCARI </v>
          </cell>
          <cell r="I342" t="str">
            <v>ACTUALIZACION DEL PLAN DE CIERRE UNIDAD MINERA FLORENCIA (TUCARI)</v>
          </cell>
          <cell r="J342" t="str">
            <v>*180102&lt;br&gt;MOQUEGUA-MARISCAL NIETO-CARUMAS</v>
          </cell>
          <cell r="K342" t="str">
            <v>*24&lt;br&gt;PORTILLA CORNEJO MATEO</v>
          </cell>
          <cell r="L342" t="str">
            <v>APROBADO&lt;br/&gt;NOTIFICADO A LA EMPRESA</v>
          </cell>
          <cell r="P342" t="str">
            <v>USD</v>
          </cell>
        </row>
        <row r="343">
          <cell r="A343">
            <v>2354751</v>
          </cell>
          <cell r="B343">
            <v>6676</v>
          </cell>
          <cell r="C343" t="str">
            <v>PC</v>
          </cell>
          <cell r="D343">
            <v>41641</v>
          </cell>
          <cell r="E343">
            <v>2014</v>
          </cell>
          <cell r="F343">
            <v>1</v>
          </cell>
          <cell r="G343" t="str">
            <v>ARUNTANI S.A.C.</v>
          </cell>
          <cell r="H343" t="str">
            <v>ARASI</v>
          </cell>
          <cell r="I343" t="str">
            <v>ACTUALIZACION DEL PLAN DE CIERRE DE LA UNIDAD ARASI</v>
          </cell>
          <cell r="J343" t="str">
            <v>*210705&lt;br&gt;PUNO-LAMPA-OCUVIRI</v>
          </cell>
          <cell r="K343" t="str">
            <v>*128&lt;br&gt;ESTELA SILVA MELANIO</v>
          </cell>
          <cell r="L343" t="str">
            <v>APROBADO</v>
          </cell>
          <cell r="P343" t="str">
            <v>USD</v>
          </cell>
        </row>
        <row r="344">
          <cell r="A344">
            <v>2500701</v>
          </cell>
          <cell r="B344">
            <v>6755</v>
          </cell>
          <cell r="C344" t="str">
            <v>PC</v>
          </cell>
          <cell r="D344">
            <v>42150</v>
          </cell>
          <cell r="E344">
            <v>2015</v>
          </cell>
          <cell r="F344">
            <v>5</v>
          </cell>
          <cell r="G344" t="str">
            <v>ARUNTANI S.A.C.</v>
          </cell>
          <cell r="H344" t="str">
            <v xml:space="preserve">TUCARI </v>
          </cell>
          <cell r="I344" t="str">
            <v>MODIFICACION DEL PLAN DE CIERRE DE LA UNIDAD MINERA TUCARI</v>
          </cell>
          <cell r="J344" t="str">
            <v>*180102&lt;br&gt;MOQUEGUA-MARISCAL NIETO-CARUMAS</v>
          </cell>
          <cell r="K344" t="str">
            <v>*24&lt;br&gt;PORTILLA CORNEJO MATEO</v>
          </cell>
          <cell r="L344" t="str">
            <v>APROBADO</v>
          </cell>
          <cell r="P344" t="str">
            <v>USD</v>
          </cell>
        </row>
        <row r="345">
          <cell r="A345">
            <v>2616055</v>
          </cell>
          <cell r="B345">
            <v>6833</v>
          </cell>
          <cell r="C345" t="str">
            <v>PC</v>
          </cell>
          <cell r="D345">
            <v>42537</v>
          </cell>
          <cell r="E345">
            <v>2016</v>
          </cell>
          <cell r="F345">
            <v>6</v>
          </cell>
          <cell r="G345" t="str">
            <v>ARUNTANI S.A.C.</v>
          </cell>
          <cell r="H345" t="str">
            <v xml:space="preserve">TUCARI </v>
          </cell>
          <cell r="I345" t="str">
            <v>MODIFICACION/ACTUALIZACION DE PLAN DE CIERRE DE MINAS DE LA UNIDAD MINERA TUCARI</v>
          </cell>
          <cell r="J345" t="str">
            <v>*180102&lt;br&gt;MOQUEGUA-MARISCAL NIETO-CARUMAS</v>
          </cell>
          <cell r="K345" t="str">
            <v>*24&lt;br&gt;PORTILLA CORNEJO MATEO</v>
          </cell>
          <cell r="L345" t="str">
            <v>OBSERVADO</v>
          </cell>
          <cell r="P345" t="str">
            <v>USD</v>
          </cell>
        </row>
        <row r="346">
          <cell r="A346" t="str">
            <v>M-ITS-00020-2018</v>
          </cell>
          <cell r="B346">
            <v>6863</v>
          </cell>
          <cell r="C346" t="str">
            <v>ITS</v>
          </cell>
          <cell r="D346">
            <v>43175</v>
          </cell>
          <cell r="E346">
            <v>2018</v>
          </cell>
          <cell r="F346">
            <v>3</v>
          </cell>
          <cell r="G346" t="str">
            <v>ARUNTANI S.A.C.</v>
          </cell>
          <cell r="H346" t="str">
            <v>ARASI</v>
          </cell>
          <cell r="I346" t="str">
            <v>CUARTO INFORME TÉCNICO SUSTENTATORIO DE LA UNIDAD MINERA ARASI: CANTERA JESSICA NORTE</v>
          </cell>
          <cell r="J346" t="str">
            <v>*210705&lt;br&gt;PUNO-LAMPA-OCUVIRI</v>
          </cell>
          <cell r="K346" t="str">
            <v xml:space="preserve">*416&lt;br&gt;ZZ_SENACE BREÑA TORRES, MILVA GRACIELA,*542&lt;br&gt;JOAN CATHERINE LOZA MONTOYA,*482&lt;br&gt;ZZ_SENACE MARTEL GORA, MIGUEL LUIS,*447&lt;br&gt;ZZ_SENACE AVILA MOLERO, JAVIER,*422&lt;br&gt;zz_senace ZEGARRA ANCAJIMA,ANA SOFIA </v>
          </cell>
          <cell r="L346" t="str">
            <v>NO CONFORME&lt;br/&gt;NOTIFICADO A LA EMPRESA</v>
          </cell>
          <cell r="O346">
            <v>2722000</v>
          </cell>
        </row>
        <row r="347">
          <cell r="A347">
            <v>3010367</v>
          </cell>
          <cell r="B347">
            <v>8318</v>
          </cell>
          <cell r="C347" t="str">
            <v>PAD</v>
          </cell>
          <cell r="D347">
            <v>43838</v>
          </cell>
          <cell r="E347">
            <v>2020</v>
          </cell>
          <cell r="F347">
            <v>1</v>
          </cell>
          <cell r="G347" t="str">
            <v>ARUNTANI S.A.C.</v>
          </cell>
          <cell r="H347" t="str">
            <v>ARASI</v>
          </cell>
          <cell r="I347" t="str">
            <v>PLAN AMBIENTAL DETALLADO ARASI</v>
          </cell>
          <cell r="J347" t="str">
            <v>*210705&lt;br&gt;PUNO-LAMPA-OCUVIRI</v>
          </cell>
          <cell r="K347" t="str">
            <v>*1&lt;br&gt;ACEVEDO FERNANDEZ ELIAS,*684&lt;br&gt;MARTEL GORA MIGUEL LUIS,*649&lt;br&gt;BOTTGER GAMARRA JOYCE CAROL,*311&lt;br&gt;ROJAS VALLADARES, TANIA LUPE,*227&lt;br&gt;BUSTAMANTE BECERRA JOSE LUIS</v>
          </cell>
          <cell r="L347" t="str">
            <v>EVALUACIÓN</v>
          </cell>
          <cell r="O347">
            <v>2000</v>
          </cell>
          <cell r="P347" t="str">
            <v>USD</v>
          </cell>
        </row>
        <row r="348">
          <cell r="A348">
            <v>1474483</v>
          </cell>
          <cell r="B348">
            <v>4632</v>
          </cell>
          <cell r="C348" t="str">
            <v>EIA</v>
          </cell>
          <cell r="D348">
            <v>38162</v>
          </cell>
          <cell r="E348">
            <v>2004</v>
          </cell>
          <cell r="F348">
            <v>6</v>
          </cell>
          <cell r="G348" t="str">
            <v>AUMIN S.A.C.</v>
          </cell>
          <cell r="H348" t="str">
            <v>EXPLOT ARENAS AURIFERAS Y PLANTA</v>
          </cell>
          <cell r="I348" t="str">
            <v xml:space="preserve">EXPLOTACION Y BENEFICIO </v>
          </cell>
          <cell r="J348" t="str">
            <v>*040307&lt;br&gt;AREQUIPA-CARAVELI-CHALA</v>
          </cell>
          <cell r="K348" t="str">
            <v>*60&lt;br&gt;VIALE LORENA</v>
          </cell>
          <cell r="L348" t="str">
            <v>DESISTIDO</v>
          </cell>
          <cell r="P348" t="str">
            <v>USD</v>
          </cell>
        </row>
        <row r="349">
          <cell r="A349">
            <v>1479509</v>
          </cell>
          <cell r="B349">
            <v>4633</v>
          </cell>
          <cell r="C349" t="str">
            <v>EIA</v>
          </cell>
          <cell r="D349">
            <v>38183</v>
          </cell>
          <cell r="E349">
            <v>2004</v>
          </cell>
          <cell r="F349">
            <v>7</v>
          </cell>
          <cell r="G349" t="str">
            <v>AUMIN S.A.C.</v>
          </cell>
          <cell r="H349" t="str">
            <v>EXPLOT ARENAS AURIFERAS Y PLANTA</v>
          </cell>
          <cell r="I349" t="str">
            <v>EXPLOTACIÓN Y BENEFICIO</v>
          </cell>
          <cell r="J349" t="str">
            <v>*040307&lt;br&gt;AREQUIPA-CARAVELI-CHALA</v>
          </cell>
          <cell r="K349" t="str">
            <v>*60&lt;br&gt;VIALE LORENA</v>
          </cell>
          <cell r="L349" t="str">
            <v>APROBADO</v>
          </cell>
          <cell r="P349" t="str">
            <v>USD</v>
          </cell>
        </row>
        <row r="350">
          <cell r="A350">
            <v>1527554</v>
          </cell>
          <cell r="B350">
            <v>4662</v>
          </cell>
          <cell r="C350" t="str">
            <v>EIA</v>
          </cell>
          <cell r="D350">
            <v>38457</v>
          </cell>
          <cell r="E350">
            <v>2005</v>
          </cell>
          <cell r="F350">
            <v>4</v>
          </cell>
          <cell r="G350" t="str">
            <v>AUMIN S.A.C.</v>
          </cell>
          <cell r="H350" t="str">
            <v>LINEA DE TRANSMISION DE ENERGÍA</v>
          </cell>
          <cell r="I350" t="str">
            <v>LINEA DE TRANSMISION DE 22.9KV</v>
          </cell>
          <cell r="J350" t="str">
            <v>*040307&lt;br&gt;AREQUIPA-CARAVELI-CHALA</v>
          </cell>
          <cell r="K350" t="str">
            <v>*48&lt;br&gt;QUENALLATA ANA</v>
          </cell>
          <cell r="L350" t="str">
            <v>DESISTIDO</v>
          </cell>
          <cell r="P350" t="str">
            <v>USD</v>
          </cell>
        </row>
        <row r="351">
          <cell r="A351">
            <v>1533120</v>
          </cell>
          <cell r="B351">
            <v>4667</v>
          </cell>
          <cell r="C351" t="str">
            <v>EIA</v>
          </cell>
          <cell r="D351">
            <v>38489</v>
          </cell>
          <cell r="E351">
            <v>2005</v>
          </cell>
          <cell r="F351">
            <v>5</v>
          </cell>
          <cell r="G351" t="str">
            <v>AUMIN S.A.C.</v>
          </cell>
          <cell r="H351" t="str">
            <v>LINEA DE TRANSMISION DE ENERGÍA</v>
          </cell>
          <cell r="I351" t="str">
            <v>LINEA DE DISTRIBUCION PRIMARIA EN 22.9 KV ESTRUCTURA 232 S.E. AUMIN CHALA</v>
          </cell>
          <cell r="J351" t="str">
            <v>*040307&lt;br&gt;AREQUIPA-CARAVELI-CHALA</v>
          </cell>
          <cell r="K351" t="str">
            <v>*62&lt;br&gt;VILLEGAS ANA</v>
          </cell>
          <cell r="L351" t="str">
            <v>APROBADO&lt;br/&gt;NOTIFICADO A LA EMPRESA</v>
          </cell>
          <cell r="P351" t="str">
            <v>USD</v>
          </cell>
        </row>
        <row r="352">
          <cell r="A352">
            <v>950855</v>
          </cell>
          <cell r="B352">
            <v>4259</v>
          </cell>
          <cell r="C352" t="str">
            <v>EIA</v>
          </cell>
          <cell r="D352">
            <v>34415</v>
          </cell>
          <cell r="E352">
            <v>1994</v>
          </cell>
          <cell r="F352">
            <v>3</v>
          </cell>
          <cell r="G352" t="str">
            <v>AUREX S.A.</v>
          </cell>
          <cell r="H352" t="str">
            <v>PLANTA DE BENEFICIO ANDES</v>
          </cell>
          <cell r="I352" t="str">
            <v>PLANTA DE BENEFICIO</v>
          </cell>
          <cell r="J352" t="str">
            <v>*190109&lt;br&gt;PASCO-PASCO-SIMON BOLIVAR</v>
          </cell>
          <cell r="K352" t="str">
            <v>*29&lt;br&gt;ARCHIVO</v>
          </cell>
          <cell r="L352" t="str">
            <v>APROBADO</v>
          </cell>
          <cell r="P352" t="str">
            <v>USD</v>
          </cell>
        </row>
        <row r="353">
          <cell r="A353">
            <v>1427867</v>
          </cell>
          <cell r="B353">
            <v>4604</v>
          </cell>
          <cell r="C353" t="str">
            <v>EIA</v>
          </cell>
          <cell r="D353">
            <v>37875</v>
          </cell>
          <cell r="E353">
            <v>2003</v>
          </cell>
          <cell r="F353">
            <v>9</v>
          </cell>
          <cell r="G353" t="str">
            <v>AUREX S.A.</v>
          </cell>
          <cell r="H353" t="str">
            <v>PLANTA DE BENEFICIO ANDES</v>
          </cell>
          <cell r="I353" t="str">
            <v>RELAVERA 2,003</v>
          </cell>
          <cell r="J353" t="str">
            <v>*190109&lt;br&gt;PASCO-PASCO-SIMON BOLIVAR</v>
          </cell>
          <cell r="K353" t="str">
            <v>*57&lt;br&gt;SUAREZ JUAN</v>
          </cell>
          <cell r="L353" t="str">
            <v>DESAPROBADO</v>
          </cell>
          <cell r="P353" t="str">
            <v>USD</v>
          </cell>
        </row>
        <row r="354">
          <cell r="A354">
            <v>1626178</v>
          </cell>
          <cell r="B354">
            <v>6344</v>
          </cell>
          <cell r="C354" t="str">
            <v>PC</v>
          </cell>
          <cell r="D354">
            <v>38945</v>
          </cell>
          <cell r="E354">
            <v>2006</v>
          </cell>
          <cell r="F354">
            <v>8</v>
          </cell>
          <cell r="G354" t="str">
            <v>AUREX S.A.</v>
          </cell>
          <cell r="H354" t="str">
            <v>PLANTA DE BENEFICIO ANDES</v>
          </cell>
          <cell r="J354" t="str">
            <v>*190109&lt;br&gt;PASCO-PASCO-SIMON BOLIVAR</v>
          </cell>
          <cell r="K354" t="str">
            <v>*99&lt;br&gt;VASQUEZ, FREDESBINDO</v>
          </cell>
          <cell r="L354" t="str">
            <v>CONCLUIDO</v>
          </cell>
          <cell r="P354" t="str">
            <v>USD</v>
          </cell>
        </row>
        <row r="355">
          <cell r="A355">
            <v>1708854</v>
          </cell>
          <cell r="B355">
            <v>6369</v>
          </cell>
          <cell r="C355" t="str">
            <v>PC</v>
          </cell>
          <cell r="D355">
            <v>39289</v>
          </cell>
          <cell r="E355">
            <v>2007</v>
          </cell>
          <cell r="F355">
            <v>7</v>
          </cell>
          <cell r="G355" t="str">
            <v>AUREX S.A.</v>
          </cell>
          <cell r="H355" t="str">
            <v>PLANTA DE BENEFICIO ANDES</v>
          </cell>
          <cell r="I355" t="str">
            <v>PLAN DE CIERRE PLANTA DE BENEFICIO ANDES</v>
          </cell>
          <cell r="J355" t="str">
            <v>*190109&lt;br&gt;PASCO-PASCO-SIMON BOLIVAR</v>
          </cell>
          <cell r="K355" t="str">
            <v>*13&lt;br&gt;DOLORES CAMONES SANTIAGO</v>
          </cell>
          <cell r="L355" t="str">
            <v>CONCLUIDO</v>
          </cell>
          <cell r="P355" t="str">
            <v>USD</v>
          </cell>
        </row>
        <row r="356">
          <cell r="A356">
            <v>1278610</v>
          </cell>
          <cell r="B356">
            <v>526</v>
          </cell>
          <cell r="C356" t="str">
            <v>EIAsd</v>
          </cell>
          <cell r="D356">
            <v>36654</v>
          </cell>
          <cell r="E356">
            <v>2000</v>
          </cell>
          <cell r="F356">
            <v>5</v>
          </cell>
          <cell r="G356" t="str">
            <v>AURIFERA COPACABANA S.A.</v>
          </cell>
          <cell r="H356" t="str">
            <v>BUENA VISTA</v>
          </cell>
          <cell r="I356" t="str">
            <v>EXPLORACION</v>
          </cell>
          <cell r="J356" t="str">
            <v>*021507&lt;br&gt;ANCASH-PALLASCA-LLAPO</v>
          </cell>
          <cell r="K356" t="str">
            <v>*1&lt;br&gt;ACEVEDO FERNANDEZ ELIAS</v>
          </cell>
          <cell r="L356" t="str">
            <v>APROBADO</v>
          </cell>
          <cell r="P356" t="str">
            <v>USD</v>
          </cell>
        </row>
        <row r="357">
          <cell r="A357">
            <v>1845769</v>
          </cell>
          <cell r="B357">
            <v>1985</v>
          </cell>
          <cell r="C357" t="str">
            <v>DIA</v>
          </cell>
          <cell r="D357">
            <v>39799</v>
          </cell>
          <cell r="E357">
            <v>2008</v>
          </cell>
          <cell r="F357">
            <v>12</v>
          </cell>
          <cell r="G357" t="str">
            <v>AURIFERA COPACABANA S.A.</v>
          </cell>
          <cell r="H357" t="str">
            <v>PUSHA COLORADA</v>
          </cell>
          <cell r="I357" t="str">
            <v>PUSHA COLORADA</v>
          </cell>
          <cell r="J357" t="str">
            <v>*021511&lt;br&gt;ANCASH-PALLASCA-TAUCA</v>
          </cell>
          <cell r="K357" t="str">
            <v>*8&lt;br&gt;BREÑA TORRES GRACIELA</v>
          </cell>
          <cell r="L357" t="str">
            <v>APROBADO&lt;br/&gt;NOTIFICADO A LA EMPRESA</v>
          </cell>
          <cell r="P357" t="str">
            <v>USD</v>
          </cell>
        </row>
        <row r="358">
          <cell r="A358">
            <v>1420754</v>
          </cell>
          <cell r="B358">
            <v>910</v>
          </cell>
          <cell r="C358" t="str">
            <v>EIAsd</v>
          </cell>
          <cell r="D358">
            <v>37820</v>
          </cell>
          <cell r="E358">
            <v>2003</v>
          </cell>
          <cell r="F358">
            <v>7</v>
          </cell>
          <cell r="G358" t="str">
            <v>AURIFERA COPACABANA S.A.</v>
          </cell>
          <cell r="H358" t="str">
            <v>BUENA VISTA</v>
          </cell>
          <cell r="I358" t="str">
            <v>MODIFICACIÓN DE LAS LABORES DE EXPLORACIÓN</v>
          </cell>
          <cell r="J358" t="str">
            <v>*021507&lt;br&gt;ANCASH-PALLASCA-LLAPO</v>
          </cell>
          <cell r="K358" t="str">
            <v>*1&lt;br&gt;ACEVEDO FERNANDEZ ELIAS</v>
          </cell>
          <cell r="L358" t="str">
            <v>APROBADO</v>
          </cell>
          <cell r="P358" t="str">
            <v>USD</v>
          </cell>
        </row>
        <row r="359">
          <cell r="A359">
            <v>1232765</v>
          </cell>
          <cell r="B359">
            <v>436</v>
          </cell>
          <cell r="C359" t="str">
            <v>DIA</v>
          </cell>
          <cell r="D359">
            <v>36294</v>
          </cell>
          <cell r="E359">
            <v>1999</v>
          </cell>
          <cell r="F359">
            <v>5</v>
          </cell>
          <cell r="G359" t="str">
            <v>AURIFERA DEL SUR S.A.C.</v>
          </cell>
          <cell r="H359" t="str">
            <v>ALPACAY</v>
          </cell>
          <cell r="I359" t="str">
            <v>ALPACAY</v>
          </cell>
          <cell r="J359" t="str">
            <v>*040602&lt;br&gt;AREQUIPA-CONDESUYOS-ANDARAY</v>
          </cell>
          <cell r="K359" t="str">
            <v>*1&lt;br&gt;ACEVEDO FERNANDEZ ELIAS</v>
          </cell>
          <cell r="L359" t="str">
            <v>CONCLUIDO</v>
          </cell>
          <cell r="P359" t="str">
            <v>USD</v>
          </cell>
        </row>
        <row r="360">
          <cell r="A360">
            <v>1495616</v>
          </cell>
          <cell r="B360">
            <v>1146</v>
          </cell>
          <cell r="C360" t="str">
            <v>DIA</v>
          </cell>
          <cell r="D360">
            <v>38271</v>
          </cell>
          <cell r="E360">
            <v>2004</v>
          </cell>
          <cell r="F360">
            <v>10</v>
          </cell>
          <cell r="G360" t="str">
            <v>AURIFERA HUACHON S.A.C.</v>
          </cell>
          <cell r="H360" t="str">
            <v>MINA COLPA PAMPA</v>
          </cell>
          <cell r="I360" t="str">
            <v>MINA COLPA PAMPA</v>
          </cell>
          <cell r="J360" t="str">
            <v>*020101&lt;br&gt;ANCASH-HUARAZ-HUARAZ</v>
          </cell>
          <cell r="K360" t="str">
            <v>*43&lt;br&gt;LEON ALDO</v>
          </cell>
          <cell r="L360" t="str">
            <v>ABANDONO&lt;br/&gt;NOTIFICADO A LA EMPRESA</v>
          </cell>
          <cell r="P360" t="str">
            <v>USD</v>
          </cell>
        </row>
        <row r="361">
          <cell r="A361">
            <v>1252886</v>
          </cell>
          <cell r="B361">
            <v>481</v>
          </cell>
          <cell r="C361" t="str">
            <v>EIAsd</v>
          </cell>
          <cell r="D361">
            <v>36413</v>
          </cell>
          <cell r="E361">
            <v>1999</v>
          </cell>
          <cell r="F361">
            <v>9</v>
          </cell>
          <cell r="G361" t="str">
            <v>AURIFERA KORIJAQUI S.A.</v>
          </cell>
          <cell r="H361" t="str">
            <v>KORIJAQUI 2</v>
          </cell>
          <cell r="I361" t="str">
            <v>EXPLORACION</v>
          </cell>
          <cell r="J361" t="str">
            <v>*040310&lt;br&gt;AREQUIPA-CARAVELI-JAQUI</v>
          </cell>
          <cell r="K361" t="str">
            <v>*1&lt;br&gt;ACEVEDO FERNANDEZ ELIAS</v>
          </cell>
          <cell r="L361" t="str">
            <v>APROBADO</v>
          </cell>
          <cell r="P361" t="str">
            <v>USD</v>
          </cell>
        </row>
        <row r="362">
          <cell r="A362">
            <v>100196</v>
          </cell>
          <cell r="B362">
            <v>4328</v>
          </cell>
          <cell r="C362" t="str">
            <v>EIA</v>
          </cell>
          <cell r="D362">
            <v>35192</v>
          </cell>
          <cell r="E362">
            <v>1996</v>
          </cell>
          <cell r="F362">
            <v>5</v>
          </cell>
          <cell r="G362" t="str">
            <v>AURIFERA KORIJAQUI S.A.</v>
          </cell>
          <cell r="H362" t="str">
            <v>KORIJAQUI</v>
          </cell>
          <cell r="I362" t="str">
            <v>PLANTA DE BENEFICIO</v>
          </cell>
          <cell r="J362" t="str">
            <v>*050619&lt;br&gt;AYACUCHO-LUCANAS-SANCOS</v>
          </cell>
          <cell r="K362" t="str">
            <v>*29&lt;br&gt;ARCHIVO</v>
          </cell>
          <cell r="L362" t="str">
            <v>APROBADO</v>
          </cell>
          <cell r="P362" t="str">
            <v>USD</v>
          </cell>
        </row>
        <row r="363">
          <cell r="A363">
            <v>1048006</v>
          </cell>
          <cell r="B363">
            <v>4305</v>
          </cell>
          <cell r="C363" t="str">
            <v>EIA</v>
          </cell>
          <cell r="D363">
            <v>35086</v>
          </cell>
          <cell r="E363">
            <v>1996</v>
          </cell>
          <cell r="F363">
            <v>1</v>
          </cell>
          <cell r="G363" t="str">
            <v>AURIFERA LOS INCAS S.A.</v>
          </cell>
          <cell r="H363" t="str">
            <v>AURINSA</v>
          </cell>
          <cell r="I363" t="str">
            <v>EXPLOTACION DE PLACERES AURIFEROS</v>
          </cell>
          <cell r="J363" t="str">
            <v>*170203&lt;br&gt;MADRE DE DIOS-MANU-MADRE DE DIOS</v>
          </cell>
          <cell r="K363" t="str">
            <v>*29&lt;br&gt;ARCHIVO</v>
          </cell>
          <cell r="L363" t="str">
            <v>ABANDONO</v>
          </cell>
          <cell r="P363" t="str">
            <v>USD</v>
          </cell>
        </row>
        <row r="364">
          <cell r="A364">
            <v>1229622</v>
          </cell>
          <cell r="B364">
            <v>417</v>
          </cell>
          <cell r="C364" t="str">
            <v>EIAsd</v>
          </cell>
          <cell r="D364">
            <v>36269</v>
          </cell>
          <cell r="E364">
            <v>1999</v>
          </cell>
          <cell r="F364">
            <v>4</v>
          </cell>
          <cell r="G364" t="str">
            <v>AURIFERA TRES CRUCES S.A.</v>
          </cell>
          <cell r="H364" t="str">
            <v>TRES CRUCES</v>
          </cell>
          <cell r="I364" t="str">
            <v>EXPLORACION</v>
          </cell>
          <cell r="J364" t="str">
            <v>*131006&lt;br&gt;LA LIBERTAD-SANTIAGO DE CHUCO-QUIRUVILCA</v>
          </cell>
          <cell r="K364" t="str">
            <v>*44&lt;br&gt;MEDINA FERNANDO</v>
          </cell>
          <cell r="L364" t="str">
            <v>CONCLUIDO</v>
          </cell>
          <cell r="P364" t="str">
            <v>USD</v>
          </cell>
        </row>
        <row r="365">
          <cell r="A365">
            <v>1482633</v>
          </cell>
          <cell r="B365">
            <v>1102</v>
          </cell>
          <cell r="C365" t="str">
            <v>DIA</v>
          </cell>
          <cell r="D365">
            <v>38203</v>
          </cell>
          <cell r="E365">
            <v>2004</v>
          </cell>
          <cell r="F365">
            <v>8</v>
          </cell>
          <cell r="G365" t="str">
            <v>AZULCOCHAMINING S.A.</v>
          </cell>
          <cell r="I365" t="str">
            <v>AUCAPAMPA</v>
          </cell>
          <cell r="J365" t="str">
            <v>*030412&lt;br&gt;APURIMAC-AYMARAES-SAÑAYCA</v>
          </cell>
          <cell r="K365" t="str">
            <v>*1&lt;br&gt;ACEVEDO FERNANDEZ ELIAS</v>
          </cell>
          <cell r="L365" t="str">
            <v>APROBADO</v>
          </cell>
          <cell r="P365" t="str">
            <v>USD</v>
          </cell>
        </row>
        <row r="366">
          <cell r="A366">
            <v>1547770</v>
          </cell>
          <cell r="B366">
            <v>1299</v>
          </cell>
          <cell r="C366" t="str">
            <v>DIA</v>
          </cell>
          <cell r="D366">
            <v>38551</v>
          </cell>
          <cell r="E366">
            <v>2005</v>
          </cell>
          <cell r="F366">
            <v>7</v>
          </cell>
          <cell r="G366" t="str">
            <v>AZULCOCHAMINING S.A.</v>
          </cell>
          <cell r="H366" t="str">
            <v>AURORA</v>
          </cell>
          <cell r="I366" t="str">
            <v>AURORA</v>
          </cell>
          <cell r="J366" t="str">
            <v>*080408&lt;br&gt;CUSCO-CALCA-YANATILE</v>
          </cell>
          <cell r="K366" t="str">
            <v>*1&lt;br&gt;ACEVEDO FERNANDEZ ELIAS</v>
          </cell>
          <cell r="L366" t="str">
            <v>APROBADO</v>
          </cell>
          <cell r="P366" t="str">
            <v>USD</v>
          </cell>
        </row>
        <row r="367">
          <cell r="A367">
            <v>1770751</v>
          </cell>
          <cell r="B367">
            <v>1877</v>
          </cell>
          <cell r="C367" t="str">
            <v>DIA</v>
          </cell>
          <cell r="D367">
            <v>39539</v>
          </cell>
          <cell r="E367">
            <v>2008</v>
          </cell>
          <cell r="F367">
            <v>4</v>
          </cell>
          <cell r="G367" t="str">
            <v>AZULCOCHAMINING S.A.</v>
          </cell>
          <cell r="H367" t="str">
            <v>AZULCOCHA OESTE</v>
          </cell>
          <cell r="I367" t="str">
            <v>SORPRESA</v>
          </cell>
          <cell r="J367" t="str">
            <v>*151030&lt;br&gt;LIMA-YAUYOS-TOMAS</v>
          </cell>
          <cell r="K367" t="str">
            <v>*8&lt;br&gt;BREÑA TORRES GRACIELA</v>
          </cell>
          <cell r="L367" t="str">
            <v>APROBADO</v>
          </cell>
          <cell r="P367" t="str">
            <v>USD</v>
          </cell>
        </row>
        <row r="368">
          <cell r="A368">
            <v>2091591</v>
          </cell>
          <cell r="B368">
            <v>2409</v>
          </cell>
          <cell r="C368" t="str">
            <v>DIA</v>
          </cell>
          <cell r="D368">
            <v>40674</v>
          </cell>
          <cell r="E368">
            <v>2011</v>
          </cell>
          <cell r="F368">
            <v>5</v>
          </cell>
          <cell r="G368" t="str">
            <v>AZULCOCHAMINING S.A.</v>
          </cell>
          <cell r="H368" t="str">
            <v>AZULCOCHA</v>
          </cell>
          <cell r="I368" t="str">
            <v>AZULCOCHA</v>
          </cell>
          <cell r="J368" t="str">
            <v>*120214&lt;br&gt;JUNIN-CONCEPCION-SAN JOSE DE QUERO,*151030&lt;br&gt;LIMA-YAUYOS-TOMAS</v>
          </cell>
          <cell r="K368" t="str">
            <v>*8&lt;br&gt;BREÑA TORRES GRACIELA</v>
          </cell>
          <cell r="L368" t="str">
            <v>APROBADO&lt;br/&gt;NOTIFICADO A LA EMPRESA</v>
          </cell>
          <cell r="P368" t="str">
            <v>USD</v>
          </cell>
        </row>
        <row r="369">
          <cell r="A369">
            <v>1522566</v>
          </cell>
          <cell r="B369">
            <v>1234</v>
          </cell>
          <cell r="C369" t="str">
            <v>EIAsd</v>
          </cell>
          <cell r="D369">
            <v>38429</v>
          </cell>
          <cell r="E369">
            <v>2005</v>
          </cell>
          <cell r="F369">
            <v>3</v>
          </cell>
          <cell r="G369" t="str">
            <v>AZULCOCHAMINING S.A.</v>
          </cell>
          <cell r="H369" t="str">
            <v>AUCAPAMPA</v>
          </cell>
          <cell r="I369" t="str">
            <v>EXPLORACION</v>
          </cell>
          <cell r="J369" t="str">
            <v>*030412&lt;br&gt;APURIMAC-AYMARAES-SAÑAYCA</v>
          </cell>
          <cell r="K369" t="str">
            <v>*1&lt;br&gt;ACEVEDO FERNANDEZ ELIAS</v>
          </cell>
          <cell r="L369" t="str">
            <v>APROBADO</v>
          </cell>
          <cell r="P369" t="str">
            <v>USD</v>
          </cell>
        </row>
        <row r="370">
          <cell r="A370">
            <v>1649142</v>
          </cell>
          <cell r="B370">
            <v>1535</v>
          </cell>
          <cell r="C370" t="str">
            <v>EIAsd</v>
          </cell>
          <cell r="D370">
            <v>39031</v>
          </cell>
          <cell r="E370">
            <v>2006</v>
          </cell>
          <cell r="F370">
            <v>11</v>
          </cell>
          <cell r="G370" t="str">
            <v>AZULCOCHAMINING S.A.</v>
          </cell>
          <cell r="H370" t="str">
            <v>AUCAPAMPA</v>
          </cell>
          <cell r="I370" t="str">
            <v>EXPLORACION</v>
          </cell>
          <cell r="J370" t="str">
            <v>*030412&lt;br&gt;APURIMAC-AYMARAES-SAÑAYCA</v>
          </cell>
          <cell r="K370" t="str">
            <v>*1&lt;br&gt;ACEVEDO FERNANDEZ ELIAS</v>
          </cell>
          <cell r="L370" t="str">
            <v>ABANDONO</v>
          </cell>
          <cell r="P370" t="str">
            <v>USD</v>
          </cell>
        </row>
        <row r="371">
          <cell r="A371">
            <v>1774985</v>
          </cell>
          <cell r="B371">
            <v>1900</v>
          </cell>
          <cell r="C371" t="str">
            <v>EIAsd</v>
          </cell>
          <cell r="D371">
            <v>39549</v>
          </cell>
          <cell r="E371">
            <v>2008</v>
          </cell>
          <cell r="F371">
            <v>4</v>
          </cell>
          <cell r="G371" t="str">
            <v>AZULCOCHAMINING S.A.</v>
          </cell>
          <cell r="H371" t="str">
            <v>AZULCOCHA</v>
          </cell>
          <cell r="I371" t="str">
            <v>EXPLORACION AZULCOCHA</v>
          </cell>
          <cell r="J371" t="str">
            <v>*120214&lt;br&gt;JUNIN-CONCEPCION-SAN JOSE DE QUERO</v>
          </cell>
          <cell r="K371" t="str">
            <v>*38&lt;br&gt;COBEÑAS ALICIA</v>
          </cell>
          <cell r="L371" t="str">
            <v>DESISTIDO</v>
          </cell>
          <cell r="P371" t="str">
            <v>USD</v>
          </cell>
        </row>
        <row r="372">
          <cell r="A372">
            <v>1917084</v>
          </cell>
          <cell r="B372">
            <v>2064</v>
          </cell>
          <cell r="C372" t="str">
            <v>EIAsd</v>
          </cell>
          <cell r="D372">
            <v>40051</v>
          </cell>
          <cell r="E372">
            <v>2009</v>
          </cell>
          <cell r="F372">
            <v>8</v>
          </cell>
          <cell r="G372" t="str">
            <v>AZULCOCHAMINING S.A.</v>
          </cell>
          <cell r="H372" t="str">
            <v>AZULCOCHA OESTE</v>
          </cell>
          <cell r="I372" t="str">
            <v>EXPLORACION AZULCOCHA OESTE</v>
          </cell>
          <cell r="J372" t="str">
            <v>*151030&lt;br&gt;LIMA-YAUYOS-TOMAS</v>
          </cell>
          <cell r="K372" t="str">
            <v>*297&lt;br&gt;SANTOYO TELLO JULIO RAUL</v>
          </cell>
          <cell r="L372" t="str">
            <v>APROBADO&lt;br/&gt;NOTIFICADO A LA EMPRESA</v>
          </cell>
          <cell r="P372" t="str">
            <v>USD</v>
          </cell>
        </row>
        <row r="373">
          <cell r="A373">
            <v>1745649</v>
          </cell>
          <cell r="B373">
            <v>4835</v>
          </cell>
          <cell r="C373" t="str">
            <v>EIA</v>
          </cell>
          <cell r="D373">
            <v>39442</v>
          </cell>
          <cell r="E373">
            <v>2007</v>
          </cell>
          <cell r="F373">
            <v>12</v>
          </cell>
          <cell r="G373" t="str">
            <v>AZULCOCHAMINING S.A.</v>
          </cell>
          <cell r="H373" t="str">
            <v>AZULCOCHA</v>
          </cell>
          <cell r="I373" t="str">
            <v>EXPLOTACION UEA AZULCOCHA</v>
          </cell>
          <cell r="J373" t="str">
            <v>*120214&lt;br&gt;JUNIN-CONCEPCION-SAN JOSE DE QUERO</v>
          </cell>
          <cell r="K373" t="str">
            <v>*38&lt;br&gt;COBEÑAS ALICIA</v>
          </cell>
          <cell r="L373" t="str">
            <v>APROBADO</v>
          </cell>
          <cell r="P373" t="str">
            <v>USD</v>
          </cell>
        </row>
        <row r="374">
          <cell r="A374">
            <v>1444579</v>
          </cell>
          <cell r="B374">
            <v>985</v>
          </cell>
          <cell r="C374" t="str">
            <v>EIAsd</v>
          </cell>
          <cell r="D374">
            <v>37966</v>
          </cell>
          <cell r="E374">
            <v>2003</v>
          </cell>
          <cell r="F374">
            <v>12</v>
          </cell>
          <cell r="G374" t="str">
            <v>B.H.L. PERU S.A.C.</v>
          </cell>
          <cell r="H374" t="str">
            <v>U.E.A. CONTONGA</v>
          </cell>
          <cell r="I374" t="str">
            <v>CONSTRUCCIÓN DE LA RAMPA DE EXPLORACIÓN NIVEL 240</v>
          </cell>
          <cell r="J374" t="str">
            <v>*021014&lt;br&gt;ANCASH-HUARI-SAN MARCOS</v>
          </cell>
          <cell r="K374" t="str">
            <v>*1&lt;br&gt;ACEVEDO FERNANDEZ ELIAS</v>
          </cell>
          <cell r="L374" t="str">
            <v>APROBADO</v>
          </cell>
          <cell r="P374" t="str">
            <v>USD</v>
          </cell>
        </row>
        <row r="375">
          <cell r="A375">
            <v>1326949</v>
          </cell>
          <cell r="B375">
            <v>4537</v>
          </cell>
          <cell r="C375" t="str">
            <v>EIA</v>
          </cell>
          <cell r="D375">
            <v>37075</v>
          </cell>
          <cell r="E375">
            <v>2001</v>
          </cell>
          <cell r="F375">
            <v>7</v>
          </cell>
          <cell r="G375" t="str">
            <v>B.H.L. PERU S.A.C.</v>
          </cell>
          <cell r="H375" t="str">
            <v>PUERTO CALLAO</v>
          </cell>
          <cell r="I375" t="str">
            <v>DEPOSITO DE CONCENTRADOS DE MINERALES</v>
          </cell>
          <cell r="J375" t="str">
            <v>*070101&lt;br&gt;CALLAO-CALLAO-CALLAO</v>
          </cell>
          <cell r="K375" t="str">
            <v>*53&lt;br&gt;SANCHEZ LUIS</v>
          </cell>
          <cell r="L375" t="str">
            <v>APROBADO</v>
          </cell>
          <cell r="P375" t="str">
            <v>USD</v>
          </cell>
        </row>
        <row r="376">
          <cell r="A376">
            <v>1742723</v>
          </cell>
          <cell r="B376">
            <v>1763</v>
          </cell>
          <cell r="C376" t="str">
            <v>EIAsd</v>
          </cell>
          <cell r="D376">
            <v>39427</v>
          </cell>
          <cell r="E376">
            <v>2007</v>
          </cell>
          <cell r="F376">
            <v>12</v>
          </cell>
          <cell r="G376" t="str">
            <v>BARLETTA VILLARAN LUIS ROBERTO</v>
          </cell>
          <cell r="H376" t="str">
            <v>NUEVA ALICIA</v>
          </cell>
          <cell r="I376" t="str">
            <v>EXPLORACION NUEVA ALICIA N°1</v>
          </cell>
          <cell r="J376" t="str">
            <v>*030210&lt;br&gt;APURIMAC-ANDAHUAYLAS-PAMPACHIRI</v>
          </cell>
          <cell r="K376" t="str">
            <v>*32&lt;br&gt;BALDEON WILBER</v>
          </cell>
          <cell r="L376" t="str">
            <v>DESAPROBADO&lt;br/&gt;NOTIFICADO A LA EMPRESA</v>
          </cell>
          <cell r="P376" t="str">
            <v>USD</v>
          </cell>
        </row>
        <row r="377">
          <cell r="A377">
            <v>1742738</v>
          </cell>
          <cell r="B377">
            <v>1764</v>
          </cell>
          <cell r="C377" t="str">
            <v>EIAsd</v>
          </cell>
          <cell r="D377">
            <v>39427</v>
          </cell>
          <cell r="E377">
            <v>2007</v>
          </cell>
          <cell r="F377">
            <v>12</v>
          </cell>
          <cell r="G377" t="str">
            <v>BARLETTA VILLARAN LUIS ROBERTO</v>
          </cell>
          <cell r="H377" t="str">
            <v>NUEVA ALICIA</v>
          </cell>
          <cell r="I377" t="str">
            <v>EXPLORACION NUEVA ALICIA N°2</v>
          </cell>
          <cell r="J377" t="str">
            <v>*030210&lt;br&gt;APURIMAC-ANDAHUAYLAS-PAMPACHIRI</v>
          </cell>
          <cell r="K377" t="str">
            <v>*32&lt;br&gt;BALDEON WILBER</v>
          </cell>
          <cell r="L377" t="str">
            <v>DESAPROBADO&lt;br/&gt;NOTIFICADO A LA EMPRESA</v>
          </cell>
          <cell r="P377" t="str">
            <v>USD</v>
          </cell>
        </row>
        <row r="378">
          <cell r="A378">
            <v>1742739</v>
          </cell>
          <cell r="B378">
            <v>1765</v>
          </cell>
          <cell r="C378" t="str">
            <v>EIAsd</v>
          </cell>
          <cell r="D378">
            <v>39427</v>
          </cell>
          <cell r="E378">
            <v>2007</v>
          </cell>
          <cell r="F378">
            <v>12</v>
          </cell>
          <cell r="G378" t="str">
            <v>BARLETTA VILLARAN LUIS ROBERTO</v>
          </cell>
          <cell r="H378" t="str">
            <v>NUEVA ALICIA</v>
          </cell>
          <cell r="I378" t="str">
            <v>EXPLORACION NUEVA ALICIA N°3</v>
          </cell>
          <cell r="J378" t="str">
            <v>*030412&lt;br&gt;APURIMAC-AYMARAES-SAÑAYCA</v>
          </cell>
          <cell r="K378" t="str">
            <v>*32&lt;br&gt;BALDEON WILBER</v>
          </cell>
          <cell r="L378" t="str">
            <v>DESAPROBADO&lt;br/&gt;NOTIFICADO A LA EMPRESA</v>
          </cell>
          <cell r="P378" t="str">
            <v>USD</v>
          </cell>
        </row>
        <row r="379">
          <cell r="A379">
            <v>1451258</v>
          </cell>
          <cell r="B379">
            <v>1011</v>
          </cell>
          <cell r="C379" t="str">
            <v>DIA</v>
          </cell>
          <cell r="D379">
            <v>38021</v>
          </cell>
          <cell r="E379">
            <v>2004</v>
          </cell>
          <cell r="F379">
            <v>2</v>
          </cell>
          <cell r="G379" t="str">
            <v>BARRA PEREZ JORGE LUIS</v>
          </cell>
          <cell r="H379" t="str">
            <v>PLAYA BARRA</v>
          </cell>
          <cell r="I379" t="str">
            <v>PLAYA BARRA</v>
          </cell>
          <cell r="J379" t="str">
            <v>*170101&lt;br&gt;MADRE DE DIOS-TAMBOPATA-TAMBOPATA</v>
          </cell>
          <cell r="K379" t="str">
            <v>*1&lt;br&gt;ACEVEDO FERNANDEZ ELIAS</v>
          </cell>
          <cell r="L379" t="str">
            <v>APROBADO</v>
          </cell>
          <cell r="P379" t="str">
            <v>USD</v>
          </cell>
        </row>
        <row r="380">
          <cell r="A380">
            <v>1295961</v>
          </cell>
          <cell r="B380">
            <v>565</v>
          </cell>
          <cell r="C380" t="str">
            <v>DIA</v>
          </cell>
          <cell r="D380">
            <v>36798</v>
          </cell>
          <cell r="E380">
            <v>2000</v>
          </cell>
          <cell r="F380">
            <v>9</v>
          </cell>
          <cell r="G380" t="str">
            <v>BEAR CREEK MINING COMPANY SUCURSAL DEL PERÚ</v>
          </cell>
          <cell r="H380" t="str">
            <v>LOS CRISTALES II</v>
          </cell>
          <cell r="I380" t="str">
            <v>LOS CRISTALES II</v>
          </cell>
          <cell r="J380" t="str">
            <v>*040122&lt;br&gt;AREQUIPA-AREQUIPA-SOCABAYA</v>
          </cell>
          <cell r="K380" t="str">
            <v>*1&lt;br&gt;ACEVEDO FERNANDEZ ELIAS</v>
          </cell>
          <cell r="L380" t="str">
            <v>APROBADO</v>
          </cell>
          <cell r="P380" t="str">
            <v>USD</v>
          </cell>
        </row>
        <row r="381">
          <cell r="A381">
            <v>1307958</v>
          </cell>
          <cell r="B381">
            <v>588</v>
          </cell>
          <cell r="C381" t="str">
            <v>DIA</v>
          </cell>
          <cell r="D381">
            <v>36910</v>
          </cell>
          <cell r="E381">
            <v>2001</v>
          </cell>
          <cell r="F381">
            <v>1</v>
          </cell>
          <cell r="G381" t="str">
            <v>BEAR CREEK MINING COMPANY SUCURSAL DEL PERÚ</v>
          </cell>
          <cell r="H381" t="str">
            <v>TANGUCHE</v>
          </cell>
          <cell r="I381" t="str">
            <v>TANGUCHE</v>
          </cell>
          <cell r="J381" t="str">
            <v>*131201&lt;br&gt;LA LIBERTAD-VIRU-VIRU</v>
          </cell>
          <cell r="K381" t="str">
            <v>*50&lt;br&gt;RODAS EDDI</v>
          </cell>
          <cell r="L381" t="str">
            <v>APROBADO</v>
          </cell>
          <cell r="P381" t="str">
            <v>USD</v>
          </cell>
        </row>
        <row r="382">
          <cell r="A382">
            <v>1314711</v>
          </cell>
          <cell r="B382">
            <v>607</v>
          </cell>
          <cell r="C382" t="str">
            <v>DIA</v>
          </cell>
          <cell r="D382">
            <v>36972</v>
          </cell>
          <cell r="E382">
            <v>2001</v>
          </cell>
          <cell r="F382">
            <v>3</v>
          </cell>
          <cell r="G382" t="str">
            <v>BEAR CREEK MINING COMPANY SUCURSAL DEL PERÚ</v>
          </cell>
          <cell r="H382" t="str">
            <v>AURORA</v>
          </cell>
          <cell r="I382" t="str">
            <v>AURORA</v>
          </cell>
          <cell r="J382" t="str">
            <v>*081103&lt;br&gt;CUSCO-PAUCARTAMBO-CHALLABAMBA</v>
          </cell>
          <cell r="K382" t="str">
            <v>*1&lt;br&gt;ACEVEDO FERNANDEZ ELIAS</v>
          </cell>
          <cell r="L382" t="str">
            <v>APROBADO</v>
          </cell>
          <cell r="P382" t="str">
            <v>USD</v>
          </cell>
        </row>
        <row r="383">
          <cell r="A383">
            <v>1388135</v>
          </cell>
          <cell r="B383">
            <v>802</v>
          </cell>
          <cell r="C383" t="str">
            <v>DIA</v>
          </cell>
          <cell r="D383">
            <v>37566</v>
          </cell>
          <cell r="E383">
            <v>2002</v>
          </cell>
          <cell r="F383">
            <v>11</v>
          </cell>
          <cell r="G383" t="str">
            <v>BEAR CREEK MINING COMPANY SUCURSAL DEL PERÚ</v>
          </cell>
          <cell r="H383" t="str">
            <v>LOMO DE CAMELLO</v>
          </cell>
          <cell r="I383" t="str">
            <v>LOMO DE CAMELLO</v>
          </cell>
          <cell r="J383" t="str">
            <v>*050612&lt;br&gt;AYACUCHO-LUCANAS-OCAÑA</v>
          </cell>
          <cell r="K383" t="str">
            <v>*53&lt;br&gt;SANCHEZ LUIS</v>
          </cell>
          <cell r="L383" t="str">
            <v>APROBADO</v>
          </cell>
          <cell r="P383" t="str">
            <v>USD</v>
          </cell>
        </row>
        <row r="384">
          <cell r="A384">
            <v>1396511</v>
          </cell>
          <cell r="B384">
            <v>817</v>
          </cell>
          <cell r="C384" t="str">
            <v>DIA</v>
          </cell>
          <cell r="D384">
            <v>37637</v>
          </cell>
          <cell r="E384">
            <v>2003</v>
          </cell>
          <cell r="F384">
            <v>1</v>
          </cell>
          <cell r="G384" t="str">
            <v>BEAR CREEK MINING COMPANY SUCURSAL DEL PERÚ</v>
          </cell>
          <cell r="H384" t="str">
            <v>ESTRELLA</v>
          </cell>
          <cell r="I384" t="str">
            <v>ESTRELLA</v>
          </cell>
          <cell r="J384" t="str">
            <v>*090206&lt;br&gt;HUANCAVELICA-ACOBAMBA-PAUCARA</v>
          </cell>
          <cell r="K384" t="str">
            <v>*35&lt;br&gt;BLANCO IRMA</v>
          </cell>
          <cell r="L384" t="str">
            <v>APROBADO</v>
          </cell>
          <cell r="P384" t="str">
            <v>USD</v>
          </cell>
        </row>
        <row r="385">
          <cell r="A385">
            <v>1417297</v>
          </cell>
          <cell r="B385">
            <v>896</v>
          </cell>
          <cell r="C385" t="str">
            <v>DIA</v>
          </cell>
          <cell r="D385">
            <v>37798</v>
          </cell>
          <cell r="E385">
            <v>2003</v>
          </cell>
          <cell r="F385">
            <v>6</v>
          </cell>
          <cell r="G385" t="str">
            <v>BEAR CREEK MINING COMPANY SUCURSAL DEL PERÚ</v>
          </cell>
          <cell r="H385" t="str">
            <v>SANTA ROSA</v>
          </cell>
          <cell r="I385" t="str">
            <v>SANTA ROSA</v>
          </cell>
          <cell r="J385" t="str">
            <v>*040608&lt;br&gt;AREQUIPA-CONDESUYOS-YANAQUIHUA</v>
          </cell>
          <cell r="K385" t="str">
            <v>*1&lt;br&gt;ACEVEDO FERNANDEZ ELIAS</v>
          </cell>
          <cell r="L385" t="str">
            <v>NO PRESENTADO</v>
          </cell>
          <cell r="P385" t="str">
            <v>USD</v>
          </cell>
        </row>
        <row r="386">
          <cell r="A386">
            <v>1429864</v>
          </cell>
          <cell r="B386">
            <v>938</v>
          </cell>
          <cell r="C386" t="str">
            <v>DIA</v>
          </cell>
          <cell r="D386">
            <v>37887</v>
          </cell>
          <cell r="E386">
            <v>2003</v>
          </cell>
          <cell r="F386">
            <v>9</v>
          </cell>
          <cell r="G386" t="str">
            <v>BEAR CREEK MINING COMPANY SUCURSAL DEL PERÚ</v>
          </cell>
          <cell r="H386" t="str">
            <v>NIÑOBAMBA</v>
          </cell>
          <cell r="I386" t="str">
            <v>NIÑOBAMBA</v>
          </cell>
          <cell r="J386" t="str">
            <v>*050114&lt;br&gt;AYACUCHO-HUAMANGA-VINCHOS</v>
          </cell>
          <cell r="K386" t="str">
            <v>*1&lt;br&gt;ACEVEDO FERNANDEZ ELIAS</v>
          </cell>
          <cell r="L386" t="str">
            <v>ABANDONO</v>
          </cell>
          <cell r="P386" t="str">
            <v>USD</v>
          </cell>
        </row>
        <row r="387">
          <cell r="A387">
            <v>1529176</v>
          </cell>
          <cell r="B387">
            <v>1253</v>
          </cell>
          <cell r="C387" t="str">
            <v>DIA</v>
          </cell>
          <cell r="D387">
            <v>38467</v>
          </cell>
          <cell r="E387">
            <v>2005</v>
          </cell>
          <cell r="F387">
            <v>4</v>
          </cell>
          <cell r="G387" t="str">
            <v>BEAR CREEK MINING COMPANY SUCURSAL DEL PERÚ</v>
          </cell>
          <cell r="H387" t="str">
            <v>CORANI</v>
          </cell>
          <cell r="I387" t="str">
            <v>CORANI</v>
          </cell>
          <cell r="J387" t="str">
            <v>*210305&lt;br&gt;PUNO-CARABAYA-CORANI</v>
          </cell>
          <cell r="K387" t="str">
            <v>*47&lt;br&gt;PINEDO CESAR</v>
          </cell>
          <cell r="L387" t="str">
            <v>APROBADO</v>
          </cell>
          <cell r="P387" t="str">
            <v>USD</v>
          </cell>
        </row>
        <row r="388">
          <cell r="A388">
            <v>1602982</v>
          </cell>
          <cell r="B388">
            <v>1431</v>
          </cell>
          <cell r="C388" t="str">
            <v>DIA</v>
          </cell>
          <cell r="D388">
            <v>38831</v>
          </cell>
          <cell r="E388">
            <v>2006</v>
          </cell>
          <cell r="F388">
            <v>4</v>
          </cell>
          <cell r="G388" t="str">
            <v>BEAR CREEK MINING COMPANY SUCURSAL DEL PERÚ</v>
          </cell>
          <cell r="H388" t="str">
            <v>CONDOR</v>
          </cell>
          <cell r="I388" t="str">
            <v>CONDOR</v>
          </cell>
          <cell r="J388" t="str">
            <v>*050613&lt;br&gt;AYACUCHO-LUCANAS-OTOCA</v>
          </cell>
          <cell r="K388" t="str">
            <v>*1&lt;br&gt;ACEVEDO FERNANDEZ ELIAS</v>
          </cell>
          <cell r="L388" t="str">
            <v>APROBADO</v>
          </cell>
          <cell r="P388" t="str">
            <v>USD</v>
          </cell>
        </row>
        <row r="389">
          <cell r="A389">
            <v>1643517</v>
          </cell>
          <cell r="B389">
            <v>1524</v>
          </cell>
          <cell r="C389" t="str">
            <v>DIA</v>
          </cell>
          <cell r="D389">
            <v>39008</v>
          </cell>
          <cell r="E389">
            <v>2006</v>
          </cell>
          <cell r="F389">
            <v>10</v>
          </cell>
          <cell r="G389" t="str">
            <v>BEAR CREEK MINING COMPANY SUCURSAL DEL PERÚ</v>
          </cell>
          <cell r="H389" t="str">
            <v>LA YEGUA</v>
          </cell>
          <cell r="I389" t="str">
            <v>LA YEGUA</v>
          </cell>
          <cell r="J389" t="str">
            <v>*030102&lt;br&gt;APURIMAC-ABANCAY-CHACOCHE</v>
          </cell>
          <cell r="K389" t="str">
            <v>*1&lt;br&gt;ACEVEDO FERNANDEZ ELIAS</v>
          </cell>
          <cell r="L389" t="str">
            <v>APROBADO&lt;br/&gt;NOTIFICADO A LA EMPRESA</v>
          </cell>
          <cell r="P389" t="str">
            <v>USD</v>
          </cell>
        </row>
        <row r="390">
          <cell r="A390">
            <v>1670031</v>
          </cell>
          <cell r="B390">
            <v>1587</v>
          </cell>
          <cell r="C390" t="str">
            <v>DIA</v>
          </cell>
          <cell r="D390">
            <v>39128</v>
          </cell>
          <cell r="E390">
            <v>2007</v>
          </cell>
          <cell r="F390">
            <v>2</v>
          </cell>
          <cell r="G390" t="str">
            <v>BEAR CREEK MINING COMPANY SUCURSAL DEL PERÚ</v>
          </cell>
          <cell r="H390" t="str">
            <v>EL ABUELO</v>
          </cell>
          <cell r="I390" t="str">
            <v>EL ABUELO</v>
          </cell>
          <cell r="J390" t="str">
            <v>*021508&lt;br&gt;ANCASH-PALLASCA-PALLASCA</v>
          </cell>
          <cell r="K390" t="str">
            <v>*41&lt;br&gt;GUTIERREZ DANI</v>
          </cell>
          <cell r="L390" t="str">
            <v>APROBADO&lt;br/&gt;NOTIFICADO A LA EMPRESA</v>
          </cell>
          <cell r="P390" t="str">
            <v>USD</v>
          </cell>
        </row>
        <row r="391">
          <cell r="A391">
            <v>1675433</v>
          </cell>
          <cell r="B391">
            <v>1606</v>
          </cell>
          <cell r="C391" t="str">
            <v>DIA</v>
          </cell>
          <cell r="D391">
            <v>39153</v>
          </cell>
          <cell r="E391">
            <v>2007</v>
          </cell>
          <cell r="F391">
            <v>3</v>
          </cell>
          <cell r="G391" t="str">
            <v>BEAR CREEK MINING COMPANY SUCURSAL DEL PERÚ</v>
          </cell>
          <cell r="H391" t="str">
            <v>LA YEGUA</v>
          </cell>
          <cell r="I391" t="str">
            <v>LA YEGUA (MODIFICACION)</v>
          </cell>
          <cell r="J391" t="str">
            <v>*030102&lt;br&gt;APURIMAC-ABANCAY-CHACOCHE</v>
          </cell>
          <cell r="K391" t="str">
            <v>*1&lt;br&gt;ACEVEDO FERNANDEZ ELIAS</v>
          </cell>
          <cell r="L391" t="str">
            <v>APROBADO&lt;br/&gt;NOTIFICADO A LA EMPRESA</v>
          </cell>
          <cell r="P391" t="str">
            <v>USD</v>
          </cell>
        </row>
        <row r="392">
          <cell r="A392">
            <v>1718495</v>
          </cell>
          <cell r="B392">
            <v>1703</v>
          </cell>
          <cell r="C392" t="str">
            <v>DIA</v>
          </cell>
          <cell r="D392">
            <v>39332</v>
          </cell>
          <cell r="E392">
            <v>2007</v>
          </cell>
          <cell r="F392">
            <v>9</v>
          </cell>
          <cell r="G392" t="str">
            <v>BEAR CREEK MINING COMPANY SUCURSAL DEL PERÚ</v>
          </cell>
          <cell r="H392" t="str">
            <v>DON MARCELO</v>
          </cell>
          <cell r="I392" t="str">
            <v>DON MARCELO</v>
          </cell>
          <cell r="J392" t="str">
            <v>*021702&lt;br&gt;ANCASH-RECUAY-CATAC</v>
          </cell>
          <cell r="K392" t="str">
            <v>*8&lt;br&gt;BREÑA TORRES GRACIELA</v>
          </cell>
          <cell r="L392" t="str">
            <v>APROBADO&lt;br/&gt;NOTIFICADO A LA EMPRESA</v>
          </cell>
          <cell r="P392" t="str">
            <v>USD</v>
          </cell>
        </row>
        <row r="393">
          <cell r="A393">
            <v>1821451</v>
          </cell>
          <cell r="B393">
            <v>1946</v>
          </cell>
          <cell r="C393" t="str">
            <v>DIA</v>
          </cell>
          <cell r="D393">
            <v>39703</v>
          </cell>
          <cell r="E393">
            <v>2008</v>
          </cell>
          <cell r="F393">
            <v>9</v>
          </cell>
          <cell r="G393" t="str">
            <v>BEAR CREEK MINING COMPANY SUCURSAL DEL PERÚ</v>
          </cell>
          <cell r="H393" t="str">
            <v>PIEDRA SAGRADA</v>
          </cell>
          <cell r="I393" t="str">
            <v>PIEDRA SAGRADA</v>
          </cell>
          <cell r="J393" t="str">
            <v>*030306&lt;br&gt;APURIMAC-ANTABAMBA-PACHACONAS</v>
          </cell>
          <cell r="K393" t="str">
            <v>*8&lt;br&gt;BREÑA TORRES GRACIELA</v>
          </cell>
          <cell r="L393" t="str">
            <v>APROBADO</v>
          </cell>
          <cell r="P393" t="str">
            <v>USD</v>
          </cell>
        </row>
        <row r="394">
          <cell r="A394">
            <v>1828676</v>
          </cell>
          <cell r="B394">
            <v>1963</v>
          </cell>
          <cell r="C394" t="str">
            <v>DIA</v>
          </cell>
          <cell r="D394">
            <v>39731</v>
          </cell>
          <cell r="E394">
            <v>2008</v>
          </cell>
          <cell r="F394">
            <v>10</v>
          </cell>
          <cell r="G394" t="str">
            <v>BEAR CREEK MINING COMPANY SUCURSAL DEL PERÚ</v>
          </cell>
          <cell r="H394" t="str">
            <v>ANTASH</v>
          </cell>
          <cell r="I394" t="str">
            <v>ANTASH</v>
          </cell>
          <cell r="J394" t="str">
            <v>*020107&lt;br&gt;ANCASH-HUARAZ-LA LIBERTAD</v>
          </cell>
          <cell r="K394" t="str">
            <v>*8&lt;br&gt;BREÑA TORRES GRACIELA</v>
          </cell>
          <cell r="L394" t="str">
            <v>APROBADO&lt;br/&gt;NOTIFICADO A LA EMPRESA</v>
          </cell>
          <cell r="P394" t="str">
            <v>USD</v>
          </cell>
        </row>
        <row r="395">
          <cell r="A395">
            <v>1993027</v>
          </cell>
          <cell r="B395">
            <v>2194</v>
          </cell>
          <cell r="C395" t="str">
            <v>DIA</v>
          </cell>
          <cell r="D395">
            <v>40323</v>
          </cell>
          <cell r="E395">
            <v>2010</v>
          </cell>
          <cell r="F395">
            <v>5</v>
          </cell>
          <cell r="G395" t="str">
            <v>BEAR CREEK MINING COMPANY SUCURSAL DEL PERÚ</v>
          </cell>
          <cell r="H395" t="str">
            <v>TASSA</v>
          </cell>
          <cell r="I395" t="str">
            <v>TASSA</v>
          </cell>
          <cell r="J395" t="str">
            <v>*180210&lt;br&gt;MOQUEGUA-GENERAL SANCHEZ CERRO-UBINAS</v>
          </cell>
          <cell r="K395" t="str">
            <v>*34&lt;br&gt;BEDRIÑANA RIOS ABAD</v>
          </cell>
          <cell r="L395" t="str">
            <v>APROBADO&lt;br/&gt;NOTIFICADO A LA EMPRESA</v>
          </cell>
          <cell r="P395" t="str">
            <v>USD</v>
          </cell>
        </row>
        <row r="396">
          <cell r="A396">
            <v>2024662</v>
          </cell>
          <cell r="B396">
            <v>2254</v>
          </cell>
          <cell r="C396" t="str">
            <v>DIA</v>
          </cell>
          <cell r="D396">
            <v>40424</v>
          </cell>
          <cell r="E396">
            <v>2010</v>
          </cell>
          <cell r="F396">
            <v>9</v>
          </cell>
          <cell r="G396" t="str">
            <v>BEAR CREEK MINING COMPANY SUCURSAL DEL PERÚ</v>
          </cell>
          <cell r="H396" t="str">
            <v>TASSA</v>
          </cell>
          <cell r="I396" t="str">
            <v>TASSA (MODIFICACION)</v>
          </cell>
          <cell r="J396" t="str">
            <v>*180210&lt;br&gt;MOQUEGUA-GENERAL SANCHEZ CERRO-UBINAS</v>
          </cell>
          <cell r="K396" t="str">
            <v>*34&lt;br&gt;BEDRIÑANA RIOS ABAD</v>
          </cell>
          <cell r="L396" t="str">
            <v>APROBADO&lt;br/&gt;NOTIFICADO A LA EMPRESA</v>
          </cell>
          <cell r="P396" t="str">
            <v>USD</v>
          </cell>
        </row>
        <row r="397">
          <cell r="A397">
            <v>2028183</v>
          </cell>
          <cell r="B397">
            <v>2261</v>
          </cell>
          <cell r="C397" t="str">
            <v>DIA</v>
          </cell>
          <cell r="D397">
            <v>40436</v>
          </cell>
          <cell r="E397">
            <v>2010</v>
          </cell>
          <cell r="F397">
            <v>9</v>
          </cell>
          <cell r="G397" t="str">
            <v>BEAR CREEK MINING COMPANY SUCURSAL DEL PERÚ</v>
          </cell>
          <cell r="H397" t="str">
            <v>CAMPANARIO</v>
          </cell>
          <cell r="I397" t="str">
            <v>CAMPANARIO</v>
          </cell>
          <cell r="J397" t="str">
            <v>*021505&lt;br&gt;ANCASH-PALLASCA-HUANDOVAL</v>
          </cell>
          <cell r="K397" t="str">
            <v>*12&lt;br&gt;DEL CASTILLO ALCANTARA AIME</v>
          </cell>
          <cell r="L397" t="str">
            <v>APROBADO&lt;br/&gt;NOTIFICADO A LA EMPRESA</v>
          </cell>
          <cell r="P397" t="str">
            <v>USD</v>
          </cell>
        </row>
        <row r="398">
          <cell r="A398">
            <v>2086484</v>
          </cell>
          <cell r="B398">
            <v>2399</v>
          </cell>
          <cell r="C398" t="str">
            <v>DIA</v>
          </cell>
          <cell r="D398">
            <v>40658</v>
          </cell>
          <cell r="E398">
            <v>2011</v>
          </cell>
          <cell r="F398">
            <v>4</v>
          </cell>
          <cell r="G398" t="str">
            <v>BEAR CREEK MINING COMPANY SUCURSAL DEL PERÚ</v>
          </cell>
          <cell r="H398" t="str">
            <v>LA YEGUA</v>
          </cell>
          <cell r="I398" t="str">
            <v>LA YEGUA</v>
          </cell>
          <cell r="J398" t="str">
            <v>*030102&lt;br&gt;APURIMAC-ABANCAY-CHACOCHE</v>
          </cell>
          <cell r="K398" t="str">
            <v>*25&lt;br&gt;PRADO VELASQUEZ ALFONSO</v>
          </cell>
          <cell r="L398" t="str">
            <v>APROBADO&lt;br/&gt;NOTIFICADO A LA EMPRESA</v>
          </cell>
          <cell r="P398" t="str">
            <v>USD</v>
          </cell>
        </row>
        <row r="399">
          <cell r="A399">
            <v>2225660</v>
          </cell>
          <cell r="B399">
            <v>3142</v>
          </cell>
          <cell r="C399" t="str">
            <v>DIA</v>
          </cell>
          <cell r="D399">
            <v>41155</v>
          </cell>
          <cell r="E399">
            <v>2012</v>
          </cell>
          <cell r="F399">
            <v>9</v>
          </cell>
          <cell r="G399" t="str">
            <v>BEAR CREEK MINING COMPANY SUCURSAL DEL PERÚ</v>
          </cell>
          <cell r="H399" t="str">
            <v>LA YEGUA</v>
          </cell>
          <cell r="I399" t="str">
            <v>SEGUNDA MODIFICATORIA DEL DIA-PROYECTO LA YEGUA</v>
          </cell>
          <cell r="J399" t="str">
            <v>*030102&lt;br&gt;APURIMAC-ABANCAY-CHACOCHE</v>
          </cell>
          <cell r="K399" t="str">
            <v>*8&lt;br&gt;BREÑA TORRES GRACIELA,*310&lt;br&gt;ROSALES GONZALES LUIS ALBERTO,*179&lt;br&gt;ZEGARRA ANCAJIMA, ANA SOFIA</v>
          </cell>
          <cell r="L399" t="str">
            <v>NO PRESENTADO&lt;br/&gt;NOTIFICADO A LA EMPRESA</v>
          </cell>
          <cell r="M399" t="str">
            <v>ResDirec-0288-2014/MEM-DGAAM</v>
          </cell>
          <cell r="N399" t="str">
            <v>16/06/2014</v>
          </cell>
          <cell r="O399">
            <v>90000</v>
          </cell>
          <cell r="P399" t="str">
            <v>USD</v>
          </cell>
        </row>
        <row r="400">
          <cell r="A400">
            <v>2237722</v>
          </cell>
          <cell r="B400">
            <v>3212</v>
          </cell>
          <cell r="C400" t="str">
            <v>DIA</v>
          </cell>
          <cell r="D400">
            <v>41198</v>
          </cell>
          <cell r="E400">
            <v>2012</v>
          </cell>
          <cell r="F400">
            <v>10</v>
          </cell>
          <cell r="G400" t="str">
            <v>BEAR CREEK MINING COMPANY SUCURSAL DEL PERÚ</v>
          </cell>
          <cell r="H400" t="str">
            <v>SUMI</v>
          </cell>
          <cell r="I400" t="str">
            <v>SUMI</v>
          </cell>
          <cell r="J400" t="str">
            <v>*090608&lt;br&gt;HUANCAVELICA-HUAYTARA-QUERCO</v>
          </cell>
          <cell r="K400" t="str">
            <v>*8&lt;br&gt;BREÑA TORRES GRACIELA,*310&lt;br&gt;ROSALES GONZALES LUIS ALBERTO,*179&lt;br&gt;ZEGARRA ANCAJIMA, ANA SOFIA</v>
          </cell>
          <cell r="L400" t="str">
            <v>APROBADO&lt;br/&gt;NOTIFICADO A LA EMPRESA</v>
          </cell>
          <cell r="O400">
            <v>500000</v>
          </cell>
          <cell r="P400" t="str">
            <v>USD</v>
          </cell>
        </row>
        <row r="401">
          <cell r="A401">
            <v>2250743</v>
          </cell>
          <cell r="B401">
            <v>3284</v>
          </cell>
          <cell r="C401" t="str">
            <v>DIA</v>
          </cell>
          <cell r="D401">
            <v>41249</v>
          </cell>
          <cell r="E401">
            <v>2012</v>
          </cell>
          <cell r="F401">
            <v>12</v>
          </cell>
          <cell r="G401" t="str">
            <v>BEAR CREEK MINING COMPANY SUCURSAL DEL PERÚ</v>
          </cell>
          <cell r="H401" t="str">
            <v>LA YEGUA</v>
          </cell>
          <cell r="I401" t="str">
            <v>LA YEGUA</v>
          </cell>
          <cell r="J401" t="str">
            <v>*030102&lt;br&gt;APURIMAC-ABANCAY-CHACOCHE</v>
          </cell>
          <cell r="K401" t="str">
            <v>*8&lt;br&gt;BREÑA TORRES GRACIELA,*310&lt;br&gt;ROSALES GONZALES LUIS ALBERTO,*179&lt;br&gt;ZEGARRA ANCAJIMA, ANA SOFIA,*147&lt;br&gt;PEREZ BALDEON KAREN</v>
          </cell>
          <cell r="L401" t="str">
            <v>APROBADO&lt;br/&gt;NOTIFICADO A LA EMPRESA</v>
          </cell>
          <cell r="O401">
            <v>400000</v>
          </cell>
          <cell r="P401" t="str">
            <v>USD</v>
          </cell>
        </row>
        <row r="402">
          <cell r="A402">
            <v>1565532</v>
          </cell>
          <cell r="B402">
            <v>1341</v>
          </cell>
          <cell r="C402" t="str">
            <v>EIAsd</v>
          </cell>
          <cell r="D402">
            <v>38638</v>
          </cell>
          <cell r="E402">
            <v>2005</v>
          </cell>
          <cell r="F402">
            <v>10</v>
          </cell>
          <cell r="G402" t="str">
            <v>BEAR CREEK MINING COMPANY SUCURSAL DEL PERÚ</v>
          </cell>
          <cell r="H402" t="str">
            <v>CORANI</v>
          </cell>
          <cell r="I402" t="str">
            <v>EXPLORACION</v>
          </cell>
          <cell r="J402" t="str">
            <v>*210305&lt;br&gt;PUNO-CARABAYA-CORANI</v>
          </cell>
          <cell r="K402" t="str">
            <v>*47&lt;br&gt;PINEDO CESAR</v>
          </cell>
          <cell r="L402" t="str">
            <v>APROBADO</v>
          </cell>
          <cell r="P402" t="str">
            <v>USD</v>
          </cell>
        </row>
        <row r="403">
          <cell r="A403">
            <v>1631286</v>
          </cell>
          <cell r="B403">
            <v>1497</v>
          </cell>
          <cell r="C403" t="str">
            <v>EIAsd</v>
          </cell>
          <cell r="D403">
            <v>38960</v>
          </cell>
          <cell r="E403">
            <v>2006</v>
          </cell>
          <cell r="F403">
            <v>8</v>
          </cell>
          <cell r="G403" t="str">
            <v>BEAR CREEK MINING COMPANY SUCURSAL DEL PERÚ</v>
          </cell>
          <cell r="H403" t="str">
            <v>CORANI</v>
          </cell>
          <cell r="I403" t="str">
            <v>CORANI (MODIFICACION)</v>
          </cell>
          <cell r="J403" t="str">
            <v>*210305&lt;br&gt;PUNO-CARABAYA-CORANI</v>
          </cell>
          <cell r="K403" t="str">
            <v>*47&lt;br&gt;PINEDO CESAR</v>
          </cell>
          <cell r="L403" t="str">
            <v>NO PRESENTADO&lt;br/&gt;NOTIFICADO A LA EMPRESA</v>
          </cell>
          <cell r="P403" t="str">
            <v>USD</v>
          </cell>
        </row>
        <row r="404">
          <cell r="A404">
            <v>1642885</v>
          </cell>
          <cell r="B404">
            <v>1522</v>
          </cell>
          <cell r="C404" t="str">
            <v>EIAsd</v>
          </cell>
          <cell r="D404">
            <v>39006</v>
          </cell>
          <cell r="E404">
            <v>2006</v>
          </cell>
          <cell r="F404">
            <v>10</v>
          </cell>
          <cell r="G404" t="str">
            <v>BEAR CREEK MINING COMPANY SUCURSAL DEL PERÚ</v>
          </cell>
          <cell r="H404" t="str">
            <v>CORANI</v>
          </cell>
          <cell r="I404" t="str">
            <v>EXPLORACION</v>
          </cell>
          <cell r="J404" t="str">
            <v>*210305&lt;br&gt;PUNO-CARABAYA-CORANI</v>
          </cell>
          <cell r="K404" t="str">
            <v>*47&lt;br&gt;PINEDO CESAR</v>
          </cell>
          <cell r="L404" t="str">
            <v>APROBADO</v>
          </cell>
          <cell r="P404" t="str">
            <v>USD</v>
          </cell>
        </row>
        <row r="405">
          <cell r="A405">
            <v>1712395</v>
          </cell>
          <cell r="B405">
            <v>1685</v>
          </cell>
          <cell r="C405" t="str">
            <v>EIAsd</v>
          </cell>
          <cell r="D405">
            <v>39304</v>
          </cell>
          <cell r="E405">
            <v>2007</v>
          </cell>
          <cell r="F405">
            <v>8</v>
          </cell>
          <cell r="G405" t="str">
            <v>BEAR CREEK MINING COMPANY SUCURSAL DEL PERÚ</v>
          </cell>
          <cell r="H405" t="str">
            <v>CORANI</v>
          </cell>
          <cell r="I405" t="str">
            <v>CORANI(MODIFICACION)</v>
          </cell>
          <cell r="J405" t="str">
            <v>*210305&lt;br&gt;PUNO-CARABAYA-CORANI</v>
          </cell>
          <cell r="K405" t="str">
            <v>*39&lt;br&gt;ESPINOZA ARIAS REBECA</v>
          </cell>
          <cell r="L405" t="str">
            <v>APROBADO&lt;br/&gt;NOTIFICADO A LA EMPRESA</v>
          </cell>
          <cell r="P405" t="str">
            <v>USD</v>
          </cell>
        </row>
        <row r="406">
          <cell r="A406">
            <v>1771650</v>
          </cell>
          <cell r="B406">
            <v>1881</v>
          </cell>
          <cell r="C406" t="str">
            <v>EIAsd</v>
          </cell>
          <cell r="D406">
            <v>39541</v>
          </cell>
          <cell r="E406">
            <v>2008</v>
          </cell>
          <cell r="F406">
            <v>4</v>
          </cell>
          <cell r="G406" t="str">
            <v>BEAR CREEK MINING COMPANY SUCURSAL DEL PERÚ</v>
          </cell>
          <cell r="H406" t="str">
            <v>SANTA ANA</v>
          </cell>
          <cell r="I406" t="str">
            <v>EXPLORACION SANTA ANA MODIFICACION</v>
          </cell>
          <cell r="J406" t="str">
            <v>*210403&lt;br&gt;PUNO-CHUCUITO-HUACULLANI</v>
          </cell>
          <cell r="K406" t="str">
            <v>*32&lt;br&gt;BALDEON WILBER</v>
          </cell>
          <cell r="L406" t="str">
            <v>APROBADO&lt;br/&gt;NOTIFICADO A LA EMPRESA</v>
          </cell>
          <cell r="P406" t="str">
            <v>USD</v>
          </cell>
        </row>
        <row r="407">
          <cell r="A407">
            <v>1846776</v>
          </cell>
          <cell r="B407">
            <v>1988</v>
          </cell>
          <cell r="C407" t="str">
            <v>EIAsd</v>
          </cell>
          <cell r="D407">
            <v>39805</v>
          </cell>
          <cell r="E407">
            <v>2008</v>
          </cell>
          <cell r="F407">
            <v>12</v>
          </cell>
          <cell r="G407" t="str">
            <v>BEAR CREEK MINING COMPANY SUCURSAL DEL PERÚ</v>
          </cell>
          <cell r="H407" t="str">
            <v>SANTA ANA</v>
          </cell>
          <cell r="I407" t="str">
            <v>SEGUNDA MODIFICACION EIASD PROYECTO SANTA ANA</v>
          </cell>
          <cell r="J407" t="str">
            <v>*210403&lt;br&gt;PUNO-CHUCUITO-HUACULLANI</v>
          </cell>
          <cell r="K407" t="str">
            <v>*32&lt;br&gt;BALDEON WILBER</v>
          </cell>
          <cell r="L407" t="str">
            <v>NO PRESENTADO&lt;br/&gt;NOTIFICADO A LA EMPRESA</v>
          </cell>
          <cell r="P407" t="str">
            <v>USD</v>
          </cell>
        </row>
        <row r="408">
          <cell r="A408">
            <v>1868492</v>
          </cell>
          <cell r="B408">
            <v>2009</v>
          </cell>
          <cell r="C408" t="str">
            <v>EIAsd</v>
          </cell>
          <cell r="D408">
            <v>39885</v>
          </cell>
          <cell r="E408">
            <v>2009</v>
          </cell>
          <cell r="F408">
            <v>3</v>
          </cell>
          <cell r="G408" t="str">
            <v>BEAR CREEK MINING COMPANY SUCURSAL DEL PERÚ</v>
          </cell>
          <cell r="H408" t="str">
            <v>SANTA ANA</v>
          </cell>
          <cell r="I408" t="str">
            <v>SEGUNDA MODIFICACION EIASD PROYECTO SANTA ANA</v>
          </cell>
          <cell r="J408" t="str">
            <v>*210403&lt;br&gt;PUNO-CHUCUITO-HUACULLANI</v>
          </cell>
          <cell r="K408" t="str">
            <v>*12&lt;br&gt;DEL CASTILLO ALCANTARA AIME</v>
          </cell>
          <cell r="L408" t="str">
            <v>APROBADO&lt;br/&gt;NOTIFICADO A LA EMPRESA</v>
          </cell>
          <cell r="P408" t="str">
            <v>USD</v>
          </cell>
        </row>
        <row r="409">
          <cell r="A409">
            <v>1915172</v>
          </cell>
          <cell r="B409">
            <v>2059</v>
          </cell>
          <cell r="C409" t="str">
            <v>EIAsd</v>
          </cell>
          <cell r="D409">
            <v>40042</v>
          </cell>
          <cell r="E409">
            <v>2009</v>
          </cell>
          <cell r="F409">
            <v>8</v>
          </cell>
          <cell r="G409" t="str">
            <v>BEAR CREEK MINING COMPANY SUCURSAL DEL PERÚ</v>
          </cell>
          <cell r="H409" t="str">
            <v>SANTA ANA</v>
          </cell>
          <cell r="I409" t="str">
            <v>SANTA ANA MODIFICACION TERCERA</v>
          </cell>
          <cell r="J409" t="str">
            <v>*210403&lt;br&gt;PUNO-CHUCUITO-HUACULLANI</v>
          </cell>
          <cell r="K409" t="str">
            <v>*12&lt;br&gt;DEL CASTILLO ALCANTARA AIME</v>
          </cell>
          <cell r="L409" t="str">
            <v>DESISTIDO</v>
          </cell>
          <cell r="P409" t="str">
            <v>USD</v>
          </cell>
        </row>
        <row r="410">
          <cell r="A410">
            <v>1973684</v>
          </cell>
          <cell r="B410">
            <v>2162</v>
          </cell>
          <cell r="C410" t="str">
            <v>EIAsd</v>
          </cell>
          <cell r="D410">
            <v>40253</v>
          </cell>
          <cell r="E410">
            <v>2010</v>
          </cell>
          <cell r="F410">
            <v>3</v>
          </cell>
          <cell r="G410" t="str">
            <v>BEAR CREEK MINING COMPANY SUCURSAL DEL PERÚ</v>
          </cell>
          <cell r="H410" t="str">
            <v>SANTA ANA</v>
          </cell>
          <cell r="I410" t="str">
            <v>SANTA ANA TERCERA MODIF (MODIFI. DE ALCANCES DE LA SEGUNDA MODIF)</v>
          </cell>
          <cell r="J410" t="str">
            <v>*210403&lt;br&gt;PUNO-CHUCUITO-HUACULLANI</v>
          </cell>
          <cell r="K410" t="str">
            <v>*12&lt;br&gt;DEL CASTILLO ALCANTARA AIME</v>
          </cell>
          <cell r="L410" t="str">
            <v>APROBADO&lt;br/&gt;NOTIFICADO A LA EMPRESA</v>
          </cell>
          <cell r="P410" t="str">
            <v>USD</v>
          </cell>
        </row>
        <row r="411">
          <cell r="A411">
            <v>2084876</v>
          </cell>
          <cell r="B411">
            <v>2392</v>
          </cell>
          <cell r="C411" t="str">
            <v>EIAsd</v>
          </cell>
          <cell r="D411">
            <v>40647</v>
          </cell>
          <cell r="E411">
            <v>2011</v>
          </cell>
          <cell r="F411">
            <v>4</v>
          </cell>
          <cell r="G411" t="str">
            <v>BEAR CREEK MINING COMPANY SUCURSAL DEL PERÚ</v>
          </cell>
          <cell r="H411" t="str">
            <v>TASSA</v>
          </cell>
          <cell r="I411" t="str">
            <v>EXPLORACION TASSA</v>
          </cell>
          <cell r="J411" t="str">
            <v>*180210&lt;br&gt;MOQUEGUA-GENERAL SANCHEZ CERRO-UBINAS</v>
          </cell>
          <cell r="K411" t="str">
            <v>*3&lt;br&gt;ALFARO LÓPEZ WUALTER</v>
          </cell>
          <cell r="L411" t="str">
            <v>APROBADO&lt;br/&gt;NOTIFICADO A LA EMPRESA</v>
          </cell>
          <cell r="P411" t="str">
            <v>USD</v>
          </cell>
        </row>
        <row r="412">
          <cell r="A412">
            <v>2300307</v>
          </cell>
          <cell r="B412">
            <v>3923</v>
          </cell>
          <cell r="C412" t="str">
            <v>EIAsd</v>
          </cell>
          <cell r="D412">
            <v>41438</v>
          </cell>
          <cell r="E412">
            <v>2013</v>
          </cell>
          <cell r="F412">
            <v>6</v>
          </cell>
          <cell r="G412" t="str">
            <v>BEAR CREEK MINING COMPANY SUCURSAL DEL PERÚ</v>
          </cell>
          <cell r="H412" t="str">
            <v>TASSA</v>
          </cell>
          <cell r="I412" t="str">
            <v>1ERA MODIFICATORIA DEL PROYECTO TASSA</v>
          </cell>
          <cell r="J412" t="str">
            <v>*180210&lt;br&gt;MOQUEGUA-GENERAL SANCHEZ CERRO-UBINAS</v>
          </cell>
          <cell r="K412" t="str">
            <v>*142&lt;br&gt;VELASQUEZ CONTRERAS ANNIE (APOYO),*346&lt;br&gt;TIPULA MAMANI, RICHARD JOHNSON,*295&lt;br&gt;DIAZ BERRIOS ABEL,*256&lt;br&gt;DEL SOLAR PALOMINO, PABEL,*243&lt;br&gt;NUÑEZ CANO, KATTERINA  (apoyo),*242&lt;br&gt;PASTRANA, MATEO,*241&lt;br&gt;TELLO ISLA, ANA CAROLINA,*186&lt;br&gt;LUCEN BUSTAMANTE MARIELENA,*183&lt;br&gt;ZZ_ANA02 (AQUINO ESPINOZA, PAVEL),*180&lt;br&gt;RAMIREZ PALET ALDO,*177&lt;br&gt;PIMENTEL, JOSE,*147&lt;br&gt;PEREZ BALDEON KAREN</v>
          </cell>
          <cell r="L412" t="str">
            <v>DESISTIDO&lt;br/&gt;NOTIFICADO A LA EMPRESA</v>
          </cell>
          <cell r="M412" t="str">
            <v>ResDirec-0406-2013/MEM-AAM</v>
          </cell>
          <cell r="N412" t="str">
            <v>29/10/2013</v>
          </cell>
          <cell r="O412">
            <v>400000</v>
          </cell>
          <cell r="P412" t="str">
            <v>USD</v>
          </cell>
        </row>
        <row r="413">
          <cell r="A413">
            <v>2052958</v>
          </cell>
          <cell r="B413">
            <v>5059</v>
          </cell>
          <cell r="C413" t="str">
            <v>EIA</v>
          </cell>
          <cell r="D413">
            <v>40535</v>
          </cell>
          <cell r="E413">
            <v>2010</v>
          </cell>
          <cell r="F413">
            <v>12</v>
          </cell>
          <cell r="G413" t="str">
            <v>BEAR CREEK MINING COMPANY SUCURSAL DEL PERÚ</v>
          </cell>
          <cell r="H413" t="str">
            <v>SANTA ANA</v>
          </cell>
          <cell r="I413" t="str">
            <v>PROYECTO SANTA ANA</v>
          </cell>
          <cell r="J413" t="str">
            <v>*210403&lt;br&gt;PUNO-CHUCUITO-HUACULLANI</v>
          </cell>
          <cell r="K413" t="str">
            <v>*3&lt;br&gt;ALFARO LÓPEZ WUALTER</v>
          </cell>
          <cell r="L413" t="str">
            <v>DESISTIDO&lt;br/&gt;NOTIFICADO A LA EMPRESA</v>
          </cell>
          <cell r="P413" t="str">
            <v>USD</v>
          </cell>
        </row>
        <row r="414">
          <cell r="A414">
            <v>2415120</v>
          </cell>
          <cell r="B414">
            <v>5319</v>
          </cell>
          <cell r="C414" t="str">
            <v>ITS</v>
          </cell>
          <cell r="D414">
            <v>41841</v>
          </cell>
          <cell r="E414">
            <v>2014</v>
          </cell>
          <cell r="F414">
            <v>7</v>
          </cell>
          <cell r="G414" t="str">
            <v>BEAR CREEK MINING COMPANY SUCURSAL DEL PERÚ</v>
          </cell>
          <cell r="H414" t="str">
            <v>LA YEGUA</v>
          </cell>
          <cell r="I414" t="str">
            <v>LA YEGUA</v>
          </cell>
          <cell r="J414" t="str">
            <v>*030102&lt;br&gt;APURIMAC-ABANCAY-CHACOCHE</v>
          </cell>
          <cell r="K414" t="str">
            <v>*25&lt;br&gt;PRADO VELASQUEZ ALFONSO,*251&lt;br&gt;INFANTE QUISPE, CESAR ANIBAL,*179&lt;br&gt;ZEGARRA ANCAJIMA, ANA SOFIA,*148&lt;br&gt;ROSALES GONZALES,LUIS</v>
          </cell>
          <cell r="L414" t="str">
            <v>CONFORME&lt;br/&gt;NOTIFICADO A LA EMPRESA</v>
          </cell>
          <cell r="M414" t="str">
            <v>ResDirec-0415-2014/MEM-DGAAM</v>
          </cell>
          <cell r="N414" t="str">
            <v>12/08/2014</v>
          </cell>
          <cell r="O414">
            <v>400000</v>
          </cell>
        </row>
        <row r="415">
          <cell r="A415">
            <v>2464913</v>
          </cell>
          <cell r="B415">
            <v>5641</v>
          </cell>
          <cell r="C415" t="str">
            <v>ITS</v>
          </cell>
          <cell r="D415">
            <v>42018</v>
          </cell>
          <cell r="E415">
            <v>2015</v>
          </cell>
          <cell r="F415">
            <v>1</v>
          </cell>
          <cell r="G415" t="str">
            <v>BEAR CREEK MINING COMPANY SUCURSAL DEL PERÚ</v>
          </cell>
          <cell r="H415" t="str">
            <v>LA YEGUA</v>
          </cell>
          <cell r="I415" t="str">
            <v>LA YEGUA</v>
          </cell>
          <cell r="J415" t="str">
            <v>*030102&lt;br&gt;APURIMAC-ABANCAY-CHACOCHE</v>
          </cell>
          <cell r="K415" t="str">
            <v>*8&lt;br&gt;BREÑA TORRES GRACIELA,*310&lt;br&gt;ROSALES GONZALES LUIS ALBERTO,*251&lt;br&gt;INFANTE QUISPE, CESAR ANIBAL,*179&lt;br&gt;ZEGARRA ANCAJIMA, ANA SOFIA</v>
          </cell>
          <cell r="L415" t="str">
            <v>CONFORME&lt;br/&gt;NOTIFICADO A LA EMPRESA</v>
          </cell>
          <cell r="O415">
            <v>400000</v>
          </cell>
        </row>
        <row r="416">
          <cell r="A416">
            <v>2473064</v>
          </cell>
          <cell r="B416">
            <v>5702</v>
          </cell>
          <cell r="C416" t="str">
            <v>ITS</v>
          </cell>
          <cell r="D416">
            <v>42046</v>
          </cell>
          <cell r="E416">
            <v>2015</v>
          </cell>
          <cell r="F416">
            <v>2</v>
          </cell>
          <cell r="G416" t="str">
            <v>BEAR CREEK MINING COMPANY SUCURSAL DEL PERÚ</v>
          </cell>
          <cell r="H416" t="str">
            <v>LA YEGUA</v>
          </cell>
          <cell r="I416" t="str">
            <v>LA YEGUA</v>
          </cell>
          <cell r="J416" t="str">
            <v>*030102&lt;br&gt;APURIMAC-ABANCAY-CHACOCHE</v>
          </cell>
          <cell r="K416" t="str">
            <v>*8&lt;br&gt;BREÑA TORRES GRACIELA,*279&lt;br&gt;CRUZ LEDESMA, DEISY,*251&lt;br&gt;INFANTE QUISPE, CESAR ANIBAL,*179&lt;br&gt;ZEGARRA ANCAJIMA, ANA SOFIA</v>
          </cell>
          <cell r="L416" t="str">
            <v>DESISTIDO&lt;br/&gt;NOTIFICADO A LA EMPRESA</v>
          </cell>
          <cell r="M416" t="str">
            <v>ResDirec-0118-2015/MEM-DGAAM</v>
          </cell>
          <cell r="N416" t="str">
            <v>27/02/2015</v>
          </cell>
          <cell r="O416">
            <v>400000</v>
          </cell>
        </row>
        <row r="417">
          <cell r="A417">
            <v>2501031</v>
          </cell>
          <cell r="B417">
            <v>5851</v>
          </cell>
          <cell r="C417" t="str">
            <v>ITS</v>
          </cell>
          <cell r="D417">
            <v>42151</v>
          </cell>
          <cell r="E417">
            <v>2015</v>
          </cell>
          <cell r="F417">
            <v>5</v>
          </cell>
          <cell r="G417" t="str">
            <v>BEAR CREEK MINING COMPANY SUCURSAL DEL PERÚ</v>
          </cell>
          <cell r="H417" t="str">
            <v>LA YEGUA</v>
          </cell>
          <cell r="I417" t="str">
            <v>LA YEGUA</v>
          </cell>
          <cell r="J417" t="str">
            <v>*030102&lt;br&gt;APURIMAC-ABANCAY-CHACOCHE</v>
          </cell>
          <cell r="K417" t="str">
            <v>*8&lt;br&gt;BREÑA TORRES GRACIELA,*332&lt;br&gt;CANO VARGAS, SAMIR (APOYO),*310&lt;br&gt;ROSALES GONZALES LUIS ALBERTO,*275&lt;br&gt;ALVARDO BARRENECHEA, MARKO,*251&lt;br&gt;INFANTE QUISPE, CESAR ANIBAL</v>
          </cell>
          <cell r="L417" t="str">
            <v>CONFORME&lt;br/&gt;NOTIFICADO A LA EMPRESA</v>
          </cell>
          <cell r="M417" t="str">
            <v>ResDirec-0247-2015/MEM-DGAAM</v>
          </cell>
          <cell r="N417" t="str">
            <v>17/06/2015</v>
          </cell>
          <cell r="O417">
            <v>400000</v>
          </cell>
        </row>
        <row r="418">
          <cell r="A418">
            <v>2251987</v>
          </cell>
          <cell r="B418">
            <v>5250</v>
          </cell>
          <cell r="C418" t="str">
            <v>EIA</v>
          </cell>
          <cell r="D418">
            <v>41253</v>
          </cell>
          <cell r="E418">
            <v>2012</v>
          </cell>
          <cell r="F418">
            <v>12</v>
          </cell>
          <cell r="G418" t="str">
            <v>BEAR CREEK MINING S.A.C.</v>
          </cell>
          <cell r="H418" t="str">
            <v>CORANI</v>
          </cell>
          <cell r="I418" t="str">
            <v>ESTUDIO DE IMPACTO AMBIENTAL PROYECTO CORANI</v>
          </cell>
          <cell r="J418" t="str">
            <v>*210305&lt;br&gt;PUNO-CARABAYA-CORANI</v>
          </cell>
          <cell r="L418" t="str">
            <v>APROBADO&lt;br/&gt;NOTIFICADO A LA EMPRESA</v>
          </cell>
          <cell r="M418" t="str">
            <v>ResDirec-0012-2016/MEM-DGAAM</v>
          </cell>
          <cell r="N418" t="str">
            <v>19/01/2016</v>
          </cell>
          <cell r="P418" t="str">
            <v>USD</v>
          </cell>
        </row>
        <row r="419">
          <cell r="A419">
            <v>2549267</v>
          </cell>
          <cell r="B419">
            <v>5250</v>
          </cell>
          <cell r="C419" t="str">
            <v>ITS</v>
          </cell>
          <cell r="D419">
            <v>42368</v>
          </cell>
          <cell r="E419">
            <v>2015</v>
          </cell>
          <cell r="F419">
            <v>12</v>
          </cell>
          <cell r="G419" t="str">
            <v>BEAR CREEK MINING S.A.C.</v>
          </cell>
          <cell r="H419" t="str">
            <v>CORANI</v>
          </cell>
          <cell r="I419" t="str">
            <v>ESTUDIO DE IMPACTO AMBIENTAL PROYECTO CORANI</v>
          </cell>
          <cell r="J419" t="str">
            <v>*210305&lt;br&gt;PUNO-CARABAYA-CORANI,*210000&lt;br&gt;PUNO----,*210300&lt;br&gt;PUNO-CARABAYA--</v>
          </cell>
          <cell r="K419" t="str">
            <v>*3&lt;br&gt;ALFARO LÓPEZ WUALTER,*347&lt;br&gt;TENORIO MALDONADO, MARIO,*346&lt;br&gt;TIPULA MAMANI, RICHARD JOHNSON,*342&lt;br&gt;VARGAS MARTINEZ, YOSLY VIRGINIA,*284&lt;br&gt;LINARES ALVARADO, JOSE LUIS,*227&lt;br&gt;BUSTAMANTE BECERRA JOSE LUIS</v>
          </cell>
          <cell r="L419" t="str">
            <v>CONFORME&lt;br/&gt;NOTIFICADO A LA EMPRESA</v>
          </cell>
          <cell r="M419" t="str">
            <v>ResDirec-0012-2016/MEM-DGAAM</v>
          </cell>
          <cell r="N419" t="str">
            <v>19/01/2016</v>
          </cell>
          <cell r="O419">
            <v>625000000</v>
          </cell>
        </row>
        <row r="420">
          <cell r="A420" t="str">
            <v>04955-2017</v>
          </cell>
          <cell r="B420">
            <v>6710</v>
          </cell>
          <cell r="C420" t="str">
            <v>ITS</v>
          </cell>
          <cell r="D420">
            <v>43005</v>
          </cell>
          <cell r="E420">
            <v>2017</v>
          </cell>
          <cell r="F420">
            <v>9</v>
          </cell>
          <cell r="G420" t="str">
            <v>BEAR CREEK MINING S.A.C.</v>
          </cell>
          <cell r="H420" t="str">
            <v>CORANI</v>
          </cell>
          <cell r="I420" t="str">
            <v>SEGUNDO ITS DEL PROYECTO CORANI</v>
          </cell>
          <cell r="J420" t="str">
            <v>*210305&lt;br&gt;PUNO-CARABAYA-CORANI,*210000&lt;br&gt;PUNO----,*210300&lt;br&gt;PUNO-CARABAYA--</v>
          </cell>
          <cell r="K420" t="str">
            <v>*382&lt;br&gt;ZZ_SENACE PÉREZ NUÑEZ, FABIÁN,*542&lt;br&gt;JOAN CATHERINE LOZA MONTOYA,*541&lt;br&gt;IPARRAGUIRRE AYALA PAUL STEVE,*488&lt;br&gt;ZZ_SENACE TELLO COCHACHEZ, MARCO ANTONIO,*479&lt;br&gt;ZZ_SENACE  BORJAS ALCANTARA, DAVID VICTOR,*416&lt;br&gt;ZZ_SENACE BREÑA TORRES, MILVA GRACIELA,*389&lt;br&gt;ZZ_SENACE NIZAMA TEIXEIRA, MARTIN</v>
          </cell>
          <cell r="L420" t="str">
            <v>CONFORME&lt;br/&gt;NOTIFICADO A LA EMPRESA</v>
          </cell>
          <cell r="O420">
            <v>0</v>
          </cell>
        </row>
        <row r="421">
          <cell r="A421">
            <v>2433118</v>
          </cell>
          <cell r="B421">
            <v>6722</v>
          </cell>
          <cell r="C421" t="str">
            <v>PC</v>
          </cell>
          <cell r="D421">
            <v>41901</v>
          </cell>
          <cell r="E421">
            <v>2014</v>
          </cell>
          <cell r="F421">
            <v>9</v>
          </cell>
          <cell r="G421" t="str">
            <v>BEAR CREEK MINING S.A.C.</v>
          </cell>
          <cell r="H421" t="str">
            <v>CORANI</v>
          </cell>
          <cell r="I421" t="str">
            <v>CIERRE PROYECTO CORANI</v>
          </cell>
          <cell r="J421" t="str">
            <v>*210305&lt;br&gt;PUNO-CARABAYA-CORANI</v>
          </cell>
          <cell r="K421" t="str">
            <v>*9&lt;br&gt;CAMPOS DIAZ LUIS</v>
          </cell>
          <cell r="L421" t="str">
            <v>APROBADO&lt;br/&gt;NOTIFICADO A LA EMPRESA</v>
          </cell>
          <cell r="P421" t="str">
            <v>USD</v>
          </cell>
        </row>
        <row r="422">
          <cell r="A422">
            <v>1279471</v>
          </cell>
          <cell r="B422">
            <v>528</v>
          </cell>
          <cell r="C422" t="str">
            <v>EIAsd</v>
          </cell>
          <cell r="D422">
            <v>36662</v>
          </cell>
          <cell r="E422">
            <v>2000</v>
          </cell>
          <cell r="F422">
            <v>5</v>
          </cell>
          <cell r="G422" t="str">
            <v>BERGMIN S.A.C.</v>
          </cell>
          <cell r="H422" t="str">
            <v>REVOLUCION 3 DE OCTUBRE Nº 2</v>
          </cell>
          <cell r="I422" t="str">
            <v>EXPLORACION SUBTERRANEA</v>
          </cell>
          <cell r="J422" t="str">
            <v>*100207&lt;br&gt;HUANUCO-AMBO-SAN RAFAEL</v>
          </cell>
          <cell r="K422" t="str">
            <v>*50&lt;br&gt;RODAS EDDI</v>
          </cell>
          <cell r="L422" t="str">
            <v>CONCLUIDO</v>
          </cell>
          <cell r="P422" t="str">
            <v>USD</v>
          </cell>
        </row>
        <row r="423">
          <cell r="A423">
            <v>1319173</v>
          </cell>
          <cell r="B423">
            <v>4550</v>
          </cell>
          <cell r="C423" t="str">
            <v>EIA</v>
          </cell>
          <cell r="D423">
            <v>37228</v>
          </cell>
          <cell r="E423">
            <v>2001</v>
          </cell>
          <cell r="F423">
            <v>12</v>
          </cell>
          <cell r="G423" t="str">
            <v>BERGMIN S.A.C.</v>
          </cell>
          <cell r="H423" t="str">
            <v>REVOLUCION 3 DE OCTUBRE Nº 2</v>
          </cell>
          <cell r="I423" t="str">
            <v>EXPLOTACION</v>
          </cell>
          <cell r="J423" t="str">
            <v>*100207&lt;br&gt;HUANUCO-AMBO-SAN RAFAEL</v>
          </cell>
          <cell r="K423" t="str">
            <v>*57&lt;br&gt;SUAREZ JUAN</v>
          </cell>
          <cell r="L423" t="str">
            <v>APROBADO</v>
          </cell>
          <cell r="P423" t="str">
            <v>USD</v>
          </cell>
        </row>
        <row r="424">
          <cell r="A424">
            <v>2451341</v>
          </cell>
          <cell r="B424">
            <v>5533</v>
          </cell>
          <cell r="C424" t="str">
            <v>DIA</v>
          </cell>
          <cell r="D424">
            <v>41964</v>
          </cell>
          <cell r="E424">
            <v>2014</v>
          </cell>
          <cell r="F424">
            <v>11</v>
          </cell>
          <cell r="G424" t="str">
            <v>BHP BILLITON WORLD EXPLORATION INC. SUCURSAL DEL PERU</v>
          </cell>
          <cell r="H424" t="str">
            <v>PAMPA M</v>
          </cell>
          <cell r="I424" t="str">
            <v>PAMPA M</v>
          </cell>
          <cell r="J424" t="str">
            <v>*230105&lt;br&gt;TACNA-TACNA-INCLAN</v>
          </cell>
          <cell r="K424" t="str">
            <v>*8&lt;br&gt;BREÑA TORRES GRACIELA,*341&lt;br&gt;INFANTE QUISPE, CESAR ANIBAL,*310&lt;br&gt;ROSALES GONZALES LUIS ALBERTO,*179&lt;br&gt;ZEGARRA ANCAJIMA, ANA SOFIA</v>
          </cell>
          <cell r="L424" t="str">
            <v>DESISTIDO&lt;br/&gt;NOTIFICADO A LA EMPRESA</v>
          </cell>
          <cell r="M424" t="str">
            <v>ResDirec-0585-2014/MEM-DGAAM</v>
          </cell>
          <cell r="N424" t="str">
            <v>01/12/2014</v>
          </cell>
          <cell r="O424">
            <v>1500000</v>
          </cell>
          <cell r="P424" t="str">
            <v>USD</v>
          </cell>
        </row>
        <row r="425">
          <cell r="A425">
            <v>2453050</v>
          </cell>
          <cell r="B425">
            <v>5571</v>
          </cell>
          <cell r="C425" t="str">
            <v>DIA</v>
          </cell>
          <cell r="D425">
            <v>41974</v>
          </cell>
          <cell r="E425">
            <v>2014</v>
          </cell>
          <cell r="F425">
            <v>12</v>
          </cell>
          <cell r="G425" t="str">
            <v>BHP BILLITON WORLD EXPLORATION INC. SUCURSAL DEL PERU</v>
          </cell>
          <cell r="H425" t="str">
            <v>PAMPA  M</v>
          </cell>
          <cell r="I425" t="str">
            <v>PAMPA M</v>
          </cell>
          <cell r="J425" t="str">
            <v>*230105&lt;br&gt;TACNA-TACNA-INCLAN</v>
          </cell>
          <cell r="K425" t="str">
            <v>*8&lt;br&gt;BREÑA TORRES GRACIELA,*341&lt;br&gt;INFANTE QUISPE, CESAR ANIBAL,*310&lt;br&gt;ROSALES GONZALES LUIS ALBERTO,*179&lt;br&gt;ZEGARRA ANCAJIMA, ANA SOFIA</v>
          </cell>
          <cell r="L425" t="str">
            <v>APROBADO&lt;br/&gt;NOTIFICADO A LA EMPRESA</v>
          </cell>
          <cell r="O425">
            <v>1500000</v>
          </cell>
          <cell r="P425" t="str">
            <v>USD</v>
          </cell>
        </row>
        <row r="426">
          <cell r="A426">
            <v>2566763</v>
          </cell>
          <cell r="B426">
            <v>5959</v>
          </cell>
          <cell r="C426" t="str">
            <v>DIA</v>
          </cell>
          <cell r="D426">
            <v>42375</v>
          </cell>
          <cell r="E426">
            <v>2016</v>
          </cell>
          <cell r="F426">
            <v>1</v>
          </cell>
          <cell r="G426" t="str">
            <v>BHP BILLITON WORLD EXPLORATION INC. SUCURSAL DEL PERU</v>
          </cell>
          <cell r="H426" t="str">
            <v>ELISA</v>
          </cell>
          <cell r="I426" t="str">
            <v>ELISA</v>
          </cell>
          <cell r="J426" t="str">
            <v>*180101&lt;br&gt;MOQUEGUA-MARISCAL NIETO-MOQUEGUA</v>
          </cell>
          <cell r="K426" t="str">
            <v>*8&lt;br&gt;BREÑA TORRES GRACIELA,*341&lt;br&gt;INFANTE QUISPE, CESAR ANIBAL,*332&lt;br&gt;CANO VARGAS, SAMIR (APOYO),*310&lt;br&gt;ROSALES GONZALES LUIS ALBERTO</v>
          </cell>
          <cell r="L426" t="str">
            <v>APROBADO&lt;br/&gt;NOTIFICADO A LA EMPRESA</v>
          </cell>
          <cell r="M426" t="str">
            <v>ResDirec-0400-2015/MEM-DGAAM</v>
          </cell>
          <cell r="N426" t="str">
            <v>16/10/2015</v>
          </cell>
          <cell r="O426">
            <v>1820000</v>
          </cell>
          <cell r="P426" t="str">
            <v>USD</v>
          </cell>
        </row>
        <row r="427">
          <cell r="A427">
            <v>2689817</v>
          </cell>
          <cell r="B427">
            <v>7105</v>
          </cell>
          <cell r="C427" t="str">
            <v>DIA</v>
          </cell>
          <cell r="D427">
            <v>42811</v>
          </cell>
          <cell r="E427">
            <v>2017</v>
          </cell>
          <cell r="F427">
            <v>3</v>
          </cell>
          <cell r="G427" t="str">
            <v>BHP BILLITON WORLD EXPLORATION INC. SUCURSAL DEL PERU</v>
          </cell>
          <cell r="H427" t="str">
            <v>ELISA SUR</v>
          </cell>
          <cell r="I427" t="str">
            <v>ELISA SUR</v>
          </cell>
          <cell r="J427" t="str">
            <v>*180101&lt;br&gt;MOQUEGUA-MARISCAL NIETO-MOQUEGUA,*180106&lt;br&gt;MOQUEGUA-MARISCAL NIETO-TORATA</v>
          </cell>
          <cell r="K427" t="str">
            <v>*25&lt;br&gt;PRADO VELASQUEZ ALFONSO,*310&lt;br&gt;ROSALES GONZALES LUIS ALBERTO</v>
          </cell>
          <cell r="L427" t="str">
            <v>APROBADO&lt;br/&gt;NOTIFICADO A LA EMPRESA</v>
          </cell>
          <cell r="O427">
            <v>8820000</v>
          </cell>
          <cell r="P427" t="str">
            <v>USD</v>
          </cell>
        </row>
        <row r="428">
          <cell r="A428">
            <v>2900285</v>
          </cell>
          <cell r="B428">
            <v>7910</v>
          </cell>
          <cell r="C428" t="str">
            <v>DIA</v>
          </cell>
          <cell r="D428">
            <v>43507</v>
          </cell>
          <cell r="E428">
            <v>2019</v>
          </cell>
          <cell r="F428">
            <v>2</v>
          </cell>
          <cell r="G428" t="str">
            <v>BHP BILLITON WORLD EXPLORATION INC. SUCURSAL DEL PERU</v>
          </cell>
          <cell r="H428" t="str">
            <v>ELISA SUR</v>
          </cell>
          <cell r="I428" t="str">
            <v>MODIFICACIÓN DIA ELISA SUR</v>
          </cell>
          <cell r="J428" t="str">
            <v>*180101&lt;br&gt;MOQUEGUA-MARISCAL NIETO-MOQUEGUA,*180106&lt;br&gt;MOQUEGUA-MARISCAL NIETO-TORATA</v>
          </cell>
          <cell r="K428" t="str">
            <v>*221&lt;br&gt;SANGA YAMPASI WILSON WILFREDO,*675&lt;br&gt;ESCATE AMPUERO CINTHYA LETICIA,*643&lt;br&gt;NISSE MEI-LIN GARCIA LAY,*641&lt;br&gt;ALEGRE BUSTAMANTE, LAURA MELISSA,*601&lt;br&gt;SARMIENTO MEJIA, HENRY DANIEL,*599&lt;br&gt;CHUQUIMANTARI ARTEAGA,RUDDY ANDRE,*313&lt;br&gt;LOPEZ FLORES, ROSSANA</v>
          </cell>
          <cell r="L428" t="str">
            <v>APROBADO&lt;br/&gt;NOTIFICADO A LA EMPRESA</v>
          </cell>
          <cell r="O428">
            <v>1106000</v>
          </cell>
          <cell r="P428" t="str">
            <v>USD</v>
          </cell>
        </row>
        <row r="429">
          <cell r="A429">
            <v>2470533</v>
          </cell>
          <cell r="B429">
            <v>5682</v>
          </cell>
          <cell r="C429" t="str">
            <v>ITS</v>
          </cell>
          <cell r="D429">
            <v>42040</v>
          </cell>
          <cell r="E429">
            <v>2015</v>
          </cell>
          <cell r="F429">
            <v>2</v>
          </cell>
          <cell r="G429" t="str">
            <v>BHP BILLITON WORLD EXPLORATION INC. SUCURSAL DEL PERU</v>
          </cell>
          <cell r="H429" t="str">
            <v>PAMPA  M</v>
          </cell>
          <cell r="I429" t="str">
            <v>PAMPA M</v>
          </cell>
          <cell r="J429" t="str">
            <v>*230105&lt;br&gt;TACNA-TACNA-INCLAN</v>
          </cell>
          <cell r="K429" t="str">
            <v>*8&lt;br&gt;BREÑA TORRES GRACIELA,*279&lt;br&gt;CRUZ LEDESMA, DEISY,*251&lt;br&gt;INFANTE QUISPE, CESAR ANIBAL,*179&lt;br&gt;ZEGARRA ANCAJIMA, ANA SOFIA</v>
          </cell>
          <cell r="L429" t="str">
            <v>CONFORME&lt;br/&gt;NOTIFICADO A LA EMPRESA</v>
          </cell>
          <cell r="M429" t="str">
            <v>ResDirec-0117-2015/MEM-DGAAM</v>
          </cell>
          <cell r="N429" t="str">
            <v>27/02/2015</v>
          </cell>
          <cell r="O429">
            <v>1500000</v>
          </cell>
        </row>
        <row r="430">
          <cell r="A430">
            <v>1248706</v>
          </cell>
          <cell r="B430">
            <v>474</v>
          </cell>
          <cell r="C430" t="str">
            <v>DIA</v>
          </cell>
          <cell r="D430">
            <v>36381</v>
          </cell>
          <cell r="E430">
            <v>1999</v>
          </cell>
          <cell r="F430">
            <v>8</v>
          </cell>
          <cell r="G430" t="str">
            <v>BILLITON EXPLORATION AND MINING PERU B.V.</v>
          </cell>
          <cell r="H430" t="str">
            <v>CAÑARIACO</v>
          </cell>
          <cell r="I430" t="str">
            <v>CAÑARIACO</v>
          </cell>
          <cell r="J430" t="str">
            <v>*140202&lt;br&gt;LAMBAYEQUE-FERREÑAFE-CAÑARIS</v>
          </cell>
          <cell r="K430" t="str">
            <v>*1&lt;br&gt;ACEVEDO FERNANDEZ ELIAS</v>
          </cell>
          <cell r="L430" t="str">
            <v>APROBADO</v>
          </cell>
          <cell r="P430" t="str">
            <v>USD</v>
          </cell>
        </row>
        <row r="431">
          <cell r="A431">
            <v>2129162</v>
          </cell>
          <cell r="B431">
            <v>2650</v>
          </cell>
          <cell r="C431" t="str">
            <v>DIA</v>
          </cell>
          <cell r="D431">
            <v>40806</v>
          </cell>
          <cell r="E431">
            <v>2011</v>
          </cell>
          <cell r="F431">
            <v>9</v>
          </cell>
          <cell r="G431" t="str">
            <v>BLACK SWAN MINERALS S.A.C.</v>
          </cell>
          <cell r="H431" t="str">
            <v>TROY IX</v>
          </cell>
          <cell r="I431" t="str">
            <v>LEZARD</v>
          </cell>
          <cell r="J431" t="str">
            <v>*150604&lt;br&gt;LIMA-HUARAL-AUCALLAMA</v>
          </cell>
          <cell r="K431" t="str">
            <v>*8&lt;br&gt;BREÑA TORRES GRACIELA,*25&lt;br&gt;PRADO VELASQUEZ ALFONSO</v>
          </cell>
          <cell r="L431" t="str">
            <v>APROBADO&lt;br/&gt;NOTIFICADO A LA EMPRESA</v>
          </cell>
          <cell r="O431">
            <v>250000</v>
          </cell>
          <cell r="P431" t="str">
            <v>USD</v>
          </cell>
        </row>
        <row r="432">
          <cell r="A432">
            <v>3075432</v>
          </cell>
          <cell r="B432">
            <v>8259</v>
          </cell>
          <cell r="C432" t="str">
            <v>FTA</v>
          </cell>
          <cell r="D432">
            <v>44099</v>
          </cell>
          <cell r="E432">
            <v>2020</v>
          </cell>
          <cell r="F432">
            <v>9</v>
          </cell>
          <cell r="G432" t="str">
            <v>BLACK SWAN MINERALS S.A.C.</v>
          </cell>
          <cell r="H432" t="str">
            <v>TROY IX</v>
          </cell>
          <cell r="I432" t="str">
            <v xml:space="preserve">LEZARD </v>
          </cell>
          <cell r="J432" t="str">
            <v>*150604&lt;br&gt;LIMA-HUARAL-AUCALLAMA</v>
          </cell>
          <cell r="K432" t="str">
            <v>*610&lt;br&gt;FARFAN REYES MIRIAM ELIZABETH,*688&lt;br&gt;COTITO LEZAMA STEFANY ARACELY (Apoyo),*684&lt;br&gt;MARTEL GORA MIGUEL LUIS,*671&lt;br&gt;CUBAS PARIMANGO LORENZO JARED</v>
          </cell>
          <cell r="L432" t="str">
            <v>IMPROCEDENTE&lt;br/&gt;NOTIFICADO A LA EMPRESA</v>
          </cell>
          <cell r="M432" t="str">
            <v>ResDirec-0131-2020/MINEM-DGAAM</v>
          </cell>
          <cell r="N432" t="str">
            <v>29/09/2020</v>
          </cell>
          <cell r="O432">
            <v>1000000</v>
          </cell>
          <cell r="P432" t="str">
            <v>USD</v>
          </cell>
        </row>
        <row r="433">
          <cell r="A433">
            <v>2076645</v>
          </cell>
          <cell r="B433">
            <v>2371</v>
          </cell>
          <cell r="C433" t="str">
            <v>DIA</v>
          </cell>
          <cell r="D433">
            <v>40617</v>
          </cell>
          <cell r="E433">
            <v>2011</v>
          </cell>
          <cell r="F433">
            <v>3</v>
          </cell>
          <cell r="G433" t="str">
            <v>BLUE DOME EXPLORACIONES S.A.C.</v>
          </cell>
          <cell r="H433" t="str">
            <v>DON MARCELO</v>
          </cell>
          <cell r="I433" t="str">
            <v>DON MARCELO</v>
          </cell>
          <cell r="J433" t="str">
            <v>*021702&lt;br&gt;ANCASH-RECUAY-CATAC</v>
          </cell>
          <cell r="K433" t="str">
            <v>*25&lt;br&gt;PRADO VELASQUEZ ALFONSO</v>
          </cell>
          <cell r="L433" t="str">
            <v>NO PRESENTADO&lt;br/&gt;NOTIFICADO A LA EMPRESA</v>
          </cell>
          <cell r="P433" t="str">
            <v>USD</v>
          </cell>
        </row>
        <row r="434">
          <cell r="A434">
            <v>2091726</v>
          </cell>
          <cell r="B434">
            <v>2412</v>
          </cell>
          <cell r="C434" t="str">
            <v>DIA</v>
          </cell>
          <cell r="D434">
            <v>40675</v>
          </cell>
          <cell r="E434">
            <v>2011</v>
          </cell>
          <cell r="F434">
            <v>5</v>
          </cell>
          <cell r="G434" t="str">
            <v>BLUE DOME EXPLORACIONES S.A.C.</v>
          </cell>
          <cell r="H434" t="str">
            <v>DON MARCELO</v>
          </cell>
          <cell r="I434" t="str">
            <v>DON MARCELO</v>
          </cell>
          <cell r="J434" t="str">
            <v>*021702&lt;br&gt;ANCASH-RECUAY-CATAC</v>
          </cell>
          <cell r="K434" t="str">
            <v>*8&lt;br&gt;BREÑA TORRES GRACIELA</v>
          </cell>
          <cell r="L434" t="str">
            <v>APROBADO&lt;br/&gt;NOTIFICADO A LA EMPRESA</v>
          </cell>
          <cell r="P434" t="str">
            <v>USD</v>
          </cell>
        </row>
        <row r="435">
          <cell r="A435">
            <v>1277461</v>
          </cell>
          <cell r="B435">
            <v>4483</v>
          </cell>
          <cell r="C435" t="str">
            <v>EIA</v>
          </cell>
          <cell r="D435">
            <v>36640</v>
          </cell>
          <cell r="E435">
            <v>2000</v>
          </cell>
          <cell r="F435">
            <v>4</v>
          </cell>
          <cell r="G435" t="str">
            <v>BONAZZI CATTARINI RAFAELLA</v>
          </cell>
          <cell r="H435" t="str">
            <v>FLOR DE NIEVE Nº 2</v>
          </cell>
          <cell r="I435" t="str">
            <v>EXPLOTACION DE PIEDRA Y ARENA</v>
          </cell>
          <cell r="J435" t="str">
            <v>*150119&lt;br&gt;LIMA-LIMA-LURIN</v>
          </cell>
          <cell r="K435" t="str">
            <v>*29&lt;br&gt;ARCHIVO</v>
          </cell>
          <cell r="L435" t="str">
            <v>APROBADO</v>
          </cell>
          <cell r="P435" t="str">
            <v>USD</v>
          </cell>
        </row>
        <row r="436">
          <cell r="A436">
            <v>1482744</v>
          </cell>
          <cell r="B436">
            <v>1103</v>
          </cell>
          <cell r="C436" t="str">
            <v>DIA</v>
          </cell>
          <cell r="D436">
            <v>38204</v>
          </cell>
          <cell r="E436">
            <v>2004</v>
          </cell>
          <cell r="F436">
            <v>8</v>
          </cell>
          <cell r="G436" t="str">
            <v>BRACAMONTE ORTIZ GUILLERMO ENRIQUE</v>
          </cell>
          <cell r="I436" t="str">
            <v>PILUNANI</v>
          </cell>
          <cell r="J436" t="str">
            <v>*210208&lt;br&gt;PUNO-AZANGARO-MUÑANI</v>
          </cell>
          <cell r="K436" t="str">
            <v>*1&lt;br&gt;ACEVEDO FERNANDEZ ELIAS</v>
          </cell>
          <cell r="L436" t="str">
            <v>APROBADO&lt;br/&gt;NOTIFICADO A LA EMPRESA</v>
          </cell>
          <cell r="P436" t="str">
            <v>USD</v>
          </cell>
        </row>
        <row r="437">
          <cell r="A437">
            <v>1557466</v>
          </cell>
          <cell r="B437">
            <v>1322</v>
          </cell>
          <cell r="C437" t="str">
            <v>DIA</v>
          </cell>
          <cell r="D437">
            <v>38602</v>
          </cell>
          <cell r="E437">
            <v>2005</v>
          </cell>
          <cell r="F437">
            <v>9</v>
          </cell>
          <cell r="G437" t="str">
            <v>BRACAMONTE ORTIZ GUILLERMO ENRIQUE</v>
          </cell>
          <cell r="I437" t="str">
            <v>PILUNANI</v>
          </cell>
          <cell r="J437" t="str">
            <v>*211001&lt;br&gt;PUNO-SAN ANTONIO DE PUTINA-PUTINA</v>
          </cell>
          <cell r="K437" t="str">
            <v>*1&lt;br&gt;ACEVEDO FERNANDEZ ELIAS</v>
          </cell>
          <cell r="L437" t="str">
            <v>APROBADO</v>
          </cell>
          <cell r="P437" t="str">
            <v>USD</v>
          </cell>
        </row>
        <row r="438">
          <cell r="A438">
            <v>1557469</v>
          </cell>
          <cell r="B438">
            <v>1323</v>
          </cell>
          <cell r="C438" t="str">
            <v>DIA</v>
          </cell>
          <cell r="D438">
            <v>38602</v>
          </cell>
          <cell r="E438">
            <v>2005</v>
          </cell>
          <cell r="F438">
            <v>9</v>
          </cell>
          <cell r="G438" t="str">
            <v>BRACAMONTE ORTIZ GUILLERMO ENRIQUE</v>
          </cell>
          <cell r="I438" t="str">
            <v>CALVARIO</v>
          </cell>
          <cell r="J438" t="str">
            <v>*210305&lt;br&gt;PUNO-CARABAYA-CORANI</v>
          </cell>
          <cell r="K438" t="str">
            <v>*56&lt;br&gt;SOLARI HENRY</v>
          </cell>
          <cell r="L438" t="str">
            <v>APROBADO</v>
          </cell>
          <cell r="P438" t="str">
            <v>USD</v>
          </cell>
        </row>
        <row r="439">
          <cell r="A439">
            <v>1557470</v>
          </cell>
          <cell r="B439">
            <v>1324</v>
          </cell>
          <cell r="C439" t="str">
            <v>DIA</v>
          </cell>
          <cell r="D439">
            <v>38602</v>
          </cell>
          <cell r="E439">
            <v>2005</v>
          </cell>
          <cell r="F439">
            <v>9</v>
          </cell>
          <cell r="G439" t="str">
            <v>BRACAMONTE ORTIZ GUILLERMO ENRIQUE</v>
          </cell>
          <cell r="I439" t="str">
            <v>SAMILIA</v>
          </cell>
          <cell r="J439" t="str">
            <v>*210301&lt;br&gt;PUNO-CARABAYA-MACUSANI</v>
          </cell>
          <cell r="K439" t="str">
            <v>*56&lt;br&gt;SOLARI HENRY</v>
          </cell>
          <cell r="L439" t="str">
            <v>APROBADO</v>
          </cell>
          <cell r="P439" t="str">
            <v>USD</v>
          </cell>
        </row>
        <row r="440">
          <cell r="A440">
            <v>1581786</v>
          </cell>
          <cell r="B440">
            <v>1376</v>
          </cell>
          <cell r="C440" t="str">
            <v>DIA</v>
          </cell>
          <cell r="D440">
            <v>38722</v>
          </cell>
          <cell r="E440">
            <v>2006</v>
          </cell>
          <cell r="F440">
            <v>1</v>
          </cell>
          <cell r="G440" t="str">
            <v>BRACAMONTE ORTIZ GUILLERMO ENRIQUE</v>
          </cell>
          <cell r="H440" t="str">
            <v>PRINCESA 2</v>
          </cell>
          <cell r="I440" t="str">
            <v>PRINCESA 2</v>
          </cell>
          <cell r="J440" t="str">
            <v>*210209&lt;br&gt;PUNO-AZANGARO-POTONI</v>
          </cell>
          <cell r="K440" t="str">
            <v>*56&lt;br&gt;SOLARI HENRY</v>
          </cell>
          <cell r="L440" t="str">
            <v>APROBADO</v>
          </cell>
          <cell r="P440" t="str">
            <v>USD</v>
          </cell>
        </row>
        <row r="441">
          <cell r="A441">
            <v>1599262</v>
          </cell>
          <cell r="B441">
            <v>1418</v>
          </cell>
          <cell r="C441" t="str">
            <v>DIA</v>
          </cell>
          <cell r="D441">
            <v>38807</v>
          </cell>
          <cell r="E441">
            <v>2006</v>
          </cell>
          <cell r="F441">
            <v>3</v>
          </cell>
          <cell r="G441" t="str">
            <v>BRACAMONTE ORTIZ GUILLERMO ENRIQUE</v>
          </cell>
          <cell r="H441" t="str">
            <v>SAMILIA</v>
          </cell>
          <cell r="I441" t="str">
            <v>SAMILIA (MODIFICACION)</v>
          </cell>
          <cell r="J441" t="str">
            <v>*210301&lt;br&gt;PUNO-CARABAYA-MACUSANI</v>
          </cell>
          <cell r="K441" t="str">
            <v>*56&lt;br&gt;SOLARI HENRY</v>
          </cell>
          <cell r="L441" t="str">
            <v>APROBADO</v>
          </cell>
          <cell r="P441" t="str">
            <v>USD</v>
          </cell>
        </row>
        <row r="442">
          <cell r="A442">
            <v>1599264</v>
          </cell>
          <cell r="B442">
            <v>1419</v>
          </cell>
          <cell r="C442" t="str">
            <v>DIA</v>
          </cell>
          <cell r="D442">
            <v>38807</v>
          </cell>
          <cell r="E442">
            <v>2006</v>
          </cell>
          <cell r="F442">
            <v>3</v>
          </cell>
          <cell r="G442" t="str">
            <v>BRACAMONTE ORTIZ GUILLERMO ENRIQUE</v>
          </cell>
          <cell r="H442" t="str">
            <v>CALVARIO</v>
          </cell>
          <cell r="I442" t="str">
            <v>CALVARIO (MODIFICACION)</v>
          </cell>
          <cell r="J442" t="str">
            <v>*210305&lt;br&gt;PUNO-CARABAYA-CORANI</v>
          </cell>
          <cell r="K442" t="str">
            <v>*56&lt;br&gt;SOLARI HENRY</v>
          </cell>
          <cell r="L442" t="str">
            <v>APROBADO</v>
          </cell>
          <cell r="P442" t="str">
            <v>USD</v>
          </cell>
        </row>
        <row r="443">
          <cell r="A443">
            <v>1625644</v>
          </cell>
          <cell r="B443">
            <v>1483</v>
          </cell>
          <cell r="C443" t="str">
            <v>DIA</v>
          </cell>
          <cell r="D443">
            <v>38943</v>
          </cell>
          <cell r="E443">
            <v>2006</v>
          </cell>
          <cell r="F443">
            <v>8</v>
          </cell>
          <cell r="G443" t="str">
            <v>BRACAMONTE ORTIZ GUILLERMO ENRIQUE</v>
          </cell>
          <cell r="H443" t="str">
            <v>NILDA WP</v>
          </cell>
          <cell r="I443" t="str">
            <v>NILDA WP</v>
          </cell>
          <cell r="J443" t="str">
            <v>*210208&lt;br&gt;PUNO-AZANGARO-MUÑANI</v>
          </cell>
          <cell r="K443" t="str">
            <v>*49&lt;br&gt;RETAMOZO PLACIDO</v>
          </cell>
          <cell r="L443" t="str">
            <v>APROBADO</v>
          </cell>
          <cell r="P443" t="str">
            <v>USD</v>
          </cell>
        </row>
        <row r="444">
          <cell r="A444">
            <v>1625663</v>
          </cell>
          <cell r="B444">
            <v>1484</v>
          </cell>
          <cell r="C444" t="str">
            <v>DIA</v>
          </cell>
          <cell r="D444">
            <v>38943</v>
          </cell>
          <cell r="E444">
            <v>2006</v>
          </cell>
          <cell r="F444">
            <v>8</v>
          </cell>
          <cell r="G444" t="str">
            <v>BRACAMONTE ORTIZ GUILLERMO ENRIQUE</v>
          </cell>
          <cell r="H444" t="str">
            <v>PILUNANI</v>
          </cell>
          <cell r="I444" t="str">
            <v>PILUNANI</v>
          </cell>
          <cell r="J444" t="str">
            <v>*211001&lt;br&gt;PUNO-SAN ANTONIO DE PUTINA-PUTINA</v>
          </cell>
          <cell r="K444" t="str">
            <v>*62&lt;br&gt;VILLEGAS ANA</v>
          </cell>
          <cell r="L444" t="str">
            <v>APROBADO</v>
          </cell>
          <cell r="P444" t="str">
            <v>USD</v>
          </cell>
        </row>
        <row r="445">
          <cell r="A445">
            <v>1625665</v>
          </cell>
          <cell r="B445">
            <v>1485</v>
          </cell>
          <cell r="C445" t="str">
            <v>DIA</v>
          </cell>
          <cell r="D445">
            <v>38943</v>
          </cell>
          <cell r="E445">
            <v>2006</v>
          </cell>
          <cell r="F445">
            <v>8</v>
          </cell>
          <cell r="G445" t="str">
            <v>BRACAMONTE ORTIZ GUILLERMO ENRIQUE</v>
          </cell>
          <cell r="I445" t="str">
            <v>PRINCESA 2</v>
          </cell>
          <cell r="J445" t="str">
            <v>*210209&lt;br&gt;PUNO-AZANGARO-POTONI</v>
          </cell>
          <cell r="K445" t="str">
            <v>*1&lt;br&gt;ACEVEDO FERNANDEZ ELIAS</v>
          </cell>
          <cell r="L445" t="str">
            <v>APROBADO</v>
          </cell>
          <cell r="P445" t="str">
            <v>USD</v>
          </cell>
        </row>
        <row r="446">
          <cell r="A446">
            <v>1626409</v>
          </cell>
          <cell r="B446">
            <v>1486</v>
          </cell>
          <cell r="C446" t="str">
            <v>DIA</v>
          </cell>
          <cell r="D446">
            <v>38945</v>
          </cell>
          <cell r="E446">
            <v>2006</v>
          </cell>
          <cell r="F446">
            <v>8</v>
          </cell>
          <cell r="G446" t="str">
            <v>BRACAMONTE ORTIZ GUILLERMO ENRIQUE</v>
          </cell>
          <cell r="H446" t="str">
            <v>TRIUNFADOR</v>
          </cell>
          <cell r="I446" t="str">
            <v>TRIUNFADOR 5</v>
          </cell>
          <cell r="J446" t="str">
            <v>*210301&lt;br&gt;PUNO-CARABAYA-MACUSANI</v>
          </cell>
          <cell r="K446" t="str">
            <v>*49&lt;br&gt;RETAMOZO PLACIDO</v>
          </cell>
          <cell r="L446" t="str">
            <v>APROBADO</v>
          </cell>
          <cell r="P446" t="str">
            <v>USD</v>
          </cell>
        </row>
        <row r="447">
          <cell r="A447">
            <v>1626411</v>
          </cell>
          <cell r="B447">
            <v>1487</v>
          </cell>
          <cell r="C447" t="str">
            <v>DIA</v>
          </cell>
          <cell r="D447">
            <v>38945</v>
          </cell>
          <cell r="E447">
            <v>2006</v>
          </cell>
          <cell r="F447">
            <v>8</v>
          </cell>
          <cell r="G447" t="str">
            <v>BRACAMONTE ORTIZ GUILLERMO ENRIQUE</v>
          </cell>
          <cell r="H447" t="str">
            <v>CALVARIO</v>
          </cell>
          <cell r="I447" t="str">
            <v>CALVARIO II</v>
          </cell>
          <cell r="J447" t="str">
            <v>*210305&lt;br&gt;PUNO-CARABAYA-CORANI</v>
          </cell>
          <cell r="K447" t="str">
            <v>*62&lt;br&gt;VILLEGAS ANA</v>
          </cell>
          <cell r="L447" t="str">
            <v>APROBADO&lt;br/&gt;NOTIFICADO A LA EMPRESA</v>
          </cell>
          <cell r="P447" t="str">
            <v>USD</v>
          </cell>
        </row>
        <row r="448">
          <cell r="A448">
            <v>1626414</v>
          </cell>
          <cell r="B448">
            <v>1488</v>
          </cell>
          <cell r="C448" t="str">
            <v>DIA</v>
          </cell>
          <cell r="D448">
            <v>38945</v>
          </cell>
          <cell r="E448">
            <v>2006</v>
          </cell>
          <cell r="F448">
            <v>8</v>
          </cell>
          <cell r="G448" t="str">
            <v>BRACAMONTE ORTIZ GUILLERMO ENRIQUE</v>
          </cell>
          <cell r="H448" t="str">
            <v>TRIUNFADOR</v>
          </cell>
          <cell r="I448" t="str">
            <v>TRIUNFADOR 4</v>
          </cell>
          <cell r="J448" t="str">
            <v>*210301&lt;br&gt;PUNO-CARABAYA-MACUSANI</v>
          </cell>
          <cell r="K448" t="str">
            <v>*49&lt;br&gt;RETAMOZO PLACIDO</v>
          </cell>
          <cell r="L448" t="str">
            <v>APROBADO</v>
          </cell>
          <cell r="P448" t="str">
            <v>USD</v>
          </cell>
        </row>
        <row r="449">
          <cell r="A449">
            <v>1626415</v>
          </cell>
          <cell r="B449">
            <v>1489</v>
          </cell>
          <cell r="C449" t="str">
            <v>DIA</v>
          </cell>
          <cell r="D449">
            <v>38945</v>
          </cell>
          <cell r="E449">
            <v>2006</v>
          </cell>
          <cell r="F449">
            <v>8</v>
          </cell>
          <cell r="G449" t="str">
            <v>BRACAMONTE ORTIZ GUILLERMO ENRIQUE</v>
          </cell>
          <cell r="H449" t="str">
            <v>SAMILIA</v>
          </cell>
          <cell r="I449" t="str">
            <v>SAMILIO I</v>
          </cell>
          <cell r="J449" t="str">
            <v>*210301&lt;br&gt;PUNO-CARABAYA-MACUSANI</v>
          </cell>
          <cell r="K449" t="str">
            <v>*49&lt;br&gt;RETAMOZO PLACIDO</v>
          </cell>
          <cell r="L449" t="str">
            <v>APROBADO</v>
          </cell>
          <cell r="P449" t="str">
            <v>USD</v>
          </cell>
        </row>
        <row r="450">
          <cell r="A450">
            <v>1626417</v>
          </cell>
          <cell r="B450">
            <v>1490</v>
          </cell>
          <cell r="C450" t="str">
            <v>DIA</v>
          </cell>
          <cell r="D450">
            <v>38945</v>
          </cell>
          <cell r="E450">
            <v>2006</v>
          </cell>
          <cell r="F450">
            <v>8</v>
          </cell>
          <cell r="G450" t="str">
            <v>BRACAMONTE ORTIZ GUILLERMO ENRIQUE</v>
          </cell>
          <cell r="I450" t="str">
            <v>TRIUNFADOR I</v>
          </cell>
          <cell r="J450" t="str">
            <v>*210305&lt;br&gt;PUNO-CARABAYA-CORANI</v>
          </cell>
          <cell r="K450" t="str">
            <v>*49&lt;br&gt;RETAMOZO PLACIDO</v>
          </cell>
          <cell r="L450" t="str">
            <v>APROBADO&lt;br/&gt;NOTIFICADO A LA EMPRESA</v>
          </cell>
          <cell r="P450" t="str">
            <v>USD</v>
          </cell>
        </row>
        <row r="451">
          <cell r="A451">
            <v>1626418</v>
          </cell>
          <cell r="B451">
            <v>1491</v>
          </cell>
          <cell r="C451" t="str">
            <v>DIA</v>
          </cell>
          <cell r="D451">
            <v>38945</v>
          </cell>
          <cell r="E451">
            <v>2006</v>
          </cell>
          <cell r="F451">
            <v>8</v>
          </cell>
          <cell r="G451" t="str">
            <v>BRACAMONTE ORTIZ GUILLERMO ENRIQUE</v>
          </cell>
          <cell r="I451" t="str">
            <v>CALVARIO III</v>
          </cell>
          <cell r="J451" t="str">
            <v>*210305&lt;br&gt;PUNO-CARABAYA-CORANI</v>
          </cell>
          <cell r="K451" t="str">
            <v>*49&lt;br&gt;RETAMOZO PLACIDO</v>
          </cell>
          <cell r="L451" t="str">
            <v>APROBADO&lt;br/&gt;NOTIFICADO A LA EMPRESA</v>
          </cell>
          <cell r="P451" t="str">
            <v>USD</v>
          </cell>
        </row>
        <row r="452">
          <cell r="A452">
            <v>1643748</v>
          </cell>
          <cell r="B452">
            <v>1525</v>
          </cell>
          <cell r="C452" t="str">
            <v>DIA</v>
          </cell>
          <cell r="D452">
            <v>39009</v>
          </cell>
          <cell r="E452">
            <v>2006</v>
          </cell>
          <cell r="F452">
            <v>10</v>
          </cell>
          <cell r="G452" t="str">
            <v>BRACAMONTE ORTIZ GUILLERMO ENRIQUE</v>
          </cell>
          <cell r="H452" t="str">
            <v>PRINCESA 2</v>
          </cell>
          <cell r="I452" t="str">
            <v>PRINCESA 2 (MODIFICACION)</v>
          </cell>
          <cell r="J452" t="str">
            <v>*210209&lt;br&gt;PUNO-AZANGARO-POTONI</v>
          </cell>
          <cell r="K452" t="str">
            <v>*1&lt;br&gt;ACEVEDO FERNANDEZ ELIAS</v>
          </cell>
          <cell r="L452" t="str">
            <v>APROBADO&lt;br/&gt;NOTIFICADO A LA EMPRESA</v>
          </cell>
          <cell r="P452" t="str">
            <v>USD</v>
          </cell>
        </row>
        <row r="453">
          <cell r="A453">
            <v>2302810</v>
          </cell>
          <cell r="B453">
            <v>3931</v>
          </cell>
          <cell r="C453" t="str">
            <v>DIA</v>
          </cell>
          <cell r="D453">
            <v>41446</v>
          </cell>
          <cell r="E453">
            <v>2013</v>
          </cell>
          <cell r="F453">
            <v>6</v>
          </cell>
          <cell r="G453" t="str">
            <v>BRAEVAL   S.A.C.</v>
          </cell>
          <cell r="H453" t="str">
            <v>ARCOPUNCO</v>
          </cell>
          <cell r="I453" t="str">
            <v>ARCOPUNCO</v>
          </cell>
          <cell r="J453" t="str">
            <v>*090106&lt;br&gt;HUANCAVELICA-HUANCAVELICA-HUACHOCOLPA,*090411&lt;br&gt;HUANCAVELICA-CASTROVIRREYNA-SANTA ANA</v>
          </cell>
          <cell r="K453" t="str">
            <v>*8&lt;br&gt;BREÑA TORRES GRACIELA,*310&lt;br&gt;ROSALES GONZALES LUIS ALBERTO,*179&lt;br&gt;ZEGARRA ANCAJIMA, ANA SOFIA</v>
          </cell>
          <cell r="L453" t="str">
            <v>APROBADO&lt;br/&gt;NOTIFICADO A LA EMPRESA</v>
          </cell>
          <cell r="O453">
            <v>12000</v>
          </cell>
          <cell r="P453" t="str">
            <v>USD</v>
          </cell>
        </row>
        <row r="454">
          <cell r="A454">
            <v>3105725</v>
          </cell>
          <cell r="B454">
            <v>8614</v>
          </cell>
          <cell r="C454" t="str">
            <v>FTA</v>
          </cell>
          <cell r="D454">
            <v>44188</v>
          </cell>
          <cell r="E454">
            <v>2020</v>
          </cell>
          <cell r="F454">
            <v>12</v>
          </cell>
          <cell r="G454" t="str">
            <v>BRILLANDINO MINERALES S.A.C.</v>
          </cell>
          <cell r="H454" t="str">
            <v>RIQUEZA</v>
          </cell>
          <cell r="I454" t="str">
            <v>RIQUEZA</v>
          </cell>
          <cell r="J454" t="str">
            <v>*090102&lt;br&gt;HUANCAVELICA-HUANCAVELICA-ACOBAMBILLA</v>
          </cell>
          <cell r="K454" t="str">
            <v>*610&lt;br&gt;FARFAN REYES MIRIAM ELIZABETH,*688&lt;br&gt;COTITO LEZAMA STEFANY ARACELY (Apoyo),*684&lt;br&gt;MARTEL GORA MIGUEL LUIS</v>
          </cell>
          <cell r="L454" t="str">
            <v>APROBADO&lt;br/&gt;NOTIFICADO A LA EMPRESA</v>
          </cell>
          <cell r="M454" t="str">
            <v>ResDirec-0002-2021/MINEM-DGAAM</v>
          </cell>
          <cell r="N454" t="str">
            <v>14/01/2021</v>
          </cell>
          <cell r="O454">
            <v>1700000</v>
          </cell>
          <cell r="P454" t="str">
            <v>USD</v>
          </cell>
        </row>
        <row r="455">
          <cell r="A455">
            <v>1709827</v>
          </cell>
          <cell r="B455">
            <v>4805</v>
          </cell>
          <cell r="C455" t="str">
            <v>EIA</v>
          </cell>
          <cell r="D455">
            <v>39295</v>
          </cell>
          <cell r="E455">
            <v>2007</v>
          </cell>
          <cell r="F455">
            <v>8</v>
          </cell>
          <cell r="G455" t="str">
            <v>CAL &amp; CEMENTO SUR S.A.</v>
          </cell>
          <cell r="H455" t="str">
            <v>CARACOTO</v>
          </cell>
          <cell r="I455" t="str">
            <v>EXPLOTACION DE CALIZAS CANTERA AYACUCHO</v>
          </cell>
          <cell r="J455" t="str">
            <v>*211104&lt;br&gt;PUNO-SAN ROMAN-CARACOTO</v>
          </cell>
          <cell r="K455" t="str">
            <v>*12&lt;br&gt;DEL CASTILLO ALCANTARA AIME</v>
          </cell>
          <cell r="L455" t="str">
            <v>OPINADO</v>
          </cell>
          <cell r="P455" t="str">
            <v>USD</v>
          </cell>
        </row>
        <row r="456">
          <cell r="A456">
            <v>2338215</v>
          </cell>
          <cell r="B456">
            <v>6663</v>
          </cell>
          <cell r="C456" t="str">
            <v>PC</v>
          </cell>
          <cell r="D456">
            <v>41575</v>
          </cell>
          <cell r="E456">
            <v>2013</v>
          </cell>
          <cell r="F456">
            <v>10</v>
          </cell>
          <cell r="G456" t="str">
            <v>CAL &amp; CEMENTO SUR S.A.</v>
          </cell>
          <cell r="H456" t="str">
            <v>CARACOTO</v>
          </cell>
          <cell r="I456" t="str">
            <v>PLAN DE CIERRE DE CANTERA ANTIGUA Y CANTERA AYACUCHO-CEMENTO SUR S.A.</v>
          </cell>
          <cell r="J456" t="str">
            <v>*211104&lt;br&gt;PUNO-SAN ROMAN-CARACOTO</v>
          </cell>
          <cell r="K456" t="str">
            <v>*21&lt;br&gt;PAREDES PACHECO RUFO</v>
          </cell>
          <cell r="L456" t="str">
            <v>APROBADO&lt;br/&gt;NOTIFICADO A LA EMPRESA</v>
          </cell>
          <cell r="P456" t="str">
            <v>USD</v>
          </cell>
        </row>
        <row r="457">
          <cell r="A457">
            <v>1054235</v>
          </cell>
          <cell r="B457">
            <v>4314</v>
          </cell>
          <cell r="C457" t="str">
            <v>EIA</v>
          </cell>
          <cell r="D457">
            <v>35123</v>
          </cell>
          <cell r="E457">
            <v>1996</v>
          </cell>
          <cell r="F457">
            <v>2</v>
          </cell>
          <cell r="G457" t="str">
            <v>CAL MINERA S.A.</v>
          </cell>
          <cell r="H457" t="str">
            <v>CALMINSA</v>
          </cell>
          <cell r="I457" t="str">
            <v>PLANTA DE BENEFICIO</v>
          </cell>
          <cell r="J457" t="str">
            <v>*040305&lt;br&gt;AREQUIPA-CARAVELI-BELLA UNION</v>
          </cell>
          <cell r="K457" t="str">
            <v>*29&lt;br&gt;ARCHIVO</v>
          </cell>
          <cell r="L457" t="str">
            <v>APROBADO</v>
          </cell>
          <cell r="P457" t="str">
            <v>USD</v>
          </cell>
        </row>
        <row r="458">
          <cell r="A458">
            <v>1755462</v>
          </cell>
          <cell r="B458">
            <v>4843</v>
          </cell>
          <cell r="C458" t="str">
            <v>EIA</v>
          </cell>
          <cell r="D458">
            <v>39482</v>
          </cell>
          <cell r="E458">
            <v>2008</v>
          </cell>
          <cell r="F458">
            <v>2</v>
          </cell>
          <cell r="G458" t="str">
            <v>CALCIOS DEL PACIFICO SUR S.A.</v>
          </cell>
          <cell r="H458" t="str">
            <v>DIANA 1 Y DIANA 2</v>
          </cell>
          <cell r="I458" t="str">
            <v>EXPLOTACION DE LAS CANCHUELAS DE LAS CONCESIONES DIANA 1 Y DIANA 2</v>
          </cell>
          <cell r="J458" t="str">
            <v>*040305&lt;br&gt;AREQUIPA-CARAVELI-BELLA UNION</v>
          </cell>
          <cell r="K458" t="str">
            <v>*12&lt;br&gt;DEL CASTILLO ALCANTARA AIME</v>
          </cell>
          <cell r="L458" t="str">
            <v>OPINADO</v>
          </cell>
          <cell r="P458" t="str">
            <v>USD</v>
          </cell>
        </row>
        <row r="459">
          <cell r="A459">
            <v>22697</v>
          </cell>
          <cell r="B459">
            <v>4358</v>
          </cell>
          <cell r="C459" t="str">
            <v>EIA</v>
          </cell>
          <cell r="D459">
            <v>35647</v>
          </cell>
          <cell r="E459">
            <v>1997</v>
          </cell>
          <cell r="F459">
            <v>8</v>
          </cell>
          <cell r="G459" t="str">
            <v>CALERA CUT OFF S.A.C.</v>
          </cell>
          <cell r="H459" t="str">
            <v>CALERA CUT OFF - AIRE</v>
          </cell>
          <cell r="I459" t="str">
            <v>EXPLOTACIÓN DE CALIZAS</v>
          </cell>
          <cell r="J459" t="str">
            <v>*120810&lt;br&gt;JUNIN-YAULI-YAULI</v>
          </cell>
          <cell r="K459" t="str">
            <v>*29&lt;br&gt;ARCHIVO</v>
          </cell>
          <cell r="L459" t="str">
            <v>APROBADO</v>
          </cell>
          <cell r="P459" t="str">
            <v>USD</v>
          </cell>
        </row>
        <row r="460">
          <cell r="A460">
            <v>1626754</v>
          </cell>
          <cell r="B460">
            <v>6355</v>
          </cell>
          <cell r="C460" t="str">
            <v>PC</v>
          </cell>
          <cell r="D460">
            <v>38945</v>
          </cell>
          <cell r="E460">
            <v>2006</v>
          </cell>
          <cell r="F460">
            <v>8</v>
          </cell>
          <cell r="G460" t="str">
            <v>CALERA CUT OFF S.A.C.</v>
          </cell>
          <cell r="H460" t="str">
            <v>U.E.A. TRINCHERPE</v>
          </cell>
          <cell r="J460" t="str">
            <v>*120406&lt;br&gt;JUNIN-JAUJA-CURICACA</v>
          </cell>
          <cell r="K460" t="str">
            <v>*49&lt;br&gt;RETAMOZO PLACIDO</v>
          </cell>
          <cell r="L460" t="str">
            <v>CONCLUIDO</v>
          </cell>
          <cell r="P460" t="str">
            <v>USD</v>
          </cell>
        </row>
        <row r="461">
          <cell r="A461">
            <v>1332664</v>
          </cell>
          <cell r="B461">
            <v>4544</v>
          </cell>
          <cell r="C461" t="str">
            <v>EIA</v>
          </cell>
          <cell r="D461">
            <v>37120</v>
          </cell>
          <cell r="E461">
            <v>2001</v>
          </cell>
          <cell r="F461">
            <v>8</v>
          </cell>
          <cell r="G461" t="str">
            <v>CALIZA CEMENTO INCA S.A.</v>
          </cell>
          <cell r="H461" t="str">
            <v>PLANTA INDUSTRIAL</v>
          </cell>
          <cell r="I461" t="str">
            <v>INSTALACION</v>
          </cell>
          <cell r="J461" t="str">
            <v>*150125&lt;br&gt;LIMA-LIMA-PUENTE PIEDRA</v>
          </cell>
          <cell r="K461" t="str">
            <v>*1&lt;br&gt;ACEVEDO FERNANDEZ ELIAS</v>
          </cell>
          <cell r="L461" t="str">
            <v>OPINADO</v>
          </cell>
          <cell r="P461" t="str">
            <v>USD</v>
          </cell>
        </row>
        <row r="462">
          <cell r="A462">
            <v>1003896</v>
          </cell>
          <cell r="B462">
            <v>4281</v>
          </cell>
          <cell r="C462" t="str">
            <v>EIA</v>
          </cell>
          <cell r="D462">
            <v>34806</v>
          </cell>
          <cell r="E462">
            <v>1995</v>
          </cell>
          <cell r="F462">
            <v>4</v>
          </cell>
          <cell r="G462" t="str">
            <v>CALIZAS ASCOPE S.A.</v>
          </cell>
          <cell r="H462" t="str">
            <v>CALIFORNIA 2</v>
          </cell>
          <cell r="I462" t="str">
            <v>PLANTA DE BENEFICIO</v>
          </cell>
          <cell r="J462" t="str">
            <v>*060505&lt;br&gt;CAJAMARCA-CONTUMAZA-SAN BENITO</v>
          </cell>
          <cell r="K462" t="str">
            <v>*29&lt;br&gt;ARCHIVO</v>
          </cell>
          <cell r="L462" t="str">
            <v>APROBADO</v>
          </cell>
          <cell r="P462" t="str">
            <v>USD</v>
          </cell>
        </row>
        <row r="463">
          <cell r="A463">
            <v>1264380</v>
          </cell>
          <cell r="B463">
            <v>4463</v>
          </cell>
          <cell r="C463" t="str">
            <v>EIA</v>
          </cell>
          <cell r="D463">
            <v>36514</v>
          </cell>
          <cell r="E463">
            <v>1999</v>
          </cell>
          <cell r="F463">
            <v>12</v>
          </cell>
          <cell r="G463" t="str">
            <v>CALMELL DEL SOLAR ZUÑIGA  JOSE FERNANDO</v>
          </cell>
          <cell r="H463" t="str">
            <v>DON GERMAN</v>
          </cell>
          <cell r="I463" t="str">
            <v>EXPLOTACION DE ARCILLA</v>
          </cell>
          <cell r="J463" t="str">
            <v>*120101&lt;br&gt;JUNIN-HUANCAYO-HUANCAYO</v>
          </cell>
          <cell r="K463" t="str">
            <v>*50&lt;br&gt;RODAS EDDI</v>
          </cell>
          <cell r="L463" t="str">
            <v>DESAPROBADO</v>
          </cell>
          <cell r="P463" t="str">
            <v>USD</v>
          </cell>
        </row>
        <row r="464">
          <cell r="A464">
            <v>2231480</v>
          </cell>
          <cell r="B464">
            <v>5238</v>
          </cell>
          <cell r="C464" t="str">
            <v>EIA</v>
          </cell>
          <cell r="D464">
            <v>41176</v>
          </cell>
          <cell r="E464">
            <v>2012</v>
          </cell>
          <cell r="F464">
            <v>9</v>
          </cell>
          <cell r="G464" t="str">
            <v>CALQUIPA S.A.C.</v>
          </cell>
          <cell r="H464" t="str">
            <v>NEGRO AFRICANO</v>
          </cell>
          <cell r="I464" t="str">
            <v>EXPLOTACION CANTERA NEGRO AFRICANO</v>
          </cell>
          <cell r="J464" t="str">
            <v>*040504&lt;br&gt;AREQUIPA-CAYLLOMA-CALLALLI</v>
          </cell>
          <cell r="K464" t="str">
            <v>*2&lt;br&gt;ACOSTA ARCE MICHAEL</v>
          </cell>
          <cell r="L464" t="str">
            <v>OPINADO</v>
          </cell>
          <cell r="P464" t="str">
            <v>USD</v>
          </cell>
        </row>
        <row r="465">
          <cell r="A465">
            <v>2660015</v>
          </cell>
          <cell r="B465">
            <v>6884</v>
          </cell>
          <cell r="C465" t="str">
            <v>DIA</v>
          </cell>
          <cell r="D465">
            <v>42703</v>
          </cell>
          <cell r="E465">
            <v>2016</v>
          </cell>
          <cell r="F465">
            <v>11</v>
          </cell>
          <cell r="G465" t="str">
            <v>CAMINO RESOURCES S.A.C.</v>
          </cell>
          <cell r="H465" t="str">
            <v>UNIDAD MINERA CHAPITO</v>
          </cell>
          <cell r="I465" t="str">
            <v>CHAPITO</v>
          </cell>
          <cell r="J465" t="str">
            <v>*040304&lt;br&gt;AREQUIPA-CARAVELI-ATIQUIPA</v>
          </cell>
          <cell r="K465" t="str">
            <v>*25&lt;br&gt;PRADO VELASQUEZ ALFONSO,*164&lt;br&gt;TREJO PANTOJA CYNTHIA,*67&lt;br&gt;PIZARRO LLANOS RICHARD</v>
          </cell>
          <cell r="L465" t="str">
            <v>APROBADO&lt;br/&gt;NOTIFICADO A LA EMPRESA</v>
          </cell>
          <cell r="O465">
            <v>1210026</v>
          </cell>
          <cell r="P465" t="str">
            <v>USD</v>
          </cell>
        </row>
        <row r="466">
          <cell r="A466">
            <v>2707834</v>
          </cell>
          <cell r="B466">
            <v>7183</v>
          </cell>
          <cell r="C466" t="str">
            <v>DIA</v>
          </cell>
          <cell r="D466">
            <v>42881</v>
          </cell>
          <cell r="E466">
            <v>2017</v>
          </cell>
          <cell r="F466">
            <v>5</v>
          </cell>
          <cell r="G466" t="str">
            <v>CAMINO RESOURCES S.A.C.</v>
          </cell>
          <cell r="H466" t="str">
            <v>CHAPITO II</v>
          </cell>
          <cell r="I466" t="str">
            <v>CHAPITO II</v>
          </cell>
          <cell r="J466" t="str">
            <v>*040313&lt;br&gt;AREQUIPA-CARAVELI-YAUCA</v>
          </cell>
          <cell r="K466" t="str">
            <v>*310&lt;br&gt;ROSALES GONZALES LUIS ALBERTO,*610&lt;br&gt;FARFAN REYES MIRIAM ELIZABETH,*516&lt;br&gt;ROBLES MEDINA, IVAN,*500&lt;br&gt;TRELLES TICSE TANIA LUZ MARINA (apoyo),*346&lt;br&gt;TIPULA MAMANI, RICHARD JOHNSON</v>
          </cell>
          <cell r="L466" t="str">
            <v>DESISTIDO&lt;br/&gt;NOTIFICADO A LA EMPRESA</v>
          </cell>
          <cell r="M466" t="str">
            <v>ResDirec-0173-2017/MEM-DGAAM</v>
          </cell>
          <cell r="N466" t="str">
            <v>15/06/2017</v>
          </cell>
          <cell r="O466">
            <v>3582726</v>
          </cell>
          <cell r="P466" t="str">
            <v>USD</v>
          </cell>
        </row>
        <row r="467">
          <cell r="A467">
            <v>2726543</v>
          </cell>
          <cell r="B467">
            <v>7245</v>
          </cell>
          <cell r="C467" t="str">
            <v>DIA</v>
          </cell>
          <cell r="D467">
            <v>42938</v>
          </cell>
          <cell r="E467">
            <v>2017</v>
          </cell>
          <cell r="F467">
            <v>7</v>
          </cell>
          <cell r="G467" t="str">
            <v>CAMINO RESOURCES S.A.C.</v>
          </cell>
          <cell r="H467" t="str">
            <v>CHAPITO II</v>
          </cell>
          <cell r="I467" t="str">
            <v>CHAPITO II</v>
          </cell>
          <cell r="J467" t="str">
            <v>*040313&lt;br&gt;AREQUIPA-CARAVELI-YAUCA</v>
          </cell>
          <cell r="K467" t="str">
            <v>*25&lt;br&gt;PRADO VELASQUEZ ALFONSO,*518&lt;br&gt;CHUQUIMANTARI ARTEAGA RUDDY ANDRE (APOYO),*509&lt;br&gt;CRUZ LEDESMA, DEISY ROSALIA,*310&lt;br&gt;ROSALES GONZALES LUIS ALBERTO</v>
          </cell>
          <cell r="L467" t="str">
            <v>APROBADO&lt;br/&gt;NOTIFICADO A LA EMPRESA</v>
          </cell>
          <cell r="M467" t="str">
            <v>ResDirec-0211-2019/MINEM-DGAAM</v>
          </cell>
          <cell r="N467" t="str">
            <v>03/12/2019</v>
          </cell>
          <cell r="O467">
            <v>3382726</v>
          </cell>
          <cell r="P467" t="str">
            <v>USD</v>
          </cell>
        </row>
        <row r="468">
          <cell r="A468">
            <v>2748430</v>
          </cell>
          <cell r="B468">
            <v>7325</v>
          </cell>
          <cell r="C468" t="str">
            <v>DIA</v>
          </cell>
          <cell r="D468">
            <v>43018</v>
          </cell>
          <cell r="E468">
            <v>2017</v>
          </cell>
          <cell r="F468">
            <v>10</v>
          </cell>
          <cell r="G468" t="str">
            <v>CAMINO RESOURCES S.A.C.</v>
          </cell>
          <cell r="H468" t="str">
            <v>UNIDAD MINERA CHAPITO</v>
          </cell>
          <cell r="I468" t="str">
            <v>CHAPITO</v>
          </cell>
          <cell r="J468" t="str">
            <v>*040304&lt;br&gt;AREQUIPA-CARAVELI-ATIQUIPA</v>
          </cell>
          <cell r="K468" t="str">
            <v>*25&lt;br&gt;PRADO VELASQUEZ ALFONSO,*550&lt;br&gt;PEREZ LEON, LUZMILA (APOYO),*310&lt;br&gt;ROSALES GONZALES LUIS ALBERTO</v>
          </cell>
          <cell r="L468" t="str">
            <v>APROBADO&lt;br/&gt;NOTIFICADO A LA EMPRESA</v>
          </cell>
          <cell r="O468">
            <v>2867476</v>
          </cell>
          <cell r="P468" t="str">
            <v>USD</v>
          </cell>
        </row>
        <row r="469">
          <cell r="A469">
            <v>2700924</v>
          </cell>
          <cell r="B469">
            <v>6530</v>
          </cell>
          <cell r="C469" t="str">
            <v>ITS</v>
          </cell>
          <cell r="D469">
            <v>42855</v>
          </cell>
          <cell r="E469">
            <v>2017</v>
          </cell>
          <cell r="F469">
            <v>4</v>
          </cell>
          <cell r="G469" t="str">
            <v>CAMINO RESOURCES S.A.C.</v>
          </cell>
          <cell r="H469" t="str">
            <v>UNIDAD MINERA CHAPITO</v>
          </cell>
          <cell r="I469" t="str">
            <v>MODIFICACIÓN DEL PROYECTO DE EXPLORACIÓN CHAPITO</v>
          </cell>
          <cell r="J469" t="str">
            <v>*040304&lt;br&gt;AREQUIPA-CARAVELI-ATIQUIPA</v>
          </cell>
          <cell r="K469" t="str">
            <v>*25&lt;br&gt;PRADO VELASQUEZ ALFONSO,*509&lt;br&gt;CRUZ LEDESMA, DEISY ROSALIA,*310&lt;br&gt;ROSALES GONZALES LUIS ALBERTO</v>
          </cell>
          <cell r="L469" t="str">
            <v>CONFORME&lt;br/&gt;NOTIFICADO A LA EMPRESA</v>
          </cell>
          <cell r="M469" t="str">
            <v>ResDirec-0154-2017/MEM-DGAAM</v>
          </cell>
          <cell r="N469" t="str">
            <v>23/05/2017</v>
          </cell>
          <cell r="O469">
            <v>1210026</v>
          </cell>
        </row>
        <row r="470">
          <cell r="A470">
            <v>2801896</v>
          </cell>
          <cell r="B470">
            <v>6862</v>
          </cell>
          <cell r="C470" t="str">
            <v>ITS</v>
          </cell>
          <cell r="D470">
            <v>43196</v>
          </cell>
          <cell r="E470">
            <v>2018</v>
          </cell>
          <cell r="F470">
            <v>4</v>
          </cell>
          <cell r="G470" t="str">
            <v>CAMINO RESOURCES S.A.C.</v>
          </cell>
          <cell r="H470" t="str">
            <v>UNIDAD MINERA CHAPITO</v>
          </cell>
          <cell r="I470" t="str">
            <v>MODIFICACION DEL PROYECTO CHAPITO</v>
          </cell>
          <cell r="J470" t="str">
            <v>*040304&lt;br&gt;AREQUIPA-CARAVELI-ATIQUIPA</v>
          </cell>
          <cell r="K47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70" t="str">
            <v>CONFORME&lt;br/&gt;NOTIFICADO A LA EMPRESA</v>
          </cell>
          <cell r="M470" t="str">
            <v>ResDirec-0094-2018/MEM-DGAAM</v>
          </cell>
          <cell r="N470" t="str">
            <v>04/05/2018</v>
          </cell>
          <cell r="O470">
            <v>7264700</v>
          </cell>
        </row>
        <row r="471">
          <cell r="A471">
            <v>3016971</v>
          </cell>
          <cell r="B471">
            <v>7259</v>
          </cell>
          <cell r="C471" t="str">
            <v>ITS</v>
          </cell>
          <cell r="D471">
            <v>43859</v>
          </cell>
          <cell r="E471">
            <v>2020</v>
          </cell>
          <cell r="F471">
            <v>1</v>
          </cell>
          <cell r="G471" t="str">
            <v>CAMINO RESOURCES S.A.C.</v>
          </cell>
          <cell r="H471" t="str">
            <v>CHAPITO II</v>
          </cell>
          <cell r="I471" t="str">
            <v>CHAPITO II</v>
          </cell>
          <cell r="J471" t="str">
            <v>*040313&lt;br&gt;AREQUIPA-CARAVELI-YAUCA</v>
          </cell>
          <cell r="K471" t="str">
            <v>*25&lt;br&gt;PRADO VELASQUEZ ALFONSO,*684&lt;br&gt;MARTEL GORA MIGUEL LUIS,*671&lt;br&gt;CUBAS PARIMANGO LORENZO JARED</v>
          </cell>
          <cell r="L471" t="str">
            <v>NO CONFORME&lt;br/&gt;NOTIFICADO A LA EMPRESA</v>
          </cell>
          <cell r="M471" t="str">
            <v>ResDirec-0040-2020/MINEM-DGAAM</v>
          </cell>
          <cell r="N471" t="str">
            <v>11/02/2020</v>
          </cell>
          <cell r="O471">
            <v>3382726</v>
          </cell>
        </row>
        <row r="472">
          <cell r="A472">
            <v>2810495</v>
          </cell>
          <cell r="B472">
            <v>7581</v>
          </cell>
          <cell r="C472" t="str">
            <v>EIAsd</v>
          </cell>
          <cell r="D472">
            <v>43225</v>
          </cell>
          <cell r="E472">
            <v>2018</v>
          </cell>
          <cell r="F472">
            <v>5</v>
          </cell>
          <cell r="G472" t="str">
            <v>CAMINO RESOURCES S.A.C.</v>
          </cell>
          <cell r="H472" t="str">
            <v>UNIDAD MINERA CHAPITO</v>
          </cell>
          <cell r="I472" t="str">
            <v>PROYECTO DE EXPLORACIÓN LOS CHAPITOS</v>
          </cell>
          <cell r="J472" t="str">
            <v>*040304&lt;br&gt;AREQUIPA-CARAVELI-ATIQUIPA</v>
          </cell>
          <cell r="K472" t="str">
            <v>*128&lt;br&gt;ESTELA SILVA MELANIO,*660&lt;br&gt;PARDO BONIFAZ JIMMY FRANK,*643&lt;br&gt;NISSE MEI-LIN GARCIA LAY,*618&lt;br&gt;BERROSPI GALINDO ROSA CATHERINE,*617&lt;br&gt;QUISPE CLEMENTE, KARLA BRIGHITT,*615&lt;br&gt;FIGUEROA REINOSO, LUIS ALBERTO,*597&lt;br&gt;CUELLAR JOAQUIN, MILAGROS IRENE,*581&lt;br&gt;ARENAS ESPINOZA,JULISSA,*570&lt;br&gt;PEREZ BALDEON KAREN GRACIELA,*525&lt;br&gt;QUISPE CLEMENTE, KARLA,*502&lt;br&gt;CERCEDO CAJAS DONNY LUCIA (APOYO)</v>
          </cell>
          <cell r="L472" t="str">
            <v>APROBADO&lt;br/&gt;NOTIFICADO A LA EMPRESA</v>
          </cell>
          <cell r="M472" t="str">
            <v>ResDirec-0058-2019/MEM-DGAAM</v>
          </cell>
          <cell r="N472" t="str">
            <v>30/04/2019</v>
          </cell>
          <cell r="O472">
            <v>41298600</v>
          </cell>
          <cell r="P472" t="str">
            <v>USD</v>
          </cell>
        </row>
        <row r="473">
          <cell r="A473">
            <v>3009924</v>
          </cell>
          <cell r="B473">
            <v>8244</v>
          </cell>
          <cell r="C473" t="str">
            <v>EIAsd</v>
          </cell>
          <cell r="D473">
            <v>43837</v>
          </cell>
          <cell r="E473">
            <v>2020</v>
          </cell>
          <cell r="F473">
            <v>1</v>
          </cell>
          <cell r="G473" t="str">
            <v>CANDELARIA RESOURCES S.A.C.</v>
          </cell>
          <cell r="H473" t="str">
            <v>PROYECTO DE EXPLORACIÓN MINERA CANDELARIA</v>
          </cell>
          <cell r="I473" t="str">
            <v>PROYECTO DE EXPLORACIÓN MINERA CANDELARIA</v>
          </cell>
          <cell r="J473" t="str">
            <v>*040114&lt;br&gt;AREQUIPA-AREQUIPA-POLOBAYA,*180205&lt;br&gt;MOQUEGUA-GENERAL SANCHEZ CERRO-LA CAPILLA</v>
          </cell>
          <cell r="K473" t="str">
            <v>*25&lt;br&gt;PRADO VELASQUEZ ALFONSO,*684&lt;br&gt;MARTEL GORA MIGUEL LUIS,*671&lt;br&gt;CUBAS PARIMANGO LORENZO JARED,*557&lt;br&gt;ZZ_ANA01,*556&lt;br&gt;ZZ_ANA02,*555&lt;br&gt;ZZ_ANA03,*554&lt;br&gt;ZZ_ANA04,*553&lt;br&gt;ZZ_ANA05,*552&lt;br&gt;ZZ_ANA06</v>
          </cell>
          <cell r="L473" t="str">
            <v>INADMISIBLE&lt;br/&gt;NOTIFICADO A LA EMPRESA</v>
          </cell>
          <cell r="M473" t="str">
            <v>ResDirec-0022-2020/MINEM-DGAAM</v>
          </cell>
          <cell r="N473" t="str">
            <v>23/01/2020</v>
          </cell>
          <cell r="O473">
            <v>3100000</v>
          </cell>
          <cell r="P473" t="str">
            <v>USD</v>
          </cell>
        </row>
        <row r="474">
          <cell r="A474">
            <v>2154941</v>
          </cell>
          <cell r="B474">
            <v>2748</v>
          </cell>
          <cell r="C474" t="str">
            <v>DIA</v>
          </cell>
          <cell r="D474">
            <v>40907</v>
          </cell>
          <cell r="E474">
            <v>2011</v>
          </cell>
          <cell r="F474">
            <v>12</v>
          </cell>
          <cell r="G474" t="str">
            <v>CANDENTE GOLD PERU S.A.C.</v>
          </cell>
          <cell r="H474" t="str">
            <v>TRES MARIAS</v>
          </cell>
          <cell r="I474" t="str">
            <v>TRES MARIAS</v>
          </cell>
          <cell r="J474" t="str">
            <v>*210111&lt;br&gt;PUNO-PUNO-PICHACANI,*210114&lt;br&gt;PUNO-PUNO-TIQUILLACA,*210113&lt;br&gt;PUNO-PUNO-SAN ANTONIO</v>
          </cell>
          <cell r="K474" t="str">
            <v>*8&lt;br&gt;BREÑA TORRES GRACIELA,*310&lt;br&gt;ROSALES GONZALES LUIS ALBERTO,*180&lt;br&gt;RAMIREZ PALET ALDO</v>
          </cell>
          <cell r="L474" t="str">
            <v>APROBADO&lt;br/&gt;NOTIFICADO A LA EMPRESA</v>
          </cell>
          <cell r="O474">
            <v>1408047.4</v>
          </cell>
          <cell r="P474" t="str">
            <v>USD</v>
          </cell>
        </row>
        <row r="475">
          <cell r="A475">
            <v>2193265</v>
          </cell>
          <cell r="B475">
            <v>3015</v>
          </cell>
          <cell r="C475" t="str">
            <v>DIA</v>
          </cell>
          <cell r="D475">
            <v>41057</v>
          </cell>
          <cell r="E475">
            <v>2012</v>
          </cell>
          <cell r="F475">
            <v>5</v>
          </cell>
          <cell r="G475" t="str">
            <v>CANDENTE GOLD PERU S.A.C.</v>
          </cell>
          <cell r="H475" t="str">
            <v>LUNAHUANA</v>
          </cell>
          <cell r="I475" t="str">
            <v>LUNAHUANA</v>
          </cell>
          <cell r="J475" t="str">
            <v>*150502&lt;br&gt;LIMA-CAÑETE-ASIA,*150506&lt;br&gt;LIMA-CAÑETE-COAYLLO</v>
          </cell>
          <cell r="K475" t="str">
            <v>*8&lt;br&gt;BREÑA TORRES GRACIELA,*310&lt;br&gt;ROSALES GONZALES LUIS ALBERTO,*179&lt;br&gt;ZEGARRA ANCAJIMA, ANA SOFIA</v>
          </cell>
          <cell r="L475" t="str">
            <v>APROBADO&lt;br/&gt;NOTIFICADO A LA EMPRESA</v>
          </cell>
          <cell r="O475">
            <v>468650</v>
          </cell>
          <cell r="P475" t="str">
            <v>USD</v>
          </cell>
        </row>
        <row r="476">
          <cell r="A476">
            <v>1983232</v>
          </cell>
          <cell r="B476">
            <v>2176</v>
          </cell>
          <cell r="C476" t="str">
            <v>EIAsd</v>
          </cell>
          <cell r="D476">
            <v>40287</v>
          </cell>
          <cell r="E476">
            <v>2010</v>
          </cell>
          <cell r="F476">
            <v>4</v>
          </cell>
          <cell r="G476" t="str">
            <v>CANTERAS DEL HALLAZGO S.A.C.</v>
          </cell>
          <cell r="H476" t="str">
            <v>CHUCAPACA</v>
          </cell>
          <cell r="I476" t="str">
            <v>AMPLIACION DEL PROYECTO DE EXPLORACION CHUCAPACA</v>
          </cell>
          <cell r="J476" t="str">
            <v>*180204&lt;br&gt;MOQUEGUA-GENERAL SANCHEZ CERRO-ICHUÑA</v>
          </cell>
          <cell r="K476" t="str">
            <v>*1&lt;br&gt;ACEVEDO FERNANDEZ ELIAS</v>
          </cell>
          <cell r="L476" t="str">
            <v>APROBADO</v>
          </cell>
          <cell r="P476" t="str">
            <v>USD</v>
          </cell>
        </row>
        <row r="477">
          <cell r="A477">
            <v>2252800</v>
          </cell>
          <cell r="B477">
            <v>3280</v>
          </cell>
          <cell r="C477" t="str">
            <v>EIAsd</v>
          </cell>
          <cell r="D477">
            <v>41254</v>
          </cell>
          <cell r="E477">
            <v>2012</v>
          </cell>
          <cell r="F477">
            <v>12</v>
          </cell>
          <cell r="G477" t="str">
            <v>CANTERAS DEL HALLAZGO S.A.C.</v>
          </cell>
          <cell r="H477" t="str">
            <v>CHUCAPACA</v>
          </cell>
          <cell r="I477" t="str">
            <v xml:space="preserve">MODIFICACIÓN DEL EIASD - CATEGORIA II DEL PROYECTO DE EXPLORACION CHUCAPACA </v>
          </cell>
          <cell r="J477" t="str">
            <v>*180204&lt;br&gt;MOQUEGUA-GENERAL SANCHEZ CERRO-ICHUÑA,*180206&lt;br&gt;MOQUEGUA-GENERAL SANCHEZ CERRO-LLOQUE</v>
          </cell>
          <cell r="K477" t="str">
            <v>*1&lt;br&gt;ACEVEDO FERNANDEZ ELIAS,*310&lt;br&gt;ROSALES GONZALES LUIS ALBERTO,*294&lt;br&gt;BEGGLO CACERES-OLAZO ADRIAN ,*223&lt;br&gt;BARDALES CORONEL YOLANDA</v>
          </cell>
          <cell r="L477" t="str">
            <v>DESISTIDO&lt;br/&gt;NOTIFICADO A LA EMPRESA</v>
          </cell>
          <cell r="M477" t="str">
            <v>ResDirec-0014-2013/MEM-AAM</v>
          </cell>
          <cell r="N477" t="str">
            <v>14/01/2013</v>
          </cell>
          <cell r="O477">
            <v>10000000</v>
          </cell>
          <cell r="P477" t="str">
            <v>USD</v>
          </cell>
        </row>
        <row r="478">
          <cell r="A478">
            <v>1473740</v>
          </cell>
          <cell r="B478">
            <v>1084</v>
          </cell>
          <cell r="C478" t="str">
            <v>DIA</v>
          </cell>
          <cell r="D478">
            <v>38157</v>
          </cell>
          <cell r="E478">
            <v>2004</v>
          </cell>
          <cell r="F478">
            <v>6</v>
          </cell>
          <cell r="G478" t="str">
            <v>CAÑARIACO COPPER PERU S.A.</v>
          </cell>
          <cell r="H478" t="str">
            <v>CAÑARIACO</v>
          </cell>
          <cell r="I478" t="str">
            <v>CAÑARIACO NORTE</v>
          </cell>
          <cell r="J478" t="str">
            <v>*140202&lt;br&gt;LAMBAYEQUE-FERREÑAFE-CAÑARIS</v>
          </cell>
          <cell r="K478" t="str">
            <v>*47&lt;br&gt;PINEDO CESAR</v>
          </cell>
          <cell r="L478" t="str">
            <v>APROBADO</v>
          </cell>
          <cell r="P478" t="str">
            <v>USD</v>
          </cell>
        </row>
        <row r="479">
          <cell r="A479">
            <v>2037290</v>
          </cell>
          <cell r="B479">
            <v>2284</v>
          </cell>
          <cell r="C479" t="str">
            <v>DIA</v>
          </cell>
          <cell r="D479">
            <v>40473</v>
          </cell>
          <cell r="E479">
            <v>2010</v>
          </cell>
          <cell r="F479">
            <v>10</v>
          </cell>
          <cell r="G479" t="str">
            <v>CAÑARIACO COPPER PERU S.A.</v>
          </cell>
          <cell r="H479" t="str">
            <v>CAÑARIACO</v>
          </cell>
          <cell r="I479" t="str">
            <v>QUEBRADA VERDE</v>
          </cell>
          <cell r="J479" t="str">
            <v>*140202&lt;br&gt;LAMBAYEQUE-FERREÑAFE-CAÑARIS</v>
          </cell>
          <cell r="K479" t="str">
            <v>*8&lt;br&gt;BREÑA TORRES GRACIELA</v>
          </cell>
          <cell r="L479" t="str">
            <v>NO PRESENTADO&lt;br/&gt;NOTIFICADO A LA EMPRESA</v>
          </cell>
          <cell r="P479" t="str">
            <v>USD</v>
          </cell>
        </row>
        <row r="480">
          <cell r="A480">
            <v>1507920</v>
          </cell>
          <cell r="B480">
            <v>1190</v>
          </cell>
          <cell r="C480" t="str">
            <v>EIAsd</v>
          </cell>
          <cell r="D480">
            <v>38355</v>
          </cell>
          <cell r="E480">
            <v>2005</v>
          </cell>
          <cell r="F480">
            <v>1</v>
          </cell>
          <cell r="G480" t="str">
            <v>CAÑARIACO COPPER PERU S.A.</v>
          </cell>
          <cell r="H480" t="str">
            <v>CAÑARIACO</v>
          </cell>
          <cell r="I480" t="str">
            <v>EXPLORACION</v>
          </cell>
          <cell r="J480" t="str">
            <v>*140202&lt;br&gt;LAMBAYEQUE-FERREÑAFE-CAÑARIS</v>
          </cell>
          <cell r="K480" t="str">
            <v>*47&lt;br&gt;PINEDO CESAR</v>
          </cell>
          <cell r="L480" t="str">
            <v>APROBADO</v>
          </cell>
          <cell r="P480" t="str">
            <v>USD</v>
          </cell>
        </row>
        <row r="481">
          <cell r="A481">
            <v>1622195</v>
          </cell>
          <cell r="B481">
            <v>1476</v>
          </cell>
          <cell r="C481" t="str">
            <v>EIAsd</v>
          </cell>
          <cell r="D481">
            <v>38929</v>
          </cell>
          <cell r="E481">
            <v>2006</v>
          </cell>
          <cell r="F481">
            <v>7</v>
          </cell>
          <cell r="G481" t="str">
            <v>CAÑARIACO COPPER PERU S.A.</v>
          </cell>
          <cell r="H481" t="str">
            <v>CAÑARIACO</v>
          </cell>
          <cell r="I481" t="str">
            <v>EXPLORACION</v>
          </cell>
          <cell r="J481" t="str">
            <v>*140202&lt;br&gt;LAMBAYEQUE-FERREÑAFE-CAÑARIS</v>
          </cell>
          <cell r="K481" t="str">
            <v>*47&lt;br&gt;PINEDO CESAR</v>
          </cell>
          <cell r="L481" t="str">
            <v>APROBADO</v>
          </cell>
          <cell r="P481" t="str">
            <v>USD</v>
          </cell>
        </row>
        <row r="482">
          <cell r="A482">
            <v>1698124</v>
          </cell>
          <cell r="B482">
            <v>1659</v>
          </cell>
          <cell r="C482" t="str">
            <v>EIAsd</v>
          </cell>
          <cell r="D482">
            <v>39253</v>
          </cell>
          <cell r="E482">
            <v>2007</v>
          </cell>
          <cell r="F482">
            <v>6</v>
          </cell>
          <cell r="G482" t="str">
            <v>CAÑARIACO COPPER PERU S.A.</v>
          </cell>
          <cell r="H482" t="str">
            <v>CAÑARIACO</v>
          </cell>
          <cell r="I482" t="str">
            <v>EXPLORACION (MODIFICACION)</v>
          </cell>
          <cell r="J482" t="str">
            <v>*140202&lt;br&gt;LAMBAYEQUE-FERREÑAFE-CAÑARIS</v>
          </cell>
          <cell r="K482" t="str">
            <v>*124&lt;br&gt;ALVARADO ROBERTO</v>
          </cell>
          <cell r="L482" t="str">
            <v>APROBADO&lt;br/&gt;NOTIFICADO A LA EMPRESA</v>
          </cell>
          <cell r="P482" t="str">
            <v>USD</v>
          </cell>
        </row>
        <row r="483">
          <cell r="A483">
            <v>1732664</v>
          </cell>
          <cell r="B483">
            <v>1739</v>
          </cell>
          <cell r="C483" t="str">
            <v>EIAsd</v>
          </cell>
          <cell r="D483">
            <v>39392</v>
          </cell>
          <cell r="E483">
            <v>2007</v>
          </cell>
          <cell r="F483">
            <v>11</v>
          </cell>
          <cell r="G483" t="str">
            <v>CAÑARIACO COPPER PERU S.A.</v>
          </cell>
          <cell r="H483" t="str">
            <v>CAÑARIACO</v>
          </cell>
          <cell r="I483" t="str">
            <v>EXPLORACION CAÑARIACO (2DA MODIFICACION)</v>
          </cell>
          <cell r="J483" t="str">
            <v>*140202&lt;br&gt;LAMBAYEQUE-FERREÑAFE-CAÑARIS</v>
          </cell>
          <cell r="K483" t="str">
            <v>*32&lt;br&gt;BALDEON WILBER</v>
          </cell>
          <cell r="L483" t="str">
            <v>APROBADO&lt;br/&gt;NOTIFICADO A LA EMPRESA</v>
          </cell>
          <cell r="P483" t="str">
            <v>USD</v>
          </cell>
        </row>
        <row r="484">
          <cell r="A484">
            <v>2145786</v>
          </cell>
          <cell r="B484">
            <v>2735</v>
          </cell>
          <cell r="C484" t="str">
            <v>EIAsd</v>
          </cell>
          <cell r="D484">
            <v>40870</v>
          </cell>
          <cell r="E484">
            <v>2011</v>
          </cell>
          <cell r="F484">
            <v>11</v>
          </cell>
          <cell r="G484" t="str">
            <v>CAÑARIACO COPPER PERU S.A.</v>
          </cell>
          <cell r="H484" t="str">
            <v>CAÑARIACO</v>
          </cell>
          <cell r="I484" t="str">
            <v>CAÑARIACO</v>
          </cell>
          <cell r="J484" t="str">
            <v>*140202&lt;br&gt;LAMBAYEQUE-FERREÑAFE-CAÑARIS</v>
          </cell>
          <cell r="K484" t="str">
            <v>*82&lt;br&gt;TELLO ISLA ANA,*218&lt;br&gt;BERROSPI GALINDO ROSA CATHERINE,*217&lt;br&gt;CASTELO MAMANCHURA GUSTAVO JAVIER,*180&lt;br&gt;RAMIREZ PALET ALDO,*161&lt;br&gt;QUINTO LEOVICK (APOYO),*147&lt;br&gt;PEREZ BALDEON KAREN,*141&lt;br&gt;VASQUEZ SAMANIEGO CELIA,*128&lt;br&gt;ESTELA SILVA MELANIO</v>
          </cell>
          <cell r="L484" t="str">
            <v>APROBADO&lt;br/&gt;NOTIFICADO A LA EMPRESA</v>
          </cell>
          <cell r="M484" t="str">
            <v>ResDirec-0177-2012/MEM-AAM</v>
          </cell>
          <cell r="N484" t="str">
            <v>30/05/2012</v>
          </cell>
          <cell r="O484">
            <v>1350000</v>
          </cell>
          <cell r="P484" t="str">
            <v>USD</v>
          </cell>
        </row>
        <row r="485">
          <cell r="A485">
            <v>2375663</v>
          </cell>
          <cell r="B485">
            <v>4151</v>
          </cell>
          <cell r="C485" t="str">
            <v>EIAsd</v>
          </cell>
          <cell r="D485">
            <v>41711</v>
          </cell>
          <cell r="E485">
            <v>2014</v>
          </cell>
          <cell r="F485">
            <v>3</v>
          </cell>
          <cell r="G485" t="str">
            <v>CAÑARIACO COPPER PERU S.A.</v>
          </cell>
          <cell r="H485" t="str">
            <v>CAÑARIACO</v>
          </cell>
          <cell r="I485" t="str">
            <v>MODIFICATORIA DEL EIASD DEL PROYECTO CAÑARIACO</v>
          </cell>
          <cell r="J485" t="str">
            <v>*140202&lt;br&gt;LAMBAYEQUE-FERREÑAFE-CAÑARIS</v>
          </cell>
          <cell r="K485" t="str">
            <v>*128&lt;br&gt;ESTELA SILVA MELANIO,*347&lt;br&gt;TENORIO MALDONADO, MARIO,*346&lt;br&gt;TIPULA MAMANI, RICHARD JOHNSON,*310&lt;br&gt;ROSALES GONZALES LUIS ALBERTO,*295&lt;br&gt;DIAZ BERRIOS ABEL,*291&lt;br&gt;VALDIVIA COVEÑAS, LUIS ANGEL (APOYO),*284&lt;br&gt;LINARES ALVARADO, JOSE LUIS,*227&lt;br&gt;BUSTAMANTE BECERRA JOSE LUIS,*217&lt;br&gt;CASTELO MAMANCHURA GUSTAVO JAVIER</v>
          </cell>
          <cell r="L485" t="str">
            <v>APROBADO&lt;br/&gt;NOTIFICADO A LA EMPRESA</v>
          </cell>
          <cell r="M485" t="str">
            <v>ResDirec-0462-2014/MEM-DGAAM</v>
          </cell>
          <cell r="N485" t="str">
            <v>09/09/2014</v>
          </cell>
          <cell r="O485">
            <v>5577700</v>
          </cell>
          <cell r="P485" t="str">
            <v>USD</v>
          </cell>
        </row>
        <row r="486">
          <cell r="A486">
            <v>1428140</v>
          </cell>
          <cell r="B486">
            <v>931</v>
          </cell>
          <cell r="C486" t="str">
            <v>DIA</v>
          </cell>
          <cell r="D486">
            <v>37876</v>
          </cell>
          <cell r="E486">
            <v>2003</v>
          </cell>
          <cell r="F486">
            <v>9</v>
          </cell>
          <cell r="G486" t="str">
            <v>CARBAJAL RUBINA ARNULFO</v>
          </cell>
          <cell r="H486" t="str">
            <v>QUINA PRIMERA</v>
          </cell>
          <cell r="I486" t="str">
            <v>QUINA PRIMERA</v>
          </cell>
          <cell r="J486" t="str">
            <v>*150702&lt;br&gt;LIMA-HUAROCHIRI-ANTIOQUIA</v>
          </cell>
          <cell r="K486" t="str">
            <v>*29&lt;br&gt;ARCHIVO</v>
          </cell>
          <cell r="L486" t="str">
            <v>CONCLUIDO</v>
          </cell>
          <cell r="P486" t="str">
            <v>USD</v>
          </cell>
        </row>
        <row r="487">
          <cell r="A487">
            <v>1965494</v>
          </cell>
          <cell r="B487">
            <v>2147</v>
          </cell>
          <cell r="C487" t="str">
            <v>DIA</v>
          </cell>
          <cell r="D487">
            <v>40222</v>
          </cell>
          <cell r="E487">
            <v>2010</v>
          </cell>
          <cell r="F487">
            <v>2</v>
          </cell>
          <cell r="G487" t="str">
            <v>CARBONES Y DERIVADOS S.A. E.M.A.</v>
          </cell>
          <cell r="H487" t="str">
            <v>QUINDIO</v>
          </cell>
          <cell r="I487" t="str">
            <v>QUINDIO</v>
          </cell>
          <cell r="J487" t="str">
            <v>*020802&lt;br&gt;ANCASH-CASMA-BUENA VISTA ALTA</v>
          </cell>
          <cell r="K487" t="str">
            <v>*8&lt;br&gt;BREÑA TORRES GRACIELA</v>
          </cell>
          <cell r="L487" t="str">
            <v>NO PRESENTADO&lt;br/&gt;NOTIFICADO A LA EMPRESA</v>
          </cell>
          <cell r="P487" t="str">
            <v>USD</v>
          </cell>
        </row>
        <row r="488">
          <cell r="A488">
            <v>1974474</v>
          </cell>
          <cell r="B488">
            <v>2163</v>
          </cell>
          <cell r="C488" t="str">
            <v>DIA</v>
          </cell>
          <cell r="D488">
            <v>40255</v>
          </cell>
          <cell r="E488">
            <v>2010</v>
          </cell>
          <cell r="F488">
            <v>3</v>
          </cell>
          <cell r="G488" t="str">
            <v>CARBONES Y DERIVADOS S.A. E.M.A.</v>
          </cell>
          <cell r="H488" t="str">
            <v>QUINDIO</v>
          </cell>
          <cell r="I488" t="str">
            <v>QUINDIO</v>
          </cell>
          <cell r="J488" t="str">
            <v>*020802&lt;br&gt;ANCASH-CASMA-BUENA VISTA ALTA</v>
          </cell>
          <cell r="K488" t="str">
            <v>*8&lt;br&gt;BREÑA TORRES GRACIELA</v>
          </cell>
          <cell r="L488" t="str">
            <v>APROBADO&lt;br/&gt;NOTIFICADO A LA EMPRESA</v>
          </cell>
          <cell r="P488" t="str">
            <v>USD</v>
          </cell>
        </row>
        <row r="489">
          <cell r="A489">
            <v>1450659</v>
          </cell>
          <cell r="B489">
            <v>1008</v>
          </cell>
          <cell r="C489" t="str">
            <v>DIA</v>
          </cell>
          <cell r="D489">
            <v>38016</v>
          </cell>
          <cell r="E489">
            <v>2004</v>
          </cell>
          <cell r="F489">
            <v>1</v>
          </cell>
          <cell r="G489" t="str">
            <v>CARRASCO DOMHOFF RENZO SANTIAGO</v>
          </cell>
          <cell r="H489" t="str">
            <v>GATA</v>
          </cell>
          <cell r="I489" t="str">
            <v>GATA</v>
          </cell>
          <cell r="J489" t="str">
            <v>*230101&lt;br&gt;TACNA-TACNA-TACNA</v>
          </cell>
          <cell r="K489" t="str">
            <v>*1&lt;br&gt;ACEVEDO FERNANDEZ ELIAS</v>
          </cell>
          <cell r="L489" t="str">
            <v>CONCLUIDO</v>
          </cell>
          <cell r="P489" t="str">
            <v>USD</v>
          </cell>
        </row>
        <row r="490">
          <cell r="A490">
            <v>1322379</v>
          </cell>
          <cell r="B490">
            <v>644</v>
          </cell>
          <cell r="C490" t="str">
            <v>DIA</v>
          </cell>
          <cell r="D490">
            <v>37049</v>
          </cell>
          <cell r="E490">
            <v>2001</v>
          </cell>
          <cell r="F490">
            <v>6</v>
          </cell>
          <cell r="G490" t="str">
            <v>CARREÑO CARRILLO CASSIANO BENITO</v>
          </cell>
          <cell r="I490" t="str">
            <v>HUITOR</v>
          </cell>
          <cell r="J490" t="str">
            <v>*150506&lt;br&gt;LIMA-CAÑETE-COAYLLO</v>
          </cell>
          <cell r="K490" t="str">
            <v>*57&lt;br&gt;SUAREZ JUAN</v>
          </cell>
          <cell r="L490" t="str">
            <v>APROBADO</v>
          </cell>
          <cell r="P490" t="str">
            <v>USD</v>
          </cell>
        </row>
        <row r="491">
          <cell r="A491">
            <v>1532897</v>
          </cell>
          <cell r="B491">
            <v>1269</v>
          </cell>
          <cell r="C491" t="str">
            <v>DIA</v>
          </cell>
          <cell r="D491">
            <v>38488</v>
          </cell>
          <cell r="E491">
            <v>2005</v>
          </cell>
          <cell r="F491">
            <v>5</v>
          </cell>
          <cell r="G491" t="str">
            <v>CARREÑO CARRILLO CASSIANO BENITO</v>
          </cell>
          <cell r="I491" t="str">
            <v>HUITOR (MODIFICACION)</v>
          </cell>
          <cell r="J491" t="str">
            <v>*150506&lt;br&gt;LIMA-CAÑETE-COAYLLO</v>
          </cell>
          <cell r="K491" t="str">
            <v>*40&lt;br&gt;GUARNIZO JIMMY</v>
          </cell>
          <cell r="L491" t="str">
            <v>IMPROCEDENTE</v>
          </cell>
          <cell r="P491" t="str">
            <v>USD</v>
          </cell>
        </row>
        <row r="492">
          <cell r="A492">
            <v>1324600</v>
          </cell>
          <cell r="B492">
            <v>648</v>
          </cell>
          <cell r="C492" t="str">
            <v>DIA</v>
          </cell>
          <cell r="D492">
            <v>37068</v>
          </cell>
          <cell r="E492">
            <v>2001</v>
          </cell>
          <cell r="F492">
            <v>6</v>
          </cell>
          <cell r="G492" t="str">
            <v>CARREÑO QUISPE JAIME ALFONSO</v>
          </cell>
          <cell r="H492" t="str">
            <v>PEPELO DOS</v>
          </cell>
          <cell r="I492" t="str">
            <v>PEPELO DOS</v>
          </cell>
          <cell r="J492" t="str">
            <v>*110108&lt;br&gt;ICA-ICA-SALAS</v>
          </cell>
          <cell r="K492" t="str">
            <v>*57&lt;br&gt;SUAREZ JUAN</v>
          </cell>
          <cell r="L492" t="str">
            <v>APROBADO</v>
          </cell>
          <cell r="P492" t="str">
            <v>USD</v>
          </cell>
        </row>
        <row r="493">
          <cell r="A493">
            <v>1232076</v>
          </cell>
          <cell r="B493">
            <v>428</v>
          </cell>
          <cell r="C493" t="str">
            <v>EIAsd</v>
          </cell>
          <cell r="D493">
            <v>36291</v>
          </cell>
          <cell r="E493">
            <v>1999</v>
          </cell>
          <cell r="F493">
            <v>5</v>
          </cell>
          <cell r="G493" t="str">
            <v>CARRILLO CABRERA CRISOLOGO VICTOR</v>
          </cell>
          <cell r="H493" t="str">
            <v>RUBEN PRIMERO-78</v>
          </cell>
          <cell r="I493" t="str">
            <v>EXPLORACION ARCILLAS</v>
          </cell>
          <cell r="J493" t="str">
            <v>*120105&lt;br&gt;JUNIN-HUANCAYO-CHACAPAMPA</v>
          </cell>
          <cell r="K493" t="str">
            <v>*1&lt;br&gt;ACEVEDO FERNANDEZ ELIAS</v>
          </cell>
          <cell r="L493" t="str">
            <v>ABANDONO</v>
          </cell>
          <cell r="P493" t="str">
            <v>USD</v>
          </cell>
        </row>
        <row r="494">
          <cell r="A494">
            <v>1407212</v>
          </cell>
          <cell r="B494">
            <v>855</v>
          </cell>
          <cell r="C494" t="str">
            <v>DIA</v>
          </cell>
          <cell r="D494">
            <v>37719</v>
          </cell>
          <cell r="E494">
            <v>2003</v>
          </cell>
          <cell r="F494">
            <v>4</v>
          </cell>
          <cell r="G494" t="str">
            <v>CASACHAGUA MOLINA PEDRO EMILIANO</v>
          </cell>
          <cell r="I494" t="str">
            <v>ROGER ANGEL</v>
          </cell>
          <cell r="J494" t="str">
            <v>*120214&lt;br&gt;JUNIN-CONCEPCION-SAN JOSE DE QUERO</v>
          </cell>
          <cell r="K494" t="str">
            <v>*1&lt;br&gt;ACEVEDO FERNANDEZ ELIAS</v>
          </cell>
          <cell r="L494" t="str">
            <v>ABANDONO</v>
          </cell>
          <cell r="P494" t="str">
            <v>USD</v>
          </cell>
        </row>
        <row r="495">
          <cell r="A495">
            <v>1407215</v>
          </cell>
          <cell r="B495">
            <v>856</v>
          </cell>
          <cell r="C495" t="str">
            <v>DIA</v>
          </cell>
          <cell r="D495">
            <v>37719</v>
          </cell>
          <cell r="E495">
            <v>2003</v>
          </cell>
          <cell r="F495">
            <v>4</v>
          </cell>
          <cell r="G495" t="str">
            <v>CASACHAGUA MOLINA PEDRO EMILIANO</v>
          </cell>
          <cell r="H495" t="str">
            <v>ROGER ANGEL</v>
          </cell>
          <cell r="I495" t="str">
            <v>ROGER ANGEL 1984</v>
          </cell>
          <cell r="J495" t="str">
            <v>*120214&lt;br&gt;JUNIN-CONCEPCION-SAN JOSE DE QUERO</v>
          </cell>
          <cell r="K495" t="str">
            <v>*1&lt;br&gt;ACEVEDO FERNANDEZ ELIAS</v>
          </cell>
          <cell r="L495" t="str">
            <v>ABANDONO</v>
          </cell>
          <cell r="P495" t="str">
            <v>USD</v>
          </cell>
        </row>
        <row r="496">
          <cell r="A496">
            <v>1340068</v>
          </cell>
          <cell r="B496">
            <v>681</v>
          </cell>
          <cell r="C496" t="str">
            <v>DIA</v>
          </cell>
          <cell r="D496">
            <v>37188</v>
          </cell>
          <cell r="E496">
            <v>2001</v>
          </cell>
          <cell r="F496">
            <v>10</v>
          </cell>
          <cell r="G496" t="str">
            <v>CASARETTO FORNI CARLOS</v>
          </cell>
          <cell r="H496" t="str">
            <v>GIACOMO</v>
          </cell>
          <cell r="I496" t="str">
            <v>GIACOMO</v>
          </cell>
          <cell r="J496" t="str">
            <v>*230407&lt;br&gt;TACNA-TARATA-TARUCACHI</v>
          </cell>
          <cell r="K496" t="str">
            <v>*1&lt;br&gt;ACEVEDO FERNANDEZ ELIAS</v>
          </cell>
          <cell r="L496" t="str">
            <v>APROBADO</v>
          </cell>
          <cell r="P496" t="str">
            <v>USD</v>
          </cell>
        </row>
        <row r="497">
          <cell r="A497">
            <v>1279299</v>
          </cell>
          <cell r="B497">
            <v>527</v>
          </cell>
          <cell r="C497" t="str">
            <v>EIAsd</v>
          </cell>
          <cell r="D497">
            <v>36661</v>
          </cell>
          <cell r="E497">
            <v>2000</v>
          </cell>
          <cell r="F497">
            <v>5</v>
          </cell>
          <cell r="G497" t="str">
            <v>CASTROVIRREYNA COMPAÑIA MINERA S.A. EN LIQUIDACION</v>
          </cell>
          <cell r="H497" t="str">
            <v>LOS POETAS</v>
          </cell>
          <cell r="I497" t="str">
            <v>EXPLORACION</v>
          </cell>
          <cell r="J497" t="str">
            <v>*090411&lt;br&gt;HUANCAVELICA-CASTROVIRREYNA-SANTA ANA</v>
          </cell>
          <cell r="K497" t="str">
            <v>*50&lt;br&gt;RODAS EDDI</v>
          </cell>
          <cell r="L497" t="str">
            <v>APROBADO</v>
          </cell>
          <cell r="P497" t="str">
            <v>USD</v>
          </cell>
        </row>
        <row r="498">
          <cell r="A498">
            <v>1345660</v>
          </cell>
          <cell r="B498">
            <v>700</v>
          </cell>
          <cell r="C498" t="str">
            <v>EIAsd</v>
          </cell>
          <cell r="D498">
            <v>37237</v>
          </cell>
          <cell r="E498">
            <v>2001</v>
          </cell>
          <cell r="F498">
            <v>12</v>
          </cell>
          <cell r="G498" t="str">
            <v>CASTROVIRREYNA COMPAÑIA MINERA S.A. EN LIQUIDACION</v>
          </cell>
          <cell r="H498" t="str">
            <v>SIGLO NUEVO</v>
          </cell>
          <cell r="I498" t="str">
            <v>EXPLORACION</v>
          </cell>
          <cell r="J498" t="str">
            <v>*090411&lt;br&gt;HUANCAVELICA-CASTROVIRREYNA-SANTA ANA</v>
          </cell>
          <cell r="K498" t="str">
            <v>*57&lt;br&gt;SUAREZ JUAN</v>
          </cell>
          <cell r="L498" t="str">
            <v>APROBADO</v>
          </cell>
          <cell r="P498" t="str">
            <v>USD</v>
          </cell>
        </row>
        <row r="499">
          <cell r="A499">
            <v>2082460</v>
          </cell>
          <cell r="B499">
            <v>2387</v>
          </cell>
          <cell r="C499" t="str">
            <v>DIA</v>
          </cell>
          <cell r="D499">
            <v>40641</v>
          </cell>
          <cell r="E499">
            <v>2011</v>
          </cell>
          <cell r="F499">
            <v>4</v>
          </cell>
          <cell r="G499" t="str">
            <v>CASTROVIRREYNA COMPAÑIA MINERA S.A. EN LIQUIDACION</v>
          </cell>
          <cell r="H499" t="str">
            <v>EL PALOMO</v>
          </cell>
          <cell r="I499" t="str">
            <v>EL PALOMO</v>
          </cell>
          <cell r="J499" t="str">
            <v>*090411&lt;br&gt;HUANCAVELICA-CASTROVIRREYNA-SANTA ANA</v>
          </cell>
          <cell r="K499" t="str">
            <v>*25&lt;br&gt;PRADO VELASQUEZ ALFONSO</v>
          </cell>
          <cell r="L499" t="str">
            <v>APROBADO&lt;br/&gt;NOTIFICADO A LA EMPRESA</v>
          </cell>
          <cell r="P499" t="str">
            <v>USD</v>
          </cell>
        </row>
        <row r="500">
          <cell r="A500">
            <v>180695</v>
          </cell>
          <cell r="B500">
            <v>4298</v>
          </cell>
          <cell r="C500" t="str">
            <v>EIA</v>
          </cell>
          <cell r="D500">
            <v>35005</v>
          </cell>
          <cell r="E500">
            <v>1995</v>
          </cell>
          <cell r="F500">
            <v>11</v>
          </cell>
          <cell r="G500" t="str">
            <v>CASTROVIRREYNA COMPAÑIA MINERA S.A. EN LIQUIDACION</v>
          </cell>
          <cell r="H500" t="str">
            <v>SAN GENARO</v>
          </cell>
          <cell r="I500" t="str">
            <v>PLANTA CONCENTRADORA</v>
          </cell>
          <cell r="J500" t="str">
            <v>*090411&lt;br&gt;HUANCAVELICA-CASTROVIRREYNA-SANTA ANA</v>
          </cell>
          <cell r="K500" t="str">
            <v>*29&lt;br&gt;ARCHIVO</v>
          </cell>
          <cell r="L500" t="str">
            <v>APROBADO</v>
          </cell>
          <cell r="P500" t="str">
            <v>USD</v>
          </cell>
        </row>
        <row r="501">
          <cell r="A501">
            <v>1617707</v>
          </cell>
          <cell r="B501">
            <v>4744</v>
          </cell>
          <cell r="C501" t="str">
            <v>EIA</v>
          </cell>
          <cell r="D501">
            <v>38905</v>
          </cell>
          <cell r="E501">
            <v>2006</v>
          </cell>
          <cell r="F501">
            <v>7</v>
          </cell>
          <cell r="G501" t="str">
            <v>CASTROVIRREYNA COMPAÑIA MINERA S.A. EN LIQUIDACION</v>
          </cell>
          <cell r="H501" t="str">
            <v>SAN GENARO</v>
          </cell>
          <cell r="I501" t="str">
            <v>MODIFICACION DE PUNTO DE MONITOREO DE AGUA DE LA U.P. SAN GENARO</v>
          </cell>
          <cell r="J501" t="str">
            <v>*090411&lt;br&gt;HUANCAVELICA-CASTROVIRREYNA-SANTA ANA</v>
          </cell>
          <cell r="K501" t="str">
            <v>*39&lt;br&gt;ESPINOZA ARIAS REBECA</v>
          </cell>
          <cell r="L501" t="str">
            <v>ABANDONO&lt;br/&gt;NOTIFICADO A LA EMPRESA</v>
          </cell>
          <cell r="P501" t="str">
            <v>USD</v>
          </cell>
        </row>
        <row r="502">
          <cell r="A502">
            <v>1841529</v>
          </cell>
          <cell r="B502">
            <v>4905</v>
          </cell>
          <cell r="C502" t="str">
            <v>EIA</v>
          </cell>
          <cell r="D502">
            <v>39785</v>
          </cell>
          <cell r="E502">
            <v>2008</v>
          </cell>
          <cell r="F502">
            <v>12</v>
          </cell>
          <cell r="G502" t="str">
            <v>CASTROVIRREYNA COMPAÑIA MINERA S.A. EN LIQUIDACION</v>
          </cell>
          <cell r="H502" t="str">
            <v>SAN GENARO</v>
          </cell>
          <cell r="I502" t="str">
            <v>MODIFICACION DE PUNTO DE MONITOREO DE AGUAS</v>
          </cell>
          <cell r="J502" t="str">
            <v>*090411&lt;br&gt;HUANCAVELICA-CASTROVIRREYNA-SANTA ANA</v>
          </cell>
          <cell r="L502" t="str">
            <v>ABANDONO&lt;br/&gt;NOTIFICADO A LA EMPRESA</v>
          </cell>
          <cell r="P502" t="str">
            <v>USD</v>
          </cell>
        </row>
        <row r="503">
          <cell r="A503">
            <v>1907947</v>
          </cell>
          <cell r="B503">
            <v>4949</v>
          </cell>
          <cell r="C503" t="str">
            <v>EIA</v>
          </cell>
          <cell r="D503">
            <v>40017</v>
          </cell>
          <cell r="E503">
            <v>2009</v>
          </cell>
          <cell r="F503">
            <v>7</v>
          </cell>
          <cell r="G503" t="str">
            <v>CASTROVIRREYNA COMPAÑIA MINERA S.A. EN LIQUIDACION</v>
          </cell>
          <cell r="H503" t="str">
            <v>SAN GENARO</v>
          </cell>
          <cell r="I503" t="str">
            <v xml:space="preserve">MODIFICACION DE MONITOREO SG-19 ( P-4 ) </v>
          </cell>
          <cell r="J503" t="str">
            <v>*090411&lt;br&gt;HUANCAVELICA-CASTROVIRREYNA-SANTA ANA</v>
          </cell>
          <cell r="L503" t="str">
            <v>ABANDONO&lt;br/&gt;NOTIFICADO A LA EMPRESA</v>
          </cell>
          <cell r="P503" t="str">
            <v>USD</v>
          </cell>
        </row>
        <row r="504">
          <cell r="A504">
            <v>2225780</v>
          </cell>
          <cell r="B504">
            <v>5214</v>
          </cell>
          <cell r="C504" t="str">
            <v>EIA</v>
          </cell>
          <cell r="D504">
            <v>41155</v>
          </cell>
          <cell r="E504">
            <v>2012</v>
          </cell>
          <cell r="F504">
            <v>9</v>
          </cell>
          <cell r="G504" t="str">
            <v>CASTROVIRREYNA COMPAÑIA MINERA S.A. EN LIQUIDACION</v>
          </cell>
          <cell r="H504" t="str">
            <v>SAN GENARO</v>
          </cell>
          <cell r="I504" t="str">
            <v>PLAN INTEGRAL UNIDAD SAN GENARO</v>
          </cell>
          <cell r="J504" t="str">
            <v>*090411&lt;br&gt;HUANCAVELICA-CASTROVIRREYNA-SANTA ANA</v>
          </cell>
          <cell r="L504" t="str">
            <v>EVALUACIÓN</v>
          </cell>
          <cell r="P504" t="str">
            <v>USD</v>
          </cell>
        </row>
        <row r="505">
          <cell r="A505">
            <v>1626492</v>
          </cell>
          <cell r="B505">
            <v>6339</v>
          </cell>
          <cell r="C505" t="str">
            <v>PC</v>
          </cell>
          <cell r="D505">
            <v>38945</v>
          </cell>
          <cell r="E505">
            <v>2006</v>
          </cell>
          <cell r="F505">
            <v>8</v>
          </cell>
          <cell r="G505" t="str">
            <v>CASTROVIRREYNA COMPAÑIA MINERA S.A. EN LIQUIDACION</v>
          </cell>
          <cell r="H505" t="str">
            <v>SAN GENARO</v>
          </cell>
          <cell r="I505" t="str">
            <v>PLAN DE CIERRE DE FACTIBILIDAD</v>
          </cell>
          <cell r="J505" t="str">
            <v>*090411&lt;br&gt;HUANCAVELICA-CASTROVIRREYNA-SANTA ANA</v>
          </cell>
          <cell r="K505" t="str">
            <v>*24&lt;br&gt;PORTILLA CORNEJO MATEO</v>
          </cell>
          <cell r="L505" t="str">
            <v>APROBADO&lt;br/&gt;NOTIFICADO A LA EMPRESA</v>
          </cell>
          <cell r="M505" t="str">
            <v>ResDirec-0326-2016/MEM-DGAAM</v>
          </cell>
          <cell r="N505" t="str">
            <v>11/11/2016</v>
          </cell>
          <cell r="P505" t="str">
            <v>USD</v>
          </cell>
        </row>
        <row r="506">
          <cell r="A506">
            <v>2095581</v>
          </cell>
          <cell r="B506">
            <v>6491</v>
          </cell>
          <cell r="C506" t="str">
            <v>PC</v>
          </cell>
          <cell r="D506">
            <v>40693</v>
          </cell>
          <cell r="E506">
            <v>2011</v>
          </cell>
          <cell r="F506">
            <v>5</v>
          </cell>
          <cell r="G506" t="str">
            <v>CASTROVIRREYNA COMPAÑIA MINERA S.A. EN LIQUIDACION</v>
          </cell>
          <cell r="H506" t="str">
            <v>SAN GENARO</v>
          </cell>
          <cell r="I506" t="str">
            <v>CIERRE UNIDAD SAN GENARO MODIFICACION</v>
          </cell>
          <cell r="J506" t="str">
            <v>*090411&lt;br&gt;HUANCAVELICA-CASTROVIRREYNA-SANTA ANA</v>
          </cell>
          <cell r="K506" t="str">
            <v>*24&lt;br&gt;PORTILLA CORNEJO MATEO</v>
          </cell>
          <cell r="L506" t="str">
            <v>APROBADO&lt;br/&gt;NOTIFICADO A LA EMPRESA</v>
          </cell>
          <cell r="M506" t="str">
            <v>ResDirec-0103-2017/MEM-DGAAM</v>
          </cell>
          <cell r="N506" t="str">
            <v>06/04/2017</v>
          </cell>
          <cell r="P506" t="str">
            <v>USD</v>
          </cell>
        </row>
        <row r="507">
          <cell r="A507">
            <v>2323609</v>
          </cell>
          <cell r="B507">
            <v>6654</v>
          </cell>
          <cell r="C507" t="str">
            <v>PC</v>
          </cell>
          <cell r="D507">
            <v>41519</v>
          </cell>
          <cell r="E507">
            <v>2013</v>
          </cell>
          <cell r="F507">
            <v>9</v>
          </cell>
          <cell r="G507" t="str">
            <v>CASTROVIRREYNA COMPAÑIA MINERA S.A. EN LIQUIDACION</v>
          </cell>
          <cell r="H507" t="str">
            <v>SAN GENARO</v>
          </cell>
          <cell r="I507" t="str">
            <v>MODIFICACION DEL CIERRE POR AMPLIACION DE CAPACIDAD DE PLANTA DE BENEFICIO</v>
          </cell>
          <cell r="J507" t="str">
            <v>*090411&lt;br&gt;HUANCAVELICA-CASTROVIRREYNA-SANTA ANA</v>
          </cell>
          <cell r="K507" t="str">
            <v>*24&lt;br&gt;PORTILLA CORNEJO MATEO</v>
          </cell>
          <cell r="L507" t="str">
            <v>DESAPROBADO&lt;br/&gt;NOTIFICADO A LA EMPRESA</v>
          </cell>
          <cell r="P507" t="str">
            <v>USD</v>
          </cell>
        </row>
        <row r="508">
          <cell r="A508">
            <v>1658735</v>
          </cell>
          <cell r="B508">
            <v>1569</v>
          </cell>
          <cell r="C508" t="str">
            <v>DIA</v>
          </cell>
          <cell r="D508">
            <v>39079</v>
          </cell>
          <cell r="E508">
            <v>2006</v>
          </cell>
          <cell r="F508">
            <v>12</v>
          </cell>
          <cell r="G508" t="str">
            <v>CATALINA HUANCA SOCIEDAD MINERA S.A.C.</v>
          </cell>
          <cell r="I508" t="str">
            <v>AMANDA</v>
          </cell>
          <cell r="J508" t="str">
            <v>*051005&lt;br&gt;AYACUCHO-VICTOR FAJARDO-CANARIA</v>
          </cell>
          <cell r="K508" t="str">
            <v>*62&lt;br&gt;VILLEGAS ANA</v>
          </cell>
          <cell r="L508" t="str">
            <v>CONCLUIDO&lt;br/&gt;NOTIFICADO A LA EMPRESA</v>
          </cell>
          <cell r="P508" t="str">
            <v>USD</v>
          </cell>
        </row>
        <row r="509">
          <cell r="A509">
            <v>1771557</v>
          </cell>
          <cell r="B509">
            <v>1880</v>
          </cell>
          <cell r="C509" t="str">
            <v>DIA</v>
          </cell>
          <cell r="D509">
            <v>39541</v>
          </cell>
          <cell r="E509">
            <v>2008</v>
          </cell>
          <cell r="F509">
            <v>4</v>
          </cell>
          <cell r="G509" t="str">
            <v>CATALINA HUANCA SOCIEDAD MINERA S.A.C.</v>
          </cell>
          <cell r="H509" t="str">
            <v>CATALINA HUANCA</v>
          </cell>
          <cell r="I509" t="str">
            <v>AMANDA</v>
          </cell>
          <cell r="J509" t="str">
            <v>*051005&lt;br&gt;AYACUCHO-VICTOR FAJARDO-CANARIA</v>
          </cell>
          <cell r="K509" t="str">
            <v>*8&lt;br&gt;BREÑA TORRES GRACIELA</v>
          </cell>
          <cell r="L509" t="str">
            <v>APROBADO&lt;br/&gt;NOTIFICADO A LA EMPRESA</v>
          </cell>
          <cell r="P509" t="str">
            <v>USD</v>
          </cell>
        </row>
        <row r="510">
          <cell r="A510">
            <v>1945421</v>
          </cell>
          <cell r="B510">
            <v>2118</v>
          </cell>
          <cell r="C510" t="str">
            <v>DIA</v>
          </cell>
          <cell r="D510">
            <v>40154</v>
          </cell>
          <cell r="E510">
            <v>2009</v>
          </cell>
          <cell r="F510">
            <v>12</v>
          </cell>
          <cell r="G510" t="str">
            <v>CATALINA HUANCA SOCIEDAD MINERA S.A.C.</v>
          </cell>
          <cell r="H510" t="str">
            <v>KEYKO</v>
          </cell>
          <cell r="I510" t="str">
            <v>KEYKO</v>
          </cell>
          <cell r="J510" t="str">
            <v>*051005&lt;br&gt;AYACUCHO-VICTOR FAJARDO-CANARIA</v>
          </cell>
          <cell r="K510" t="str">
            <v>*25&lt;br&gt;PRADO VELASQUEZ ALFONSO</v>
          </cell>
          <cell r="L510" t="str">
            <v>APROBADO</v>
          </cell>
          <cell r="P510" t="str">
            <v>USD</v>
          </cell>
        </row>
        <row r="511">
          <cell r="A511">
            <v>1988421</v>
          </cell>
          <cell r="B511">
            <v>2185</v>
          </cell>
          <cell r="C511" t="str">
            <v>DIA</v>
          </cell>
          <cell r="D511">
            <v>40305</v>
          </cell>
          <cell r="E511">
            <v>2010</v>
          </cell>
          <cell r="F511">
            <v>5</v>
          </cell>
          <cell r="G511" t="str">
            <v>CATALINA HUANCA SOCIEDAD MINERA S.A.C.</v>
          </cell>
          <cell r="H511" t="str">
            <v>USHCUJATA</v>
          </cell>
          <cell r="I511" t="str">
            <v>USHCUJATA</v>
          </cell>
          <cell r="J511" t="str">
            <v>*051005&lt;br&gt;AYACUCHO-VICTOR FAJARDO-CANARIA</v>
          </cell>
          <cell r="K511" t="str">
            <v>*8&lt;br&gt;BREÑA TORRES GRACIELA</v>
          </cell>
          <cell r="L511" t="str">
            <v>APROBADO&lt;br/&gt;NOTIFICADO A LA EMPRESA</v>
          </cell>
          <cell r="P511" t="str">
            <v>USD</v>
          </cell>
        </row>
        <row r="512">
          <cell r="A512">
            <v>2015921</v>
          </cell>
          <cell r="B512">
            <v>2227</v>
          </cell>
          <cell r="C512" t="str">
            <v>DIA</v>
          </cell>
          <cell r="D512">
            <v>40386</v>
          </cell>
          <cell r="E512">
            <v>2010</v>
          </cell>
          <cell r="F512">
            <v>7</v>
          </cell>
          <cell r="G512" t="str">
            <v>CATALINA HUANCA SOCIEDAD MINERA S.A.C.</v>
          </cell>
          <cell r="H512" t="str">
            <v>CATALINA ZONA SUIR</v>
          </cell>
          <cell r="I512" t="str">
            <v>CATALINA ZONA SUR</v>
          </cell>
          <cell r="J512" t="str">
            <v>*051005&lt;br&gt;AYACUCHO-VICTOR FAJARDO-CANARIA</v>
          </cell>
          <cell r="K512" t="str">
            <v>*8&lt;br&gt;BREÑA TORRES GRACIELA</v>
          </cell>
          <cell r="L512" t="str">
            <v>APROBADO&lt;br/&gt;NOTIFICADO A LA EMPRESA</v>
          </cell>
          <cell r="P512" t="str">
            <v>USD</v>
          </cell>
        </row>
        <row r="513">
          <cell r="A513">
            <v>2106591</v>
          </cell>
          <cell r="B513">
            <v>2440</v>
          </cell>
          <cell r="C513" t="str">
            <v>DIA</v>
          </cell>
          <cell r="D513">
            <v>40722</v>
          </cell>
          <cell r="E513">
            <v>2011</v>
          </cell>
          <cell r="F513">
            <v>6</v>
          </cell>
          <cell r="G513" t="str">
            <v>CATALINA HUANCA SOCIEDAD MINERA S.A.C.</v>
          </cell>
          <cell r="H513" t="str">
            <v>USHCUJATA</v>
          </cell>
          <cell r="I513" t="str">
            <v>USHCUJATA</v>
          </cell>
          <cell r="J513" t="str">
            <v>*051005&lt;br&gt;AYACUCHO-VICTOR FAJARDO-CANARIA</v>
          </cell>
          <cell r="K513" t="str">
            <v>*8&lt;br&gt;BREÑA TORRES GRACIELA</v>
          </cell>
          <cell r="L513" t="str">
            <v>NO PRESENTADO&lt;br/&gt;NOTIFICADO A LA EMPRESA</v>
          </cell>
          <cell r="P513" t="str">
            <v>USD</v>
          </cell>
        </row>
        <row r="514">
          <cell r="A514">
            <v>1447389</v>
          </cell>
          <cell r="B514">
            <v>4615</v>
          </cell>
          <cell r="C514" t="str">
            <v>EIA</v>
          </cell>
          <cell r="D514">
            <v>38000</v>
          </cell>
          <cell r="E514">
            <v>2004</v>
          </cell>
          <cell r="F514">
            <v>1</v>
          </cell>
          <cell r="G514" t="str">
            <v>CATALINA HUANCA SOCIEDAD MINERA S.A.C.</v>
          </cell>
          <cell r="H514" t="str">
            <v>CATALINA HUANCA</v>
          </cell>
          <cell r="I514" t="str">
            <v>AMPLIACIÓN DE CAPACIDAD PLANTA DE BENEFICIO SAN JERONIMO  DE 100 A 300 TM/DIA</v>
          </cell>
          <cell r="J514" t="str">
            <v>*051005&lt;br&gt;AYACUCHO-VICTOR FAJARDO-CANARIA</v>
          </cell>
          <cell r="K514" t="str">
            <v>*56&lt;br&gt;SOLARI HENRY</v>
          </cell>
          <cell r="L514" t="str">
            <v>APROBADO</v>
          </cell>
          <cell r="P514" t="str">
            <v>USD</v>
          </cell>
        </row>
        <row r="515">
          <cell r="A515">
            <v>1521728</v>
          </cell>
          <cell r="B515">
            <v>4654</v>
          </cell>
          <cell r="C515" t="str">
            <v>EIA</v>
          </cell>
          <cell r="D515">
            <v>38426</v>
          </cell>
          <cell r="E515">
            <v>2005</v>
          </cell>
          <cell r="F515">
            <v>3</v>
          </cell>
          <cell r="G515" t="str">
            <v>CATALINA HUANCA SOCIEDAD MINERA S.A.C.</v>
          </cell>
          <cell r="H515" t="str">
            <v>CATALINA HUANCA</v>
          </cell>
          <cell r="I515" t="str">
            <v>DEPOSITO DE RELAVES Nº7</v>
          </cell>
          <cell r="J515" t="str">
            <v>*051005&lt;br&gt;AYACUCHO-VICTOR FAJARDO-CANARIA</v>
          </cell>
          <cell r="K515" t="str">
            <v>*56&lt;br&gt;SOLARI HENRY</v>
          </cell>
          <cell r="L515" t="str">
            <v>APROBADO</v>
          </cell>
          <cell r="P515" t="str">
            <v>USD</v>
          </cell>
        </row>
        <row r="516">
          <cell r="A516">
            <v>1522030</v>
          </cell>
          <cell r="B516">
            <v>4655</v>
          </cell>
          <cell r="C516" t="str">
            <v>EIA</v>
          </cell>
          <cell r="D516">
            <v>38427</v>
          </cell>
          <cell r="E516">
            <v>2005</v>
          </cell>
          <cell r="F516">
            <v>3</v>
          </cell>
          <cell r="G516" t="str">
            <v>CATALINA HUANCA SOCIEDAD MINERA S.A.C.</v>
          </cell>
          <cell r="H516" t="str">
            <v>CATALINA HUANCA</v>
          </cell>
          <cell r="I516" t="str">
            <v>MINA SUBTERRANEA A 1000 TMD</v>
          </cell>
          <cell r="J516" t="str">
            <v>*051005&lt;br&gt;AYACUCHO-VICTOR FAJARDO-CANARIA</v>
          </cell>
          <cell r="K516" t="str">
            <v>*47&lt;br&gt;PINEDO CESAR</v>
          </cell>
          <cell r="L516" t="str">
            <v>APROBADO</v>
          </cell>
          <cell r="P516" t="str">
            <v>USD</v>
          </cell>
        </row>
        <row r="517">
          <cell r="A517">
            <v>1522034</v>
          </cell>
          <cell r="B517">
            <v>4656</v>
          </cell>
          <cell r="C517" t="str">
            <v>EIA</v>
          </cell>
          <cell r="D517">
            <v>38427</v>
          </cell>
          <cell r="E517">
            <v>2005</v>
          </cell>
          <cell r="F517">
            <v>3</v>
          </cell>
          <cell r="G517" t="str">
            <v>CATALINA HUANCA SOCIEDAD MINERA S.A.C.</v>
          </cell>
          <cell r="H517" t="str">
            <v>CATALINA HUANCA</v>
          </cell>
          <cell r="I517" t="str">
            <v>AMPLIACION DE LA PLANTA DE BENEFICIO SAN JERONIMO A 1000 TMD</v>
          </cell>
          <cell r="J517" t="str">
            <v>*051005&lt;br&gt;AYACUCHO-VICTOR FAJARDO-CANARIA</v>
          </cell>
          <cell r="K517" t="str">
            <v>*56&lt;br&gt;SOLARI HENRY</v>
          </cell>
          <cell r="L517" t="str">
            <v>APROBADO</v>
          </cell>
          <cell r="P517" t="str">
            <v>USD</v>
          </cell>
        </row>
        <row r="518">
          <cell r="A518">
            <v>1523140</v>
          </cell>
          <cell r="B518">
            <v>4658</v>
          </cell>
          <cell r="C518" t="str">
            <v>EIA</v>
          </cell>
          <cell r="D518">
            <v>38433</v>
          </cell>
          <cell r="E518">
            <v>2005</v>
          </cell>
          <cell r="F518">
            <v>3</v>
          </cell>
          <cell r="G518" t="str">
            <v>CATALINA HUANCA SOCIEDAD MINERA S.A.C.</v>
          </cell>
          <cell r="H518" t="str">
            <v>CATALINA HUANCA</v>
          </cell>
          <cell r="I518" t="str">
            <v>DEPOSITO DE RELAVES FILTRADOS RAJAURE</v>
          </cell>
          <cell r="J518" t="str">
            <v>*051005&lt;br&gt;AYACUCHO-VICTOR FAJARDO-CANARIA</v>
          </cell>
          <cell r="K518" t="str">
            <v>*62&lt;br&gt;VILLEGAS ANA</v>
          </cell>
          <cell r="L518" t="str">
            <v>APROBADO</v>
          </cell>
          <cell r="P518" t="str">
            <v>USD</v>
          </cell>
        </row>
        <row r="519">
          <cell r="A519">
            <v>1812942</v>
          </cell>
          <cell r="B519">
            <v>4879</v>
          </cell>
          <cell r="C519" t="str">
            <v>EIA</v>
          </cell>
          <cell r="D519">
            <v>39674</v>
          </cell>
          <cell r="E519">
            <v>2008</v>
          </cell>
          <cell r="F519">
            <v>8</v>
          </cell>
          <cell r="G519" t="str">
            <v>CATALINA HUANCA SOCIEDAD MINERA S.A.C.</v>
          </cell>
          <cell r="H519" t="str">
            <v>CATALINA HUANCA</v>
          </cell>
          <cell r="I519" t="str">
            <v xml:space="preserve">MODIFICACION EIA DEL DEPOSITO DE RELAVES FILTRADOS RAJAURE PARA LA </v>
          </cell>
          <cell r="J519" t="str">
            <v>*051005&lt;br&gt;AYACUCHO-VICTOR FAJARDO-CANARIA</v>
          </cell>
          <cell r="K519" t="str">
            <v>*55&lt;br&gt;SANTOYO TELLO RAUL</v>
          </cell>
          <cell r="L519" t="str">
            <v>APROBADO&lt;br/&gt;NOTIFICADO A LA EMPRESA</v>
          </cell>
          <cell r="P519" t="str">
            <v>USD</v>
          </cell>
        </row>
        <row r="520">
          <cell r="A520">
            <v>1814234</v>
          </cell>
          <cell r="B520">
            <v>4881</v>
          </cell>
          <cell r="C520" t="str">
            <v>EIA</v>
          </cell>
          <cell r="D520">
            <v>39680</v>
          </cell>
          <cell r="E520">
            <v>2008</v>
          </cell>
          <cell r="F520">
            <v>8</v>
          </cell>
          <cell r="G520" t="str">
            <v>CATALINA HUANCA SOCIEDAD MINERA S.A.C.</v>
          </cell>
          <cell r="H520" t="str">
            <v>CATALINA HUANCA</v>
          </cell>
          <cell r="I520" t="str">
            <v>PROYECTO INTEGRAL CHSM</v>
          </cell>
          <cell r="J520" t="str">
            <v>*051005&lt;br&gt;AYACUCHO-VICTOR FAJARDO-CANARIA</v>
          </cell>
          <cell r="K520" t="str">
            <v>*59&lt;br&gt;VALCARCEL MARTIN</v>
          </cell>
          <cell r="L520" t="str">
            <v>CONCLUIDO</v>
          </cell>
          <cell r="P520" t="str">
            <v>USD</v>
          </cell>
        </row>
        <row r="521">
          <cell r="A521">
            <v>1843779</v>
          </cell>
          <cell r="B521">
            <v>4907</v>
          </cell>
          <cell r="C521" t="str">
            <v>EIA</v>
          </cell>
          <cell r="D521">
            <v>39792</v>
          </cell>
          <cell r="E521">
            <v>2008</v>
          </cell>
          <cell r="F521">
            <v>12</v>
          </cell>
          <cell r="G521" t="str">
            <v>CATALINA HUANCA SOCIEDAD MINERA S.A.C.</v>
          </cell>
          <cell r="H521" t="str">
            <v>CATALINA HUANCA</v>
          </cell>
          <cell r="I521" t="str">
            <v>MODIFICACION DEL EIA DE LA P.B. SAN JERONIMO</v>
          </cell>
          <cell r="J521" t="str">
            <v>*051005&lt;br&gt;AYACUCHO-VICTOR FAJARDO-CANARIA</v>
          </cell>
          <cell r="K521" t="str">
            <v>*11&lt;br&gt;CHAVEZ MENDOZA ANGEL8ANT)</v>
          </cell>
          <cell r="L521" t="str">
            <v>DESISTIDO&lt;br/&gt;NOTIFICADO A LA EMPRESA</v>
          </cell>
          <cell r="P521" t="str">
            <v>USD</v>
          </cell>
        </row>
        <row r="522">
          <cell r="A522">
            <v>1883696</v>
          </cell>
          <cell r="B522">
            <v>4938</v>
          </cell>
          <cell r="C522" t="str">
            <v>EIA</v>
          </cell>
          <cell r="D522">
            <v>39944</v>
          </cell>
          <cell r="E522">
            <v>2009</v>
          </cell>
          <cell r="F522">
            <v>5</v>
          </cell>
          <cell r="G522" t="str">
            <v>CATALINA HUANCA SOCIEDAD MINERA S.A.C.</v>
          </cell>
          <cell r="H522" t="str">
            <v>CATALINA HUANCA</v>
          </cell>
          <cell r="I522" t="str">
            <v>MOD DEL EIA DE LA AMPLIACION DE LA PLANTA DE BENEFICIO SAN JERONIMO A 1000 TMD</v>
          </cell>
          <cell r="J522" t="str">
            <v>*051005&lt;br&gt;AYACUCHO-VICTOR FAJARDO-CANARIA</v>
          </cell>
          <cell r="K522" t="str">
            <v>*31&lt;br&gt;AZURIN GONZALES CARLOS</v>
          </cell>
          <cell r="L522" t="str">
            <v>APROBADO&lt;br/&gt;NOTIFICADO A LA EMPRESA</v>
          </cell>
          <cell r="P522" t="str">
            <v>USD</v>
          </cell>
        </row>
        <row r="523">
          <cell r="A523">
            <v>1928580</v>
          </cell>
          <cell r="B523">
            <v>4963</v>
          </cell>
          <cell r="C523" t="str">
            <v>EIA</v>
          </cell>
          <cell r="D523">
            <v>40093</v>
          </cell>
          <cell r="E523">
            <v>2009</v>
          </cell>
          <cell r="F523">
            <v>10</v>
          </cell>
          <cell r="G523" t="str">
            <v>CATALINA HUANCA SOCIEDAD MINERA S.A.C.</v>
          </cell>
          <cell r="H523" t="str">
            <v>CATALINA HUANCA</v>
          </cell>
          <cell r="I523" t="str">
            <v>AMPLIACION MINA SUBTERRANEA A 1000 TMD</v>
          </cell>
          <cell r="J523" t="str">
            <v>*051005&lt;br&gt;AYACUCHO-VICTOR FAJARDO-CANARIA</v>
          </cell>
          <cell r="K523" t="str">
            <v>*31&lt;br&gt;AZURIN GONZALES CARLOS</v>
          </cell>
          <cell r="L523" t="str">
            <v>APROBADO&lt;br/&gt;NOTIFICADO A LA EMPRESA</v>
          </cell>
          <cell r="P523" t="str">
            <v>USD</v>
          </cell>
        </row>
        <row r="524">
          <cell r="A524">
            <v>2001775</v>
          </cell>
          <cell r="B524">
            <v>5018</v>
          </cell>
          <cell r="C524" t="str">
            <v>EIA</v>
          </cell>
          <cell r="D524">
            <v>40350</v>
          </cell>
          <cell r="E524">
            <v>2010</v>
          </cell>
          <cell r="F524">
            <v>6</v>
          </cell>
          <cell r="G524" t="str">
            <v>CATALINA HUANCA SOCIEDAD MINERA S.A.C.</v>
          </cell>
          <cell r="H524" t="str">
            <v>CATALINA HUANCA</v>
          </cell>
          <cell r="I524" t="str">
            <v xml:space="preserve">ACOG D.S. 078 DEPOSITO DE RELAVES Nº 8 ,9  Y 10. TUNEL DE EXTRACCION SUR Y  </v>
          </cell>
          <cell r="J524" t="str">
            <v>*051005&lt;br&gt;AYACUCHO-VICTOR FAJARDO-CANARIA</v>
          </cell>
          <cell r="K524" t="str">
            <v>*13&lt;br&gt;DOLORES CAMONES SANTIAGO</v>
          </cell>
          <cell r="L524" t="str">
            <v>APROBADO&lt;br/&gt;NOTIFICADO A LA EMPRESA</v>
          </cell>
          <cell r="P524" t="str">
            <v>USD</v>
          </cell>
        </row>
        <row r="525">
          <cell r="A525">
            <v>2001764</v>
          </cell>
          <cell r="B525">
            <v>5019</v>
          </cell>
          <cell r="C525" t="str">
            <v>EIA</v>
          </cell>
          <cell r="D525">
            <v>40350</v>
          </cell>
          <cell r="E525">
            <v>2010</v>
          </cell>
          <cell r="F525">
            <v>6</v>
          </cell>
          <cell r="G525" t="str">
            <v>CATALINA HUANCA SOCIEDAD MINERA S.A.C.</v>
          </cell>
          <cell r="H525" t="str">
            <v>CATALINA HUANCA</v>
          </cell>
          <cell r="I525" t="str">
            <v>ACOG. D.S. 078 LINEA DE LINEA DE SUBTRANSMISION CHILCAYOCC QUEROBAMBA MINA</v>
          </cell>
          <cell r="J525" t="str">
            <v>*051005&lt;br&gt;AYACUCHO-VICTOR FAJARDO-CANARIA</v>
          </cell>
          <cell r="K525" t="str">
            <v>*55&lt;br&gt;SANTOYO TELLO RAUL</v>
          </cell>
          <cell r="L525" t="str">
            <v>APROBADO&lt;br/&gt;NOTIFICADO A LA EMPRESA</v>
          </cell>
          <cell r="P525" t="str">
            <v>USD</v>
          </cell>
        </row>
        <row r="526">
          <cell r="A526">
            <v>2001779</v>
          </cell>
          <cell r="B526">
            <v>5020</v>
          </cell>
          <cell r="C526" t="str">
            <v>EIA</v>
          </cell>
          <cell r="D526">
            <v>40350</v>
          </cell>
          <cell r="E526">
            <v>2010</v>
          </cell>
          <cell r="F526">
            <v>6</v>
          </cell>
          <cell r="G526" t="str">
            <v>CATALINA HUANCA SOCIEDAD MINERA S.A.C.</v>
          </cell>
          <cell r="H526" t="str">
            <v>CATALINA HUANCA</v>
          </cell>
          <cell r="I526" t="str">
            <v>ACOG 078-2009 EIA DEL DEPOSITO DE RELAVES AMANDA Y DEL AREA DE INFLUENCIA DE LA</v>
          </cell>
          <cell r="J526" t="str">
            <v>*051005&lt;br&gt;AYACUCHO-VICTOR FAJARDO-CANARIA</v>
          </cell>
          <cell r="K526" t="str">
            <v>*13&lt;br&gt;DOLORES CAMONES SANTIAGO</v>
          </cell>
          <cell r="L526" t="str">
            <v>APROBADO&lt;br/&gt;NOTIFICADO A LA EMPRESA</v>
          </cell>
          <cell r="P526" t="str">
            <v>USD</v>
          </cell>
        </row>
        <row r="527">
          <cell r="A527">
            <v>2070797</v>
          </cell>
          <cell r="B527">
            <v>5098</v>
          </cell>
          <cell r="C527" t="str">
            <v>EIA</v>
          </cell>
          <cell r="D527">
            <v>40596</v>
          </cell>
          <cell r="E527">
            <v>2011</v>
          </cell>
          <cell r="F527">
            <v>2</v>
          </cell>
          <cell r="G527" t="str">
            <v>CATALINA HUANCA SOCIEDAD MINERA S.A.C.</v>
          </cell>
          <cell r="H527" t="str">
            <v>CATALINA HUANCA</v>
          </cell>
          <cell r="I527" t="str">
            <v>PLAN DE IMPLEMENTACION PARA EL CUMPLIMIENTO DE LMP - CATALINA HUANCA</v>
          </cell>
          <cell r="J527" t="str">
            <v>*051005&lt;br&gt;AYACUCHO-VICTOR FAJARDO-CANARIA</v>
          </cell>
          <cell r="K527" t="str">
            <v>*20&lt;br&gt;LEON IRIARTE MARITZA</v>
          </cell>
          <cell r="L527" t="str">
            <v>OBSERVADO&lt;br/&gt;NOTIFICADO A LA EMPRESA</v>
          </cell>
          <cell r="P527" t="str">
            <v>USD</v>
          </cell>
        </row>
        <row r="528">
          <cell r="A528">
            <v>2084716</v>
          </cell>
          <cell r="B528">
            <v>5109</v>
          </cell>
          <cell r="C528" t="str">
            <v>EIA</v>
          </cell>
          <cell r="D528">
            <v>40647</v>
          </cell>
          <cell r="E528">
            <v>2011</v>
          </cell>
          <cell r="F528">
            <v>4</v>
          </cell>
          <cell r="G528" t="str">
            <v>CATALINA HUANCA SOCIEDAD MINERA S.A.C.</v>
          </cell>
          <cell r="H528" t="str">
            <v>CATALINA HUANCA</v>
          </cell>
          <cell r="I528" t="str">
            <v>LINEA DE TRANSMISION 60 KV. SE ANDAHUAYLAS - SE CHILCAYOC</v>
          </cell>
          <cell r="J528" t="str">
            <v>*051005&lt;br&gt;AYACUCHO-VICTOR FAJARDO-CANARIA</v>
          </cell>
          <cell r="K528" t="str">
            <v>*18&lt;br&gt;HUARINO CHURA LUIS</v>
          </cell>
          <cell r="L528" t="str">
            <v>APROBADO&lt;br/&gt;NOTIFICADO A LA EMPRESA</v>
          </cell>
          <cell r="P528" t="str">
            <v>USD</v>
          </cell>
        </row>
        <row r="529">
          <cell r="A529">
            <v>2168659</v>
          </cell>
          <cell r="B529">
            <v>5153</v>
          </cell>
          <cell r="C529" t="str">
            <v>EIA</v>
          </cell>
          <cell r="D529">
            <v>40956</v>
          </cell>
          <cell r="E529">
            <v>2012</v>
          </cell>
          <cell r="F529">
            <v>2</v>
          </cell>
          <cell r="G529" t="str">
            <v>CATALINA HUANCA SOCIEDAD MINERA S.A.C.</v>
          </cell>
          <cell r="H529" t="str">
            <v>CATALINA HUANCA</v>
          </cell>
          <cell r="I529" t="str">
            <v xml:space="preserve">AMPLIACION DE PRODUCCION DE MINA SUBTERRANEA Y AMPLIACION DE LA CAPACIDAD DE </v>
          </cell>
          <cell r="J529" t="str">
            <v>*051005&lt;br&gt;AYACUCHO-VICTOR FAJARDO-CANARIA</v>
          </cell>
          <cell r="K529" t="str">
            <v>*18&lt;br&gt;HUARINO CHURA LUIS</v>
          </cell>
          <cell r="L529" t="str">
            <v>APROBADO&lt;br/&gt;NOTIFICADO A LA EMPRESA</v>
          </cell>
          <cell r="P529" t="str">
            <v>USD</v>
          </cell>
        </row>
        <row r="530">
          <cell r="A530">
            <v>2225762</v>
          </cell>
          <cell r="B530">
            <v>5203</v>
          </cell>
          <cell r="C530" t="str">
            <v>EIA</v>
          </cell>
          <cell r="D530">
            <v>41155</v>
          </cell>
          <cell r="E530">
            <v>2012</v>
          </cell>
          <cell r="F530">
            <v>9</v>
          </cell>
          <cell r="G530" t="str">
            <v>CATALINA HUANCA SOCIEDAD MINERA S.A.C.</v>
          </cell>
          <cell r="H530" t="str">
            <v>CATALINA HUANCA</v>
          </cell>
          <cell r="I530" t="str">
            <v>PLAN INTEGRAL UNIDAD CATALINA HUANCA</v>
          </cell>
          <cell r="J530" t="str">
            <v>*051005&lt;br&gt;AYACUCHO-VICTOR FAJARDO-CANARIA</v>
          </cell>
          <cell r="K530" t="str">
            <v>*18&lt;br&gt;HUARINO CHURA LUIS</v>
          </cell>
          <cell r="L530" t="str">
            <v>APROBADO&lt;br/&gt;NOTIFICADO A LA EMPRESA</v>
          </cell>
          <cell r="P530" t="str">
            <v>USD</v>
          </cell>
        </row>
        <row r="531">
          <cell r="A531">
            <v>2320295</v>
          </cell>
          <cell r="B531">
            <v>5281</v>
          </cell>
          <cell r="C531" t="str">
            <v>EIA</v>
          </cell>
          <cell r="D531">
            <v>41500</v>
          </cell>
          <cell r="E531">
            <v>2013</v>
          </cell>
          <cell r="F531">
            <v>8</v>
          </cell>
          <cell r="G531" t="str">
            <v>CATALINA HUANCA SOCIEDAD MINERA S.A.C.</v>
          </cell>
          <cell r="H531" t="str">
            <v>CATALINA HUANCA</v>
          </cell>
          <cell r="I531" t="str">
            <v>MODIFICACION DEL EIA AMPL. DE PRODUCCION DE MINA SUBTERRANEA Y AMPL. CAPACIDAD</v>
          </cell>
          <cell r="J531" t="str">
            <v>*051005&lt;br&gt;AYACUCHO-VICTOR FAJARDO-CANARIA</v>
          </cell>
          <cell r="K531" t="str">
            <v>*110&lt;br&gt;RAMIREZ ALDO</v>
          </cell>
          <cell r="L531" t="str">
            <v>DESISTIDO&lt;br/&gt;NOTIFICADO A LA EMPRESA</v>
          </cell>
          <cell r="P531" t="str">
            <v>USD</v>
          </cell>
        </row>
        <row r="532">
          <cell r="A532">
            <v>2389224</v>
          </cell>
          <cell r="B532">
            <v>5307</v>
          </cell>
          <cell r="C532" t="str">
            <v>EIA</v>
          </cell>
          <cell r="D532">
            <v>41764</v>
          </cell>
          <cell r="E532">
            <v>2014</v>
          </cell>
          <cell r="F532">
            <v>5</v>
          </cell>
          <cell r="G532" t="str">
            <v>CATALINA HUANCA SOCIEDAD MINERA S.A.C.</v>
          </cell>
          <cell r="H532" t="str">
            <v>CATALINA HUANCA</v>
          </cell>
          <cell r="I532" t="str">
            <v xml:space="preserve">MOD EIA PROY. AMPLIACION DE PRODUCCION DE MINA SUBTERRANEA Y AMPLIACION DE </v>
          </cell>
          <cell r="J532" t="str">
            <v>*051005&lt;br&gt;AYACUCHO-VICTOR FAJARDO-CANARIA</v>
          </cell>
          <cell r="K532" t="str">
            <v>*18&lt;br&gt;HUARINO CHURA LUIS</v>
          </cell>
          <cell r="L532" t="str">
            <v>APROBADO&lt;br/&gt;NOTIFICADO A LA EMPRESA</v>
          </cell>
          <cell r="M532" t="str">
            <v>ResDirec-0365-2015/MEM-DGAAM</v>
          </cell>
          <cell r="N532" t="str">
            <v>16/09/2015</v>
          </cell>
          <cell r="P532" t="str">
            <v>USD</v>
          </cell>
        </row>
        <row r="533">
          <cell r="A533">
            <v>2522135</v>
          </cell>
          <cell r="B533">
            <v>5307</v>
          </cell>
          <cell r="C533" t="str">
            <v>ITS</v>
          </cell>
          <cell r="D533">
            <v>42215</v>
          </cell>
          <cell r="E533">
            <v>2015</v>
          </cell>
          <cell r="F533">
            <v>7</v>
          </cell>
          <cell r="G533" t="str">
            <v>CATALINA HUANCA SOCIEDAD MINERA S.A.C.</v>
          </cell>
          <cell r="H533" t="str">
            <v>CATALINA HUANCA</v>
          </cell>
          <cell r="I533" t="str">
            <v>Modificación del Circuito de Transporte de  Concentrado y Relave dentro de la Planta Concentradora, Ampliación del Depósito de Top Soil, Reubicación y Redistribución de la sección de filtrado de Zn/Pb y Cambio Tecnológico para la Sección de Filtrado de Relave</v>
          </cell>
          <cell r="J533" t="str">
            <v>*051005&lt;br&gt;AYACUCHO-VICTOR FAJARDO-CANARIA</v>
          </cell>
          <cell r="K533" t="str">
            <v>*3&lt;br&gt;ALFARO LÓPEZ WUALTER,*348&lt;br&gt;PEREZ SOLIS, EVELYN ENA,*308&lt;br&gt;CCOYLLO FLORES LILIANA (APOYO),*221&lt;br&gt;SANGA YAMPASI WILSON WILFREDO,*219&lt;br&gt;HUARINO CHURA LUIS ANTONIO</v>
          </cell>
          <cell r="L533" t="str">
            <v>CONFORME&lt;br/&gt;NOTIFICADO A LA EMPRESA</v>
          </cell>
          <cell r="M533" t="str">
            <v>ResDirec-0365-2015/MEM-DGAAM</v>
          </cell>
          <cell r="N533" t="str">
            <v>16/09/2015</v>
          </cell>
          <cell r="O533">
            <v>2900000</v>
          </cell>
        </row>
        <row r="534">
          <cell r="A534">
            <v>1625863</v>
          </cell>
          <cell r="B534">
            <v>6319</v>
          </cell>
          <cell r="C534" t="str">
            <v>PC</v>
          </cell>
          <cell r="D534">
            <v>38945</v>
          </cell>
          <cell r="E534">
            <v>2006</v>
          </cell>
          <cell r="F534">
            <v>8</v>
          </cell>
          <cell r="G534" t="str">
            <v>CATALINA HUANCA SOCIEDAD MINERA S.A.C.</v>
          </cell>
          <cell r="H534" t="str">
            <v>CATALINA HUANCA</v>
          </cell>
          <cell r="J534" t="str">
            <v>*051005&lt;br&gt;AYACUCHO-VICTOR FAJARDO-CANARIA</v>
          </cell>
          <cell r="K534" t="str">
            <v>*13&lt;br&gt;DOLORES CAMONES SANTIAGO</v>
          </cell>
          <cell r="L534" t="str">
            <v>APROBADO&lt;br/&gt;NOTIFICADO A LA EMPRESA</v>
          </cell>
          <cell r="P534" t="str">
            <v>USD</v>
          </cell>
        </row>
        <row r="535">
          <cell r="A535" t="str">
            <v>02532-2017</v>
          </cell>
          <cell r="B535">
            <v>6490</v>
          </cell>
          <cell r="C535" t="str">
            <v>ITS</v>
          </cell>
          <cell r="D535">
            <v>42888</v>
          </cell>
          <cell r="E535">
            <v>2017</v>
          </cell>
          <cell r="F535">
            <v>6</v>
          </cell>
          <cell r="G535" t="str">
            <v>CATALINA HUANCA SOCIEDAD MINERA S.A.C.</v>
          </cell>
          <cell r="H535" t="str">
            <v>CATALINA HUANCA</v>
          </cell>
          <cell r="I535" t="str">
            <v xml:space="preserve">MOD EIA PROY. AMPLIACION DE PRODUCCION DE MINA SUBTERRANEA Y AMPLIACION DE </v>
          </cell>
          <cell r="J535" t="str">
            <v>*051005&lt;br&gt;AYACUCHO-VICTOR FAJARDO-CANARIA</v>
          </cell>
          <cell r="K535" t="str">
            <v>*382&lt;br&gt;ZZ_SENACE PÉREZ NUÑEZ, FABIÁN,*489&lt;br&gt;ZZ_SENACE TREJO PANTOJA, CYNTHIA KELLY,*488&lt;br&gt;ZZ_SENACE TELLO COCHACHEZ, MARCO ANTONIO,*487&lt;br&gt;ZZ_SENACE SILVA ELIZALDE, ARTURO,*483&lt;br&gt;ZZ_SENACE MOYA SULCA, CARLOS EDUARDO,*479&lt;br&gt;ZZ_SENACE  BORJAS ALCANTARA, DAVID VICTOR,*478&lt;br&gt;ZZ_SENACE BENAVENTE SILVA, KURLANT YUSSEIN,*416&lt;br&gt;ZZ_SENACE BREÑA TORRES, MILVA GRACIELA,*413&lt;br&gt;ZZ_SENACE ATARAMA MORI,DANNY EDUARDO</v>
          </cell>
          <cell r="L535" t="str">
            <v>CONFORME&lt;br/&gt;NOTIFICADO A LA EMPRESA</v>
          </cell>
          <cell r="O535">
            <v>1000000</v>
          </cell>
        </row>
        <row r="536">
          <cell r="A536">
            <v>2136026</v>
          </cell>
          <cell r="B536">
            <v>6509</v>
          </cell>
          <cell r="C536" t="str">
            <v>PC</v>
          </cell>
          <cell r="D536">
            <v>40831</v>
          </cell>
          <cell r="E536">
            <v>2011</v>
          </cell>
          <cell r="F536">
            <v>10</v>
          </cell>
          <cell r="G536" t="str">
            <v>CATALINA HUANCA SOCIEDAD MINERA S.A.C.</v>
          </cell>
          <cell r="H536" t="str">
            <v>CATALINA HUANCA</v>
          </cell>
          <cell r="I536" t="str">
            <v>CIERRE MOD EIA AMPLIACION DE LA MINA SUBTERRANEA A 1000 TMD</v>
          </cell>
          <cell r="J536" t="str">
            <v>*051005&lt;br&gt;AYACUCHO-VICTOR FAJARDO-CANARIA</v>
          </cell>
          <cell r="K536" t="str">
            <v>*13&lt;br&gt;DOLORES CAMONES SANTIAGO</v>
          </cell>
          <cell r="L536" t="str">
            <v>ENCAUSADO</v>
          </cell>
          <cell r="P536" t="str">
            <v>USD</v>
          </cell>
        </row>
        <row r="537">
          <cell r="A537">
            <v>2136025</v>
          </cell>
          <cell r="B537">
            <v>6510</v>
          </cell>
          <cell r="C537" t="str">
            <v>PC</v>
          </cell>
          <cell r="D537">
            <v>40831</v>
          </cell>
          <cell r="E537">
            <v>2011</v>
          </cell>
          <cell r="F537">
            <v>10</v>
          </cell>
          <cell r="G537" t="str">
            <v>CATALINA HUANCA SOCIEDAD MINERA S.A.C.</v>
          </cell>
          <cell r="H537" t="str">
            <v>CATALINA HUANCA</v>
          </cell>
          <cell r="I537" t="str">
            <v xml:space="preserve">PLANTA DE BENEFICIO SAN GERONIMO A 1000 TMD (ACUMALADO CON 2136026) </v>
          </cell>
          <cell r="J537" t="str">
            <v>*051005&lt;br&gt;AYACUCHO-VICTOR FAJARDO-CANARIA</v>
          </cell>
          <cell r="K537" t="str">
            <v>*13&lt;br&gt;DOLORES CAMONES SANTIAGO</v>
          </cell>
          <cell r="L537" t="str">
            <v>APROBADO&lt;br/&gt;NOTIFICADO A LA EMPRESA</v>
          </cell>
          <cell r="P537" t="str">
            <v>USD</v>
          </cell>
        </row>
        <row r="538">
          <cell r="A538">
            <v>2239881</v>
          </cell>
          <cell r="B538">
            <v>6590</v>
          </cell>
          <cell r="C538" t="str">
            <v>PC</v>
          </cell>
          <cell r="D538">
            <v>41208</v>
          </cell>
          <cell r="E538">
            <v>2012</v>
          </cell>
          <cell r="F538">
            <v>10</v>
          </cell>
          <cell r="G538" t="str">
            <v>CATALINA HUANCA SOCIEDAD MINERA S.A.C.</v>
          </cell>
          <cell r="H538" t="str">
            <v>CATALINA HUANCA</v>
          </cell>
          <cell r="I538" t="str">
            <v>ACTUALIZACION PLAN DE CIERRE CATALINA HUANCA</v>
          </cell>
          <cell r="J538" t="str">
            <v>*051005&lt;br&gt;AYACUCHO-VICTOR FAJARDO-CANARIA</v>
          </cell>
          <cell r="K538" t="str">
            <v>*13&lt;br&gt;DOLORES CAMONES SANTIAGO</v>
          </cell>
          <cell r="L538" t="str">
            <v>APROBADO&lt;br/&gt;NOTIFICADO A LA EMPRESA</v>
          </cell>
          <cell r="P538" t="str">
            <v>USD</v>
          </cell>
        </row>
        <row r="539">
          <cell r="A539">
            <v>2380925</v>
          </cell>
          <cell r="B539">
            <v>6689</v>
          </cell>
          <cell r="C539" t="str">
            <v>PC</v>
          </cell>
          <cell r="D539">
            <v>41732</v>
          </cell>
          <cell r="E539">
            <v>2014</v>
          </cell>
          <cell r="F539">
            <v>4</v>
          </cell>
          <cell r="G539" t="str">
            <v>CATALINA HUANCA SOCIEDAD MINERA S.A.C.</v>
          </cell>
          <cell r="H539" t="str">
            <v>CATALINA HUANCA</v>
          </cell>
          <cell r="I539" t="str">
            <v>MODIFICACION DEL PLAN DE CIERRE DE MINAS CATALINA HUANCA</v>
          </cell>
          <cell r="J539" t="str">
            <v>*051005&lt;br&gt;AYACUCHO-VICTOR FAJARDO-CANARIA</v>
          </cell>
          <cell r="K539" t="str">
            <v>*128&lt;br&gt;ESTELA SILVA MELANIO</v>
          </cell>
          <cell r="L539" t="str">
            <v>APROBADO&lt;br/&gt;NOTIFICADO A LA EMPRESA</v>
          </cell>
          <cell r="P539" t="str">
            <v>USD</v>
          </cell>
        </row>
        <row r="540">
          <cell r="A540">
            <v>2511351</v>
          </cell>
          <cell r="B540">
            <v>6761</v>
          </cell>
          <cell r="C540" t="str">
            <v>PC</v>
          </cell>
          <cell r="D540">
            <v>42185</v>
          </cell>
          <cell r="E540">
            <v>2015</v>
          </cell>
          <cell r="F540">
            <v>6</v>
          </cell>
          <cell r="G540" t="str">
            <v>CATALINA HUANCA SOCIEDAD MINERA S.A.C.</v>
          </cell>
          <cell r="H540" t="str">
            <v>CATALINA HUANCA</v>
          </cell>
          <cell r="I540" t="str">
            <v>MODIFICACION DEL PLAN DE CIERRE UNIDAD MINERA CATALINA HUANCA</v>
          </cell>
          <cell r="J540" t="str">
            <v>*051005&lt;br&gt;AYACUCHO-VICTOR FAJARDO-CANARIA</v>
          </cell>
          <cell r="K540" t="str">
            <v>*24&lt;br&gt;PORTILLA CORNEJO MATEO</v>
          </cell>
          <cell r="L540" t="str">
            <v>APROBADO</v>
          </cell>
          <cell r="M540" t="str">
            <v>ResDirec-0087-2018/MEM-DGAAM</v>
          </cell>
          <cell r="N540" t="str">
            <v>26/04/2018</v>
          </cell>
          <cell r="P540" t="str">
            <v>USD</v>
          </cell>
        </row>
        <row r="541">
          <cell r="A541">
            <v>2588381</v>
          </cell>
          <cell r="B541">
            <v>6819</v>
          </cell>
          <cell r="C541" t="str">
            <v>PC</v>
          </cell>
          <cell r="D541">
            <v>42447</v>
          </cell>
          <cell r="E541">
            <v>2016</v>
          </cell>
          <cell r="F541">
            <v>3</v>
          </cell>
          <cell r="G541" t="str">
            <v>CATALINA HUANCA SOCIEDAD MINERA S.A.C.</v>
          </cell>
          <cell r="H541" t="str">
            <v>CATALINA HUANCA</v>
          </cell>
          <cell r="I541" t="str">
            <v>MODIFICACION DE PLAN DE CIERRE DE MINAS DE LA UNIDAD MINERA CATALINA HUANCA</v>
          </cell>
          <cell r="J541" t="str">
            <v>*051005&lt;br&gt;AYACUCHO-VICTOR FAJARDO-CANARIA</v>
          </cell>
          <cell r="K541" t="str">
            <v>*24&lt;br&gt;PORTILLA CORNEJO MATEO</v>
          </cell>
          <cell r="L541" t="str">
            <v>APROBADO</v>
          </cell>
          <cell r="P541" t="str">
            <v>USD</v>
          </cell>
        </row>
        <row r="542">
          <cell r="A542" t="str">
            <v>M-ITS-00113-2020</v>
          </cell>
          <cell r="B542">
            <v>7393</v>
          </cell>
          <cell r="C542" t="str">
            <v>ITS</v>
          </cell>
          <cell r="D542">
            <v>44061</v>
          </cell>
          <cell r="E542">
            <v>2020</v>
          </cell>
          <cell r="F542">
            <v>8</v>
          </cell>
          <cell r="G542" t="str">
            <v>CATALINA HUANCA SOCIEDAD MINERA S.A.C.</v>
          </cell>
          <cell r="I542" t="str">
            <v>Tercer ITS para el Recrecimiento de la Relavera Ramahuayco, mejora tecnológica de la Planta de Beneficio y construcción, reubicación e implementación de componentes auxiliares</v>
          </cell>
          <cell r="L542" t="str">
            <v>CONFORME</v>
          </cell>
          <cell r="O542">
            <v>15606918</v>
          </cell>
        </row>
        <row r="543">
          <cell r="A543">
            <v>1383191</v>
          </cell>
          <cell r="B543">
            <v>783</v>
          </cell>
          <cell r="C543" t="str">
            <v>DIA</v>
          </cell>
          <cell r="D543">
            <v>37524</v>
          </cell>
          <cell r="E543">
            <v>2002</v>
          </cell>
          <cell r="F543">
            <v>9</v>
          </cell>
          <cell r="G543" t="str">
            <v>CCAPA BALANDA EUSEBIO</v>
          </cell>
          <cell r="I543" t="str">
            <v>SAN PEDRO SOCCORO</v>
          </cell>
          <cell r="J543" t="str">
            <v>*030204&lt;br&gt;APURIMAC-ANDAHUAYLAS-HUANCARAMA</v>
          </cell>
          <cell r="K543" t="str">
            <v>*53&lt;br&gt;SANCHEZ LUIS</v>
          </cell>
          <cell r="L543" t="str">
            <v>APROBADO</v>
          </cell>
          <cell r="P543" t="str">
            <v>USD</v>
          </cell>
        </row>
        <row r="544">
          <cell r="A544">
            <v>1462768</v>
          </cell>
          <cell r="B544">
            <v>1049</v>
          </cell>
          <cell r="C544" t="str">
            <v>DIA</v>
          </cell>
          <cell r="D544">
            <v>38093</v>
          </cell>
          <cell r="E544">
            <v>2004</v>
          </cell>
          <cell r="F544">
            <v>4</v>
          </cell>
          <cell r="G544" t="str">
            <v>CCAPA BALANDA EUSEBIO</v>
          </cell>
          <cell r="I544" t="str">
            <v>SAN PEDRO SOCORRO (MODIFICACIÓN)</v>
          </cell>
          <cell r="J544" t="str">
            <v>*030204&lt;br&gt;APURIMAC-ANDAHUAYLAS-HUANCARAMA</v>
          </cell>
          <cell r="K544" t="str">
            <v>*53&lt;br&gt;SANCHEZ LUIS</v>
          </cell>
          <cell r="L544" t="str">
            <v>IMPROCEDENTE&lt;br/&gt;NOTIFICADO A LA EMPRESA</v>
          </cell>
          <cell r="P544" t="str">
            <v>USD</v>
          </cell>
        </row>
        <row r="545">
          <cell r="A545">
            <v>1486777</v>
          </cell>
          <cell r="B545">
            <v>1118</v>
          </cell>
          <cell r="C545" t="str">
            <v>DIA</v>
          </cell>
          <cell r="D545">
            <v>38224</v>
          </cell>
          <cell r="E545">
            <v>2004</v>
          </cell>
          <cell r="F545">
            <v>8</v>
          </cell>
          <cell r="G545" t="str">
            <v>CCAPA BALANDA EUSEBIO</v>
          </cell>
          <cell r="H545" t="str">
            <v>SAN PEDRO SOCCORO</v>
          </cell>
          <cell r="I545" t="str">
            <v>SAN PEDRO SOCCORO</v>
          </cell>
          <cell r="J545" t="str">
            <v>*030204&lt;br&gt;APURIMAC-ANDAHUAYLAS-HUANCARAMA</v>
          </cell>
          <cell r="K545" t="str">
            <v>*56&lt;br&gt;SOLARI HENRY</v>
          </cell>
          <cell r="L545" t="str">
            <v>APROBADO</v>
          </cell>
          <cell r="P545" t="str">
            <v>USD</v>
          </cell>
        </row>
        <row r="546">
          <cell r="A546">
            <v>1518901</v>
          </cell>
          <cell r="B546">
            <v>1223</v>
          </cell>
          <cell r="C546" t="str">
            <v>DIA</v>
          </cell>
          <cell r="D546">
            <v>38411</v>
          </cell>
          <cell r="E546">
            <v>2005</v>
          </cell>
          <cell r="F546">
            <v>2</v>
          </cell>
          <cell r="G546" t="str">
            <v>CECILIA MARIA DEL CARMEN DE ORBEGOZO DE CUSIANOVIC</v>
          </cell>
          <cell r="H546" t="str">
            <v>NICOLAS I</v>
          </cell>
          <cell r="I546" t="str">
            <v>NICOLAS I</v>
          </cell>
          <cell r="J546" t="str">
            <v>*060902&lt;br&gt;CAJAMARCA-SAN IGNACIO-CHIRINOS</v>
          </cell>
          <cell r="K546" t="str">
            <v>*56&lt;br&gt;SOLARI HENRY</v>
          </cell>
          <cell r="L546" t="str">
            <v>IMPROCEDENTE</v>
          </cell>
          <cell r="P546" t="str">
            <v>USD</v>
          </cell>
        </row>
        <row r="547">
          <cell r="A547">
            <v>1226887</v>
          </cell>
          <cell r="B547">
            <v>409</v>
          </cell>
          <cell r="C547" t="str">
            <v>EIAsd</v>
          </cell>
          <cell r="D547">
            <v>36245</v>
          </cell>
          <cell r="E547">
            <v>1999</v>
          </cell>
          <cell r="F547">
            <v>3</v>
          </cell>
          <cell r="G547" t="str">
            <v>CEDIMIN S.A.C. COMPAÑIA DE EXPLORACIONES DESARROLLO E INVERSIONES MINERAS SAC.</v>
          </cell>
          <cell r="H547" t="str">
            <v>J.G. DE CHALHUANE</v>
          </cell>
          <cell r="I547" t="str">
            <v>AUTORIZACION DE EXPLORACION</v>
          </cell>
          <cell r="J547" t="str">
            <v>*040602&lt;br&gt;AREQUIPA-CONDESUYOS-ANDARAY</v>
          </cell>
          <cell r="K547" t="str">
            <v>*29&lt;br&gt;ARCHIVO</v>
          </cell>
          <cell r="L547" t="str">
            <v>APROBADO</v>
          </cell>
          <cell r="P547" t="str">
            <v>USD</v>
          </cell>
        </row>
        <row r="548">
          <cell r="A548">
            <v>1232766</v>
          </cell>
          <cell r="B548">
            <v>437</v>
          </cell>
          <cell r="C548" t="str">
            <v>DIA</v>
          </cell>
          <cell r="D548">
            <v>36294</v>
          </cell>
          <cell r="E548">
            <v>1999</v>
          </cell>
          <cell r="F548">
            <v>5</v>
          </cell>
          <cell r="G548" t="str">
            <v>CEDIMIN S.A.C. COMPAÑIA DE EXPLORACIONES DESARROLLO E INVERSIONES MINERAS SAC.</v>
          </cell>
          <cell r="I548" t="str">
            <v>TRAPICHE</v>
          </cell>
          <cell r="J548" t="str">
            <v>*030304&lt;br&gt;APURIMAC-ANTABAMBA-JUAN ESPINOZA MEDRANO</v>
          </cell>
          <cell r="K548" t="str">
            <v>*21&lt;br&gt;PAREDES PACHECO RUFO</v>
          </cell>
          <cell r="L548" t="str">
            <v>APROBADO</v>
          </cell>
          <cell r="P548" t="str">
            <v>USD</v>
          </cell>
        </row>
        <row r="549">
          <cell r="A549">
            <v>1280759</v>
          </cell>
          <cell r="B549">
            <v>538</v>
          </cell>
          <cell r="C549" t="str">
            <v>DIA</v>
          </cell>
          <cell r="D549">
            <v>36677</v>
          </cell>
          <cell r="E549">
            <v>2000</v>
          </cell>
          <cell r="F549">
            <v>5</v>
          </cell>
          <cell r="G549" t="str">
            <v>CEDIMIN S.A.C. COMPAÑIA DE EXPLORACIONES DESARROLLO E INVERSIONES MINERAS SAC.</v>
          </cell>
          <cell r="H549" t="str">
            <v>MINA LEONILA</v>
          </cell>
          <cell r="I549" t="str">
            <v>MINA LEONILA</v>
          </cell>
          <cell r="J549" t="str">
            <v>*021909&lt;br&gt;ANCASH-SIHUAS-SAN JUAN</v>
          </cell>
          <cell r="K549" t="str">
            <v>*53&lt;br&gt;SANCHEZ LUIS</v>
          </cell>
          <cell r="L549" t="str">
            <v>APROBADO</v>
          </cell>
          <cell r="P549" t="str">
            <v>USD</v>
          </cell>
        </row>
        <row r="550">
          <cell r="A550">
            <v>1284476</v>
          </cell>
          <cell r="B550">
            <v>544</v>
          </cell>
          <cell r="C550" t="str">
            <v>DIA</v>
          </cell>
          <cell r="D550">
            <v>36705</v>
          </cell>
          <cell r="E550">
            <v>2000</v>
          </cell>
          <cell r="F550">
            <v>6</v>
          </cell>
          <cell r="G550" t="str">
            <v>CEDIMIN S.A.C. COMPAÑIA DE EXPLORACIONES DESARROLLO E INVERSIONES MINERAS SAC.</v>
          </cell>
          <cell r="H550" t="str">
            <v>CONTONGA</v>
          </cell>
          <cell r="I550" t="str">
            <v>CONTONGA</v>
          </cell>
          <cell r="J550" t="str">
            <v>*021014&lt;br&gt;ANCASH-HUARI-SAN MARCOS</v>
          </cell>
          <cell r="K550" t="str">
            <v>*1&lt;br&gt;ACEVEDO FERNANDEZ ELIAS</v>
          </cell>
          <cell r="L550" t="str">
            <v>APROBADO</v>
          </cell>
          <cell r="P550" t="str">
            <v>USD</v>
          </cell>
        </row>
        <row r="551">
          <cell r="A551">
            <v>1414874</v>
          </cell>
          <cell r="B551">
            <v>885</v>
          </cell>
          <cell r="C551" t="str">
            <v>DIA</v>
          </cell>
          <cell r="D551">
            <v>37782</v>
          </cell>
          <cell r="E551">
            <v>2003</v>
          </cell>
          <cell r="F551">
            <v>6</v>
          </cell>
          <cell r="G551" t="str">
            <v>CEDIMIN S.A.C. COMPAÑIA DE EXPLORACIONES DESARROLLO E INVERSIONES MINERAS SAC.</v>
          </cell>
          <cell r="H551" t="str">
            <v>CRUCERO</v>
          </cell>
          <cell r="I551" t="str">
            <v>CRUCERO</v>
          </cell>
          <cell r="J551" t="str">
            <v>*210306&lt;br&gt;PUNO-CARABAYA-CRUCERO</v>
          </cell>
          <cell r="K551" t="str">
            <v>*1&lt;br&gt;ACEVEDO FERNANDEZ ELIAS</v>
          </cell>
          <cell r="L551" t="str">
            <v>APROBADO</v>
          </cell>
          <cell r="P551" t="str">
            <v>USD</v>
          </cell>
        </row>
        <row r="552">
          <cell r="A552">
            <v>1536079</v>
          </cell>
          <cell r="B552">
            <v>1279</v>
          </cell>
          <cell r="C552" t="str">
            <v>DIA</v>
          </cell>
          <cell r="D552">
            <v>38504</v>
          </cell>
          <cell r="E552">
            <v>2005</v>
          </cell>
          <cell r="F552">
            <v>6</v>
          </cell>
          <cell r="G552" t="str">
            <v>CEDIMIN S.A.C. COMPAÑIA DE EXPLORACIONES DESARROLLO E INVERSIONES MINERAS SAC.</v>
          </cell>
          <cell r="H552" t="str">
            <v>TRAPICHE</v>
          </cell>
          <cell r="I552" t="str">
            <v>TRAPICHE</v>
          </cell>
          <cell r="J552" t="str">
            <v>*030304&lt;br&gt;APURIMAC-ANTABAMBA-JUAN ESPINOZA MEDRANO</v>
          </cell>
          <cell r="K552" t="str">
            <v>*56&lt;br&gt;SOLARI HENRY</v>
          </cell>
          <cell r="L552" t="str">
            <v>APROBADO</v>
          </cell>
          <cell r="P552" t="str">
            <v>USD</v>
          </cell>
        </row>
        <row r="553">
          <cell r="A553">
            <v>1635672</v>
          </cell>
          <cell r="B553">
            <v>1506</v>
          </cell>
          <cell r="C553" t="str">
            <v>DIA</v>
          </cell>
          <cell r="D553">
            <v>38978</v>
          </cell>
          <cell r="E553">
            <v>2006</v>
          </cell>
          <cell r="F553">
            <v>9</v>
          </cell>
          <cell r="G553" t="str">
            <v>CEDIMIN S.A.C. COMPAÑIA DE EXPLORACIONES DESARROLLO E INVERSIONES MINERAS SAC.</v>
          </cell>
          <cell r="H553" t="str">
            <v>SEÑOR DE LOS DESAMPARADOS</v>
          </cell>
          <cell r="I553" t="str">
            <v>SEÑOR DE LOS DESAMPARADOS</v>
          </cell>
          <cell r="J553" t="str">
            <v>*040404&lt;br&gt;AREQUIPA-CASTILLA-CHACHAS</v>
          </cell>
          <cell r="K553" t="str">
            <v>*34&lt;br&gt;BEDRIÑANA RIOS ABAD</v>
          </cell>
          <cell r="L553" t="str">
            <v>APROBADO&lt;br/&gt;NOTIFICADO A LA EMPRESA</v>
          </cell>
          <cell r="P553" t="str">
            <v>USD</v>
          </cell>
        </row>
        <row r="554">
          <cell r="A554">
            <v>1708612</v>
          </cell>
          <cell r="B554">
            <v>1680</v>
          </cell>
          <cell r="C554" t="str">
            <v>DIA</v>
          </cell>
          <cell r="D554">
            <v>39289</v>
          </cell>
          <cell r="E554">
            <v>2007</v>
          </cell>
          <cell r="F554">
            <v>7</v>
          </cell>
          <cell r="G554" t="str">
            <v>CEDIMIN S.A.C. COMPAÑIA DE EXPLORACIONES DESARROLLO E INVERSIONES MINERAS SAC.</v>
          </cell>
          <cell r="I554" t="str">
            <v>SEÑOR DE LOS DESAMPARADOS (MODIFICACION)</v>
          </cell>
          <cell r="J554" t="str">
            <v>*040404&lt;br&gt;AREQUIPA-CASTILLA-CHACHAS</v>
          </cell>
          <cell r="K554" t="str">
            <v>*8&lt;br&gt;BREÑA TORRES GRACIELA</v>
          </cell>
          <cell r="L554" t="str">
            <v>APROBADO&lt;br/&gt;NOTIFICADO A LA EMPRESA</v>
          </cell>
          <cell r="P554" t="str">
            <v>USD</v>
          </cell>
        </row>
        <row r="555">
          <cell r="A555">
            <v>1835372</v>
          </cell>
          <cell r="B555">
            <v>1973</v>
          </cell>
          <cell r="C555" t="str">
            <v>DIA</v>
          </cell>
          <cell r="D555">
            <v>39759</v>
          </cell>
          <cell r="E555">
            <v>2008</v>
          </cell>
          <cell r="F555">
            <v>11</v>
          </cell>
          <cell r="G555" t="str">
            <v>CEDIMIN S.A.C. COMPAÑIA DE EXPLORACIONES DESARROLLO E INVERSIONES MINERAS SAC.</v>
          </cell>
          <cell r="H555" t="str">
            <v>EL ESCRIBANO</v>
          </cell>
          <cell r="I555" t="str">
            <v>EL ESCRIBANO</v>
          </cell>
          <cell r="J555" t="str">
            <v>*040406&lt;br&gt;AREQUIPA-CASTILLA-CHOCO</v>
          </cell>
          <cell r="K555" t="str">
            <v>*8&lt;br&gt;BREÑA TORRES GRACIELA</v>
          </cell>
          <cell r="L555" t="str">
            <v>APROBADO&lt;br/&gt;NOTIFICADO A LA EMPRESA</v>
          </cell>
          <cell r="P555" t="str">
            <v>USD</v>
          </cell>
        </row>
        <row r="556">
          <cell r="A556">
            <v>1938403</v>
          </cell>
          <cell r="B556">
            <v>2099</v>
          </cell>
          <cell r="C556" t="str">
            <v>DIA</v>
          </cell>
          <cell r="D556">
            <v>40127</v>
          </cell>
          <cell r="E556">
            <v>2009</v>
          </cell>
          <cell r="F556">
            <v>11</v>
          </cell>
          <cell r="G556" t="str">
            <v>CEDIMIN S.A.C. COMPAÑIA DE EXPLORACIONES DESARROLLO E INVERSIONES MINERAS SAC.</v>
          </cell>
          <cell r="H556" t="str">
            <v>TUYUMINA</v>
          </cell>
          <cell r="I556" t="str">
            <v>TUYUMINA</v>
          </cell>
          <cell r="J556" t="str">
            <v>*040516&lt;br&gt;AREQUIPA-CAYLLOMA-TAPAY</v>
          </cell>
          <cell r="K556" t="str">
            <v>*25&lt;br&gt;PRADO VELASQUEZ ALFONSO</v>
          </cell>
          <cell r="L556" t="str">
            <v>APROBADO&lt;br/&gt;NOTIFICADO A LA EMPRESA</v>
          </cell>
          <cell r="P556" t="str">
            <v>USD</v>
          </cell>
        </row>
        <row r="557">
          <cell r="A557">
            <v>1635338</v>
          </cell>
          <cell r="B557">
            <v>1505</v>
          </cell>
          <cell r="C557" t="str">
            <v>EIAsd</v>
          </cell>
          <cell r="D557">
            <v>38975</v>
          </cell>
          <cell r="E557">
            <v>2006</v>
          </cell>
          <cell r="F557">
            <v>9</v>
          </cell>
          <cell r="G557" t="str">
            <v>CEDIMIN S.A.C. COMPAÑIA DE EXPLORACIONES DESARROLLO E INVERSIONES MINERAS SAC.</v>
          </cell>
          <cell r="H557" t="str">
            <v>AMPATO</v>
          </cell>
          <cell r="I557" t="str">
            <v>EXPLORACION</v>
          </cell>
          <cell r="J557" t="str">
            <v>*040404&lt;br&gt;AREQUIPA-CASTILLA-CHACHAS</v>
          </cell>
          <cell r="K557" t="str">
            <v>*56&lt;br&gt;SOLARI HENRY</v>
          </cell>
          <cell r="L557" t="str">
            <v>APROBADO&lt;br/&gt;NOTIFICADO A LA EMPRESA</v>
          </cell>
          <cell r="P557" t="str">
            <v>USD</v>
          </cell>
        </row>
        <row r="558">
          <cell r="A558">
            <v>1882293</v>
          </cell>
          <cell r="B558">
            <v>2024</v>
          </cell>
          <cell r="C558" t="str">
            <v>EIAsd</v>
          </cell>
          <cell r="D558">
            <v>39940</v>
          </cell>
          <cell r="E558">
            <v>2009</v>
          </cell>
          <cell r="F558">
            <v>5</v>
          </cell>
          <cell r="G558" t="str">
            <v>CEDIMIN S.A.C. COMPAÑIA DE EXPLORACIONES DESARROLLO E INVERSIONES MINERAS SAC.</v>
          </cell>
          <cell r="H558" t="str">
            <v>TOCRACANCHA ANCHACA</v>
          </cell>
          <cell r="I558" t="str">
            <v>EXPLORACION MINERA TOCRACANCHA ANCHACA</v>
          </cell>
          <cell r="J558" t="str">
            <v>*040406&lt;br&gt;AREQUIPA-CASTILLA-CHOCO</v>
          </cell>
          <cell r="K558" t="str">
            <v>*3&lt;br&gt;ALFARO LÓPEZ WUALTER</v>
          </cell>
          <cell r="L558" t="str">
            <v>APROBADO&lt;br/&gt;NOTIFICADO A LA EMPRESA</v>
          </cell>
          <cell r="P558" t="str">
            <v>USD</v>
          </cell>
        </row>
        <row r="559">
          <cell r="A559">
            <v>1968616</v>
          </cell>
          <cell r="B559">
            <v>2152</v>
          </cell>
          <cell r="C559" t="str">
            <v>EIAsd</v>
          </cell>
          <cell r="D559">
            <v>40242</v>
          </cell>
          <cell r="E559">
            <v>2010</v>
          </cell>
          <cell r="F559">
            <v>3</v>
          </cell>
          <cell r="G559" t="str">
            <v>CEDIMIN S.A.C. COMPAÑIA DE EXPLORACIONES DESARROLLO E INVERSIONES MINERAS SAC.</v>
          </cell>
          <cell r="H559" t="str">
            <v>TUYUMINA</v>
          </cell>
          <cell r="I559" t="str">
            <v>EXPLORACION TUYUMINA</v>
          </cell>
          <cell r="J559" t="str">
            <v>*040516&lt;br&gt;AREQUIPA-CAYLLOMA-TAPAY</v>
          </cell>
          <cell r="K559" t="str">
            <v>*3&lt;br&gt;ALFARO LÓPEZ WUALTER</v>
          </cell>
          <cell r="L559" t="str">
            <v>APROBADO&lt;br/&gt;NOTIFICADO A LA EMPRESA</v>
          </cell>
          <cell r="P559" t="str">
            <v>USD</v>
          </cell>
        </row>
        <row r="560">
          <cell r="A560">
            <v>2120418</v>
          </cell>
          <cell r="B560">
            <v>2562</v>
          </cell>
          <cell r="C560" t="str">
            <v>EIAsd</v>
          </cell>
          <cell r="D560">
            <v>40771</v>
          </cell>
          <cell r="E560">
            <v>2011</v>
          </cell>
          <cell r="F560">
            <v>8</v>
          </cell>
          <cell r="G560" t="str">
            <v>CEDIMIN S.A.C. COMPAÑIA DE EXPLORACIONES DESARROLLO E INVERSIONES MINERAS SAC.</v>
          </cell>
          <cell r="H560" t="str">
            <v>TUYUMINA</v>
          </cell>
          <cell r="I560" t="str">
            <v>MODIFICATORIA TUYUMINA</v>
          </cell>
          <cell r="J560" t="str">
            <v>*040516&lt;br&gt;AREQUIPA-CAYLLOMA-TAPAY</v>
          </cell>
          <cell r="K560" t="str">
            <v>*3&lt;br&gt;ALFARO LÓPEZ WUALTER,*222&lt;br&gt;DEL CASTILLO ALCANTARA ROSA AIME,*28&lt;br&gt;VELIZ SOTO KRISTIAM,*25&lt;br&gt;PRADO VELASQUEZ ALFONSO</v>
          </cell>
          <cell r="L560" t="str">
            <v>DESISTIDO&lt;br/&gt;NOTIFICADO A LA EMPRESA</v>
          </cell>
          <cell r="M560" t="str">
            <v>ResDirec-0288-2011/MEM-AAM</v>
          </cell>
          <cell r="N560" t="str">
            <v>16/09/2011</v>
          </cell>
          <cell r="O560">
            <v>6000000</v>
          </cell>
          <cell r="P560" t="str">
            <v>USD</v>
          </cell>
        </row>
        <row r="561">
          <cell r="A561">
            <v>1618473</v>
          </cell>
          <cell r="B561">
            <v>4746</v>
          </cell>
          <cell r="C561" t="str">
            <v>EIA</v>
          </cell>
          <cell r="D561">
            <v>38909</v>
          </cell>
          <cell r="E561">
            <v>2006</v>
          </cell>
          <cell r="F561">
            <v>7</v>
          </cell>
          <cell r="G561" t="str">
            <v>CEDIMIN S.A.C. COMPAÑIA DE EXPLORACIONES DESARROLLO E INVERSIONES MINERAS SAC.</v>
          </cell>
          <cell r="H561" t="str">
            <v>ACUMULACION ANCOYO</v>
          </cell>
          <cell r="I561" t="str">
            <v xml:space="preserve">MODIFICACION </v>
          </cell>
          <cell r="J561" t="str">
            <v>*040404&lt;br&gt;AREQUIPA-CASTILLA-CHACHAS</v>
          </cell>
          <cell r="K561" t="str">
            <v>*10&lt;br&gt;CARRANZA VALDIVIESO JOSE</v>
          </cell>
          <cell r="L561" t="str">
            <v>APROBADO&lt;br/&gt;NOTIFICADO A LA EMPRESA</v>
          </cell>
          <cell r="P561" t="str">
            <v>USD</v>
          </cell>
        </row>
        <row r="562">
          <cell r="A562">
            <v>1637074</v>
          </cell>
          <cell r="B562">
            <v>4759</v>
          </cell>
          <cell r="C562" t="str">
            <v>EIA</v>
          </cell>
          <cell r="D562">
            <v>38982</v>
          </cell>
          <cell r="E562">
            <v>2006</v>
          </cell>
          <cell r="F562">
            <v>9</v>
          </cell>
          <cell r="G562" t="str">
            <v>CEDIMIN S.A.C. COMPAÑIA DE EXPLORACIONES DESARROLLO E INVERSIONES MINERAS SAC.</v>
          </cell>
          <cell r="H562" t="str">
            <v>ACUMULACION ANCOYO</v>
          </cell>
          <cell r="I562" t="str">
            <v>MODIFICACION DEL CIRCUITO DE CIANURO EN LA PLANTA CONCENTRADORA SHILA</v>
          </cell>
          <cell r="J562" t="str">
            <v>*040406&lt;br&gt;AREQUIPA-CASTILLA-CHOCO</v>
          </cell>
          <cell r="K562" t="str">
            <v>*1&lt;br&gt;ACEVEDO FERNANDEZ ELIAS</v>
          </cell>
          <cell r="L562" t="str">
            <v>NO PRESENTADO</v>
          </cell>
          <cell r="P562" t="str">
            <v>USD</v>
          </cell>
        </row>
        <row r="563">
          <cell r="A563">
            <v>1647218</v>
          </cell>
          <cell r="B563">
            <v>4765</v>
          </cell>
          <cell r="C563" t="str">
            <v>EIA</v>
          </cell>
          <cell r="D563">
            <v>39027</v>
          </cell>
          <cell r="E563">
            <v>2006</v>
          </cell>
          <cell r="F563">
            <v>11</v>
          </cell>
          <cell r="G563" t="str">
            <v>CEDIMIN S.A.C. COMPAÑIA DE EXPLORACIONES DESARROLLO E INVERSIONES MINERAS SAC.</v>
          </cell>
          <cell r="H563" t="str">
            <v>PLANTA CONCENTRADORA SHILA</v>
          </cell>
          <cell r="I563" t="str">
            <v>MODIFICACION DEL CIRCUITO DE CIANURACION EN LA PLANTA CONCENTRADORA SHILA</v>
          </cell>
          <cell r="J563" t="str">
            <v>*040404&lt;br&gt;AREQUIPA-CASTILLA-CHACHAS</v>
          </cell>
          <cell r="K563" t="str">
            <v>*1&lt;br&gt;ACEVEDO FERNANDEZ ELIAS</v>
          </cell>
          <cell r="L563" t="str">
            <v>APROBADO</v>
          </cell>
          <cell r="P563" t="str">
            <v>USD</v>
          </cell>
        </row>
        <row r="564">
          <cell r="A564">
            <v>1650758</v>
          </cell>
          <cell r="B564">
            <v>4768</v>
          </cell>
          <cell r="C564" t="str">
            <v>EIA</v>
          </cell>
          <cell r="D564">
            <v>39041</v>
          </cell>
          <cell r="E564">
            <v>2006</v>
          </cell>
          <cell r="F564">
            <v>11</v>
          </cell>
          <cell r="G564" t="str">
            <v>CEDIMIN S.A.C. COMPAÑIA DE EXPLORACIONES DESARROLLO E INVERSIONES MINERAS SAC.</v>
          </cell>
          <cell r="H564" t="str">
            <v>ACUMULACION ANCOYO</v>
          </cell>
          <cell r="I564" t="str">
            <v>AUTORIZACION DE PUNTO DE MONITOREO</v>
          </cell>
          <cell r="J564" t="str">
            <v>*040404&lt;br&gt;AREQUIPA-CASTILLA-CHACHAS</v>
          </cell>
          <cell r="K564" t="str">
            <v>*49&lt;br&gt;RETAMOZO PLACIDO</v>
          </cell>
          <cell r="L564" t="str">
            <v>APROBADO&lt;br/&gt;NOTIFICADO A LA EMPRESA</v>
          </cell>
          <cell r="P564" t="str">
            <v>USD</v>
          </cell>
        </row>
        <row r="565">
          <cell r="A565">
            <v>1657097</v>
          </cell>
          <cell r="B565">
            <v>4769</v>
          </cell>
          <cell r="C565" t="str">
            <v>EIA</v>
          </cell>
          <cell r="D565">
            <v>39066</v>
          </cell>
          <cell r="E565">
            <v>2006</v>
          </cell>
          <cell r="F565">
            <v>12</v>
          </cell>
          <cell r="G565" t="str">
            <v>CEDIMIN S.A.C. COMPAÑIA DE EXPLORACIONES DESARROLLO E INVERSIONES MINERAS SAC.</v>
          </cell>
          <cell r="H565" t="str">
            <v>PLANTA CONCENTRADORA SHILA</v>
          </cell>
          <cell r="I565" t="str">
            <v>MODIFICION DE EIA RELAVERA Nº 4 DE PLANTA CONCENTRADORA SHILA</v>
          </cell>
          <cell r="J565" t="str">
            <v>*040406&lt;br&gt;AREQUIPA-CASTILLA-CHOCO</v>
          </cell>
          <cell r="K565" t="str">
            <v>*39&lt;br&gt;ESPINOZA ARIAS REBECA</v>
          </cell>
          <cell r="L565" t="str">
            <v>APROBADO&lt;br/&gt;NOTIFICADO A LA EMPRESA</v>
          </cell>
          <cell r="P565" t="str">
            <v>USD</v>
          </cell>
        </row>
        <row r="566">
          <cell r="A566">
            <v>1678492</v>
          </cell>
          <cell r="B566">
            <v>4783</v>
          </cell>
          <cell r="C566" t="str">
            <v>EIA</v>
          </cell>
          <cell r="D566">
            <v>39167</v>
          </cell>
          <cell r="E566">
            <v>2007</v>
          </cell>
          <cell r="F566">
            <v>3</v>
          </cell>
          <cell r="G566" t="str">
            <v>CEDIMIN S.A.C. COMPAÑIA DE EXPLORACIONES DESARROLLO E INVERSIONES MINERAS SAC.</v>
          </cell>
          <cell r="H566" t="str">
            <v>CHAQUELLE</v>
          </cell>
          <cell r="I566" t="str">
            <v>MODIFICACION DEL EIA DEL PROYECTO PAULA</v>
          </cell>
          <cell r="J566" t="str">
            <v>*040406&lt;br&gt;AREQUIPA-CASTILLA-CHOCO</v>
          </cell>
          <cell r="K566" t="str">
            <v>*1&lt;br&gt;ACEVEDO FERNANDEZ ELIAS</v>
          </cell>
          <cell r="L566" t="str">
            <v>APROBADO&lt;br/&gt;NOTIFICADO A LA EMPRESA</v>
          </cell>
          <cell r="P566" t="str">
            <v>USD</v>
          </cell>
        </row>
        <row r="567">
          <cell r="A567">
            <v>1827287</v>
          </cell>
          <cell r="B567">
            <v>4889</v>
          </cell>
          <cell r="C567" t="str">
            <v>EIA</v>
          </cell>
          <cell r="D567">
            <v>39728</v>
          </cell>
          <cell r="E567">
            <v>2008</v>
          </cell>
          <cell r="F567">
            <v>10</v>
          </cell>
          <cell r="G567" t="str">
            <v>CEDIMIN S.A.C. COMPAÑIA DE EXPLORACIONES DESARROLLO E INVERSIONES MINERAS SAC.</v>
          </cell>
          <cell r="H567" t="str">
            <v>CHAQUELLE</v>
          </cell>
          <cell r="I567" t="str">
            <v>ELIMINACION DE PUNTO DE CONTROL DE EFLUENTES LIQUIDOS E-9</v>
          </cell>
          <cell r="J567" t="str">
            <v>*040406&lt;br&gt;AREQUIPA-CASTILLA-CHOCO</v>
          </cell>
          <cell r="K567" t="str">
            <v>*133&lt;br&gt;TORRES JULIA</v>
          </cell>
          <cell r="L567" t="str">
            <v>APROBADO&lt;br/&gt;NOTIFICADO A LA EMPRESA</v>
          </cell>
          <cell r="P567" t="str">
            <v>USD</v>
          </cell>
        </row>
        <row r="568">
          <cell r="A568">
            <v>1937008</v>
          </cell>
          <cell r="B568">
            <v>4967</v>
          </cell>
          <cell r="C568" t="str">
            <v>EIA</v>
          </cell>
          <cell r="D568">
            <v>40123</v>
          </cell>
          <cell r="E568">
            <v>2009</v>
          </cell>
          <cell r="F568">
            <v>11</v>
          </cell>
          <cell r="G568" t="str">
            <v>CEDIMIN S.A.C. COMPAÑIA DE EXPLORACIONES DESARROLLO E INVERSIONES MINERAS SAC.</v>
          </cell>
          <cell r="H568" t="str">
            <v>ACUMULACION ANCOYO</v>
          </cell>
          <cell r="I568" t="str">
            <v>MODIFICACION DE PUNTO DE MONITOREO PV-2 APROBADO CON PAMA</v>
          </cell>
          <cell r="J568" t="str">
            <v>*040406&lt;br&gt;AREQUIPA-CASTILLA-CHOCO</v>
          </cell>
          <cell r="K568" t="str">
            <v>*1&lt;br&gt;ACEVEDO FERNANDEZ ELIAS</v>
          </cell>
          <cell r="L568" t="str">
            <v>APROBADO</v>
          </cell>
          <cell r="P568" t="str">
            <v>USD</v>
          </cell>
        </row>
        <row r="569">
          <cell r="A569">
            <v>1941873</v>
          </cell>
          <cell r="B569">
            <v>4971</v>
          </cell>
          <cell r="C569" t="str">
            <v>EIA</v>
          </cell>
          <cell r="D569">
            <v>40141</v>
          </cell>
          <cell r="E569">
            <v>2009</v>
          </cell>
          <cell r="F569">
            <v>11</v>
          </cell>
          <cell r="G569" t="str">
            <v>CEDIMIN S.A.C. COMPAÑIA DE EXPLORACIONES DESARROLLO E INVERSIONES MINERAS SAC.</v>
          </cell>
          <cell r="H569" t="str">
            <v>ACUMULACION ANCOYO</v>
          </cell>
          <cell r="I569" t="str">
            <v>TRANSLADO DE PUNTO DE CONTROL PV-1</v>
          </cell>
          <cell r="J569" t="str">
            <v>*040404&lt;br&gt;AREQUIPA-CASTILLA-CHACHAS</v>
          </cell>
          <cell r="L569" t="str">
            <v>APROBADO&lt;br/&gt;NOTIFICADO A LA EMPRESA</v>
          </cell>
          <cell r="P569" t="str">
            <v>USD</v>
          </cell>
        </row>
        <row r="570">
          <cell r="A570">
            <v>1948447</v>
          </cell>
          <cell r="B570">
            <v>4981</v>
          </cell>
          <cell r="C570" t="str">
            <v>EIA</v>
          </cell>
          <cell r="D570">
            <v>40163</v>
          </cell>
          <cell r="E570">
            <v>2009</v>
          </cell>
          <cell r="F570">
            <v>12</v>
          </cell>
          <cell r="G570" t="str">
            <v>CEDIMIN S.A.C. COMPAÑIA DE EXPLORACIONES DESARROLLO E INVERSIONES MINERAS SAC.</v>
          </cell>
          <cell r="H570" t="str">
            <v>ACUMULACION ANCOYO</v>
          </cell>
          <cell r="I570" t="str">
            <v>ELIMINACION DEL PUNTO DE CONTROL PC-3</v>
          </cell>
          <cell r="J570" t="str">
            <v>*040404&lt;br&gt;AREQUIPA-CASTILLA-CHACHAS</v>
          </cell>
          <cell r="K570" t="str">
            <v>*1&lt;br&gt;ACEVEDO FERNANDEZ ELIAS</v>
          </cell>
          <cell r="L570" t="str">
            <v>ENCAUSADO&lt;br/&gt;NOTIFICADO A LA EMPRESA</v>
          </cell>
          <cell r="P570" t="str">
            <v>USD</v>
          </cell>
        </row>
        <row r="571">
          <cell r="A571">
            <v>2070747</v>
          </cell>
          <cell r="B571">
            <v>5073</v>
          </cell>
          <cell r="C571" t="str">
            <v>EIA</v>
          </cell>
          <cell r="D571">
            <v>40596</v>
          </cell>
          <cell r="E571">
            <v>2011</v>
          </cell>
          <cell r="F571">
            <v>2</v>
          </cell>
          <cell r="G571" t="str">
            <v>CEDIMIN S.A.C. COMPAÑIA DE EXPLORACIONES DESARROLLO E INVERSIONES MINERAS SAC.</v>
          </cell>
          <cell r="H571" t="str">
            <v>CHAQUELLE</v>
          </cell>
          <cell r="I571" t="str">
            <v>PLAN DE IMPLEMENTACION PARA EL CUMPLIMIENTO DE LMP - CHAQUELLE-MINA PAULA</v>
          </cell>
          <cell r="J571" t="str">
            <v>*040406&lt;br&gt;AREQUIPA-CASTILLA-CHOCO</v>
          </cell>
          <cell r="K571" t="str">
            <v>*110&lt;br&gt;RAMIREZ ALDO</v>
          </cell>
          <cell r="L571" t="str">
            <v>DESISTIDO&lt;br/&gt;NOTIFICADO A LA EMPRESA</v>
          </cell>
          <cell r="P571" t="str">
            <v>USD</v>
          </cell>
        </row>
        <row r="572">
          <cell r="A572">
            <v>2070750</v>
          </cell>
          <cell r="B572">
            <v>5092</v>
          </cell>
          <cell r="C572" t="str">
            <v>EIA</v>
          </cell>
          <cell r="D572">
            <v>40596</v>
          </cell>
          <cell r="E572">
            <v>2011</v>
          </cell>
          <cell r="F572">
            <v>2</v>
          </cell>
          <cell r="G572" t="str">
            <v>CEDIMIN S.A.C. COMPAÑIA DE EXPLORACIONES DESARROLLO E INVERSIONES MINERAS SAC.</v>
          </cell>
          <cell r="H572" t="str">
            <v>ACUMULACION ANCOYO</v>
          </cell>
          <cell r="I572" t="str">
            <v>PLAN DE IMPLEMENTACION PARA EL CUMPLIMIENTO DE LMP - C.A. ANCOYO - MINA SHILA</v>
          </cell>
          <cell r="J572" t="str">
            <v>*040404&lt;br&gt;AREQUIPA-CASTILLA-CHACHAS</v>
          </cell>
          <cell r="L572" t="str">
            <v>DESISTIDO&lt;br/&gt;NOTIFICADO A LA EMPRESA</v>
          </cell>
          <cell r="P572" t="str">
            <v>USD</v>
          </cell>
        </row>
        <row r="573">
          <cell r="A573">
            <v>2148489</v>
          </cell>
          <cell r="B573">
            <v>5142</v>
          </cell>
          <cell r="C573" t="str">
            <v>EIA</v>
          </cell>
          <cell r="D573">
            <v>40883</v>
          </cell>
          <cell r="E573">
            <v>2011</v>
          </cell>
          <cell r="F573">
            <v>12</v>
          </cell>
          <cell r="G573" t="str">
            <v>CEDIMIN S.A.C. COMPAÑIA DE EXPLORACIONES DESARROLLO E INVERSIONES MINERAS SAC.</v>
          </cell>
          <cell r="H573" t="str">
            <v>PLANTA CONCENTRADORA SHILA</v>
          </cell>
          <cell r="I573" t="str">
            <v>SEGUNDA MODIFICACION EIA DEL PROYECTO CIRCUITO DE CIANURACION DE LA PLANTA</v>
          </cell>
          <cell r="J573" t="str">
            <v>*040404&lt;br&gt;AREQUIPA-CASTILLA-CHACHAS</v>
          </cell>
          <cell r="K573" t="str">
            <v>*1&lt;br&gt;ACEVEDO FERNANDEZ ELIAS</v>
          </cell>
          <cell r="L573" t="str">
            <v>APROBADO&lt;br/&gt;NOTIFICADO A LA EMPRESA</v>
          </cell>
          <cell r="P573" t="str">
            <v>USD</v>
          </cell>
        </row>
        <row r="574">
          <cell r="A574">
            <v>2224957</v>
          </cell>
          <cell r="B574">
            <v>5180</v>
          </cell>
          <cell r="C574" t="str">
            <v>EIA</v>
          </cell>
          <cell r="D574">
            <v>41149</v>
          </cell>
          <cell r="E574">
            <v>2012</v>
          </cell>
          <cell r="F574">
            <v>8</v>
          </cell>
          <cell r="G574" t="str">
            <v>CEDIMIN S.A.C. COMPAÑIA DE EXPLORACIONES DESARROLLO E INVERSIONES MINERAS SAC.</v>
          </cell>
          <cell r="H574" t="str">
            <v>ACUMULACION ANCOYO</v>
          </cell>
          <cell r="I574" t="str">
            <v>PLAN INTEGRAL UNIDAD ANCOYO (TERCERA MODIFICACION EIA CIRCUITO CIANURACION)</v>
          </cell>
          <cell r="J574" t="str">
            <v>*040404&lt;br&gt;AREQUIPA-CASTILLA-CHACHAS</v>
          </cell>
          <cell r="K574" t="str">
            <v>*21&lt;br&gt;PAREDES PACHECO RUFO</v>
          </cell>
          <cell r="L574" t="str">
            <v>OBSERVADO&lt;br/&gt;NOTIFICADO A LA EMPRESA</v>
          </cell>
          <cell r="P574" t="str">
            <v>USD</v>
          </cell>
        </row>
        <row r="575">
          <cell r="A575">
            <v>2224954</v>
          </cell>
          <cell r="B575">
            <v>5181</v>
          </cell>
          <cell r="C575" t="str">
            <v>EIA</v>
          </cell>
          <cell r="D575">
            <v>41149</v>
          </cell>
          <cell r="E575">
            <v>2012</v>
          </cell>
          <cell r="F575">
            <v>8</v>
          </cell>
          <cell r="G575" t="str">
            <v>CEDIMIN S.A.C. COMPAÑIA DE EXPLORACIONES DESARROLLO E INVERSIONES MINERAS SAC.</v>
          </cell>
          <cell r="H575" t="str">
            <v>CHAQUELLE</v>
          </cell>
          <cell r="I575" t="str">
            <v>PLAN INTEGRAL UNIDAD CHAQUELLE (MINA PAULA)</v>
          </cell>
          <cell r="J575" t="str">
            <v>*040406&lt;br&gt;AREQUIPA-CASTILLA-CHOCO</v>
          </cell>
          <cell r="K575" t="str">
            <v>*18&lt;br&gt;HUARINO CHURA LUIS</v>
          </cell>
          <cell r="L575" t="str">
            <v>EVALUACIÓN</v>
          </cell>
          <cell r="P575" t="str">
            <v>USD</v>
          </cell>
        </row>
        <row r="576">
          <cell r="A576">
            <v>2256535</v>
          </cell>
          <cell r="B576">
            <v>5255</v>
          </cell>
          <cell r="C576" t="str">
            <v>EIA</v>
          </cell>
          <cell r="D576">
            <v>41276</v>
          </cell>
          <cell r="E576">
            <v>2013</v>
          </cell>
          <cell r="F576">
            <v>1</v>
          </cell>
          <cell r="G576" t="str">
            <v>CEDIMIN S.A.C. COMPAÑIA DE EXPLORACIONES DESARROLLO E INVERSIONES MINERAS SAC.</v>
          </cell>
          <cell r="H576" t="str">
            <v>PAULA</v>
          </cell>
          <cell r="I576" t="str">
            <v>SEGUNDA MODIFICACION DEL ESTUDIO DE IMPACTO AMBIENTAL DE PAULA</v>
          </cell>
          <cell r="J576" t="str">
            <v>*040406&lt;br&gt;AREQUIPA-CASTILLA-CHOCO</v>
          </cell>
          <cell r="K576" t="str">
            <v>*18&lt;br&gt;HUARINO CHURA LUIS</v>
          </cell>
          <cell r="L576" t="str">
            <v>APROBADO&lt;br/&gt;NOTIFICADO A LA EMPRESA</v>
          </cell>
          <cell r="P576" t="str">
            <v>USD</v>
          </cell>
        </row>
        <row r="577">
          <cell r="A577">
            <v>1626269</v>
          </cell>
          <cell r="B577">
            <v>6306</v>
          </cell>
          <cell r="C577" t="str">
            <v>PC</v>
          </cell>
          <cell r="D577">
            <v>38944</v>
          </cell>
          <cell r="E577">
            <v>2006</v>
          </cell>
          <cell r="F577">
            <v>8</v>
          </cell>
          <cell r="G577" t="str">
            <v>CEDIMIN S.A.C. COMPAÑIA DE EXPLORACIONES DESARROLLO E INVERSIONES MINERAS SAC.</v>
          </cell>
          <cell r="H577" t="str">
            <v>ACUMULACION ANCOYO</v>
          </cell>
          <cell r="I577" t="str">
            <v>PLAN DE CIERRE CONCESIÓN ACUMULACION ANCOYO</v>
          </cell>
          <cell r="J577" t="str">
            <v>*040404&lt;br&gt;AREQUIPA-CASTILLA-CHACHAS</v>
          </cell>
          <cell r="K577" t="str">
            <v>*13&lt;br&gt;DOLORES CAMONES SANTIAGO</v>
          </cell>
          <cell r="L577" t="str">
            <v>APROBADO&lt;br/&gt;NOTIFICADO A LA EMPRESA</v>
          </cell>
          <cell r="M577" t="str">
            <v>ResDirec-0323-2016/MEM-DGAAM</v>
          </cell>
          <cell r="N577" t="str">
            <v>10/11/2016</v>
          </cell>
          <cell r="P577" t="str">
            <v>USD</v>
          </cell>
        </row>
        <row r="578">
          <cell r="A578">
            <v>1626277</v>
          </cell>
          <cell r="B578">
            <v>6307</v>
          </cell>
          <cell r="C578" t="str">
            <v>PC</v>
          </cell>
          <cell r="D578">
            <v>38944</v>
          </cell>
          <cell r="E578">
            <v>2006</v>
          </cell>
          <cell r="F578">
            <v>8</v>
          </cell>
          <cell r="G578" t="str">
            <v>CEDIMIN S.A.C. COMPAÑIA DE EXPLORACIONES DESARROLLO E INVERSIONES MINERAS SAC.</v>
          </cell>
          <cell r="H578" t="str">
            <v>CHAQUELLE</v>
          </cell>
          <cell r="I578" t="str">
            <v>PLAN DE CIERRE DE FACTIBILIDAD</v>
          </cell>
          <cell r="J578" t="str">
            <v>*040406&lt;br&gt;AREQUIPA-CASTILLA-CHOCO</v>
          </cell>
          <cell r="K578" t="str">
            <v>*128&lt;br&gt;ESTELA SILVA MELANIO</v>
          </cell>
          <cell r="L578" t="str">
            <v>APROBADO&lt;br/&gt;NOTIFICADO A LA EMPRESA</v>
          </cell>
          <cell r="M578" t="str">
            <v>ResDirec-0249-2016/MEM-DGAAM</v>
          </cell>
          <cell r="N578" t="str">
            <v>17/08/2016</v>
          </cell>
          <cell r="P578" t="str">
            <v>USD</v>
          </cell>
        </row>
        <row r="579">
          <cell r="A579">
            <v>1987508</v>
          </cell>
          <cell r="B579">
            <v>6448</v>
          </cell>
          <cell r="C579" t="str">
            <v>PC</v>
          </cell>
          <cell r="D579">
            <v>40303</v>
          </cell>
          <cell r="E579">
            <v>2010</v>
          </cell>
          <cell r="F579">
            <v>5</v>
          </cell>
          <cell r="G579" t="str">
            <v>CEDIMIN S.A.C. COMPAÑIA DE EXPLORACIONES DESARROLLO E INVERSIONES MINERAS SAC.</v>
          </cell>
          <cell r="H579" t="str">
            <v>CHAQUELLE</v>
          </cell>
          <cell r="I579" t="str">
            <v xml:space="preserve">MODIFICACION DE ACTIVIDADES DE P.C. PROYECTO CHAQUELLE  </v>
          </cell>
          <cell r="J579" t="str">
            <v>*040406&lt;br&gt;AREQUIPA-CASTILLA-CHOCO</v>
          </cell>
          <cell r="K579" t="str">
            <v>*13&lt;br&gt;DOLORES CAMONES SANTIAGO</v>
          </cell>
          <cell r="L579" t="str">
            <v>APROBADO</v>
          </cell>
          <cell r="P579" t="str">
            <v>USD</v>
          </cell>
        </row>
        <row r="580">
          <cell r="A580">
            <v>2151912</v>
          </cell>
          <cell r="B580">
            <v>6522</v>
          </cell>
          <cell r="C580" t="str">
            <v>PC</v>
          </cell>
          <cell r="D580">
            <v>40892</v>
          </cell>
          <cell r="E580">
            <v>2011</v>
          </cell>
          <cell r="F580">
            <v>12</v>
          </cell>
          <cell r="G580" t="str">
            <v>CEDIMIN S.A.C. COMPAÑIA DE EXPLORACIONES DESARROLLO E INVERSIONES MINERAS SAC.</v>
          </cell>
          <cell r="H580" t="str">
            <v>ACUMULACION ANCOYO</v>
          </cell>
          <cell r="I580" t="str">
            <v>ACTUALIZACION DEL PLAN DE CIERRE DE MINAS DE LA ACUMULACION ANCOYO</v>
          </cell>
          <cell r="J580" t="str">
            <v>*040404&lt;br&gt;AREQUIPA-CASTILLA-CHACHAS</v>
          </cell>
          <cell r="K580" t="str">
            <v>*13&lt;br&gt;DOLORES CAMONES SANTIAGO</v>
          </cell>
          <cell r="L580" t="str">
            <v>APROBADO&lt;br/&gt;NOTIFICADO A LA EMPRESA</v>
          </cell>
          <cell r="P580" t="str">
            <v>USD</v>
          </cell>
        </row>
        <row r="581">
          <cell r="A581">
            <v>2192151</v>
          </cell>
          <cell r="B581">
            <v>6553</v>
          </cell>
          <cell r="C581" t="str">
            <v>PC</v>
          </cell>
          <cell r="D581">
            <v>41051</v>
          </cell>
          <cell r="E581">
            <v>2012</v>
          </cell>
          <cell r="F581">
            <v>5</v>
          </cell>
          <cell r="G581" t="str">
            <v>CEDIMIN S.A.C. COMPAÑIA DE EXPLORACIONES DESARROLLO E INVERSIONES MINERAS SAC.</v>
          </cell>
          <cell r="H581" t="str">
            <v>CHAQUELLE</v>
          </cell>
          <cell r="I581" t="str">
            <v>MODIFICACION SEGUNDA DEL CRONOGRAMA DE CIERRE UNIDAD CHAQUELLE</v>
          </cell>
          <cell r="J581" t="str">
            <v>*040406&lt;br&gt;AREQUIPA-CASTILLA-CHOCO</v>
          </cell>
          <cell r="K581" t="str">
            <v>*13&lt;br&gt;DOLORES CAMONES SANTIAGO</v>
          </cell>
          <cell r="L581" t="str">
            <v>APROBADO&lt;br/&gt;NOTIFICADO A LA EMPRESA</v>
          </cell>
          <cell r="P581" t="str">
            <v>USD</v>
          </cell>
        </row>
        <row r="582">
          <cell r="A582">
            <v>2204663</v>
          </cell>
          <cell r="B582">
            <v>6564</v>
          </cell>
          <cell r="C582" t="str">
            <v>PC</v>
          </cell>
          <cell r="D582">
            <v>41086</v>
          </cell>
          <cell r="E582">
            <v>2012</v>
          </cell>
          <cell r="F582">
            <v>6</v>
          </cell>
          <cell r="G582" t="str">
            <v>CEDIMIN S.A.C. COMPAÑIA DE EXPLORACIONES DESARROLLO E INVERSIONES MINERAS SAC.</v>
          </cell>
          <cell r="H582" t="str">
            <v>CHAQUELLE</v>
          </cell>
          <cell r="I582" t="str">
            <v>ACTUALIZACION DEL PLAN DE CIERRE UNIDAD CHAQUELLE</v>
          </cell>
          <cell r="J582" t="str">
            <v>*040406&lt;br&gt;AREQUIPA-CASTILLA-CHOCO</v>
          </cell>
          <cell r="K582" t="str">
            <v>*13&lt;br&gt;DOLORES CAMONES SANTIAGO</v>
          </cell>
          <cell r="L582" t="str">
            <v>APROBADO</v>
          </cell>
          <cell r="P582" t="str">
            <v>USD</v>
          </cell>
        </row>
        <row r="583">
          <cell r="A583">
            <v>2294193</v>
          </cell>
          <cell r="B583">
            <v>6639</v>
          </cell>
          <cell r="C583" t="str">
            <v>PC</v>
          </cell>
          <cell r="D583">
            <v>41421</v>
          </cell>
          <cell r="E583">
            <v>2013</v>
          </cell>
          <cell r="F583">
            <v>5</v>
          </cell>
          <cell r="G583" t="str">
            <v>CEDIMIN S.A.C. COMPAÑIA DE EXPLORACIONES DESARROLLO E INVERSIONES MINERAS SAC.</v>
          </cell>
          <cell r="H583" t="str">
            <v>ACUMULACION ANCOYO</v>
          </cell>
          <cell r="I583" t="str">
            <v>ACTUALIZACION PC ACUMULACION ANCOYO</v>
          </cell>
          <cell r="J583" t="str">
            <v>*040406&lt;br&gt;AREQUIPA-CASTILLA-CHOCO</v>
          </cell>
          <cell r="K583" t="str">
            <v>*13&lt;br&gt;DOLORES CAMONES SANTIAGO</v>
          </cell>
          <cell r="L583" t="str">
            <v>APROBADO&lt;br/&gt;NOTIFICADO A LA EMPRESA</v>
          </cell>
          <cell r="M583" t="str">
            <v>ResDirec-0280-2017/MEM-DGAAM</v>
          </cell>
          <cell r="N583" t="str">
            <v>03/10/2017</v>
          </cell>
          <cell r="P583" t="str">
            <v>USD</v>
          </cell>
        </row>
        <row r="584">
          <cell r="A584">
            <v>1565465</v>
          </cell>
          <cell r="B584">
            <v>4698</v>
          </cell>
          <cell r="C584" t="str">
            <v>EIA</v>
          </cell>
          <cell r="D584">
            <v>38637</v>
          </cell>
          <cell r="E584">
            <v>2005</v>
          </cell>
          <cell r="F584">
            <v>10</v>
          </cell>
          <cell r="G584" t="str">
            <v>CEMENTO ANDINO S.A.</v>
          </cell>
          <cell r="H584" t="str">
            <v>C.H. PATON - MINA PAMPAHUAY</v>
          </cell>
          <cell r="I584" t="str">
            <v>LINEA PRIMARIA 22 KV</v>
          </cell>
          <cell r="J584" t="str">
            <v>*150901&lt;br&gt;LIMA-OYON-OYON</v>
          </cell>
          <cell r="K584" t="str">
            <v>*137&lt;br&gt;ALEGRE ADA</v>
          </cell>
          <cell r="L584" t="str">
            <v>CONCLUIDO</v>
          </cell>
          <cell r="P584" t="str">
            <v>USD</v>
          </cell>
        </row>
        <row r="585">
          <cell r="A585">
            <v>1667149</v>
          </cell>
          <cell r="B585">
            <v>4775</v>
          </cell>
          <cell r="C585" t="str">
            <v>EIA</v>
          </cell>
          <cell r="D585">
            <v>39118</v>
          </cell>
          <cell r="E585">
            <v>2007</v>
          </cell>
          <cell r="F585">
            <v>2</v>
          </cell>
          <cell r="G585" t="str">
            <v>CEMENTO ANDINO S.A.</v>
          </cell>
          <cell r="H585" t="str">
            <v>MAJADA - 7</v>
          </cell>
          <cell r="I585" t="str">
            <v>EXPLOTACION DE PUZOLANAS EN LA CONCESION MAJADA - 7 POMAYAROS</v>
          </cell>
          <cell r="J585" t="str">
            <v>*190201&lt;br&gt;PASCO-DANIEL ALCIDES CARRION-YANAHUANCA</v>
          </cell>
          <cell r="K585" t="str">
            <v>*36&lt;br&gt;CAMBORDA RASUL</v>
          </cell>
          <cell r="L585" t="str">
            <v>IMPROCEDENTE&lt;br/&gt;NOTIFICADO A LA EMPRESA</v>
          </cell>
          <cell r="P585" t="str">
            <v>USD</v>
          </cell>
        </row>
        <row r="586">
          <cell r="A586">
            <v>1710746</v>
          </cell>
          <cell r="B586">
            <v>4806</v>
          </cell>
          <cell r="C586" t="str">
            <v>EIA</v>
          </cell>
          <cell r="D586">
            <v>39300</v>
          </cell>
          <cell r="E586">
            <v>2007</v>
          </cell>
          <cell r="F586">
            <v>8</v>
          </cell>
          <cell r="G586" t="str">
            <v>CEMENTO ANDINO S.A.</v>
          </cell>
          <cell r="H586" t="str">
            <v>CARHUACAYAN</v>
          </cell>
          <cell r="I586" t="str">
            <v>CANTERA CARHUACAYAN</v>
          </cell>
          <cell r="J586" t="str">
            <v>*120807&lt;br&gt;JUNIN-YAULI-SANTA BARBARA DE CARHUACAYAN</v>
          </cell>
          <cell r="K586" t="str">
            <v>*10&lt;br&gt;CARRANZA VALDIVIESO JOSE</v>
          </cell>
          <cell r="L586" t="str">
            <v>CONCLUIDO</v>
          </cell>
          <cell r="P586" t="str">
            <v>USD</v>
          </cell>
        </row>
        <row r="587">
          <cell r="A587">
            <v>1714619</v>
          </cell>
          <cell r="B587">
            <v>4810</v>
          </cell>
          <cell r="C587" t="str">
            <v>EIA</v>
          </cell>
          <cell r="D587">
            <v>39315</v>
          </cell>
          <cell r="E587">
            <v>2007</v>
          </cell>
          <cell r="F587">
            <v>8</v>
          </cell>
          <cell r="G587" t="str">
            <v>CEMENTO ANDINO S.A.</v>
          </cell>
          <cell r="H587" t="str">
            <v>SACRA FAMILIA</v>
          </cell>
          <cell r="I587" t="str">
            <v>EXPLOTACION DE PUZOLANAS EN LA CONCESION ANDINO 2006 - SACRA FAMILIA</v>
          </cell>
          <cell r="J587" t="str">
            <v>*190104&lt;br&gt;PASCO-PASCO-HUAYLLAY</v>
          </cell>
          <cell r="K587" t="str">
            <v>*2&lt;br&gt;ACOSTA ARCE MICHAEL</v>
          </cell>
          <cell r="L587" t="str">
            <v>CONCLUIDO</v>
          </cell>
          <cell r="P587" t="str">
            <v>USD</v>
          </cell>
        </row>
        <row r="588">
          <cell r="A588">
            <v>1813236</v>
          </cell>
          <cell r="B588">
            <v>6416</v>
          </cell>
          <cell r="C588" t="str">
            <v>PC</v>
          </cell>
          <cell r="D588">
            <v>39675</v>
          </cell>
          <cell r="E588">
            <v>2008</v>
          </cell>
          <cell r="F588">
            <v>8</v>
          </cell>
          <cell r="G588" t="str">
            <v>CEMENTO ANDINO S.A.</v>
          </cell>
          <cell r="H588" t="str">
            <v>CEMENTO ANDINO A Y B</v>
          </cell>
          <cell r="I588" t="str">
            <v>PLAN DE CIERRE DE MINA U.E.A. "AGRUPAMIENTO ANDINO A DE HUANCAYO"</v>
          </cell>
          <cell r="J588" t="str">
            <v>*120705&lt;br&gt;JUNIN-TARMA-LA UNION</v>
          </cell>
          <cell r="K588" t="str">
            <v>*9&lt;br&gt;CAMPOS DIAZ LUIS</v>
          </cell>
          <cell r="L588" t="str">
            <v>APROBADO&lt;br/&gt;NOTIFICADO A LA EMPRESA</v>
          </cell>
          <cell r="P588" t="str">
            <v>USD</v>
          </cell>
        </row>
        <row r="589">
          <cell r="A589">
            <v>1814042</v>
          </cell>
          <cell r="B589">
            <v>6417</v>
          </cell>
          <cell r="C589" t="str">
            <v>PC</v>
          </cell>
          <cell r="D589">
            <v>39680</v>
          </cell>
          <cell r="E589">
            <v>2008</v>
          </cell>
          <cell r="F589">
            <v>8</v>
          </cell>
          <cell r="G589" t="str">
            <v>CEMENTO ANDINO S.A.</v>
          </cell>
          <cell r="H589" t="str">
            <v>CEMENTO ANDINO A Y B</v>
          </cell>
          <cell r="I589" t="str">
            <v>PLAN DE CIERRE DE MINA U.E.A. "AGRUPAMIENTO ANDINO B"</v>
          </cell>
          <cell r="J589" t="str">
            <v>*120705&lt;br&gt;JUNIN-TARMA-LA UNION</v>
          </cell>
          <cell r="K589" t="str">
            <v>*9&lt;br&gt;CAMPOS DIAZ LUIS</v>
          </cell>
          <cell r="L589" t="str">
            <v>APROBADO&lt;br/&gt;NOTIFICADO A LA EMPRESA</v>
          </cell>
          <cell r="M589" t="str">
            <v>ResDirec-0080-2017/MEM-DGAAM</v>
          </cell>
          <cell r="N589" t="str">
            <v>16/03/2017</v>
          </cell>
          <cell r="P589" t="str">
            <v>USD</v>
          </cell>
        </row>
        <row r="590">
          <cell r="A590">
            <v>2020081</v>
          </cell>
          <cell r="B590">
            <v>2239</v>
          </cell>
          <cell r="C590" t="str">
            <v>DIA</v>
          </cell>
          <cell r="D590">
            <v>40401</v>
          </cell>
          <cell r="E590">
            <v>2010</v>
          </cell>
          <cell r="F590">
            <v>8</v>
          </cell>
          <cell r="G590" t="str">
            <v>CEMENTOS INTEROCEANICOS S.A.C.</v>
          </cell>
          <cell r="H590" t="str">
            <v>CISAC XIII</v>
          </cell>
          <cell r="I590" t="str">
            <v>CISAC XIII</v>
          </cell>
          <cell r="J590" t="str">
            <v>*210301&lt;br&gt;PUNO-CARABAYA-MACUSANI</v>
          </cell>
          <cell r="K590" t="str">
            <v>*8&lt;br&gt;BREÑA TORRES GRACIELA</v>
          </cell>
          <cell r="L590" t="str">
            <v>APROBADO&lt;br/&gt;NOTIFICADO A LA EMPRESA</v>
          </cell>
          <cell r="P590" t="str">
            <v>USD</v>
          </cell>
        </row>
        <row r="591">
          <cell r="A591">
            <v>2021417</v>
          </cell>
          <cell r="B591">
            <v>2242</v>
          </cell>
          <cell r="C591" t="str">
            <v>DIA</v>
          </cell>
          <cell r="D591">
            <v>40408</v>
          </cell>
          <cell r="E591">
            <v>2010</v>
          </cell>
          <cell r="F591">
            <v>8</v>
          </cell>
          <cell r="G591" t="str">
            <v>CEMENTOS INTEROCEANICOS S.A.C.</v>
          </cell>
          <cell r="H591" t="str">
            <v>CISAC VIII</v>
          </cell>
          <cell r="I591" t="str">
            <v>CISAC VIII</v>
          </cell>
          <cell r="J591" t="str">
            <v>*211001&lt;br&gt;PUNO-SAN ANTONIO DE PUTINA-PUTINA</v>
          </cell>
          <cell r="K591" t="str">
            <v>*8&lt;br&gt;BREÑA TORRES GRACIELA</v>
          </cell>
          <cell r="L591" t="str">
            <v>APROBADO&lt;br/&gt;NOTIFICADO A LA EMPRESA</v>
          </cell>
          <cell r="P591" t="str">
            <v>USD</v>
          </cell>
        </row>
        <row r="592">
          <cell r="A592">
            <v>2022862</v>
          </cell>
          <cell r="B592">
            <v>2248</v>
          </cell>
          <cell r="C592" t="str">
            <v>DIA</v>
          </cell>
          <cell r="D592">
            <v>40415</v>
          </cell>
          <cell r="E592">
            <v>2010</v>
          </cell>
          <cell r="F592">
            <v>8</v>
          </cell>
          <cell r="G592" t="str">
            <v>CEMENTOS INTEROCEANICOS S.A.C.</v>
          </cell>
          <cell r="H592" t="str">
            <v>CISAC II-IV</v>
          </cell>
          <cell r="I592" t="str">
            <v>CISAC II-IV</v>
          </cell>
          <cell r="J592" t="str">
            <v>*210209&lt;br&gt;PUNO-AZANGARO-POTONI</v>
          </cell>
          <cell r="K592" t="str">
            <v>*8&lt;br&gt;BREÑA TORRES GRACIELA</v>
          </cell>
          <cell r="L592" t="str">
            <v>APROBADO&lt;br/&gt;NOTIFICADO A LA EMPRESA</v>
          </cell>
          <cell r="P592" t="str">
            <v>USD</v>
          </cell>
        </row>
        <row r="593">
          <cell r="A593">
            <v>2024144</v>
          </cell>
          <cell r="B593">
            <v>2252</v>
          </cell>
          <cell r="C593" t="str">
            <v>DIA</v>
          </cell>
          <cell r="D593">
            <v>40423</v>
          </cell>
          <cell r="E593">
            <v>2010</v>
          </cell>
          <cell r="F593">
            <v>9</v>
          </cell>
          <cell r="G593" t="str">
            <v>CEMENTOS INTEROCEANICOS S.A.C.</v>
          </cell>
          <cell r="H593" t="str">
            <v>CISAC III</v>
          </cell>
          <cell r="I593" t="str">
            <v>CISAC III</v>
          </cell>
          <cell r="J593" t="str">
            <v>*210211&lt;br&gt;PUNO-AZANGARO-SAN ANTON</v>
          </cell>
          <cell r="K593" t="str">
            <v>*8&lt;br&gt;BREÑA TORRES GRACIELA</v>
          </cell>
          <cell r="L593" t="str">
            <v>APROBADO&lt;br/&gt;NOTIFICADO A LA EMPRESA</v>
          </cell>
          <cell r="P593" t="str">
            <v>USD</v>
          </cell>
        </row>
        <row r="594">
          <cell r="A594">
            <v>2029242</v>
          </cell>
          <cell r="B594">
            <v>2263</v>
          </cell>
          <cell r="C594" t="str">
            <v>DIA</v>
          </cell>
          <cell r="D594">
            <v>40442</v>
          </cell>
          <cell r="E594">
            <v>2010</v>
          </cell>
          <cell r="F594">
            <v>9</v>
          </cell>
          <cell r="G594" t="str">
            <v>CEMENTOS INTEROCEANICOS S.A.C.</v>
          </cell>
          <cell r="H594" t="str">
            <v>CISAC I-V-VI</v>
          </cell>
          <cell r="I594" t="str">
            <v>CISAC I-V-VI</v>
          </cell>
          <cell r="J594" t="str">
            <v>*210302&lt;br&gt;PUNO-CARABAYA-AJOYANI</v>
          </cell>
          <cell r="K594" t="str">
            <v>*8&lt;br&gt;BREÑA TORRES GRACIELA</v>
          </cell>
          <cell r="L594" t="str">
            <v>APROBADO</v>
          </cell>
          <cell r="P594" t="str">
            <v>USD</v>
          </cell>
        </row>
        <row r="595">
          <cell r="A595">
            <v>2037835</v>
          </cell>
          <cell r="B595">
            <v>2287</v>
          </cell>
          <cell r="C595" t="str">
            <v>DIA</v>
          </cell>
          <cell r="D595">
            <v>40477</v>
          </cell>
          <cell r="E595">
            <v>2010</v>
          </cell>
          <cell r="F595">
            <v>10</v>
          </cell>
          <cell r="G595" t="str">
            <v>CEMENTOS INTEROCEANICOS S.A.C.</v>
          </cell>
          <cell r="H595" t="str">
            <v xml:space="preserve"> CISAC X</v>
          </cell>
          <cell r="I595" t="str">
            <v>CISAC X</v>
          </cell>
          <cell r="J595" t="str">
            <v>*210306&lt;br&gt;PUNO-CARABAYA-CRUCERO</v>
          </cell>
          <cell r="K595" t="str">
            <v>*8&lt;br&gt;BREÑA TORRES GRACIELA</v>
          </cell>
          <cell r="L595" t="str">
            <v>APROBADO</v>
          </cell>
          <cell r="P595" t="str">
            <v>USD</v>
          </cell>
        </row>
        <row r="596">
          <cell r="A596">
            <v>1824113</v>
          </cell>
          <cell r="B596">
            <v>1951</v>
          </cell>
          <cell r="C596" t="str">
            <v>DIA</v>
          </cell>
          <cell r="D596">
            <v>39716</v>
          </cell>
          <cell r="E596">
            <v>2008</v>
          </cell>
          <cell r="F596">
            <v>9</v>
          </cell>
          <cell r="G596" t="str">
            <v>CEMENTOS OTORONGO S.A.C.</v>
          </cell>
          <cell r="H596" t="str">
            <v>CERRO CALI-CARMELO</v>
          </cell>
          <cell r="I596" t="str">
            <v>CERRO CALI-CARMELO</v>
          </cell>
          <cell r="J596" t="str">
            <v>*040701&lt;br&gt;AREQUIPA-ISLAY-MOLLENDO</v>
          </cell>
          <cell r="K596" t="str">
            <v>*8&lt;br&gt;BREÑA TORRES GRACIELA</v>
          </cell>
          <cell r="L596" t="str">
            <v>APROBADO&lt;br/&gt;NOTIFICADO A LA EMPRESA</v>
          </cell>
          <cell r="P596" t="str">
            <v>USD</v>
          </cell>
        </row>
        <row r="597">
          <cell r="A597">
            <v>1885879</v>
          </cell>
          <cell r="B597">
            <v>2028</v>
          </cell>
          <cell r="C597" t="str">
            <v>DIA</v>
          </cell>
          <cell r="D597">
            <v>39951</v>
          </cell>
          <cell r="E597">
            <v>2009</v>
          </cell>
          <cell r="F597">
            <v>5</v>
          </cell>
          <cell r="G597" t="str">
            <v>CEMENTOS OTORONGO S.A.C.</v>
          </cell>
          <cell r="H597" t="str">
            <v>NIEVES PRIMERA</v>
          </cell>
          <cell r="I597" t="str">
            <v>NIEVES PRIMERA</v>
          </cell>
          <cell r="J597" t="str">
            <v>*040507&lt;br&gt;AREQUIPA-CAYLLOMA-HUAMBO</v>
          </cell>
          <cell r="K597" t="str">
            <v>*2&lt;br&gt;ACOSTA ARCE MICHAEL</v>
          </cell>
          <cell r="L597" t="str">
            <v>DESISTIDO&lt;br/&gt;NOTIFICADO A LA EMPRESA</v>
          </cell>
          <cell r="P597" t="str">
            <v>USD</v>
          </cell>
        </row>
        <row r="598">
          <cell r="A598">
            <v>1933857</v>
          </cell>
          <cell r="B598">
            <v>2092</v>
          </cell>
          <cell r="C598" t="str">
            <v>DIA</v>
          </cell>
          <cell r="D598">
            <v>40113</v>
          </cell>
          <cell r="E598">
            <v>2009</v>
          </cell>
          <cell r="F598">
            <v>10</v>
          </cell>
          <cell r="G598" t="str">
            <v>CEMENTOS OTORONGO S.A.C.</v>
          </cell>
          <cell r="H598" t="str">
            <v>NIEVES PRIMERA</v>
          </cell>
          <cell r="I598" t="str">
            <v>NIEVES PRIMERA</v>
          </cell>
          <cell r="J598" t="str">
            <v>*040507&lt;br&gt;AREQUIPA-CAYLLOMA-HUAMBO</v>
          </cell>
          <cell r="K598" t="str">
            <v>*8&lt;br&gt;BREÑA TORRES GRACIELA</v>
          </cell>
          <cell r="L598" t="str">
            <v>APROBADO&lt;br/&gt;NOTIFICADO A LA EMPRESA</v>
          </cell>
          <cell r="P598" t="str">
            <v>USD</v>
          </cell>
        </row>
        <row r="599">
          <cell r="A599">
            <v>1950699</v>
          </cell>
          <cell r="B599">
            <v>4982</v>
          </cell>
          <cell r="C599" t="str">
            <v>EIA</v>
          </cell>
          <cell r="D599">
            <v>40176</v>
          </cell>
          <cell r="E599">
            <v>2009</v>
          </cell>
          <cell r="F599">
            <v>12</v>
          </cell>
          <cell r="G599" t="str">
            <v>CEMENTOS OTORONGO S.A.C.</v>
          </cell>
          <cell r="H599" t="str">
            <v>CERRO CALI-CARMELO</v>
          </cell>
          <cell r="I599" t="str">
            <v>FABRICA DE CLINKER Y CEMENTO</v>
          </cell>
          <cell r="J599" t="str">
            <v>*040701&lt;br&gt;AREQUIPA-ISLAY-MOLLENDO</v>
          </cell>
          <cell r="K599" t="str">
            <v>*18&lt;br&gt;HUARINO CHURA LUIS</v>
          </cell>
          <cell r="L599" t="str">
            <v>CONCLUIDO</v>
          </cell>
          <cell r="P599" t="str">
            <v>USD</v>
          </cell>
        </row>
        <row r="600">
          <cell r="A600">
            <v>1234494</v>
          </cell>
          <cell r="B600">
            <v>454</v>
          </cell>
          <cell r="C600" t="str">
            <v>EIAsd</v>
          </cell>
          <cell r="D600">
            <v>36306</v>
          </cell>
          <cell r="E600">
            <v>1999</v>
          </cell>
          <cell r="F600">
            <v>5</v>
          </cell>
          <cell r="G600" t="str">
            <v>CEMENTOS PACASMAYO S.A.A.</v>
          </cell>
          <cell r="H600" t="str">
            <v>GERA</v>
          </cell>
          <cell r="I600" t="str">
            <v>EXPLORACION</v>
          </cell>
          <cell r="J600" t="str">
            <v>*220104&lt;br&gt;SAN MARTIN-MOYOBAMBA-JEPELACIO</v>
          </cell>
          <cell r="K600" t="str">
            <v>*44&lt;br&gt;MEDINA FERNANDO</v>
          </cell>
          <cell r="L600" t="str">
            <v>ABANDONO</v>
          </cell>
          <cell r="P600" t="str">
            <v>USD</v>
          </cell>
        </row>
        <row r="601">
          <cell r="A601">
            <v>1234497</v>
          </cell>
          <cell r="B601">
            <v>455</v>
          </cell>
          <cell r="C601" t="str">
            <v>EIAsd</v>
          </cell>
          <cell r="D601">
            <v>36307</v>
          </cell>
          <cell r="E601">
            <v>1999</v>
          </cell>
          <cell r="F601">
            <v>5</v>
          </cell>
          <cell r="G601" t="str">
            <v>CEMENTOS PACASMAYO S.A.A.</v>
          </cell>
          <cell r="H601" t="str">
            <v>MINA DE CARBON EMBOSCADA</v>
          </cell>
          <cell r="I601" t="str">
            <v>EXPLORACION</v>
          </cell>
          <cell r="J601" t="str">
            <v>*061004&lt;br&gt;CAJAMARCA-SAN MARCOS-GREGORIO PITA</v>
          </cell>
          <cell r="K601" t="str">
            <v>*29&lt;br&gt;ARCHIVO</v>
          </cell>
          <cell r="L601" t="str">
            <v>OPINADO</v>
          </cell>
          <cell r="P601" t="str">
            <v>USD</v>
          </cell>
        </row>
        <row r="602">
          <cell r="A602">
            <v>1234502</v>
          </cell>
          <cell r="B602">
            <v>457</v>
          </cell>
          <cell r="C602" t="str">
            <v>EIAsd</v>
          </cell>
          <cell r="D602">
            <v>36306</v>
          </cell>
          <cell r="E602">
            <v>1999</v>
          </cell>
          <cell r="F602">
            <v>5</v>
          </cell>
          <cell r="G602" t="str">
            <v>CEMENTOS PACASMAYO S.A.A.</v>
          </cell>
          <cell r="H602" t="str">
            <v>MINA DE CARBON CHIMU I</v>
          </cell>
          <cell r="I602" t="str">
            <v xml:space="preserve">EXPLORACION </v>
          </cell>
          <cell r="J602" t="str">
            <v>*060104&lt;br&gt;CAJAMARCA-CAJAMARCA-COSPAN</v>
          </cell>
          <cell r="K602" t="str">
            <v>*1&lt;br&gt;ACEVEDO FERNANDEZ ELIAS</v>
          </cell>
          <cell r="L602" t="str">
            <v>APROBADO</v>
          </cell>
          <cell r="P602" t="str">
            <v>USD</v>
          </cell>
        </row>
        <row r="603">
          <cell r="A603">
            <v>1837265</v>
          </cell>
          <cell r="B603">
            <v>1975</v>
          </cell>
          <cell r="C603" t="str">
            <v>DIA</v>
          </cell>
          <cell r="D603">
            <v>39764</v>
          </cell>
          <cell r="E603">
            <v>2008</v>
          </cell>
          <cell r="F603">
            <v>11</v>
          </cell>
          <cell r="G603" t="str">
            <v>CEMENTOS PACASMAYO S.A.A.</v>
          </cell>
          <cell r="H603" t="str">
            <v>BAYOVAR</v>
          </cell>
          <cell r="I603" t="str">
            <v>EXPLORACION DE BAYOVAR</v>
          </cell>
          <cell r="J603" t="str">
            <v>*200801&lt;br&gt;PIURA-SECHURA-SECHURA</v>
          </cell>
          <cell r="K603" t="str">
            <v>*1&lt;br&gt;ACEVEDO FERNANDEZ ELIAS</v>
          </cell>
          <cell r="L603" t="str">
            <v>OPINADO</v>
          </cell>
          <cell r="P603" t="str">
            <v>USD</v>
          </cell>
        </row>
        <row r="604">
          <cell r="A604">
            <v>2029442</v>
          </cell>
          <cell r="B604">
            <v>2264</v>
          </cell>
          <cell r="C604" t="str">
            <v>DIA</v>
          </cell>
          <cell r="D604">
            <v>40443</v>
          </cell>
          <cell r="E604">
            <v>2010</v>
          </cell>
          <cell r="F604">
            <v>9</v>
          </cell>
          <cell r="G604" t="str">
            <v>CEMENTOS PACASMAYO S.A.A.</v>
          </cell>
          <cell r="H604" t="str">
            <v>BAYOVAR</v>
          </cell>
          <cell r="I604" t="str">
            <v>OPINION PROYECTO VIRRILA</v>
          </cell>
          <cell r="J604" t="str">
            <v>*200801&lt;br&gt;PIURA-SECHURA-SECHURA</v>
          </cell>
          <cell r="K604" t="str">
            <v>*24&lt;br&gt;PORTILLA CORNEJO MATEO</v>
          </cell>
          <cell r="L604" t="str">
            <v>OPINADO</v>
          </cell>
          <cell r="P604" t="str">
            <v>USD</v>
          </cell>
        </row>
        <row r="605">
          <cell r="A605">
            <v>2030498</v>
          </cell>
          <cell r="B605">
            <v>2267</v>
          </cell>
          <cell r="C605" t="str">
            <v>DIA</v>
          </cell>
          <cell r="D605">
            <v>40448</v>
          </cell>
          <cell r="E605">
            <v>2010</v>
          </cell>
          <cell r="F605">
            <v>9</v>
          </cell>
          <cell r="G605" t="str">
            <v>CEMENTOS PACASMAYO S.A.A.</v>
          </cell>
          <cell r="H605" t="str">
            <v>BAYOVAR</v>
          </cell>
          <cell r="I605" t="str">
            <v>OPINION PROYECTO ÑAMUC</v>
          </cell>
          <cell r="J605" t="str">
            <v>*200801&lt;br&gt;PIURA-SECHURA-SECHURA</v>
          </cell>
          <cell r="K605" t="str">
            <v>*24&lt;br&gt;PORTILLA CORNEJO MATEO</v>
          </cell>
          <cell r="L605" t="str">
            <v>OPINADO</v>
          </cell>
          <cell r="P605" t="str">
            <v>USD</v>
          </cell>
        </row>
        <row r="606">
          <cell r="A606">
            <v>1208718</v>
          </cell>
          <cell r="B606">
            <v>4396</v>
          </cell>
          <cell r="C606" t="str">
            <v>EIA</v>
          </cell>
          <cell r="D606">
            <v>36089</v>
          </cell>
          <cell r="E606">
            <v>1998</v>
          </cell>
          <cell r="F606">
            <v>10</v>
          </cell>
          <cell r="G606" t="str">
            <v>CEMENTOS PACASMAYO S.A.A.</v>
          </cell>
          <cell r="H606" t="str">
            <v>CANTERA DE CALIZAS TIOYACU</v>
          </cell>
          <cell r="I606" t="str">
            <v>EXPLOTACION</v>
          </cell>
          <cell r="J606" t="str">
            <v>*220803&lt;br&gt;SAN MARTIN-RIOJA-ELIAS SOPLIN VARGAS</v>
          </cell>
          <cell r="K606" t="str">
            <v>*1&lt;br&gt;ACEVEDO FERNANDEZ ELIAS</v>
          </cell>
          <cell r="L606" t="str">
            <v>OPINADO</v>
          </cell>
          <cell r="P606" t="str">
            <v>USD</v>
          </cell>
        </row>
        <row r="607">
          <cell r="A607">
            <v>1208722</v>
          </cell>
          <cell r="B607">
            <v>4397</v>
          </cell>
          <cell r="C607" t="str">
            <v>EIA</v>
          </cell>
          <cell r="D607">
            <v>36089</v>
          </cell>
          <cell r="E607">
            <v>1998</v>
          </cell>
          <cell r="F607">
            <v>10</v>
          </cell>
          <cell r="G607" t="str">
            <v>CEMENTOS PACASMAYO S.A.A.</v>
          </cell>
          <cell r="H607" t="str">
            <v>CANTERA ARCILLAS EL PAJONAL</v>
          </cell>
          <cell r="I607" t="str">
            <v>EXPLOTACION</v>
          </cell>
          <cell r="J607" t="str">
            <v>*220801&lt;br&gt;SAN MARTIN-RIOJA-RIOJA</v>
          </cell>
          <cell r="K607" t="str">
            <v>*1&lt;br&gt;ACEVEDO FERNANDEZ ELIAS</v>
          </cell>
          <cell r="L607" t="str">
            <v>OPINADO</v>
          </cell>
          <cell r="P607" t="str">
            <v>USD</v>
          </cell>
        </row>
        <row r="608">
          <cell r="A608">
            <v>1249813</v>
          </cell>
          <cell r="B608">
            <v>4417</v>
          </cell>
          <cell r="C608" t="str">
            <v>EIA</v>
          </cell>
          <cell r="D608">
            <v>36388</v>
          </cell>
          <cell r="E608">
            <v>1999</v>
          </cell>
          <cell r="F608">
            <v>8</v>
          </cell>
          <cell r="G608" t="str">
            <v>CEMENTOS PACASMAYO S.A.A.</v>
          </cell>
          <cell r="H608" t="str">
            <v>CANTERA EL LEON</v>
          </cell>
          <cell r="I608" t="str">
            <v>EXPLOTACION DE LA CANTERA EL LEON</v>
          </cell>
          <cell r="J608" t="str">
            <v>*130104&lt;br&gt;LA LIBERTAD-TRUJILLO-HUANCHACO</v>
          </cell>
          <cell r="K608" t="str">
            <v>*50&lt;br&gt;RODAS EDDI</v>
          </cell>
          <cell r="L608" t="str">
            <v>OPINADO</v>
          </cell>
          <cell r="P608" t="str">
            <v>USD</v>
          </cell>
        </row>
        <row r="609">
          <cell r="A609">
            <v>1253304</v>
          </cell>
          <cell r="B609">
            <v>4420</v>
          </cell>
          <cell r="C609" t="str">
            <v>EIA</v>
          </cell>
          <cell r="D609">
            <v>36417</v>
          </cell>
          <cell r="E609">
            <v>1999</v>
          </cell>
          <cell r="F609">
            <v>9</v>
          </cell>
          <cell r="G609" t="str">
            <v>CEMENTOS PACASMAYO S.A.A.</v>
          </cell>
          <cell r="H609" t="str">
            <v>MINA DE CARBON CHIMU I</v>
          </cell>
          <cell r="I609" t="str">
            <v>EXTRACCION Y PROCESAMIENTO DE MINERALES NO METALICOS</v>
          </cell>
          <cell r="J609" t="str">
            <v>*060104&lt;br&gt;CAJAMARCA-CAJAMARCA-COSPAN</v>
          </cell>
          <cell r="K609" t="str">
            <v>*1&lt;br&gt;ACEVEDO FERNANDEZ ELIAS</v>
          </cell>
          <cell r="L609" t="str">
            <v>OPINADO</v>
          </cell>
          <cell r="P609" t="str">
            <v>USD</v>
          </cell>
        </row>
        <row r="610">
          <cell r="A610">
            <v>1291965</v>
          </cell>
          <cell r="B610">
            <v>4498</v>
          </cell>
          <cell r="C610" t="str">
            <v>EIA</v>
          </cell>
          <cell r="D610">
            <v>36756</v>
          </cell>
          <cell r="E610">
            <v>2000</v>
          </cell>
          <cell r="F610">
            <v>8</v>
          </cell>
          <cell r="G610" t="str">
            <v>CEMENTOS PACASMAYO S.A.A.</v>
          </cell>
          <cell r="H610" t="str">
            <v>CANTERA CERRO PINTURA</v>
          </cell>
          <cell r="I610" t="str">
            <v>EXTRACCION DE ARCILLA</v>
          </cell>
          <cell r="J610" t="str">
            <v>*130704&lt;br&gt;LA LIBERTAD-PACASMAYO-PACASMAYO</v>
          </cell>
          <cell r="K610" t="str">
            <v>*1&lt;br&gt;ACEVEDO FERNANDEZ ELIAS</v>
          </cell>
          <cell r="L610" t="str">
            <v>OPINADO</v>
          </cell>
          <cell r="P610" t="str">
            <v>USD</v>
          </cell>
        </row>
        <row r="611">
          <cell r="A611">
            <v>1292772</v>
          </cell>
          <cell r="B611">
            <v>4500</v>
          </cell>
          <cell r="C611" t="str">
            <v>EIA</v>
          </cell>
          <cell r="D611">
            <v>36766</v>
          </cell>
          <cell r="E611">
            <v>2000</v>
          </cell>
          <cell r="F611">
            <v>8</v>
          </cell>
          <cell r="G611" t="str">
            <v>CEMENTOS PACASMAYO S.A.A.</v>
          </cell>
          <cell r="H611" t="str">
            <v>CANTERA CERRO CHILCO</v>
          </cell>
          <cell r="I611" t="str">
            <v>EXTRACCION DE MATERIALES DE CONSTRUCCION</v>
          </cell>
          <cell r="J611" t="str">
            <v>*130704&lt;br&gt;LA LIBERTAD-PACASMAYO-PACASMAYO</v>
          </cell>
          <cell r="K611" t="str">
            <v>*1&lt;br&gt;ACEVEDO FERNANDEZ ELIAS</v>
          </cell>
          <cell r="L611" t="str">
            <v>OPINADO</v>
          </cell>
          <cell r="P611" t="str">
            <v>USD</v>
          </cell>
        </row>
        <row r="612">
          <cell r="A612">
            <v>1295419</v>
          </cell>
          <cell r="B612">
            <v>4503</v>
          </cell>
          <cell r="C612" t="str">
            <v>EIA</v>
          </cell>
          <cell r="D612">
            <v>36791</v>
          </cell>
          <cell r="E612">
            <v>2000</v>
          </cell>
          <cell r="F612">
            <v>9</v>
          </cell>
          <cell r="G612" t="str">
            <v>CEMENTOS PACASMAYO S.A.A.</v>
          </cell>
          <cell r="H612" t="str">
            <v>GERA</v>
          </cell>
          <cell r="I612" t="str">
            <v>EXPLOTACION A CIELO ABIERTO DE CANTERA DE CARBON</v>
          </cell>
          <cell r="J612" t="str">
            <v>*220101&lt;br&gt;SAN MARTIN-MOYOBAMBA-MOYOBAMBA</v>
          </cell>
          <cell r="K612" t="str">
            <v>*1&lt;br&gt;ACEVEDO FERNANDEZ ELIAS</v>
          </cell>
          <cell r="L612" t="str">
            <v>OPINADO</v>
          </cell>
          <cell r="P612" t="str">
            <v>USD</v>
          </cell>
        </row>
        <row r="613">
          <cell r="A613">
            <v>1308056</v>
          </cell>
          <cell r="B613">
            <v>4518</v>
          </cell>
          <cell r="C613" t="str">
            <v>EIA</v>
          </cell>
          <cell r="D613">
            <v>36910</v>
          </cell>
          <cell r="E613">
            <v>2001</v>
          </cell>
          <cell r="F613">
            <v>1</v>
          </cell>
          <cell r="G613" t="str">
            <v>CEMENTOS PACASMAYO S.A.A.</v>
          </cell>
          <cell r="H613" t="str">
            <v>MINA DE CARBON EMBOSCADA</v>
          </cell>
          <cell r="I613" t="str">
            <v>EXTRACCION Y PROCESAMIENTO</v>
          </cell>
          <cell r="J613" t="str">
            <v>*061004&lt;br&gt;CAJAMARCA-SAN MARCOS-GREGORIO PITA</v>
          </cell>
          <cell r="K613" t="str">
            <v>*29&lt;br&gt;ARCHIVO</v>
          </cell>
          <cell r="L613" t="str">
            <v>CONCLUIDO</v>
          </cell>
          <cell r="P613" t="str">
            <v>USD</v>
          </cell>
        </row>
        <row r="614">
          <cell r="A614">
            <v>1810377</v>
          </cell>
          <cell r="B614">
            <v>4877</v>
          </cell>
          <cell r="C614" t="str">
            <v>EIA</v>
          </cell>
          <cell r="D614">
            <v>39668</v>
          </cell>
          <cell r="E614">
            <v>2008</v>
          </cell>
          <cell r="F614">
            <v>8</v>
          </cell>
          <cell r="G614" t="str">
            <v>CEMENTOS PACASMAYO S.A.A.</v>
          </cell>
          <cell r="H614" t="str">
            <v>CANTERA SEXI</v>
          </cell>
          <cell r="I614" t="str">
            <v>EIA PROYECTO DE CANTERA DE PUZOLANA</v>
          </cell>
          <cell r="J614" t="str">
            <v>*061309&lt;br&gt;CAJAMARCA-SANTA CRUZ-SEXI</v>
          </cell>
          <cell r="K614" t="str">
            <v>*10&lt;br&gt;CARRANZA VALDIVIESO JOSE</v>
          </cell>
          <cell r="L614" t="str">
            <v>CONCLUIDO</v>
          </cell>
          <cell r="P614" t="str">
            <v>USD</v>
          </cell>
        </row>
        <row r="615">
          <cell r="A615">
            <v>2048348</v>
          </cell>
          <cell r="B615">
            <v>5046</v>
          </cell>
          <cell r="C615" t="str">
            <v>EIA</v>
          </cell>
          <cell r="D615">
            <v>40518</v>
          </cell>
          <cell r="E615">
            <v>2010</v>
          </cell>
          <cell r="F615">
            <v>12</v>
          </cell>
          <cell r="G615" t="str">
            <v>CEMENTOS PACASMAYO S.A.A.</v>
          </cell>
          <cell r="H615" t="str">
            <v>CANTERA SOJO 3</v>
          </cell>
          <cell r="I615" t="str">
            <v>EXPLOTACION CANTERA SOJO</v>
          </cell>
          <cell r="J615" t="str">
            <v>*200606&lt;br&gt;PIURA-SULLANA-MIGUEL CHECA</v>
          </cell>
          <cell r="K615" t="str">
            <v>*7&lt;br&gt;BERROSPI GALINDO ROSA</v>
          </cell>
          <cell r="L615" t="str">
            <v>CONCLUIDO</v>
          </cell>
          <cell r="P615" t="str">
            <v>USD</v>
          </cell>
        </row>
        <row r="616">
          <cell r="A616">
            <v>2058797</v>
          </cell>
          <cell r="B616">
            <v>5064</v>
          </cell>
          <cell r="C616" t="str">
            <v>EIA</v>
          </cell>
          <cell r="D616">
            <v>40555</v>
          </cell>
          <cell r="E616">
            <v>2011</v>
          </cell>
          <cell r="F616">
            <v>1</v>
          </cell>
          <cell r="G616" t="str">
            <v>CEMENTOS PACASMAYO S.A.A.</v>
          </cell>
          <cell r="H616" t="str">
            <v>CANTERA LOMA LARGA CERRO HORCON</v>
          </cell>
          <cell r="I616" t="str">
            <v>CANTERA LOMA LARGA CERRO HORCON</v>
          </cell>
          <cell r="J616" t="str">
            <v>*130401&lt;br&gt;LA LIBERTAD-CHEPEN-CHEPEN</v>
          </cell>
          <cell r="K616" t="str">
            <v>*7&lt;br&gt;BERROSPI GALINDO ROSA</v>
          </cell>
          <cell r="L616" t="str">
            <v>OPINADO</v>
          </cell>
          <cell r="P616" t="str">
            <v>USD</v>
          </cell>
        </row>
        <row r="617">
          <cell r="A617">
            <v>2303546</v>
          </cell>
          <cell r="B617">
            <v>5276</v>
          </cell>
          <cell r="C617" t="str">
            <v>EIA</v>
          </cell>
          <cell r="D617">
            <v>41449</v>
          </cell>
          <cell r="E617">
            <v>2013</v>
          </cell>
          <cell r="F617">
            <v>6</v>
          </cell>
          <cell r="G617" t="str">
            <v>CEMENTOS PACASMAYO S.A.A.</v>
          </cell>
          <cell r="H617" t="str">
            <v>BAYOVAR N°4</v>
          </cell>
          <cell r="I617" t="str">
            <v>EXPLOTACION</v>
          </cell>
          <cell r="J617" t="str">
            <v>*200801&lt;br&gt;PIURA-SECHURA-SECHURA</v>
          </cell>
          <cell r="K617" t="str">
            <v>*110&lt;br&gt;RAMIREZ ALDO</v>
          </cell>
          <cell r="L617" t="str">
            <v>OPINADO</v>
          </cell>
          <cell r="P617" t="str">
            <v>USD</v>
          </cell>
        </row>
        <row r="618">
          <cell r="A618">
            <v>2337718</v>
          </cell>
          <cell r="B618">
            <v>5284</v>
          </cell>
          <cell r="C618" t="str">
            <v>EIA</v>
          </cell>
          <cell r="D618">
            <v>41572</v>
          </cell>
          <cell r="E618">
            <v>2013</v>
          </cell>
          <cell r="F618">
            <v>10</v>
          </cell>
          <cell r="G618" t="str">
            <v>CEMENTOS PACASMAYO S.A.A.</v>
          </cell>
          <cell r="H618" t="str">
            <v>CANTERA DE VIRRILA</v>
          </cell>
          <cell r="I618" t="str">
            <v>CANTERA DE VIRRILA</v>
          </cell>
          <cell r="J618" t="str">
            <v>*200801&lt;br&gt;PIURA-SECHURA-SECHURA</v>
          </cell>
          <cell r="K618" t="str">
            <v>*110&lt;br&gt;RAMIREZ ALDO</v>
          </cell>
          <cell r="L618" t="str">
            <v>OPINADO</v>
          </cell>
          <cell r="P618" t="str">
            <v>USD</v>
          </cell>
        </row>
        <row r="619">
          <cell r="A619">
            <v>1626687</v>
          </cell>
          <cell r="B619">
            <v>6329</v>
          </cell>
          <cell r="C619" t="str">
            <v>PC</v>
          </cell>
          <cell r="D619">
            <v>38945</v>
          </cell>
          <cell r="E619">
            <v>2006</v>
          </cell>
          <cell r="F619">
            <v>8</v>
          </cell>
          <cell r="G619" t="str">
            <v>CEMENTOS PACASMAYO S.A.A.</v>
          </cell>
          <cell r="H619" t="str">
            <v>RAÚL</v>
          </cell>
          <cell r="I619" t="str">
            <v>PLAN DE CIERRE</v>
          </cell>
          <cell r="J619" t="str">
            <v>*150509&lt;br&gt;LIMA-CAÑETE-MALA</v>
          </cell>
          <cell r="K619" t="str">
            <v>*21&lt;br&gt;PAREDES PACHECO RUFO</v>
          </cell>
          <cell r="L619" t="str">
            <v>APROBADO&lt;br/&gt;NOTIFICADO A LA EMPRESA</v>
          </cell>
          <cell r="P619" t="str">
            <v>USD</v>
          </cell>
        </row>
        <row r="620">
          <cell r="A620">
            <v>1626722</v>
          </cell>
          <cell r="B620">
            <v>6330</v>
          </cell>
          <cell r="C620" t="str">
            <v>PC</v>
          </cell>
          <cell r="D620">
            <v>38945</v>
          </cell>
          <cell r="E620">
            <v>2006</v>
          </cell>
          <cell r="F620">
            <v>8</v>
          </cell>
          <cell r="G620" t="str">
            <v>CEMENTOS PACASMAYO S.A.A.</v>
          </cell>
          <cell r="H620" t="str">
            <v>CANTERA DE TEMBLADERA</v>
          </cell>
          <cell r="I620" t="str">
            <v>PLAN DE CIERRE TEMBLADERA</v>
          </cell>
          <cell r="J620" t="str">
            <v>*060508&lt;br&gt;CAJAMARCA-CONTUMAZA-YONAN</v>
          </cell>
          <cell r="K620" t="str">
            <v>*55&lt;br&gt;SANTOYO TELLO RAUL</v>
          </cell>
          <cell r="L620" t="str">
            <v>APROBADO&lt;br/&gt;NOTIFICADO A LA EMPRESA</v>
          </cell>
          <cell r="M620" t="str">
            <v>ResDirec-0292-2016/MEM-DGAAM</v>
          </cell>
          <cell r="N620" t="str">
            <v>06/10/2016</v>
          </cell>
          <cell r="P620" t="str">
            <v>USD</v>
          </cell>
        </row>
        <row r="621">
          <cell r="A621">
            <v>1770464</v>
          </cell>
          <cell r="B621">
            <v>6395</v>
          </cell>
          <cell r="C621" t="str">
            <v>PC</v>
          </cell>
          <cell r="D621">
            <v>39538</v>
          </cell>
          <cell r="E621">
            <v>2008</v>
          </cell>
          <cell r="F621">
            <v>3</v>
          </cell>
          <cell r="G621" t="str">
            <v>CEMENTOS PACASMAYO S.A.A.</v>
          </cell>
          <cell r="H621" t="str">
            <v>CANTERA CERRO PINTURA</v>
          </cell>
          <cell r="I621" t="str">
            <v>PLAN DE CIERRE CANTERA DE ARCILLA CERRO PINTURA</v>
          </cell>
          <cell r="J621" t="str">
            <v>*130703&lt;br&gt;LA LIBERTAD-PACASMAYO-JEQUETEPEQUE</v>
          </cell>
          <cell r="K621" t="str">
            <v>*24&lt;br&gt;PORTILLA CORNEJO MATEO</v>
          </cell>
          <cell r="L621" t="str">
            <v>APROBADO&lt;br/&gt;NOTIFICADO A LA EMPRESA</v>
          </cell>
          <cell r="P621" t="str">
            <v>USD</v>
          </cell>
        </row>
        <row r="622">
          <cell r="A622">
            <v>2030174</v>
          </cell>
          <cell r="B622">
            <v>6462</v>
          </cell>
          <cell r="C622" t="str">
            <v>PC</v>
          </cell>
          <cell r="D622">
            <v>40445</v>
          </cell>
          <cell r="E622">
            <v>2010</v>
          </cell>
          <cell r="F622">
            <v>9</v>
          </cell>
          <cell r="G622" t="str">
            <v>CEMENTOS PACASMAYO S.A.A.</v>
          </cell>
          <cell r="H622" t="str">
            <v>CANTERA SEXI</v>
          </cell>
          <cell r="I622" t="str">
            <v>PLAN DE CIERRE DE CANTERA DE PUZOLANA - SEXI</v>
          </cell>
          <cell r="J622" t="str">
            <v>*061309&lt;br&gt;CAJAMARCA-SANTA CRUZ-SEXI</v>
          </cell>
          <cell r="K622" t="str">
            <v>*13&lt;br&gt;DOLORES CAMONES SANTIAGO</v>
          </cell>
          <cell r="L622" t="str">
            <v>CONCLUIDO</v>
          </cell>
          <cell r="P622" t="str">
            <v>USD</v>
          </cell>
        </row>
        <row r="623">
          <cell r="A623">
            <v>2362220</v>
          </cell>
          <cell r="B623">
            <v>6681</v>
          </cell>
          <cell r="C623" t="str">
            <v>PC</v>
          </cell>
          <cell r="D623">
            <v>41667</v>
          </cell>
          <cell r="E623">
            <v>2014</v>
          </cell>
          <cell r="F623">
            <v>1</v>
          </cell>
          <cell r="G623" t="str">
            <v>CEMENTOS PACASMAYO S.A.A.</v>
          </cell>
          <cell r="H623" t="str">
            <v>CANTERA CERRO PINTURA</v>
          </cell>
          <cell r="I623" t="str">
            <v>ACTUALIZACION DEL PLAN DE CIERRE DE MINAD CANTERA CERRO PINTURA</v>
          </cell>
          <cell r="J623" t="str">
            <v>*130704&lt;br&gt;LA LIBERTAD-PACASMAYO-PACASMAYO</v>
          </cell>
          <cell r="K623" t="str">
            <v>*34&lt;br&gt;BEDRIÑANA RIOS ABAD</v>
          </cell>
          <cell r="L623" t="str">
            <v>APROBADO&lt;br/&gt;NOTIFICADO A LA EMPRESA</v>
          </cell>
          <cell r="P623" t="str">
            <v>USD</v>
          </cell>
        </row>
        <row r="624">
          <cell r="A624">
            <v>2370442</v>
          </cell>
          <cell r="B624">
            <v>6687</v>
          </cell>
          <cell r="C624" t="str">
            <v>PC</v>
          </cell>
          <cell r="D624">
            <v>41695</v>
          </cell>
          <cell r="E624">
            <v>2014</v>
          </cell>
          <cell r="F624">
            <v>2</v>
          </cell>
          <cell r="G624" t="str">
            <v>CEMENTOS PACASMAYO S.A.A.</v>
          </cell>
          <cell r="H624" t="str">
            <v>CANTERA DE TEMBLADERA</v>
          </cell>
          <cell r="I624" t="str">
            <v>ACTUALIZACION DE PLAN DE CIERRE DE MINAS DE LA UNIDAD MINERA CANTERA TEMBLADERA</v>
          </cell>
          <cell r="J624" t="str">
            <v>*060508&lt;br&gt;CAJAMARCA-CONTUMAZA-YONAN</v>
          </cell>
          <cell r="K624" t="str">
            <v>*24&lt;br&gt;PORTILLA CORNEJO MATEO</v>
          </cell>
          <cell r="L624" t="str">
            <v>DESISTIDO&lt;br/&gt;NOTIFICADO A LA EMPRESA</v>
          </cell>
          <cell r="P624" t="str">
            <v>USD</v>
          </cell>
        </row>
        <row r="625">
          <cell r="A625">
            <v>2471577</v>
          </cell>
          <cell r="B625">
            <v>6743</v>
          </cell>
          <cell r="C625" t="str">
            <v>PC</v>
          </cell>
          <cell r="D625">
            <v>42044</v>
          </cell>
          <cell r="E625">
            <v>2015</v>
          </cell>
          <cell r="F625">
            <v>2</v>
          </cell>
          <cell r="G625" t="str">
            <v>CEMENTOS PACASMAYO S.A.A.</v>
          </cell>
          <cell r="H625" t="str">
            <v>CORIANTA</v>
          </cell>
          <cell r="I625" t="str">
            <v>ACTUALIZACION DE PLAN DE CIERRE DE LA UNIDAD MINA CORIANTA</v>
          </cell>
          <cell r="J625" t="str">
            <v>*010312&lt;br&gt;AMAZONAS-BONGARA-YAMBRASBAMBA</v>
          </cell>
          <cell r="K625" t="str">
            <v>*34&lt;br&gt;BEDRIÑANA RIOS ABAD</v>
          </cell>
          <cell r="L625" t="str">
            <v>APROBADO</v>
          </cell>
          <cell r="M625" t="str">
            <v>ResDirec-0327-2017/MEM-DGAAM</v>
          </cell>
          <cell r="N625" t="str">
            <v>17/11/2017</v>
          </cell>
          <cell r="P625" t="str">
            <v>USD</v>
          </cell>
        </row>
        <row r="626">
          <cell r="A626">
            <v>2612302</v>
          </cell>
          <cell r="B626">
            <v>6829</v>
          </cell>
          <cell r="C626" t="str">
            <v>PC</v>
          </cell>
          <cell r="D626">
            <v>42524</v>
          </cell>
          <cell r="E626">
            <v>2016</v>
          </cell>
          <cell r="F626">
            <v>6</v>
          </cell>
          <cell r="G626" t="str">
            <v>CEMENTOS PACASMAYO S.A.A.</v>
          </cell>
          <cell r="H626" t="str">
            <v>CANTERA DE TEMBLADERA</v>
          </cell>
          <cell r="I626" t="str">
            <v>ACTUALIZACION DE PLAN DE CIERRE DE MINAS DE LA UNIDAD MINERA TEMBLADERA</v>
          </cell>
          <cell r="J626" t="str">
            <v>*060508&lt;br&gt;CAJAMARCA-CONTUMAZA-YONAN</v>
          </cell>
          <cell r="K626" t="str">
            <v>*24&lt;br&gt;PORTILLA CORNEJO MATEO</v>
          </cell>
          <cell r="L626" t="str">
            <v>APROBADO</v>
          </cell>
          <cell r="P626" t="str">
            <v>USD</v>
          </cell>
        </row>
        <row r="627">
          <cell r="A627">
            <v>3107085</v>
          </cell>
          <cell r="B627">
            <v>8626</v>
          </cell>
          <cell r="C627" t="str">
            <v>PC</v>
          </cell>
          <cell r="D627">
            <v>44194</v>
          </cell>
          <cell r="E627">
            <v>2020</v>
          </cell>
          <cell r="F627">
            <v>12</v>
          </cell>
          <cell r="G627" t="str">
            <v>CEMENTOS PACASMAYO S.A.A.</v>
          </cell>
          <cell r="H627" t="str">
            <v>CANTERA CERRO PINTURA</v>
          </cell>
          <cell r="I627" t="str">
            <v>Actualizacion del plan de cierre de minas de la unidad minera cantera de arcilla cerro pintura</v>
          </cell>
          <cell r="J627" t="str">
            <v>*130703&lt;br&gt;LA LIBERTAD-PACASMAYO-JEQUETEPEQUE,*130704&lt;br&gt;LA LIBERTAD-PACASMAYO-PACASMAYO</v>
          </cell>
          <cell r="K627" t="str">
            <v>*9&lt;br&gt;CAMPOS DIAZ LUIS,*702&lt;br&gt;CARDENAS RODRIGUEZ CRISTINA ANTUANET,*188&lt;br&gt;PORTILLA CORNEJO MATEO,*34&lt;br&gt;BEDRIÑANA RIOS ABAD</v>
          </cell>
          <cell r="L627" t="str">
            <v>EVALUACIÓN</v>
          </cell>
          <cell r="P627" t="str">
            <v>USD</v>
          </cell>
        </row>
        <row r="628">
          <cell r="A628">
            <v>1532333</v>
          </cell>
          <cell r="B628">
            <v>4665</v>
          </cell>
          <cell r="C628" t="str">
            <v>EIA</v>
          </cell>
          <cell r="D628">
            <v>38485</v>
          </cell>
          <cell r="E628">
            <v>2005</v>
          </cell>
          <cell r="F628">
            <v>5</v>
          </cell>
          <cell r="G628" t="str">
            <v>CEMENTOS SELVA S.A.</v>
          </cell>
          <cell r="H628" t="str">
            <v>CANTERA DE PUZOLANA - BAGUA</v>
          </cell>
          <cell r="I628" t="str">
            <v>EXPLOTACION DE LA CANTERA</v>
          </cell>
          <cell r="J628" t="str">
            <v>*010701&lt;br&gt;AMAZONAS-UTCUBAMBA-BAGUA GRANDE</v>
          </cell>
          <cell r="K628" t="str">
            <v>*1&lt;br&gt;ACEVEDO FERNANDEZ ELIAS</v>
          </cell>
          <cell r="L628" t="str">
            <v>CONCLUIDO</v>
          </cell>
          <cell r="P628" t="str">
            <v>USD</v>
          </cell>
        </row>
        <row r="629">
          <cell r="A629">
            <v>1626698</v>
          </cell>
          <cell r="B629">
            <v>6349</v>
          </cell>
          <cell r="C629" t="str">
            <v>PC</v>
          </cell>
          <cell r="D629">
            <v>38945</v>
          </cell>
          <cell r="E629">
            <v>2006</v>
          </cell>
          <cell r="F629">
            <v>8</v>
          </cell>
          <cell r="G629" t="str">
            <v>CEMENTOS SELVA S.A.</v>
          </cell>
          <cell r="H629" t="str">
            <v>CANTERA JERA</v>
          </cell>
          <cell r="J629" t="str">
            <v>*220101&lt;br&gt;SAN MARTIN-MOYOBAMBA-MOYOBAMBA</v>
          </cell>
          <cell r="K629" t="str">
            <v>*21&lt;br&gt;PAREDES PACHECO RUFO</v>
          </cell>
          <cell r="L629" t="str">
            <v>APROBADO&lt;br/&gt;NOTIFICADO A LA EMPRESA</v>
          </cell>
          <cell r="P629" t="str">
            <v>USD</v>
          </cell>
        </row>
        <row r="630">
          <cell r="A630">
            <v>1626714</v>
          </cell>
          <cell r="B630">
            <v>6350</v>
          </cell>
          <cell r="C630" t="str">
            <v>PC</v>
          </cell>
          <cell r="D630">
            <v>38945</v>
          </cell>
          <cell r="E630">
            <v>2006</v>
          </cell>
          <cell r="F630">
            <v>8</v>
          </cell>
          <cell r="G630" t="str">
            <v>CEMENTOS SELVA S.A.</v>
          </cell>
          <cell r="H630" t="str">
            <v>CALIZAS TIOYACU ( EX UNIDAD PACASMAYO )</v>
          </cell>
          <cell r="J630" t="str">
            <v>*220803&lt;br&gt;SAN MARTIN-RIOJA-ELIAS SOPLIN VARGAS</v>
          </cell>
          <cell r="K630" t="str">
            <v>*13&lt;br&gt;DOLORES CAMONES SANTIAGO</v>
          </cell>
          <cell r="L630" t="str">
            <v>NO PRESENTADO&lt;br/&gt;NOTIFICADO A LA EMPRESA</v>
          </cell>
          <cell r="P630" t="str">
            <v>USD</v>
          </cell>
        </row>
        <row r="631">
          <cell r="A631">
            <v>1626711</v>
          </cell>
          <cell r="B631">
            <v>6351</v>
          </cell>
          <cell r="C631" t="str">
            <v>PC</v>
          </cell>
          <cell r="D631">
            <v>38945</v>
          </cell>
          <cell r="E631">
            <v>2006</v>
          </cell>
          <cell r="F631">
            <v>8</v>
          </cell>
          <cell r="G631" t="str">
            <v>CEMENTOS SELVA S.A.</v>
          </cell>
          <cell r="H631" t="str">
            <v>FILA LARGA</v>
          </cell>
          <cell r="J631" t="str">
            <v>*010704&lt;br&gt;AMAZONAS-UTCUBAMBA-EL MILAGRO</v>
          </cell>
          <cell r="K631" t="str">
            <v>*24&lt;br&gt;PORTILLA CORNEJO MATEO</v>
          </cell>
          <cell r="L631" t="str">
            <v>APROBADO&lt;br/&gt;NOTIFICADO A LA EMPRESA</v>
          </cell>
          <cell r="P631" t="str">
            <v>USD</v>
          </cell>
        </row>
        <row r="632">
          <cell r="A632">
            <v>1626705</v>
          </cell>
          <cell r="B632">
            <v>6352</v>
          </cell>
          <cell r="C632" t="str">
            <v>PC</v>
          </cell>
          <cell r="D632">
            <v>38945</v>
          </cell>
          <cell r="E632">
            <v>2006</v>
          </cell>
          <cell r="F632">
            <v>8</v>
          </cell>
          <cell r="G632" t="str">
            <v>CEMENTOS SELVA S.A.</v>
          </cell>
          <cell r="H632" t="str">
            <v>ARCILLAS PAJONAL ( EX UNIDAD PACASMAYO )</v>
          </cell>
          <cell r="I632" t="str">
            <v>CANTERA PAJONAL</v>
          </cell>
          <cell r="J632" t="str">
            <v>*220801&lt;br&gt;SAN MARTIN-RIOJA-RIOJA</v>
          </cell>
          <cell r="K632" t="str">
            <v>*13&lt;br&gt;DOLORES CAMONES SANTIAGO</v>
          </cell>
          <cell r="L632" t="str">
            <v>NO PRESENTADO&lt;br/&gt;NOTIFICADO A LA EMPRESA</v>
          </cell>
          <cell r="P632" t="str">
            <v>USD</v>
          </cell>
        </row>
        <row r="633">
          <cell r="A633">
            <v>1822266</v>
          </cell>
          <cell r="B633">
            <v>6418</v>
          </cell>
          <cell r="C633" t="str">
            <v>PC</v>
          </cell>
          <cell r="D633">
            <v>39708</v>
          </cell>
          <cell r="E633">
            <v>2008</v>
          </cell>
          <cell r="F633">
            <v>9</v>
          </cell>
          <cell r="G633" t="str">
            <v>CEMENTOS SELVA S.A.</v>
          </cell>
          <cell r="H633" t="str">
            <v>ARCILLAS PAJONAL ( EX UNIDAD PACASMAYO )</v>
          </cell>
          <cell r="I633" t="str">
            <v>PLAN DE CIERRE ARCILLAS EL PAJONAL</v>
          </cell>
          <cell r="J633" t="str">
            <v>*220801&lt;br&gt;SAN MARTIN-RIOJA-RIOJA</v>
          </cell>
          <cell r="K633" t="str">
            <v>*24&lt;br&gt;PORTILLA CORNEJO MATEO</v>
          </cell>
          <cell r="L633" t="str">
            <v>APROBADO&lt;br/&gt;NOTIFICADO A LA EMPRESA</v>
          </cell>
          <cell r="P633" t="str">
            <v>USD</v>
          </cell>
        </row>
        <row r="634">
          <cell r="A634">
            <v>1833861</v>
          </cell>
          <cell r="B634">
            <v>6423</v>
          </cell>
          <cell r="C634" t="str">
            <v>PC</v>
          </cell>
          <cell r="D634">
            <v>39755</v>
          </cell>
          <cell r="E634">
            <v>2008</v>
          </cell>
          <cell r="F634">
            <v>11</v>
          </cell>
          <cell r="G634" t="str">
            <v>CEMENTOS SELVA S.A.</v>
          </cell>
          <cell r="H634" t="str">
            <v>CALIZAS TIOYACU ( EX UNIDAD PACASMAYO )</v>
          </cell>
          <cell r="I634" t="str">
            <v>PLAN DE CIERRE CANTERA TIOYACU</v>
          </cell>
          <cell r="J634" t="str">
            <v>*220803&lt;br&gt;SAN MARTIN-RIOJA-ELIAS SOPLIN VARGAS</v>
          </cell>
          <cell r="K634" t="str">
            <v>*24&lt;br&gt;PORTILLA CORNEJO MATEO</v>
          </cell>
          <cell r="L634" t="str">
            <v>APROBADO&lt;br/&gt;NOTIFICADO A LA EMPRESA</v>
          </cell>
          <cell r="P634" t="str">
            <v>USD</v>
          </cell>
        </row>
        <row r="635">
          <cell r="A635">
            <v>2097671</v>
          </cell>
          <cell r="B635">
            <v>6492</v>
          </cell>
          <cell r="C635" t="str">
            <v>PC</v>
          </cell>
          <cell r="D635">
            <v>40701</v>
          </cell>
          <cell r="E635">
            <v>2011</v>
          </cell>
          <cell r="F635">
            <v>6</v>
          </cell>
          <cell r="G635" t="str">
            <v>CEMENTOS SELVA S.A.</v>
          </cell>
          <cell r="H635" t="str">
            <v>CANTERA JERA</v>
          </cell>
          <cell r="I635" t="str">
            <v xml:space="preserve">MODIFICACION PLAN DE CIERRE UNIDAD MINERA JERA </v>
          </cell>
          <cell r="J635" t="str">
            <v>*220101&lt;br&gt;SAN MARTIN-MOYOBAMBA-MOYOBAMBA</v>
          </cell>
          <cell r="K635" t="str">
            <v>*21&lt;br&gt;PAREDES PACHECO RUFO</v>
          </cell>
          <cell r="L635" t="str">
            <v>APROBADO&lt;br/&gt;NOTIFICADO A LA EMPRESA</v>
          </cell>
          <cell r="P635" t="str">
            <v>USD</v>
          </cell>
        </row>
        <row r="636">
          <cell r="A636">
            <v>2514319</v>
          </cell>
          <cell r="B636">
            <v>6763</v>
          </cell>
          <cell r="C636" t="str">
            <v>PC</v>
          </cell>
          <cell r="D636">
            <v>42192</v>
          </cell>
          <cell r="E636">
            <v>2015</v>
          </cell>
          <cell r="F636">
            <v>7</v>
          </cell>
          <cell r="G636" t="str">
            <v>CEMENTOS SELVA S.A.</v>
          </cell>
          <cell r="H636" t="str">
            <v>CALIZAS TIOYACU ( EX UNIDAD PACASMAYO )</v>
          </cell>
          <cell r="I636" t="str">
            <v>PLAN DE CIERRE DE MINAS UNIDAD MINERA CANTERA TIOYACU</v>
          </cell>
          <cell r="J636" t="str">
            <v>*220803&lt;br&gt;SAN MARTIN-RIOJA-ELIAS SOPLIN VARGAS</v>
          </cell>
          <cell r="K636" t="str">
            <v>*24&lt;br&gt;PORTILLA CORNEJO MATEO</v>
          </cell>
          <cell r="L636" t="str">
            <v>APROBADO</v>
          </cell>
          <cell r="P636" t="str">
            <v>USD</v>
          </cell>
        </row>
        <row r="637">
          <cell r="A637">
            <v>1061863</v>
          </cell>
          <cell r="B637">
            <v>4322</v>
          </cell>
          <cell r="C637" t="str">
            <v>EIA</v>
          </cell>
          <cell r="D637">
            <v>35172</v>
          </cell>
          <cell r="E637">
            <v>1996</v>
          </cell>
          <cell r="F637">
            <v>4</v>
          </cell>
          <cell r="G637" t="str">
            <v>CENTRAMINAS S.A.</v>
          </cell>
          <cell r="H637" t="str">
            <v>SUSANA I</v>
          </cell>
          <cell r="I637" t="str">
            <v>INSTALACIÓN PLANTA DE BENEFICIO</v>
          </cell>
          <cell r="J637" t="str">
            <v>*120805&lt;br&gt;JUNIN-YAULI-MOROCOCHA</v>
          </cell>
          <cell r="K637" t="str">
            <v>*29&lt;br&gt;ARCHIVO</v>
          </cell>
          <cell r="L637" t="str">
            <v>APROBADO</v>
          </cell>
          <cell r="P637" t="str">
            <v>USD</v>
          </cell>
        </row>
        <row r="638">
          <cell r="A638">
            <v>1631605</v>
          </cell>
          <cell r="B638">
            <v>1502</v>
          </cell>
          <cell r="C638" t="str">
            <v>DIA</v>
          </cell>
          <cell r="D638">
            <v>38961</v>
          </cell>
          <cell r="E638">
            <v>2006</v>
          </cell>
          <cell r="F638">
            <v>9</v>
          </cell>
          <cell r="G638" t="str">
            <v>CENTURY MINING PERU S.A.C.</v>
          </cell>
          <cell r="I638" t="str">
            <v>SAN JUAN PAMPA</v>
          </cell>
          <cell r="J638" t="str">
            <v>*040606&lt;br&gt;AREQUIPA-CONDESUYOS-RIO GRANDE</v>
          </cell>
          <cell r="K638" t="str">
            <v>*47&lt;br&gt;PINEDO CESAR</v>
          </cell>
          <cell r="L638" t="str">
            <v>APROBADO</v>
          </cell>
          <cell r="P638" t="str">
            <v>USD</v>
          </cell>
        </row>
        <row r="639">
          <cell r="A639">
            <v>1652915</v>
          </cell>
          <cell r="B639">
            <v>1544</v>
          </cell>
          <cell r="C639" t="str">
            <v>DIA</v>
          </cell>
          <cell r="D639">
            <v>39051</v>
          </cell>
          <cell r="E639">
            <v>2006</v>
          </cell>
          <cell r="F639">
            <v>11</v>
          </cell>
          <cell r="G639" t="str">
            <v>CENTURY MINING PERU S.A.C.</v>
          </cell>
          <cell r="I639" t="str">
            <v>SAN JUAN PAMPA (MODIFICACION)</v>
          </cell>
          <cell r="J639" t="str">
            <v>*040606&lt;br&gt;AREQUIPA-CONDESUYOS-RIO GRANDE</v>
          </cell>
          <cell r="K639" t="str">
            <v>*47&lt;br&gt;PINEDO CESAR</v>
          </cell>
          <cell r="L639" t="str">
            <v>APROBADO&lt;br/&gt;NOTIFICADO A LA EMPRESA</v>
          </cell>
          <cell r="P639" t="str">
            <v>USD</v>
          </cell>
        </row>
        <row r="640">
          <cell r="A640">
            <v>1671980</v>
          </cell>
          <cell r="B640">
            <v>1596</v>
          </cell>
          <cell r="C640" t="str">
            <v>DIA</v>
          </cell>
          <cell r="D640">
            <v>39139</v>
          </cell>
          <cell r="E640">
            <v>2007</v>
          </cell>
          <cell r="F640">
            <v>2</v>
          </cell>
          <cell r="G640" t="str">
            <v>CENTURY MINING PERU S.A.C.</v>
          </cell>
          <cell r="H640" t="str">
            <v>SANTA CLARITA-VETA CLARA-ERIKA</v>
          </cell>
          <cell r="I640" t="str">
            <v>SANTA CLARITA-VETA CLARA-ERIKA</v>
          </cell>
          <cell r="J640" t="str">
            <v>*040606&lt;br&gt;AREQUIPA-CONDESUYOS-RIO GRANDE</v>
          </cell>
          <cell r="K640" t="str">
            <v>*41&lt;br&gt;GUTIERREZ DANI</v>
          </cell>
          <cell r="L640" t="str">
            <v>APROBADO&lt;br/&gt;NOTIFICADO A LA EMPRESA</v>
          </cell>
          <cell r="P640" t="str">
            <v>USD</v>
          </cell>
        </row>
        <row r="641">
          <cell r="A641">
            <v>1761303</v>
          </cell>
          <cell r="B641">
            <v>1829</v>
          </cell>
          <cell r="C641" t="str">
            <v>DIA</v>
          </cell>
          <cell r="D641">
            <v>39500</v>
          </cell>
          <cell r="E641">
            <v>2008</v>
          </cell>
          <cell r="F641">
            <v>2</v>
          </cell>
          <cell r="G641" t="str">
            <v>CENTURY MINING PERU S.A.C.</v>
          </cell>
          <cell r="H641" t="str">
            <v>SAN JUAN PAMPA</v>
          </cell>
          <cell r="I641" t="str">
            <v>ACUMULACION OCOÑA DOS</v>
          </cell>
          <cell r="J641" t="str">
            <v>*040606&lt;br&gt;AREQUIPA-CONDESUYOS-RIO GRANDE</v>
          </cell>
          <cell r="K641" t="str">
            <v>*22&lt;br&gt;PASTRANA VILLAR GLADYS</v>
          </cell>
          <cell r="L641" t="str">
            <v>DESISTIDO</v>
          </cell>
          <cell r="P641" t="str">
            <v>USD</v>
          </cell>
        </row>
        <row r="642">
          <cell r="A642">
            <v>2042201</v>
          </cell>
          <cell r="B642">
            <v>2299</v>
          </cell>
          <cell r="C642" t="str">
            <v>DIA</v>
          </cell>
          <cell r="D642">
            <v>40492</v>
          </cell>
          <cell r="E642">
            <v>2010</v>
          </cell>
          <cell r="F642">
            <v>11</v>
          </cell>
          <cell r="G642" t="str">
            <v>CENTURY MINING PERU S.A.C.</v>
          </cell>
          <cell r="H642" t="str">
            <v>SAN JUAN PAMPA</v>
          </cell>
          <cell r="I642" t="str">
            <v>MERCEDES</v>
          </cell>
          <cell r="J642" t="str">
            <v>*040606&lt;br&gt;AREQUIPA-CONDESUYOS-RIO GRANDE</v>
          </cell>
          <cell r="K642" t="str">
            <v>*8&lt;br&gt;BREÑA TORRES GRACIELA</v>
          </cell>
          <cell r="L642" t="str">
            <v>APROBADO&lt;br/&gt;NOTIFICADO A LA EMPRESA</v>
          </cell>
          <cell r="P642" t="str">
            <v>USD</v>
          </cell>
        </row>
        <row r="643">
          <cell r="A643">
            <v>1663730</v>
          </cell>
          <cell r="B643">
            <v>1574</v>
          </cell>
          <cell r="C643" t="str">
            <v>EIAsd</v>
          </cell>
          <cell r="D643">
            <v>39101</v>
          </cell>
          <cell r="E643">
            <v>2007</v>
          </cell>
          <cell r="F643">
            <v>1</v>
          </cell>
          <cell r="G643" t="str">
            <v>CENTURY MINING PERU S.A.C.</v>
          </cell>
          <cell r="H643" t="str">
            <v>SAN JUAN PAMPA</v>
          </cell>
          <cell r="I643" t="str">
            <v>EXPLORACION</v>
          </cell>
          <cell r="J643" t="str">
            <v>*040606&lt;br&gt;AREQUIPA-CONDESUYOS-RIO GRANDE</v>
          </cell>
          <cell r="K643" t="str">
            <v>*49&lt;br&gt;RETAMOZO PLACIDO</v>
          </cell>
          <cell r="L643" t="str">
            <v>APROBADO&lt;br/&gt;NOTIFICADO A LA EMPRESA</v>
          </cell>
          <cell r="P643" t="str">
            <v>USD</v>
          </cell>
        </row>
        <row r="644">
          <cell r="A644">
            <v>201095</v>
          </cell>
          <cell r="B644">
            <v>4301</v>
          </cell>
          <cell r="C644" t="str">
            <v>EIA</v>
          </cell>
          <cell r="D644">
            <v>35037</v>
          </cell>
          <cell r="E644">
            <v>1995</v>
          </cell>
          <cell r="F644">
            <v>12</v>
          </cell>
          <cell r="G644" t="str">
            <v>CENTURY MINING PERU S.A.C.</v>
          </cell>
          <cell r="H644" t="str">
            <v>SAN JUAN DE CHORUNGA</v>
          </cell>
          <cell r="I644" t="str">
            <v>PLANTA DE BENEFICIO</v>
          </cell>
          <cell r="J644" t="str">
            <v>*040606&lt;br&gt;AREQUIPA-CONDESUYOS-RIO GRANDE</v>
          </cell>
          <cell r="K644" t="str">
            <v>*29&lt;br&gt;ARCHIVO</v>
          </cell>
          <cell r="L644" t="str">
            <v>APROBADO</v>
          </cell>
          <cell r="P644" t="str">
            <v>USD</v>
          </cell>
        </row>
        <row r="645">
          <cell r="A645">
            <v>1745390</v>
          </cell>
          <cell r="B645">
            <v>4833</v>
          </cell>
          <cell r="C645" t="str">
            <v>EIA</v>
          </cell>
          <cell r="D645">
            <v>39437</v>
          </cell>
          <cell r="E645">
            <v>2007</v>
          </cell>
          <cell r="F645">
            <v>12</v>
          </cell>
          <cell r="G645" t="str">
            <v>CENTURY MINING PERU S.A.C.</v>
          </cell>
          <cell r="H645" t="str">
            <v>SAN JUAN PAMPA</v>
          </cell>
          <cell r="I645" t="str">
            <v>EXPLOTACION SAN JUAN DE AREQUIPA</v>
          </cell>
          <cell r="J645" t="str">
            <v>*040606&lt;br&gt;AREQUIPA-CONDESUYOS-RIO GRANDE</v>
          </cell>
          <cell r="K645" t="str">
            <v>*31&lt;br&gt;AZURIN GONZALES CARLOS</v>
          </cell>
          <cell r="L645" t="str">
            <v>DESISTIDO&lt;br/&gt;NOTIFICADO A LA EMPRESA</v>
          </cell>
          <cell r="P645" t="str">
            <v>USD</v>
          </cell>
        </row>
        <row r="646">
          <cell r="A646">
            <v>2080574</v>
          </cell>
          <cell r="B646">
            <v>5106</v>
          </cell>
          <cell r="C646" t="str">
            <v>EIA</v>
          </cell>
          <cell r="D646">
            <v>40634</v>
          </cell>
          <cell r="E646">
            <v>2011</v>
          </cell>
          <cell r="F646">
            <v>4</v>
          </cell>
          <cell r="G646" t="str">
            <v>CENTURY MINING PERU S.A.C.</v>
          </cell>
          <cell r="H646" t="str">
            <v>SAN JUAN DE CHORUNGA</v>
          </cell>
          <cell r="I646" t="str">
            <v>MODIFICACION DEL EIA DE LA UM SAN JUAN DE CHORUNGA</v>
          </cell>
          <cell r="J646" t="str">
            <v>*040606&lt;br&gt;AREQUIPA-CONDESUYOS-RIO GRANDE</v>
          </cell>
          <cell r="K646" t="str">
            <v>*3&lt;br&gt;ALFARO LÓPEZ WUALTER</v>
          </cell>
          <cell r="L646" t="str">
            <v>DESISTIDO&lt;br/&gt;NOTIFICADO A LA EMPRESA</v>
          </cell>
          <cell r="P646" t="str">
            <v>USD</v>
          </cell>
        </row>
        <row r="647">
          <cell r="A647">
            <v>2095446</v>
          </cell>
          <cell r="B647">
            <v>5115</v>
          </cell>
          <cell r="C647" t="str">
            <v>EIA</v>
          </cell>
          <cell r="D647">
            <v>40693</v>
          </cell>
          <cell r="E647">
            <v>2011</v>
          </cell>
          <cell r="F647">
            <v>5</v>
          </cell>
          <cell r="G647" t="str">
            <v>CENTURY MINING PERU S.A.C.</v>
          </cell>
          <cell r="H647" t="str">
            <v>SAN JUAN DE CHORUNGA</v>
          </cell>
          <cell r="I647" t="str">
            <v xml:space="preserve">MODIFICACION DEL EIA DE LA UNIDAD MINERA SAN JUAN DE CHORUNGA </v>
          </cell>
          <cell r="J647" t="str">
            <v>*040606&lt;br&gt;AREQUIPA-CONDESUYOS-RIO GRANDE</v>
          </cell>
          <cell r="K647" t="str">
            <v>*3&lt;br&gt;ALFARO LÓPEZ WUALTER</v>
          </cell>
          <cell r="L647" t="str">
            <v>APROBADO&lt;br/&gt;NOTIFICADO A LA EMPRESA</v>
          </cell>
          <cell r="P647" t="str">
            <v>USD</v>
          </cell>
        </row>
        <row r="648">
          <cell r="A648">
            <v>2225784</v>
          </cell>
          <cell r="B648">
            <v>5211</v>
          </cell>
          <cell r="C648" t="str">
            <v>EIA</v>
          </cell>
          <cell r="D648">
            <v>41155</v>
          </cell>
          <cell r="E648">
            <v>2012</v>
          </cell>
          <cell r="F648">
            <v>9</v>
          </cell>
          <cell r="G648" t="str">
            <v>CENTURY MINING PERU S.A.C.</v>
          </cell>
          <cell r="H648" t="str">
            <v>SAN JUAN DE CHORUNGA</v>
          </cell>
          <cell r="I648" t="str">
            <v>PLAN INTEGRAL UNIDAD SAN JUAN</v>
          </cell>
          <cell r="J648" t="str">
            <v>*040606&lt;br&gt;AREQUIPA-CONDESUYOS-RIO GRANDE</v>
          </cell>
          <cell r="L648" t="str">
            <v>OBSERVADO&lt;br/&gt;NOTIFICADO A LA EMPRESA</v>
          </cell>
          <cell r="P648" t="str">
            <v>USD</v>
          </cell>
        </row>
        <row r="649">
          <cell r="A649">
            <v>2261076</v>
          </cell>
          <cell r="B649">
            <v>6618</v>
          </cell>
          <cell r="C649" t="str">
            <v>PC</v>
          </cell>
          <cell r="D649">
            <v>41289</v>
          </cell>
          <cell r="E649">
            <v>2013</v>
          </cell>
          <cell r="F649">
            <v>1</v>
          </cell>
          <cell r="G649" t="str">
            <v>CENTURY MINING PERU S.A.C.</v>
          </cell>
          <cell r="H649" t="str">
            <v>SAN JUAN DE CHORUNGA</v>
          </cell>
          <cell r="I649" t="str">
            <v>PLAN DE CIERRE DE UNIDAD MINESA SAN JUAN DE CHORUNGA</v>
          </cell>
          <cell r="J649" t="str">
            <v>*040606&lt;br&gt;AREQUIPA-CONDESUYOS-RIO GRANDE</v>
          </cell>
          <cell r="K649" t="str">
            <v>*21&lt;br&gt;PAREDES PACHECO RUFO</v>
          </cell>
          <cell r="L649" t="str">
            <v>APROBADO&lt;br/&gt;NOTIFICADO A LA EMPRESA</v>
          </cell>
          <cell r="P649" t="str">
            <v>USD</v>
          </cell>
        </row>
        <row r="650">
          <cell r="A650">
            <v>2452819</v>
          </cell>
          <cell r="B650">
            <v>6734</v>
          </cell>
          <cell r="C650" t="str">
            <v>PC</v>
          </cell>
          <cell r="D650">
            <v>41971</v>
          </cell>
          <cell r="E650">
            <v>2014</v>
          </cell>
          <cell r="F650">
            <v>11</v>
          </cell>
          <cell r="G650" t="str">
            <v>CENTURY MINING PERU S.A.C.</v>
          </cell>
          <cell r="H650" t="str">
            <v>SAN JUAN DE CHORUNGA</v>
          </cell>
          <cell r="I650" t="str">
            <v>MODIFICACION DEL PLAN DE CIERRE DE MINAS UNIDAD SAN JUAN DE CHORUNGA</v>
          </cell>
          <cell r="J650" t="str">
            <v>*040606&lt;br&gt;AREQUIPA-CONDESUYOS-RIO GRANDE</v>
          </cell>
          <cell r="K650" t="str">
            <v>*24&lt;br&gt;PORTILLA CORNEJO MATEO</v>
          </cell>
          <cell r="L650" t="str">
            <v>DESAPROBADO</v>
          </cell>
          <cell r="P650" t="str">
            <v>USD</v>
          </cell>
        </row>
        <row r="651">
          <cell r="A651">
            <v>2938024</v>
          </cell>
          <cell r="B651">
            <v>8053</v>
          </cell>
          <cell r="C651" t="str">
            <v>PC</v>
          </cell>
          <cell r="D651">
            <v>43613</v>
          </cell>
          <cell r="E651">
            <v>2019</v>
          </cell>
          <cell r="F651">
            <v>5</v>
          </cell>
          <cell r="G651" t="str">
            <v>CENTURY MINING PERU S.A.C.</v>
          </cell>
          <cell r="H651" t="str">
            <v>SAN JUAN DE CHORUNGA</v>
          </cell>
          <cell r="I651" t="str">
            <v>MODIFICACIÓN DE PLAN DE CIERRE DE MINAS de la um san juan de chorunga</v>
          </cell>
          <cell r="J651" t="str">
            <v>*040606&lt;br&gt;AREQUIPA-CONDESUYOS-RIO GRANDE</v>
          </cell>
          <cell r="K651" t="str">
            <v>*9&lt;br&gt;CAMPOS DIAZ LUIS,*684&lt;br&gt;MARTEL GORA MIGUEL LUIS,*672&lt;br&gt;TRUJILLO ESPINOZA JANETT GUISSELA,*664&lt;br&gt;ARANDA SALAZAR SANTIAGO JOSUE (apoyo),*659&lt;br&gt;QUIñONES ALCOCER ANGELA LILIANA,*188&lt;br&gt;PORTILLA CORNEJO MATEO,*128&lt;br&gt;ESTELA SILVA MELANIO,*34&lt;br&gt;BEDRIÑANA RIOS ABAD</v>
          </cell>
          <cell r="L651" t="str">
            <v>DESAPROBADO&lt;br/&gt;NOTIFICADO A LA EMPRESA</v>
          </cell>
          <cell r="M651" t="str">
            <v>ResDirec-0151-2020/MINEM-DGAAM</v>
          </cell>
          <cell r="N651" t="str">
            <v>11/11/2020</v>
          </cell>
          <cell r="O651">
            <v>0</v>
          </cell>
          <cell r="P651" t="str">
            <v>USD</v>
          </cell>
        </row>
        <row r="652">
          <cell r="A652">
            <v>3010380</v>
          </cell>
          <cell r="B652">
            <v>8314</v>
          </cell>
          <cell r="C652" t="str">
            <v>PAD</v>
          </cell>
          <cell r="D652">
            <v>43838</v>
          </cell>
          <cell r="E652">
            <v>2020</v>
          </cell>
          <cell r="F652">
            <v>1</v>
          </cell>
          <cell r="G652" t="str">
            <v>CENTURY MINING PERU S.A.C.</v>
          </cell>
          <cell r="H652" t="str">
            <v>SAN JUAN DE CHORUNGA</v>
          </cell>
          <cell r="I652" t="str">
            <v>PLAN AMBIENTAL DETALLADO DE LA UNIDAD MINERA SAN JUAN DE CHORUNGA</v>
          </cell>
          <cell r="J652" t="str">
            <v>*040602&lt;br&gt;AREQUIPA-CONDESUYOS-ANDARAY,*040606&lt;br&gt;AREQUIPA-CONDESUYOS-RIO GRANDE</v>
          </cell>
          <cell r="K652" t="str">
            <v>*221&lt;br&gt;SANGA YAMPASI WILSON WILFREDO,*687&lt;br&gt;CISNEROS PRADO ELIZABETH (Apoyo),*675&lt;br&gt;ESCATE AMPUERO CINTHYA LETICIA,*668&lt;br&gt;MEJIA ISIDRO JHONNY ANIVAL,*641&lt;br&gt;ALEGRE BUSTAMANTE, LAURA MELISSA,*527&lt;br&gt;PARDO BONIFAZ, JIMMY FRANK</v>
          </cell>
          <cell r="L652" t="str">
            <v>EVALUACIÓN</v>
          </cell>
          <cell r="O652">
            <v>84453.96</v>
          </cell>
          <cell r="P652" t="str">
            <v>USD</v>
          </cell>
        </row>
        <row r="653">
          <cell r="A653">
            <v>1259100</v>
          </cell>
          <cell r="B653">
            <v>4430</v>
          </cell>
          <cell r="C653" t="str">
            <v>EIA</v>
          </cell>
          <cell r="D653">
            <v>36462</v>
          </cell>
          <cell r="E653">
            <v>1999</v>
          </cell>
          <cell r="F653">
            <v>10</v>
          </cell>
          <cell r="G653" t="str">
            <v>CERAMICA SAN LORENZO S.A.C.</v>
          </cell>
          <cell r="H653" t="str">
            <v>SAN LORENZO 200 - CANTERA ASIA</v>
          </cell>
          <cell r="I653" t="str">
            <v>EXPLOTACION DE LA CONCESION</v>
          </cell>
          <cell r="J653" t="str">
            <v>*150506&lt;br&gt;LIMA-CAÑETE-COAYLLO</v>
          </cell>
          <cell r="K653" t="str">
            <v>*90&lt;br&gt;LAZO, CECILIA</v>
          </cell>
          <cell r="L653" t="str">
            <v>OPINADO</v>
          </cell>
          <cell r="P653" t="str">
            <v>USD</v>
          </cell>
        </row>
        <row r="654">
          <cell r="A654">
            <v>1305856</v>
          </cell>
          <cell r="B654">
            <v>4514</v>
          </cell>
          <cell r="C654" t="str">
            <v>EIA</v>
          </cell>
          <cell r="D654">
            <v>36895</v>
          </cell>
          <cell r="E654">
            <v>2001</v>
          </cell>
          <cell r="F654">
            <v>1</v>
          </cell>
          <cell r="G654" t="str">
            <v>CERAMICA SAN LORENZO S.A.C.</v>
          </cell>
          <cell r="H654" t="str">
            <v>SAN LORENZO 280 - CANTERA ISABEL COAYLLO</v>
          </cell>
          <cell r="I654" t="str">
            <v>EXPLOTACION DE LUTITAS</v>
          </cell>
          <cell r="J654" t="str">
            <v>*150506&lt;br&gt;LIMA-CAÑETE-COAYLLO</v>
          </cell>
          <cell r="K654" t="str">
            <v>*1&lt;br&gt;ACEVEDO FERNANDEZ ELIAS</v>
          </cell>
          <cell r="L654" t="str">
            <v>OPINADO</v>
          </cell>
          <cell r="P654" t="str">
            <v>USD</v>
          </cell>
        </row>
        <row r="655">
          <cell r="A655">
            <v>1595917</v>
          </cell>
          <cell r="B655">
            <v>4725</v>
          </cell>
          <cell r="C655" t="str">
            <v>EIA</v>
          </cell>
          <cell r="D655">
            <v>38790</v>
          </cell>
          <cell r="E655">
            <v>2006</v>
          </cell>
          <cell r="F655">
            <v>3</v>
          </cell>
          <cell r="G655" t="str">
            <v>CERAMICA SAN LORENZO S.A.C.</v>
          </cell>
          <cell r="H655" t="str">
            <v>SAN LORENZO 390</v>
          </cell>
          <cell r="I655" t="str">
            <v>E.I.A SAN LORENZO 390 - CANTERA MIRTHA</v>
          </cell>
          <cell r="J655" t="str">
            <v>*120434&lt;br&gt;JUNIN-JAUJA-YAUYOS</v>
          </cell>
          <cell r="K655" t="str">
            <v>*7&lt;br&gt;BERROSPI GALINDO ROSA</v>
          </cell>
          <cell r="L655" t="str">
            <v>CONCLUIDO</v>
          </cell>
          <cell r="P655" t="str">
            <v>USD</v>
          </cell>
        </row>
        <row r="656">
          <cell r="A656">
            <v>1597464</v>
          </cell>
          <cell r="B656">
            <v>4727</v>
          </cell>
          <cell r="C656" t="str">
            <v>EIA</v>
          </cell>
          <cell r="D656">
            <v>38798</v>
          </cell>
          <cell r="E656">
            <v>2006</v>
          </cell>
          <cell r="F656">
            <v>3</v>
          </cell>
          <cell r="G656" t="str">
            <v>CERAMICA SAN LORENZO S.A.C.</v>
          </cell>
          <cell r="H656" t="str">
            <v>SAN LORENZO 380</v>
          </cell>
          <cell r="I656" t="str">
            <v>EXPLOTACION DE CANTERA CAMUCHA</v>
          </cell>
          <cell r="J656" t="str">
            <v>*120805&lt;br&gt;JUNIN-YAULI-MOROCOCHA</v>
          </cell>
          <cell r="K656" t="str">
            <v>*7&lt;br&gt;BERROSPI GALINDO ROSA</v>
          </cell>
          <cell r="L656" t="str">
            <v>OPINADO</v>
          </cell>
          <cell r="P656" t="str">
            <v>USD</v>
          </cell>
        </row>
        <row r="657">
          <cell r="A657">
            <v>1620523</v>
          </cell>
          <cell r="B657">
            <v>4747</v>
          </cell>
          <cell r="C657" t="str">
            <v>EIA</v>
          </cell>
          <cell r="D657">
            <v>38918</v>
          </cell>
          <cell r="E657">
            <v>2006</v>
          </cell>
          <cell r="F657">
            <v>7</v>
          </cell>
          <cell r="G657" t="str">
            <v>CERAMICA SAN LORENZO S.A.C.</v>
          </cell>
          <cell r="H657" t="str">
            <v>SAN LORENZO 721</v>
          </cell>
          <cell r="I657" t="str">
            <v>CANTERA FABIOLA</v>
          </cell>
          <cell r="J657" t="str">
            <v>*150502&lt;br&gt;LIMA-CAÑETE-ASIA</v>
          </cell>
          <cell r="K657" t="str">
            <v>*7&lt;br&gt;BERROSPI GALINDO ROSA</v>
          </cell>
          <cell r="L657" t="str">
            <v>CONCLUIDO</v>
          </cell>
          <cell r="P657" t="str">
            <v>USD</v>
          </cell>
        </row>
        <row r="658">
          <cell r="A658">
            <v>1841380</v>
          </cell>
          <cell r="B658">
            <v>4906</v>
          </cell>
          <cell r="C658" t="str">
            <v>EIA</v>
          </cell>
          <cell r="D658">
            <v>39785</v>
          </cell>
          <cell r="E658">
            <v>2008</v>
          </cell>
          <cell r="F658">
            <v>12</v>
          </cell>
          <cell r="G658" t="str">
            <v>CERAMICA SAN LORENZO S.A.C.</v>
          </cell>
          <cell r="H658" t="str">
            <v>SAN LORENZO 370 - CANTERA AZUL</v>
          </cell>
          <cell r="I658" t="str">
            <v>CANTERA AZUL</v>
          </cell>
          <cell r="J658" t="str">
            <v>*120806&lt;br&gt;JUNIN-YAULI-PACCHA</v>
          </cell>
          <cell r="K658" t="str">
            <v>*135&lt;br&gt;SOLORZANO ISABEL</v>
          </cell>
          <cell r="L658" t="str">
            <v>OPINADO</v>
          </cell>
          <cell r="P658" t="str">
            <v>USD</v>
          </cell>
        </row>
        <row r="659">
          <cell r="A659">
            <v>1974737</v>
          </cell>
          <cell r="B659">
            <v>4996</v>
          </cell>
          <cell r="C659" t="str">
            <v>EIA</v>
          </cell>
          <cell r="D659">
            <v>40256</v>
          </cell>
          <cell r="E659">
            <v>2010</v>
          </cell>
          <cell r="F659">
            <v>3</v>
          </cell>
          <cell r="G659" t="str">
            <v>CERAMICA SAN LORENZO S.A.C.</v>
          </cell>
          <cell r="H659" t="str">
            <v>GLORIA MARIA</v>
          </cell>
          <cell r="I659" t="str">
            <v>EXPLOTACIÓN DE ARCILLA DE LA CANTERA GLORIA MARIA</v>
          </cell>
          <cell r="J659" t="str">
            <v>*150706&lt;br&gt;LIMA-HUAROCHIRI-CUENCA</v>
          </cell>
          <cell r="K659" t="str">
            <v>*24&lt;br&gt;PORTILLA CORNEJO MATEO</v>
          </cell>
          <cell r="L659" t="str">
            <v>CONCLUIDO</v>
          </cell>
          <cell r="P659" t="str">
            <v>USD</v>
          </cell>
        </row>
        <row r="660">
          <cell r="A660">
            <v>2561744</v>
          </cell>
          <cell r="B660">
            <v>6794</v>
          </cell>
          <cell r="C660" t="str">
            <v>PC</v>
          </cell>
          <cell r="D660">
            <v>42354</v>
          </cell>
          <cell r="E660">
            <v>2015</v>
          </cell>
          <cell r="F660">
            <v>12</v>
          </cell>
          <cell r="G660" t="str">
            <v>CERAMICA SAN LORENZO S.A.C.</v>
          </cell>
          <cell r="H660" t="str">
            <v>SAN LORENZO 280 - CANTERA SAN LORENZO</v>
          </cell>
          <cell r="I660" t="str">
            <v>CIERRE CANTERA SAN LORENZO</v>
          </cell>
          <cell r="J660" t="str">
            <v>*150506&lt;br&gt;LIMA-CAÑETE-COAYLLO</v>
          </cell>
          <cell r="K660" t="str">
            <v>*24&lt;br&gt;PORTILLA CORNEJO MATEO</v>
          </cell>
          <cell r="L660" t="str">
            <v>EVALUACIÓN</v>
          </cell>
          <cell r="P660" t="str">
            <v>USD</v>
          </cell>
        </row>
        <row r="661">
          <cell r="A661">
            <v>1263699</v>
          </cell>
          <cell r="B661">
            <v>4441</v>
          </cell>
          <cell r="C661" t="str">
            <v>EIA</v>
          </cell>
          <cell r="D661">
            <v>36508</v>
          </cell>
          <cell r="E661">
            <v>1999</v>
          </cell>
          <cell r="F661">
            <v>12</v>
          </cell>
          <cell r="G661" t="str">
            <v>CERAMICOS PERUANOS S.A.</v>
          </cell>
          <cell r="H661" t="str">
            <v>RESPIRO Nº 3</v>
          </cell>
          <cell r="I661" t="str">
            <v>EXPLOTACION DE ARCILLA</v>
          </cell>
          <cell r="J661" t="str">
            <v>*150106&lt;br&gt;LIMA-LIMA-CARABAYLLO</v>
          </cell>
          <cell r="K661" t="str">
            <v>*50&lt;br&gt;RODAS EDDI</v>
          </cell>
          <cell r="L661" t="str">
            <v>CONCLUIDO</v>
          </cell>
          <cell r="P661" t="str">
            <v>USD</v>
          </cell>
        </row>
        <row r="662">
          <cell r="A662">
            <v>1263700</v>
          </cell>
          <cell r="B662">
            <v>4442</v>
          </cell>
          <cell r="C662" t="str">
            <v>EIA</v>
          </cell>
          <cell r="D662">
            <v>36508</v>
          </cell>
          <cell r="E662">
            <v>1999</v>
          </cell>
          <cell r="F662">
            <v>12</v>
          </cell>
          <cell r="G662" t="str">
            <v>CERAMICOS PERUANOS S.A.</v>
          </cell>
          <cell r="H662" t="str">
            <v>EL CARABAYLLO</v>
          </cell>
          <cell r="I662" t="str">
            <v>EXPLOTACION DE ARCILLA</v>
          </cell>
          <cell r="J662" t="str">
            <v>*150125&lt;br&gt;LIMA-LIMA-PUENTE PIEDRA</v>
          </cell>
          <cell r="K662" t="str">
            <v>*50&lt;br&gt;RODAS EDDI</v>
          </cell>
          <cell r="L662" t="str">
            <v>OPINADO</v>
          </cell>
          <cell r="P662" t="str">
            <v>USD</v>
          </cell>
        </row>
        <row r="663">
          <cell r="A663">
            <v>1263701</v>
          </cell>
          <cell r="B663">
            <v>4443</v>
          </cell>
          <cell r="C663" t="str">
            <v>EIA</v>
          </cell>
          <cell r="D663">
            <v>36508</v>
          </cell>
          <cell r="E663">
            <v>1999</v>
          </cell>
          <cell r="F663">
            <v>12</v>
          </cell>
          <cell r="G663" t="str">
            <v>CERAMICOS PERUANOS S.A.</v>
          </cell>
          <cell r="H663" t="str">
            <v>NARANJITO</v>
          </cell>
          <cell r="I663" t="str">
            <v>EXPLOTACION DE ARCILLA</v>
          </cell>
          <cell r="J663" t="str">
            <v>*150125&lt;br&gt;LIMA-LIMA-PUENTE PIEDRA</v>
          </cell>
          <cell r="K663" t="str">
            <v>*1&lt;br&gt;ACEVEDO FERNANDEZ ELIAS</v>
          </cell>
          <cell r="L663" t="str">
            <v>OPINADO</v>
          </cell>
          <cell r="P663" t="str">
            <v>USD</v>
          </cell>
        </row>
        <row r="664">
          <cell r="A664">
            <v>2961465</v>
          </cell>
          <cell r="B664">
            <v>8115</v>
          </cell>
          <cell r="C664" t="str">
            <v>DIA</v>
          </cell>
          <cell r="D664">
            <v>43672</v>
          </cell>
          <cell r="E664">
            <v>2019</v>
          </cell>
          <cell r="F664">
            <v>7</v>
          </cell>
          <cell r="G664" t="str">
            <v>CERRO DE PASCO RESOURCES S.A.</v>
          </cell>
          <cell r="H664" t="str">
            <v>EL METALURGISTA</v>
          </cell>
          <cell r="I664" t="str">
            <v>DECLARACIÓN DE IMPACTO AMBIENTAL DEL PROYECTO DE EXPLORACIÓN DEL “DEPÓSITO DE RELAVES QUIULACOCHA”</v>
          </cell>
          <cell r="J664" t="str">
            <v>*190109&lt;br&gt;PASCO-PASCO-SIMON BOLIVAR</v>
          </cell>
          <cell r="K664" t="str">
            <v>*610&lt;br&gt;FARFAN REYES MIRIAM ELIZABETH,*635&lt;br&gt;LEON SAAVEDRA SEBASTIAN</v>
          </cell>
          <cell r="L664" t="str">
            <v>INADMISIBLE&lt;br/&gt;NOTIFICADO A LA EMPRESA</v>
          </cell>
          <cell r="M664" t="str">
            <v>ResDirec-0153-2019/MINEM-DGAAM</v>
          </cell>
          <cell r="N664" t="str">
            <v>09/09/2019</v>
          </cell>
          <cell r="O664">
            <v>803000</v>
          </cell>
          <cell r="P664" t="str">
            <v>USD</v>
          </cell>
        </row>
        <row r="665">
          <cell r="A665">
            <v>2546914</v>
          </cell>
          <cell r="B665">
            <v>5886</v>
          </cell>
          <cell r="C665" t="str">
            <v>EIAsd</v>
          </cell>
          <cell r="D665">
            <v>42304</v>
          </cell>
          <cell r="E665">
            <v>2015</v>
          </cell>
          <cell r="F665">
            <v>10</v>
          </cell>
          <cell r="G665" t="str">
            <v>CERRO DE PASCO RESOURCES S.A.</v>
          </cell>
          <cell r="H665" t="str">
            <v>EL METALURGISTA</v>
          </cell>
          <cell r="I665" t="str">
            <v>EIA SEMIDETALLADO DEL PROYECTO “EXPLORACIÓN DE LOS DEPÓSITOS DE QUIULACOCHA Y EXCELSIOR</v>
          </cell>
          <cell r="J665" t="str">
            <v>*190109&lt;br&gt;PASCO-PASCO-SIMON BOLIVAR</v>
          </cell>
          <cell r="K665" t="str">
            <v>*2&lt;br&gt;ACOSTA ARCE MICHAEL,*348&lt;br&gt;PEREZ SOLIS, EVELYN ENA,*313&lt;br&gt;LOPEZ FLORES, ROSSANA,*310&lt;br&gt;ROSALES GONZALES LUIS ALBERTO,*308&lt;br&gt;CCOYLLO FLORES LILIANA (APOYO),*295&lt;br&gt;DIAZ BERRIOS ABEL,*221&lt;br&gt;SANGA YAMPASI WILSON WILFREDO,*219&lt;br&gt;HUARINO CHURA LUIS ANTONIO,*25&lt;br&gt;PRADO VELASQUEZ ALFONSO,*3&lt;br&gt;ALFARO LÓPEZ WUALTER</v>
          </cell>
          <cell r="L665" t="str">
            <v>ABANDONO&lt;br/&gt;NOTIFICADO A LA EMPRESA</v>
          </cell>
          <cell r="M665" t="str">
            <v>ResDirec-0005-2016/MEM-DGAAM</v>
          </cell>
          <cell r="N665" t="str">
            <v>12/01/2016</v>
          </cell>
          <cell r="O665">
            <v>973216</v>
          </cell>
          <cell r="P665" t="str">
            <v>USD</v>
          </cell>
        </row>
        <row r="666">
          <cell r="A666">
            <v>2574094</v>
          </cell>
          <cell r="B666">
            <v>6032</v>
          </cell>
          <cell r="C666" t="str">
            <v>EIAsd</v>
          </cell>
          <cell r="D666">
            <v>42398</v>
          </cell>
          <cell r="E666">
            <v>2016</v>
          </cell>
          <cell r="F666">
            <v>1</v>
          </cell>
          <cell r="G666" t="str">
            <v>CERRO DE PASCO RESOURCES S.A.</v>
          </cell>
          <cell r="H666" t="str">
            <v>EL METALURGISTA</v>
          </cell>
          <cell r="I666" t="str">
            <v>EIA SEMIDETALLADO (EIASD) DEL PROYECTO “EXPLORACIÓN DE LOS DEPÓSITOS DE QUIULACOCHA Y EXCÉLSIOR”</v>
          </cell>
          <cell r="J666" t="str">
            <v>*190109&lt;br&gt;PASCO-PASCO-SIMON BOLIVAR</v>
          </cell>
          <cell r="K666" t="str">
            <v>*2&lt;br&gt;ACOSTA ARCE MICHAEL,*441&lt;br&gt;MESIAS CASTRO JACKSON,*439&lt;br&gt;YEREN LARREA OMAR,*397&lt;br&gt;SALDAÑA MELGAREJO, HEINER (APOYO),*310&lt;br&gt;ROSALES GONZALES LUIS ALBERTO,*221&lt;br&gt;SANGA YAMPASI WILSON WILFREDO,*219&lt;br&gt;HUARINO CHURA LUIS ANTONIO,*128&lt;br&gt;ESTELA SILVA MELANIO</v>
          </cell>
          <cell r="L666" t="str">
            <v>DESAPROBADO&lt;br/&gt;NOTIFICADO A LA EMPRESA</v>
          </cell>
          <cell r="M666" t="str">
            <v>ResDirec-0062-2017/MEM-DGAAM</v>
          </cell>
          <cell r="N666" t="str">
            <v>28/02/2017</v>
          </cell>
          <cell r="O666">
            <v>973216</v>
          </cell>
          <cell r="P666" t="str">
            <v>USD</v>
          </cell>
        </row>
        <row r="667">
          <cell r="A667">
            <v>2819556</v>
          </cell>
          <cell r="B667">
            <v>7533</v>
          </cell>
          <cell r="C667" t="str">
            <v>EIAsd</v>
          </cell>
          <cell r="D667">
            <v>43255</v>
          </cell>
          <cell r="E667">
            <v>2018</v>
          </cell>
          <cell r="F667">
            <v>6</v>
          </cell>
          <cell r="G667" t="str">
            <v>CERRO DE PASCO RESOURCES S.A.</v>
          </cell>
          <cell r="H667" t="str">
            <v>EL METALURGISTA</v>
          </cell>
          <cell r="I667" t="str">
            <v>EIASD-</v>
          </cell>
          <cell r="J667" t="str">
            <v>*190109&lt;br&gt;PASCO-PASCO-SIMON BOLIVAR</v>
          </cell>
          <cell r="K667" t="str">
            <v>*25&lt;br&gt;PRADO VELASQUEZ ALFONSO,*677&lt;br&gt;SERVAN VARGAS MARIO,*669&lt;br&gt;PARAVECINO SANTIAGO MARILU,*668&lt;br&gt;MEJIA ISIDRO JHONNY ANIVAL,*641&lt;br&gt;ALEGRE BUSTAMANTE, LAURA MELISSA,*635&lt;br&gt;LEON SAAVEDRA SEBASTIAN,*495&lt;br&gt;CHAMORRO BELLIDO CARMEN ROSA,*221&lt;br&gt;SANGA YAMPASI WILSON WILFREDO</v>
          </cell>
          <cell r="L667" t="str">
            <v>DESISTIDO&lt;br/&gt;NOTIFICADO A LA EMPRESA</v>
          </cell>
          <cell r="M667" t="str">
            <v>ResDirec-0020-2020/MINEM-DGAAM</v>
          </cell>
          <cell r="N667" t="str">
            <v>22/01/2020</v>
          </cell>
          <cell r="O667">
            <v>973216</v>
          </cell>
          <cell r="P667" t="str">
            <v>USD</v>
          </cell>
        </row>
        <row r="668">
          <cell r="A668">
            <v>3046210</v>
          </cell>
          <cell r="B668">
            <v>8490</v>
          </cell>
          <cell r="C668" t="str">
            <v>DIA</v>
          </cell>
          <cell r="D668">
            <v>44005</v>
          </cell>
          <cell r="E668">
            <v>2020</v>
          </cell>
          <cell r="F668">
            <v>6</v>
          </cell>
          <cell r="G668" t="str">
            <v>CERRO DE PASCO RESOURCES SUCURSAL DEL PERU</v>
          </cell>
          <cell r="H668" t="str">
            <v>EL METALURGISTA</v>
          </cell>
          <cell r="I668" t="str">
            <v>DECLARACIÓN DE IMPACTO AMBIENTAL DEL PROYECTO DE EXPLORACIÓN DEL DEPÓSITO DE RELAVES QUIULACOCHA</v>
          </cell>
          <cell r="J668" t="str">
            <v>*190109&lt;br&gt;PASCO-PASCO-SIMON BOLIVAR</v>
          </cell>
          <cell r="K668" t="str">
            <v>*221&lt;br&gt;SANGA YAMPASI WILSON WILFREDO,*706&lt;br&gt;BALLESTEROS INCIO FLOR DE MARIA,*698&lt;br&gt;BOTTGER BORONDA AUGUSTO LENIN,*684&lt;br&gt;MARTEL GORA MIGUEL LUIS,*675&lt;br&gt;ESCATE AMPUERO CINTHYA LETICIA,*668&lt;br&gt;MEJIA ISIDRO JHONNY ANIVAL,*643&lt;br&gt;NISSE MEI-LIN GARCIA LAY,*641&lt;br&gt;ALEGRE BUSTAMANTE, LAURA MELISSA,*495&lt;br&gt;CHAMORRO BELLIDO CARMEN ROSA</v>
          </cell>
          <cell r="L668" t="str">
            <v>DESAPROBADO&lt;br/&gt;NOTIFICADO A LA EMPRESA</v>
          </cell>
          <cell r="M668" t="str">
            <v>ResDirec-0001-2021/MINEM-DGAAM</v>
          </cell>
          <cell r="N668" t="str">
            <v>08/01/2021</v>
          </cell>
          <cell r="O668">
            <v>803000</v>
          </cell>
          <cell r="P668" t="str">
            <v>USD</v>
          </cell>
        </row>
        <row r="669">
          <cell r="A669">
            <v>1770562</v>
          </cell>
          <cell r="B669">
            <v>1875</v>
          </cell>
          <cell r="C669" t="str">
            <v>DIA</v>
          </cell>
          <cell r="D669">
            <v>39538</v>
          </cell>
          <cell r="E669">
            <v>2008</v>
          </cell>
          <cell r="F669">
            <v>3</v>
          </cell>
          <cell r="G669" t="str">
            <v>CERRO LA MINA S.A.</v>
          </cell>
          <cell r="H669" t="str">
            <v>CRISTAL</v>
          </cell>
          <cell r="I669" t="str">
            <v>CRISTAL</v>
          </cell>
          <cell r="J669" t="str">
            <v>*010312&lt;br&gt;AMAZONAS-BONGARA-YAMBRASBAMBA</v>
          </cell>
          <cell r="K669" t="str">
            <v>*8&lt;br&gt;BREÑA TORRES GRACIELA</v>
          </cell>
          <cell r="L669" t="str">
            <v>APROBADO&lt;br/&gt;NOTIFICADO A LA EMPRESA</v>
          </cell>
          <cell r="P669" t="str">
            <v>USD</v>
          </cell>
        </row>
        <row r="670">
          <cell r="A670">
            <v>2023266</v>
          </cell>
          <cell r="B670">
            <v>2249</v>
          </cell>
          <cell r="C670" t="str">
            <v>DIA</v>
          </cell>
          <cell r="D670">
            <v>40417</v>
          </cell>
          <cell r="E670">
            <v>2010</v>
          </cell>
          <cell r="F670">
            <v>8</v>
          </cell>
          <cell r="G670" t="str">
            <v>CERRO LA MINA S.A.</v>
          </cell>
          <cell r="H670" t="str">
            <v>CONDOR</v>
          </cell>
          <cell r="I670" t="str">
            <v>CONDOR</v>
          </cell>
          <cell r="J670" t="str">
            <v>*050613&lt;br&gt;AYACUCHO-LUCANAS-OTOCA</v>
          </cell>
          <cell r="K670" t="str">
            <v>*8&lt;br&gt;BREÑA TORRES GRACIELA</v>
          </cell>
          <cell r="L670" t="str">
            <v>APROBADO&lt;br/&gt;NOTIFICADO A LA EMPRESA</v>
          </cell>
          <cell r="P670" t="str">
            <v>USD</v>
          </cell>
        </row>
        <row r="671">
          <cell r="A671">
            <v>2075512</v>
          </cell>
          <cell r="B671">
            <v>2370</v>
          </cell>
          <cell r="C671" t="str">
            <v>DIA</v>
          </cell>
          <cell r="D671">
            <v>40612</v>
          </cell>
          <cell r="E671">
            <v>2011</v>
          </cell>
          <cell r="F671">
            <v>3</v>
          </cell>
          <cell r="G671" t="str">
            <v>CERRO LA MINA S.A.</v>
          </cell>
          <cell r="H671" t="str">
            <v>CRISTAL</v>
          </cell>
          <cell r="I671" t="str">
            <v>CRISTAL</v>
          </cell>
          <cell r="J671" t="str">
            <v>*010312&lt;br&gt;AMAZONAS-BONGARA-YAMBRASBAMBA</v>
          </cell>
          <cell r="K671" t="str">
            <v>*25&lt;br&gt;PRADO VELASQUEZ ALFONSO</v>
          </cell>
          <cell r="L671" t="str">
            <v>APROBADO&lt;br/&gt;NOTIFICADO A LA EMPRESA</v>
          </cell>
          <cell r="P671" t="str">
            <v>USD</v>
          </cell>
        </row>
        <row r="672">
          <cell r="A672">
            <v>2093936</v>
          </cell>
          <cell r="B672">
            <v>2417</v>
          </cell>
          <cell r="C672" t="str">
            <v>DIA</v>
          </cell>
          <cell r="D672">
            <v>40686</v>
          </cell>
          <cell r="E672">
            <v>2011</v>
          </cell>
          <cell r="F672">
            <v>5</v>
          </cell>
          <cell r="G672" t="str">
            <v>CERRO LA MINA S.A.</v>
          </cell>
          <cell r="H672" t="str">
            <v>LA CUMBRE</v>
          </cell>
          <cell r="I672" t="str">
            <v>LA CUMBRE</v>
          </cell>
          <cell r="J672" t="str">
            <v>*040308&lt;br&gt;AREQUIPA-CARAVELI-CHAPARRA</v>
          </cell>
          <cell r="K672" t="str">
            <v>*297&lt;br&gt;SANTOYO TELLO JULIO RAUL</v>
          </cell>
          <cell r="L672" t="str">
            <v>APROBADO&lt;br/&gt;NOTIFICADO A LA EMPRESA</v>
          </cell>
          <cell r="P672" t="str">
            <v>USD</v>
          </cell>
        </row>
        <row r="673">
          <cell r="A673">
            <v>2140860</v>
          </cell>
          <cell r="B673">
            <v>2707</v>
          </cell>
          <cell r="C673" t="str">
            <v>DIA</v>
          </cell>
          <cell r="D673">
            <v>40854</v>
          </cell>
          <cell r="E673">
            <v>2011</v>
          </cell>
          <cell r="F673">
            <v>11</v>
          </cell>
          <cell r="G673" t="str">
            <v>CERRO LA MINA S.A.</v>
          </cell>
          <cell r="H673" t="str">
            <v>CHARLITA</v>
          </cell>
          <cell r="I673" t="str">
            <v>SAN JOSE</v>
          </cell>
          <cell r="J673" t="str">
            <v>*010306&lt;br&gt;AMAZONAS-BONGARA-FLORIDA,*010312&lt;br&gt;AMAZONAS-BONGARA-YAMBRASBAMBA</v>
          </cell>
          <cell r="K673" t="str">
            <v>*8&lt;br&gt;BREÑA TORRES GRACIELA,*310&lt;br&gt;ROSALES GONZALES LUIS ALBERTO,*180&lt;br&gt;RAMIREZ PALET ALDO</v>
          </cell>
          <cell r="L673" t="str">
            <v>APROBADO&lt;br/&gt;NOTIFICADO A LA EMPRESA</v>
          </cell>
          <cell r="O673">
            <v>665000</v>
          </cell>
          <cell r="P673" t="str">
            <v>USD</v>
          </cell>
        </row>
        <row r="674">
          <cell r="A674">
            <v>2465301</v>
          </cell>
          <cell r="B674">
            <v>5610</v>
          </cell>
          <cell r="C674" t="str">
            <v>DIA</v>
          </cell>
          <cell r="D674">
            <v>42019</v>
          </cell>
          <cell r="E674">
            <v>2015</v>
          </cell>
          <cell r="F674">
            <v>1</v>
          </cell>
          <cell r="G674" t="str">
            <v>CHAKANA RESOURCES S.A.C.</v>
          </cell>
          <cell r="H674" t="str">
            <v>MINERA SOLEDAD</v>
          </cell>
          <cell r="I674" t="str">
            <v>MODIFICATORIA DEL PROYECTO DE EXPLORACIÓN MINERA SOLEDAD</v>
          </cell>
          <cell r="J674" t="str">
            <v>*020201&lt;br&gt;ANCASH-AIJA-AIJA</v>
          </cell>
          <cell r="K674" t="str">
            <v>*8&lt;br&gt;BREÑA TORRES GRACIELA,*341&lt;br&gt;INFANTE QUISPE, CESAR ANIBAL,*310&lt;br&gt;ROSALES GONZALES LUIS ALBERTO,*179&lt;br&gt;ZEGARRA ANCAJIMA, ANA SOFIA</v>
          </cell>
          <cell r="L674" t="str">
            <v>APROBADO&lt;br/&gt;NOTIFICADO A LA EMPRESA</v>
          </cell>
          <cell r="M674" t="str">
            <v>ResDirec-0014-2015/MEM-DGAAM</v>
          </cell>
          <cell r="N674" t="str">
            <v>13/01/2015</v>
          </cell>
          <cell r="O674">
            <v>50000</v>
          </cell>
          <cell r="P674" t="str">
            <v>USD</v>
          </cell>
        </row>
        <row r="675">
          <cell r="A675">
            <v>2741496</v>
          </cell>
          <cell r="B675">
            <v>7292</v>
          </cell>
          <cell r="C675" t="str">
            <v>DIA</v>
          </cell>
          <cell r="D675">
            <v>42997</v>
          </cell>
          <cell r="E675">
            <v>2017</v>
          </cell>
          <cell r="F675">
            <v>9</v>
          </cell>
          <cell r="G675" t="str">
            <v>CHAKANA RESOURCES S.A.C.</v>
          </cell>
          <cell r="H675" t="str">
            <v>MINERA SOLEDAD</v>
          </cell>
          <cell r="I675" t="str">
            <v>SEGUNDA MODIFICATORIA DE LA DIA DEL PROYECTO DE EXPLORACIÓN MINERA SOLEDAD</v>
          </cell>
          <cell r="J675" t="str">
            <v>*020201&lt;br&gt;ANCASH-AIJA-AIJA</v>
          </cell>
          <cell r="K675" t="str">
            <v>*25&lt;br&gt;PRADO VELASQUEZ ALFONSO,*518&lt;br&gt;CHUQUIMANTARI ARTEAGA RUDDY ANDRE (APOYO),*509&lt;br&gt;CRUZ LEDESMA, DEISY ROSALIA,*310&lt;br&gt;ROSALES GONZALES LUIS ALBERTO</v>
          </cell>
          <cell r="L675" t="str">
            <v>APROBADO&lt;br/&gt;NOTIFICADO A LA EMPRESA</v>
          </cell>
          <cell r="O675">
            <v>50000</v>
          </cell>
          <cell r="P675" t="str">
            <v>USD</v>
          </cell>
        </row>
        <row r="676">
          <cell r="A676">
            <v>2727915</v>
          </cell>
          <cell r="B676">
            <v>6627</v>
          </cell>
          <cell r="C676" t="str">
            <v>ITS</v>
          </cell>
          <cell r="D676">
            <v>42942</v>
          </cell>
          <cell r="E676">
            <v>2017</v>
          </cell>
          <cell r="F676">
            <v>7</v>
          </cell>
          <cell r="G676" t="str">
            <v>CHAKANA RESOURCES S.A.C.</v>
          </cell>
          <cell r="H676" t="str">
            <v>MINERA SOLEDAD</v>
          </cell>
          <cell r="I676" t="str">
            <v>2do ITS de la 1ra Modificatroria de la DIA del Proyecto de Exploración Minera Soledad</v>
          </cell>
          <cell r="J676" t="str">
            <v>*020201&lt;br&gt;ANCASH-AIJA-AIJA</v>
          </cell>
          <cell r="K676" t="str">
            <v>*25&lt;br&gt;PRADO VELASQUEZ ALFONSO,*518&lt;br&gt;CHUQUIMANTARI ARTEAGA RUDDY ANDRE (APOYO),*509&lt;br&gt;CRUZ LEDESMA, DEISY ROSALIA,*310&lt;br&gt;ROSALES GONZALES LUIS ALBERTO</v>
          </cell>
          <cell r="L676" t="str">
            <v>CONFORME&lt;br/&gt;NOTIFICADO A LA EMPRESA</v>
          </cell>
          <cell r="M676" t="str">
            <v>ResDirec-0239-2017/MEM-DGAAM</v>
          </cell>
          <cell r="N676" t="str">
            <v>04/09/2017</v>
          </cell>
          <cell r="O676">
            <v>50000</v>
          </cell>
        </row>
        <row r="677">
          <cell r="A677">
            <v>2832662</v>
          </cell>
          <cell r="B677">
            <v>6954</v>
          </cell>
          <cell r="C677" t="str">
            <v>ITS</v>
          </cell>
          <cell r="D677">
            <v>43287</v>
          </cell>
          <cell r="E677">
            <v>2018</v>
          </cell>
          <cell r="F677">
            <v>7</v>
          </cell>
          <cell r="G677" t="str">
            <v>CHAKANA RESOURCES S.A.C.</v>
          </cell>
          <cell r="H677" t="str">
            <v>MINERA SOLEDAD</v>
          </cell>
          <cell r="I677" t="str">
            <v>SEGUNDA MODIFICATORIA DE LA DIA DEL PROYECTO DE EXPLORACIÓN MINERA SOLEDAD</v>
          </cell>
          <cell r="J677" t="str">
            <v>*020201&lt;br&gt;ANCASH-AIJA-AIJA</v>
          </cell>
          <cell r="K677" t="str">
            <v>*25&lt;br&gt;PRADO VELASQUEZ ALFONSO,*550&lt;br&gt;PEREZ LEON, LUZMILA (APOYO),*518&lt;br&gt;CHUQUIMANTARI ARTEAGA RUDDY ANDRE (APOYO),*509&lt;br&gt;CRUZ LEDESMA, DEISY ROSALIA</v>
          </cell>
          <cell r="L677" t="str">
            <v>CONFORME&lt;br/&gt;NOTIFICADO A LA EMPRESA</v>
          </cell>
          <cell r="M677" t="str">
            <v>ResDirec-0158-2018/MEM-DGAAM</v>
          </cell>
          <cell r="N677" t="str">
            <v>14/08/2018</v>
          </cell>
          <cell r="O677">
            <v>50000</v>
          </cell>
        </row>
        <row r="678">
          <cell r="A678">
            <v>2891881</v>
          </cell>
          <cell r="B678">
            <v>7149</v>
          </cell>
          <cell r="C678" t="str">
            <v>ITS</v>
          </cell>
          <cell r="D678">
            <v>43482</v>
          </cell>
          <cell r="E678">
            <v>2019</v>
          </cell>
          <cell r="F678">
            <v>1</v>
          </cell>
          <cell r="G678" t="str">
            <v>CHAKANA RESOURCES S.A.C.</v>
          </cell>
          <cell r="H678" t="str">
            <v>SOLEDAD</v>
          </cell>
          <cell r="I678" t="str">
            <v>1ER ITS DEL ESTUDIO DE IMPACTO AMBIENTAL DEL PROYECTO DE EXPLORACIÓN MINERA SOLEDAD</v>
          </cell>
          <cell r="J678" t="str">
            <v>*020201&lt;br&gt;ANCASH-AIJA-AIJA</v>
          </cell>
          <cell r="K678" t="str">
            <v>*502&lt;br&gt;CERCEDO CAJAS DONNY LUCIA (APOYO),*618&lt;br&gt;BERROSPI GALINDO ROSA CATHERINE,*617&lt;br&gt;QUISPE CLEMENTE, KARLA BRIGHITT,*615&lt;br&gt;FIGUEROA REINOSO, LUIS ALBERTO,*597&lt;br&gt;CUELLAR JOAQUIN, MILAGROS IRENE</v>
          </cell>
          <cell r="L678" t="str">
            <v>CONFORME&lt;br/&gt;NOTIFICADO A LA EMPRESA</v>
          </cell>
          <cell r="M678" t="str">
            <v>ResDirec-0034-2019/MEM-DGAAM</v>
          </cell>
          <cell r="N678" t="str">
            <v>05/03/2019</v>
          </cell>
          <cell r="O678">
            <v>1450000</v>
          </cell>
        </row>
        <row r="679">
          <cell r="A679">
            <v>2773900</v>
          </cell>
          <cell r="B679">
            <v>7315</v>
          </cell>
          <cell r="C679" t="str">
            <v>EIAsd</v>
          </cell>
          <cell r="D679">
            <v>43098</v>
          </cell>
          <cell r="E679">
            <v>2017</v>
          </cell>
          <cell r="F679">
            <v>12</v>
          </cell>
          <cell r="G679" t="str">
            <v>CHAKANA RESOURCES S.A.C.</v>
          </cell>
          <cell r="H679" t="str">
            <v>SOLEDAD</v>
          </cell>
          <cell r="I679" t="str">
            <v>ESTUDIO DE IMPACTO AMBIENTAL DEL PROYECTO DE EXPLORACIÓN MINERA SOLEDAD</v>
          </cell>
          <cell r="J679" t="str">
            <v>*020201&lt;br&gt;ANCASH-AIJA-AIJA</v>
          </cell>
          <cell r="K679" t="str">
            <v>*345&lt;br&gt;YUCRA ZELA, SONIA LISSET,*660&lt;br&gt;PARDO BONIFAZ JIMMY FRANK,*643&lt;br&gt;NISSE MEI-LIN GARCIA LAY,*612&lt;br&gt;QUISPE ROJAS, RACHEL MIRIAN,*600&lt;br&gt;SANTIVAÑEZ SUAREZ, ZANDALEE IVETHE,*597&lt;br&gt;CUELLAR JOAQUIN, MILAGROS IRENE,*581&lt;br&gt;ARENAS ESPINOZA,JULISSA,*565&lt;br&gt;SINCHE HUACCHA, JESUS REBECA,*528&lt;br&gt;RUIZ GUERRA, FIORELLA,*526&lt;br&gt;PADILLA VILLAR, FERNANDO JORGE,*525&lt;br&gt;QUISPE CLEMENTE, KARLA,*524&lt;br&gt;ZAMORA  RIOS, LESLY,*509&lt;br&gt;CRUZ LEDESMA, DEISY ROSALIA,*502&lt;br&gt;CERCEDO CAJAS DONNY LUCIA (APOYO),*495&lt;br&gt;CHAMORRO BELLIDO CARMEN ROSA</v>
          </cell>
          <cell r="L679" t="str">
            <v>APROBADO&lt;br/&gt;NOTIFICADO A LA EMPRESA</v>
          </cell>
          <cell r="M679" t="str">
            <v>ResDirec-0208-2018/MEM-DGAAM</v>
          </cell>
          <cell r="N679" t="str">
            <v>16/11/2018</v>
          </cell>
          <cell r="O679">
            <v>4250000</v>
          </cell>
          <cell r="P679" t="str">
            <v>USD</v>
          </cell>
        </row>
        <row r="680">
          <cell r="A680">
            <v>984858</v>
          </cell>
          <cell r="B680">
            <v>4272</v>
          </cell>
          <cell r="C680" t="str">
            <v>EIA</v>
          </cell>
          <cell r="D680">
            <v>34653</v>
          </cell>
          <cell r="E680">
            <v>1994</v>
          </cell>
          <cell r="F680">
            <v>11</v>
          </cell>
          <cell r="G680" t="str">
            <v>CHANCADORA LIMATAMBO S.A.</v>
          </cell>
          <cell r="H680" t="str">
            <v>DON PANCHO I</v>
          </cell>
          <cell r="I680" t="str">
            <v>PLANTA PORTATIL</v>
          </cell>
          <cell r="J680" t="str">
            <v>*150102&lt;br&gt;LIMA-LIMA-ANCON</v>
          </cell>
          <cell r="K680" t="str">
            <v>*29&lt;br&gt;ARCHIVO</v>
          </cell>
          <cell r="L680" t="str">
            <v>APROBADO</v>
          </cell>
          <cell r="P680" t="str">
            <v>USD</v>
          </cell>
        </row>
        <row r="681">
          <cell r="A681">
            <v>77495</v>
          </cell>
          <cell r="B681">
            <v>4277</v>
          </cell>
          <cell r="C681" t="str">
            <v>EIA</v>
          </cell>
          <cell r="D681">
            <v>34732</v>
          </cell>
          <cell r="E681">
            <v>1995</v>
          </cell>
          <cell r="F681">
            <v>2</v>
          </cell>
          <cell r="G681" t="str">
            <v>CHANCADORA LIMATAMBO S.A.</v>
          </cell>
          <cell r="H681" t="str">
            <v>PAMPA GRANDE</v>
          </cell>
          <cell r="I681" t="str">
            <v>PLANTA PORTATIL</v>
          </cell>
          <cell r="J681" t="str">
            <v>*150114&lt;br&gt;LIMA-LIMA-LA MOLINA</v>
          </cell>
          <cell r="K681" t="str">
            <v>*29&lt;br&gt;ARCHIVO</v>
          </cell>
          <cell r="L681" t="str">
            <v>APROBADO</v>
          </cell>
          <cell r="P681" t="str">
            <v>USD</v>
          </cell>
        </row>
        <row r="682">
          <cell r="A682">
            <v>77795</v>
          </cell>
          <cell r="B682">
            <v>4278</v>
          </cell>
          <cell r="C682" t="str">
            <v>EIA</v>
          </cell>
          <cell r="D682">
            <v>34732</v>
          </cell>
          <cell r="E682">
            <v>1995</v>
          </cell>
          <cell r="F682">
            <v>2</v>
          </cell>
          <cell r="G682" t="str">
            <v>CHANCADORA LIMATAMBO S.A.</v>
          </cell>
          <cell r="H682" t="str">
            <v>JICAMARCA</v>
          </cell>
          <cell r="I682" t="str">
            <v>PLANTA PORTATIL</v>
          </cell>
          <cell r="J682" t="str">
            <v>*150118&lt;br&gt;LIMA-LIMA-LURIGANCHO</v>
          </cell>
          <cell r="K682" t="str">
            <v>*29&lt;br&gt;ARCHIVO</v>
          </cell>
          <cell r="L682" t="str">
            <v>APROBADO</v>
          </cell>
          <cell r="P682" t="str">
            <v>USD</v>
          </cell>
        </row>
        <row r="683">
          <cell r="A683">
            <v>77695</v>
          </cell>
          <cell r="B683">
            <v>4280</v>
          </cell>
          <cell r="C683" t="str">
            <v>EIA</v>
          </cell>
          <cell r="D683">
            <v>34740</v>
          </cell>
          <cell r="E683">
            <v>1995</v>
          </cell>
          <cell r="F683">
            <v>2</v>
          </cell>
          <cell r="G683" t="str">
            <v>CHANCADORA LIMATAMBO S.A.</v>
          </cell>
          <cell r="H683" t="str">
            <v>SANTA MARTHA DE LURIN</v>
          </cell>
          <cell r="I683" t="str">
            <v>PLANTA PORTATIL</v>
          </cell>
          <cell r="J683" t="str">
            <v>*150119&lt;br&gt;LIMA-LIMA-LURIN</v>
          </cell>
          <cell r="K683" t="str">
            <v>*29&lt;br&gt;ARCHIVO</v>
          </cell>
          <cell r="L683" t="str">
            <v>APROBADO</v>
          </cell>
          <cell r="P683" t="str">
            <v>USD</v>
          </cell>
        </row>
        <row r="684">
          <cell r="A684">
            <v>1264158</v>
          </cell>
          <cell r="B684">
            <v>4456</v>
          </cell>
          <cell r="C684" t="str">
            <v>EIA</v>
          </cell>
          <cell r="D684">
            <v>36511</v>
          </cell>
          <cell r="E684">
            <v>1999</v>
          </cell>
          <cell r="F684">
            <v>12</v>
          </cell>
          <cell r="G684" t="str">
            <v>CHANCADORA LIMATAMBO S.A.</v>
          </cell>
          <cell r="H684" t="str">
            <v>SANTA MARTHA DE LURIN</v>
          </cell>
          <cell r="I684" t="str">
            <v>EXPLOTACION DE MATERIALES DE CONSTRUCCION</v>
          </cell>
          <cell r="J684" t="str">
            <v>*150119&lt;br&gt;LIMA-LIMA-LURIN</v>
          </cell>
          <cell r="K684" t="str">
            <v>*1&lt;br&gt;ACEVEDO FERNANDEZ ELIAS</v>
          </cell>
          <cell r="L684" t="str">
            <v>DESAPROBADO</v>
          </cell>
          <cell r="P684" t="str">
            <v>USD</v>
          </cell>
        </row>
        <row r="685">
          <cell r="A685">
            <v>1743899</v>
          </cell>
          <cell r="B685">
            <v>1770</v>
          </cell>
          <cell r="C685" t="str">
            <v>DIA</v>
          </cell>
          <cell r="D685">
            <v>39430</v>
          </cell>
          <cell r="E685">
            <v>2007</v>
          </cell>
          <cell r="F685">
            <v>12</v>
          </cell>
          <cell r="G685" t="str">
            <v>CHAPLEAU RESOURCES PERU S.A.C.</v>
          </cell>
          <cell r="H685" t="str">
            <v>LA YEGUA</v>
          </cell>
          <cell r="I685" t="str">
            <v>LA YEGUA</v>
          </cell>
          <cell r="J685" t="str">
            <v>*030102&lt;br&gt;APURIMAC-ABANCAY-CHACOCHE</v>
          </cell>
          <cell r="K685" t="str">
            <v>*8&lt;br&gt;BREÑA TORRES GRACIELA</v>
          </cell>
          <cell r="L685" t="str">
            <v>APROBADO&lt;br/&gt;NOTIFICADO A LA EMPRESA</v>
          </cell>
          <cell r="P685" t="str">
            <v>USD</v>
          </cell>
        </row>
        <row r="686">
          <cell r="A686">
            <v>2651893</v>
          </cell>
          <cell r="B686">
            <v>6266</v>
          </cell>
          <cell r="C686" t="str">
            <v>DIA</v>
          </cell>
          <cell r="D686">
            <v>42670</v>
          </cell>
          <cell r="E686">
            <v>2016</v>
          </cell>
          <cell r="F686">
            <v>10</v>
          </cell>
          <cell r="G686" t="str">
            <v>CHASKA RESOURCES S.A.C.</v>
          </cell>
          <cell r="H686" t="str">
            <v>PASCO GOLD 1 Y PASCO GOLD 5</v>
          </cell>
          <cell r="I686" t="str">
            <v>PROYECTO DE EXPLORACIÓN PASCO GOLD</v>
          </cell>
          <cell r="J686" t="str">
            <v>*190102&lt;br&gt;PASCO-PASCO-HUACHON</v>
          </cell>
          <cell r="K686" t="str">
            <v>*25&lt;br&gt;PRADO VELASQUEZ ALFONSO,*310&lt;br&gt;ROSALES GONZALES LUIS ALBERTO</v>
          </cell>
          <cell r="L686" t="str">
            <v>APROBADO&lt;br/&gt;NOTIFICADO A LA EMPRESA</v>
          </cell>
          <cell r="M686" t="str">
            <v>ResDirec-0166-2016/MEM-DGAAM</v>
          </cell>
          <cell r="N686" t="str">
            <v>20/05/2016</v>
          </cell>
          <cell r="O686">
            <v>450000</v>
          </cell>
          <cell r="P686" t="str">
            <v>USD</v>
          </cell>
        </row>
        <row r="687">
          <cell r="A687">
            <v>1539403</v>
          </cell>
          <cell r="B687">
            <v>4675</v>
          </cell>
          <cell r="C687" t="str">
            <v>EIA</v>
          </cell>
          <cell r="D687">
            <v>38519</v>
          </cell>
          <cell r="E687">
            <v>2005</v>
          </cell>
          <cell r="F687">
            <v>6</v>
          </cell>
          <cell r="G687" t="str">
            <v>CIA MINERA HUARON S A</v>
          </cell>
          <cell r="H687" t="str">
            <v>MINA HUARON</v>
          </cell>
          <cell r="I687" t="str">
            <v>LINEA DE DISTRIBUCION PRIMARIA DE 22.9 KV TERNA I Y TERNA II S.E. SAN JOSE - S.E</v>
          </cell>
          <cell r="J687" t="str">
            <v>*190104&lt;br&gt;PASCO-PASCO-HUAYLLAY</v>
          </cell>
          <cell r="K687" t="str">
            <v>*47&lt;br&gt;PINEDO CESAR</v>
          </cell>
          <cell r="L687" t="str">
            <v>NO PRESENTADO&lt;br/&gt;NOTIFICADO A LA EMPRESA</v>
          </cell>
          <cell r="P687" t="str">
            <v>USD</v>
          </cell>
        </row>
        <row r="688">
          <cell r="A688">
            <v>1555563</v>
          </cell>
          <cell r="B688">
            <v>4687</v>
          </cell>
          <cell r="C688" t="str">
            <v>EIA</v>
          </cell>
          <cell r="D688">
            <v>38589</v>
          </cell>
          <cell r="E688">
            <v>2005</v>
          </cell>
          <cell r="F688">
            <v>8</v>
          </cell>
          <cell r="G688" t="str">
            <v>CIA MINERA HUARON S A</v>
          </cell>
          <cell r="H688" t="str">
            <v>MINA HUARON</v>
          </cell>
          <cell r="I688" t="str">
            <v>LINEA DE DISTRIBUCION PRIMARIA DE 22.9 KV TERNA I Y TERNA II S.E. SAN JOSE - S.E</v>
          </cell>
          <cell r="J688" t="str">
            <v>*190104&lt;br&gt;PASCO-PASCO-HUAYLLAY</v>
          </cell>
          <cell r="K688" t="str">
            <v>*62&lt;br&gt;VILLEGAS ANA</v>
          </cell>
          <cell r="L688" t="str">
            <v>NO PRESENTADO&lt;br/&gt;NOTIFICADO A LA EMPRESA</v>
          </cell>
          <cell r="P688" t="str">
            <v>USD</v>
          </cell>
        </row>
        <row r="689">
          <cell r="A689">
            <v>1567692</v>
          </cell>
          <cell r="B689">
            <v>4703</v>
          </cell>
          <cell r="C689" t="str">
            <v>EIA</v>
          </cell>
          <cell r="D689">
            <v>38646</v>
          </cell>
          <cell r="E689">
            <v>2005</v>
          </cell>
          <cell r="F689">
            <v>10</v>
          </cell>
          <cell r="G689" t="str">
            <v>CIA MINERA HUARON S A</v>
          </cell>
          <cell r="H689" t="str">
            <v>MINA HUARON</v>
          </cell>
          <cell r="I689" t="str">
            <v xml:space="preserve">LINEA DE DISTRIBUCION PRIMARIA DE 22.9 KV TERNA I Y TERNA II S.E. SAN JOSE-S.E. </v>
          </cell>
          <cell r="J689" t="str">
            <v>*190104&lt;br&gt;PASCO-PASCO-HUAYLLAY</v>
          </cell>
          <cell r="K689" t="str">
            <v>*62&lt;br&gt;VILLEGAS ANA</v>
          </cell>
          <cell r="L689" t="str">
            <v>CONCLUIDO</v>
          </cell>
          <cell r="P689" t="str">
            <v>USD</v>
          </cell>
        </row>
        <row r="690">
          <cell r="A690">
            <v>1348085</v>
          </cell>
          <cell r="B690">
            <v>705</v>
          </cell>
          <cell r="C690" t="str">
            <v>EIAsd</v>
          </cell>
          <cell r="D690">
            <v>37263</v>
          </cell>
          <cell r="E690">
            <v>2002</v>
          </cell>
          <cell r="F690">
            <v>1</v>
          </cell>
          <cell r="G690" t="str">
            <v>CIA MINERA PATIVILCA S.A.</v>
          </cell>
          <cell r="H690" t="str">
            <v>TINGORBAMBA</v>
          </cell>
          <cell r="I690" t="str">
            <v>EXPLORACION CARBONIFERA</v>
          </cell>
          <cell r="J690" t="str">
            <v>*010311&lt;br&gt;AMAZONAS-BONGARA-VALERA</v>
          </cell>
          <cell r="K690" t="str">
            <v>*1&lt;br&gt;ACEVEDO FERNANDEZ ELIAS</v>
          </cell>
          <cell r="L690" t="str">
            <v>APROBADO</v>
          </cell>
          <cell r="P690" t="str">
            <v>USD</v>
          </cell>
        </row>
        <row r="691">
          <cell r="A691">
            <v>1334213</v>
          </cell>
          <cell r="B691">
            <v>666</v>
          </cell>
          <cell r="C691" t="str">
            <v>DIA</v>
          </cell>
          <cell r="D691">
            <v>37138</v>
          </cell>
          <cell r="E691">
            <v>2001</v>
          </cell>
          <cell r="F691">
            <v>9</v>
          </cell>
          <cell r="G691" t="str">
            <v>CIA MINERA PATIVILCA S.A.</v>
          </cell>
          <cell r="H691" t="str">
            <v>TINGORBAMBA</v>
          </cell>
          <cell r="I691" t="str">
            <v>TINGORBAMBA</v>
          </cell>
          <cell r="J691" t="str">
            <v>*010311&lt;br&gt;AMAZONAS-BONGARA-VALERA</v>
          </cell>
          <cell r="K691" t="str">
            <v>*1&lt;br&gt;ACEVEDO FERNANDEZ ELIAS</v>
          </cell>
          <cell r="L691" t="str">
            <v>IMPROCEDENTE</v>
          </cell>
          <cell r="P691" t="str">
            <v>USD</v>
          </cell>
        </row>
        <row r="692">
          <cell r="A692">
            <v>1064290</v>
          </cell>
          <cell r="B692">
            <v>4327</v>
          </cell>
          <cell r="C692" t="str">
            <v>EIA</v>
          </cell>
          <cell r="D692">
            <v>35191</v>
          </cell>
          <cell r="E692">
            <v>1996</v>
          </cell>
          <cell r="F692">
            <v>5</v>
          </cell>
          <cell r="G692" t="str">
            <v>CIA MINERA PATIVILCA S.A.</v>
          </cell>
          <cell r="H692" t="str">
            <v>RAUL</v>
          </cell>
          <cell r="I692" t="str">
            <v>AMPLIACION DE LA PLANTA DE BENEFICIO</v>
          </cell>
          <cell r="J692" t="str">
            <v>*150509&lt;br&gt;LIMA-CAÑETE-MALA</v>
          </cell>
          <cell r="K692" t="str">
            <v>*29&lt;br&gt;ARCHIVO</v>
          </cell>
          <cell r="L692" t="str">
            <v>APROBADO</v>
          </cell>
          <cell r="P692" t="str">
            <v>USD</v>
          </cell>
        </row>
        <row r="693">
          <cell r="A693">
            <v>1356222</v>
          </cell>
          <cell r="B693">
            <v>716</v>
          </cell>
          <cell r="C693" t="str">
            <v>DIA</v>
          </cell>
          <cell r="D693">
            <v>37330</v>
          </cell>
          <cell r="E693">
            <v>2002</v>
          </cell>
          <cell r="F693">
            <v>3</v>
          </cell>
          <cell r="G693" t="str">
            <v>CIA. MINERA SAN JORGE S.A.C.</v>
          </cell>
          <cell r="H693" t="str">
            <v>RIVER 1</v>
          </cell>
          <cell r="I693" t="str">
            <v>RIVER 1</v>
          </cell>
          <cell r="J693" t="str">
            <v>*100601&lt;br&gt;HUANUCO-LEONCIO PRADO-RUPA-RUPA</v>
          </cell>
          <cell r="K693" t="str">
            <v>*57&lt;br&gt;SUAREZ JUAN</v>
          </cell>
          <cell r="L693" t="str">
            <v>ABANDONO</v>
          </cell>
          <cell r="P693" t="str">
            <v>USD</v>
          </cell>
        </row>
        <row r="694">
          <cell r="A694">
            <v>1280475</v>
          </cell>
          <cell r="B694">
            <v>534</v>
          </cell>
          <cell r="C694" t="str">
            <v>DIA</v>
          </cell>
          <cell r="D694">
            <v>36672</v>
          </cell>
          <cell r="E694">
            <v>2000</v>
          </cell>
          <cell r="F694">
            <v>5</v>
          </cell>
          <cell r="G694" t="str">
            <v>CLEMENTE CACERES LAZARO HUMBERTO</v>
          </cell>
          <cell r="H694" t="str">
            <v>SANTA BARBARA</v>
          </cell>
          <cell r="I694" t="str">
            <v>SANTA BARBARA</v>
          </cell>
          <cell r="J694" t="str">
            <v>*150118&lt;br&gt;LIMA-LIMA-LURIGANCHO</v>
          </cell>
          <cell r="K694" t="str">
            <v>*53&lt;br&gt;SANCHEZ LUIS</v>
          </cell>
          <cell r="L694" t="str">
            <v>APROBADO</v>
          </cell>
          <cell r="P694" t="str">
            <v>USD</v>
          </cell>
        </row>
        <row r="695">
          <cell r="A695">
            <v>1840641</v>
          </cell>
          <cell r="B695">
            <v>1981</v>
          </cell>
          <cell r="C695" t="str">
            <v>EIAsd</v>
          </cell>
          <cell r="D695">
            <v>39783</v>
          </cell>
          <cell r="E695">
            <v>2008</v>
          </cell>
          <cell r="F695">
            <v>12</v>
          </cell>
          <cell r="G695" t="str">
            <v>COBRE DEL NORTE SA</v>
          </cell>
          <cell r="H695" t="str">
            <v>MICHIQUILLAY</v>
          </cell>
          <cell r="I695" t="str">
            <v>PROYECTO DE EXPLORACION MICHIQUILLAY</v>
          </cell>
          <cell r="J695" t="str">
            <v>*060105&lt;br&gt;CAJAMARCA-CAJAMARCA-ENCAÑADA</v>
          </cell>
          <cell r="K695" t="str">
            <v>*2&lt;br&gt;ACOSTA ARCE MICHAEL</v>
          </cell>
          <cell r="L695" t="str">
            <v>APROBADO&lt;br/&gt;NOTIFICADO A LA EMPRESA</v>
          </cell>
          <cell r="P695" t="str">
            <v>USD</v>
          </cell>
        </row>
        <row r="696">
          <cell r="A696">
            <v>2199989</v>
          </cell>
          <cell r="B696">
            <v>3021</v>
          </cell>
          <cell r="C696" t="str">
            <v>EIAsd</v>
          </cell>
          <cell r="D696">
            <v>41075</v>
          </cell>
          <cell r="E696">
            <v>2012</v>
          </cell>
          <cell r="F696">
            <v>6</v>
          </cell>
          <cell r="G696" t="str">
            <v>COBRE DEL NORTE SA</v>
          </cell>
          <cell r="H696" t="str">
            <v>MICHIQUILLAY</v>
          </cell>
          <cell r="I696" t="str">
            <v>1ERA MODIFICACIÓN DEL EIASD DEL PROYECTO DE EXPLORACIÓN MICHIQUILLAY</v>
          </cell>
          <cell r="J696" t="str">
            <v>*060105&lt;br&gt;CAJAMARCA-CAJAMARCA-ENCAÑADA</v>
          </cell>
          <cell r="K696" t="str">
            <v>*2&lt;br&gt;ACOSTA ARCE MICHAEL,*295&lt;br&gt;DIAZ BERRIOS ABEL,*277&lt;br&gt;PADILLA VILLAR, FERNANDO JORGE (APOYO),*233&lt;br&gt;MESIAS CASTRO, JACKSON,*221&lt;br&gt;SANGA YAMPASI WILSON WILFREDO,*219&lt;br&gt;HUARINO CHURA LUIS ANTONIO,*186&lt;br&gt;LUCEN BUSTAMANTE MARIELENA,*177&lt;br&gt;PIMENTEL, JOSE,*147&lt;br&gt;PEREZ BALDEON KAREN,*63&lt;br&gt;ATOCCSA GOMEZ ROSSANA (APOYO)</v>
          </cell>
          <cell r="L696" t="str">
            <v>APROBADO&lt;br/&gt;NOTIFICADO A LA EMPRESA</v>
          </cell>
          <cell r="M696" t="str">
            <v>ResDirec-0182-2013/MEM-AAM</v>
          </cell>
          <cell r="N696" t="str">
            <v>10/06/2013</v>
          </cell>
          <cell r="O696">
            <v>38000000</v>
          </cell>
          <cell r="P696" t="str">
            <v>USD</v>
          </cell>
        </row>
        <row r="697">
          <cell r="A697">
            <v>1425792</v>
          </cell>
          <cell r="B697">
            <v>924</v>
          </cell>
          <cell r="C697" t="str">
            <v>DIA</v>
          </cell>
          <cell r="D697">
            <v>37860</v>
          </cell>
          <cell r="E697">
            <v>2003</v>
          </cell>
          <cell r="F697">
            <v>8</v>
          </cell>
          <cell r="G697" t="str">
            <v>COBRIZA METALS PERU S.A.</v>
          </cell>
          <cell r="H697" t="str">
            <v>TORIL</v>
          </cell>
          <cell r="I697" t="str">
            <v>TORIL</v>
          </cell>
          <cell r="J697" t="str">
            <v>*131001&lt;br&gt;LA LIBERTAD-SANTIAGO DE CHUCO-SANTIAGO DE CHUCO</v>
          </cell>
          <cell r="K697" t="str">
            <v>*47&lt;br&gt;PINEDO CESAR</v>
          </cell>
          <cell r="L697" t="str">
            <v>APROBADO</v>
          </cell>
          <cell r="P697" t="str">
            <v>USD</v>
          </cell>
        </row>
        <row r="698">
          <cell r="A698">
            <v>1506885</v>
          </cell>
          <cell r="B698">
            <v>1187</v>
          </cell>
          <cell r="C698" t="str">
            <v>DIA</v>
          </cell>
          <cell r="D698">
            <v>38331</v>
          </cell>
          <cell r="E698">
            <v>2004</v>
          </cell>
          <cell r="F698">
            <v>12</v>
          </cell>
          <cell r="G698" t="str">
            <v>COBRIZA METALS PERU S.A.</v>
          </cell>
          <cell r="I698" t="str">
            <v>ANA DE CHUCO</v>
          </cell>
          <cell r="J698" t="str">
            <v>*131001&lt;br&gt;LA LIBERTAD-SANTIAGO DE CHUCO-SANTIAGO DE CHUCO</v>
          </cell>
          <cell r="K698" t="str">
            <v>*56&lt;br&gt;SOLARI HENRY</v>
          </cell>
          <cell r="L698" t="str">
            <v>ABANDONO</v>
          </cell>
          <cell r="P698" t="str">
            <v>USD</v>
          </cell>
        </row>
        <row r="699">
          <cell r="A699">
            <v>1506891</v>
          </cell>
          <cell r="B699">
            <v>1188</v>
          </cell>
          <cell r="C699" t="str">
            <v>DIA</v>
          </cell>
          <cell r="D699">
            <v>38331</v>
          </cell>
          <cell r="E699">
            <v>2004</v>
          </cell>
          <cell r="F699">
            <v>12</v>
          </cell>
          <cell r="G699" t="str">
            <v>COBRIZA METALS PERU S.A.</v>
          </cell>
          <cell r="H699" t="str">
            <v>CARLOS II</v>
          </cell>
          <cell r="I699" t="str">
            <v>CARLOS II</v>
          </cell>
          <cell r="J699" t="str">
            <v>*131001&lt;br&gt;LA LIBERTAD-SANTIAGO DE CHUCO-SANTIAGO DE CHUCO</v>
          </cell>
          <cell r="K699" t="str">
            <v>*56&lt;br&gt;SOLARI HENRY</v>
          </cell>
          <cell r="L699" t="str">
            <v>ABANDONO</v>
          </cell>
          <cell r="P699" t="str">
            <v>USD</v>
          </cell>
        </row>
        <row r="700">
          <cell r="A700">
            <v>1552981</v>
          </cell>
          <cell r="B700">
            <v>1307</v>
          </cell>
          <cell r="C700" t="str">
            <v>DIA</v>
          </cell>
          <cell r="D700">
            <v>38576</v>
          </cell>
          <cell r="E700">
            <v>2005</v>
          </cell>
          <cell r="F700">
            <v>8</v>
          </cell>
          <cell r="G700" t="str">
            <v>COBRIZA METALS PERU S.A.</v>
          </cell>
          <cell r="I700" t="str">
            <v>ANA DE CHUCO</v>
          </cell>
          <cell r="J700" t="str">
            <v>*131001&lt;br&gt;LA LIBERTAD-SANTIAGO DE CHUCO-SANTIAGO DE CHUCO</v>
          </cell>
          <cell r="K700" t="str">
            <v>*56&lt;br&gt;SOLARI HENRY</v>
          </cell>
          <cell r="L700" t="str">
            <v>APROBADO</v>
          </cell>
          <cell r="P700" t="str">
            <v>USD</v>
          </cell>
        </row>
        <row r="701">
          <cell r="A701">
            <v>1580816</v>
          </cell>
          <cell r="B701">
            <v>1374</v>
          </cell>
          <cell r="C701" t="str">
            <v>DIA</v>
          </cell>
          <cell r="D701">
            <v>38720</v>
          </cell>
          <cell r="E701">
            <v>2006</v>
          </cell>
          <cell r="F701">
            <v>1</v>
          </cell>
          <cell r="G701" t="str">
            <v>COBRIZA METALS PERU S.A.</v>
          </cell>
          <cell r="H701" t="str">
            <v>FREDITO</v>
          </cell>
          <cell r="I701" t="str">
            <v>FREDITO</v>
          </cell>
          <cell r="J701" t="str">
            <v>*210701&lt;br&gt;PUNO-LAMPA-LAMPA</v>
          </cell>
          <cell r="K701" t="str">
            <v>*47&lt;br&gt;PINEDO CESAR</v>
          </cell>
          <cell r="L701" t="str">
            <v>APROBADO</v>
          </cell>
          <cell r="P701" t="str">
            <v>USD</v>
          </cell>
        </row>
        <row r="702">
          <cell r="A702">
            <v>1580817</v>
          </cell>
          <cell r="B702">
            <v>1375</v>
          </cell>
          <cell r="C702" t="str">
            <v>DIA</v>
          </cell>
          <cell r="D702">
            <v>38720</v>
          </cell>
          <cell r="E702">
            <v>2006</v>
          </cell>
          <cell r="F702">
            <v>1</v>
          </cell>
          <cell r="G702" t="str">
            <v>COBRIZA METALS PERU S.A.</v>
          </cell>
          <cell r="H702" t="str">
            <v>TRES MARIAS</v>
          </cell>
          <cell r="I702" t="str">
            <v>TRES MARIAS</v>
          </cell>
          <cell r="J702" t="str">
            <v>*210114&lt;br&gt;PUNO-PUNO-TIQUILLACA</v>
          </cell>
          <cell r="K702" t="str">
            <v>*47&lt;br&gt;PINEDO CESAR</v>
          </cell>
          <cell r="L702" t="str">
            <v>APROBADO</v>
          </cell>
          <cell r="P702" t="str">
            <v>USD</v>
          </cell>
        </row>
        <row r="703">
          <cell r="A703">
            <v>1587217</v>
          </cell>
          <cell r="B703">
            <v>1385</v>
          </cell>
          <cell r="C703" t="str">
            <v>DIA</v>
          </cell>
          <cell r="D703">
            <v>38748</v>
          </cell>
          <cell r="E703">
            <v>2006</v>
          </cell>
          <cell r="F703">
            <v>1</v>
          </cell>
          <cell r="G703" t="str">
            <v>COBRIZA METALS PERU S.A.</v>
          </cell>
          <cell r="H703" t="str">
            <v>PAMEL</v>
          </cell>
          <cell r="I703" t="str">
            <v>PAMEL</v>
          </cell>
          <cell r="J703" t="str">
            <v>*150303&lt;br&gt;LIMA-CAJATAMBO-GORGOR</v>
          </cell>
          <cell r="K703" t="str">
            <v>*47&lt;br&gt;PINEDO CESAR</v>
          </cell>
          <cell r="L703" t="str">
            <v>APROBADO&lt;br/&gt;NOTIFICADO A LA EMPRESA</v>
          </cell>
          <cell r="P703" t="str">
            <v>USD</v>
          </cell>
        </row>
        <row r="704">
          <cell r="A704">
            <v>1593836</v>
          </cell>
          <cell r="B704">
            <v>1400</v>
          </cell>
          <cell r="C704" t="str">
            <v>DIA</v>
          </cell>
          <cell r="D704">
            <v>38779</v>
          </cell>
          <cell r="E704">
            <v>2006</v>
          </cell>
          <cell r="F704">
            <v>3</v>
          </cell>
          <cell r="G704" t="str">
            <v>COBRIZA METALS PERU S.A.</v>
          </cell>
          <cell r="H704" t="str">
            <v>LUNAHUANA</v>
          </cell>
          <cell r="I704" t="str">
            <v>LUNAHUANA</v>
          </cell>
          <cell r="J704" t="str">
            <v>*150506&lt;br&gt;LIMA-CAÑETE-COAYLLO</v>
          </cell>
          <cell r="K704" t="str">
            <v>*47&lt;br&gt;PINEDO CESAR</v>
          </cell>
          <cell r="L704" t="str">
            <v>APROBADO&lt;br/&gt;NOTIFICADO A LA EMPRESA</v>
          </cell>
          <cell r="P704" t="str">
            <v>USD</v>
          </cell>
        </row>
        <row r="705">
          <cell r="A705">
            <v>1596351</v>
          </cell>
          <cell r="B705">
            <v>1405</v>
          </cell>
          <cell r="C705" t="str">
            <v>DIA</v>
          </cell>
          <cell r="D705">
            <v>38791</v>
          </cell>
          <cell r="E705">
            <v>2006</v>
          </cell>
          <cell r="F705">
            <v>3</v>
          </cell>
          <cell r="G705" t="str">
            <v>COBRIZA METALS PERU S.A.</v>
          </cell>
          <cell r="H705" t="str">
            <v>ANA DE CHUCO</v>
          </cell>
          <cell r="I705" t="str">
            <v>ANA DE CHUCO</v>
          </cell>
          <cell r="J705" t="str">
            <v>*131001&lt;br&gt;LA LIBERTAD-SANTIAGO DE CHUCO-SANTIAGO DE CHUCO</v>
          </cell>
          <cell r="K705" t="str">
            <v>*56&lt;br&gt;SOLARI HENRY</v>
          </cell>
          <cell r="L705" t="str">
            <v>APROBADO</v>
          </cell>
          <cell r="P705" t="str">
            <v>USD</v>
          </cell>
        </row>
        <row r="706">
          <cell r="A706">
            <v>1617718</v>
          </cell>
          <cell r="B706">
            <v>1462</v>
          </cell>
          <cell r="C706" t="str">
            <v>DIA</v>
          </cell>
          <cell r="D706">
            <v>38905</v>
          </cell>
          <cell r="E706">
            <v>2006</v>
          </cell>
          <cell r="F706">
            <v>7</v>
          </cell>
          <cell r="G706" t="str">
            <v>COBRIZA METALS PERU S.A.</v>
          </cell>
          <cell r="H706" t="str">
            <v>FREDITO</v>
          </cell>
          <cell r="I706" t="str">
            <v>FREDITO (MOD CRONOGRAMA)</v>
          </cell>
          <cell r="J706" t="str">
            <v>*210701&lt;br&gt;PUNO-LAMPA-LAMPA</v>
          </cell>
          <cell r="K706" t="str">
            <v>*47&lt;br&gt;PINEDO CESAR</v>
          </cell>
          <cell r="L706" t="str">
            <v>APROBADO&lt;br/&gt;NOTIFICADO A LA EMPRESA</v>
          </cell>
          <cell r="P706" t="str">
            <v>USD</v>
          </cell>
        </row>
        <row r="707">
          <cell r="A707">
            <v>1617720</v>
          </cell>
          <cell r="B707">
            <v>1463</v>
          </cell>
          <cell r="C707" t="str">
            <v>DIA</v>
          </cell>
          <cell r="D707">
            <v>38905</v>
          </cell>
          <cell r="E707">
            <v>2006</v>
          </cell>
          <cell r="F707">
            <v>7</v>
          </cell>
          <cell r="G707" t="str">
            <v>COBRIZA METALS PERU S.A.</v>
          </cell>
          <cell r="I707" t="str">
            <v>LUNAHUANA (MOD. CRONOGRAMA)</v>
          </cell>
          <cell r="J707" t="str">
            <v>*150506&lt;br&gt;LIMA-CAÑETE-COAYLLO</v>
          </cell>
          <cell r="K707" t="str">
            <v>*47&lt;br&gt;PINEDO CESAR</v>
          </cell>
          <cell r="L707" t="str">
            <v>APROBADO&lt;br/&gt;NOTIFICADO A LA EMPRESA</v>
          </cell>
          <cell r="P707" t="str">
            <v>USD</v>
          </cell>
        </row>
        <row r="708">
          <cell r="A708">
            <v>1617722</v>
          </cell>
          <cell r="B708">
            <v>1464</v>
          </cell>
          <cell r="C708" t="str">
            <v>DIA</v>
          </cell>
          <cell r="D708">
            <v>38905</v>
          </cell>
          <cell r="E708">
            <v>2006</v>
          </cell>
          <cell r="F708">
            <v>7</v>
          </cell>
          <cell r="G708" t="str">
            <v>COBRIZA METALS PERU S.A.</v>
          </cell>
          <cell r="H708" t="str">
            <v>TRES MARIAS</v>
          </cell>
          <cell r="I708" t="str">
            <v>TRES MARIAS (MOD CRONOGRAMA)</v>
          </cell>
          <cell r="J708" t="str">
            <v>*210114&lt;br&gt;PUNO-PUNO-TIQUILLACA</v>
          </cell>
          <cell r="K708" t="str">
            <v>*47&lt;br&gt;PINEDO CESAR</v>
          </cell>
          <cell r="L708" t="str">
            <v>APROBADO&lt;br/&gt;NOTIFICADO A LA EMPRESA</v>
          </cell>
          <cell r="P708" t="str">
            <v>USD</v>
          </cell>
        </row>
        <row r="709">
          <cell r="A709">
            <v>1637664</v>
          </cell>
          <cell r="B709">
            <v>1516</v>
          </cell>
          <cell r="C709" t="str">
            <v>DIA</v>
          </cell>
          <cell r="D709">
            <v>38986</v>
          </cell>
          <cell r="E709">
            <v>2006</v>
          </cell>
          <cell r="F709">
            <v>9</v>
          </cell>
          <cell r="G709" t="str">
            <v>COBRIZA METALS PERU S.A.</v>
          </cell>
          <cell r="H709" t="str">
            <v>PAMEL</v>
          </cell>
          <cell r="I709" t="str">
            <v>PAMEL (MODIFICACION)</v>
          </cell>
          <cell r="J709" t="str">
            <v>*150303&lt;br&gt;LIMA-CAJATAMBO-GORGOR</v>
          </cell>
          <cell r="K709" t="str">
            <v>*47&lt;br&gt;PINEDO CESAR</v>
          </cell>
          <cell r="L709" t="str">
            <v>APROBADO&lt;br/&gt;NOTIFICADO A LA EMPRESA</v>
          </cell>
          <cell r="P709" t="str">
            <v>USD</v>
          </cell>
        </row>
        <row r="710">
          <cell r="A710">
            <v>1767507</v>
          </cell>
          <cell r="B710">
            <v>1857</v>
          </cell>
          <cell r="C710" t="str">
            <v>DIA</v>
          </cell>
          <cell r="D710">
            <v>39521</v>
          </cell>
          <cell r="E710">
            <v>2008</v>
          </cell>
          <cell r="F710">
            <v>3</v>
          </cell>
          <cell r="G710" t="str">
            <v>COBRIZA METALS PERU S.A.</v>
          </cell>
          <cell r="H710" t="str">
            <v>LUNAHUANA</v>
          </cell>
          <cell r="I710" t="str">
            <v>LUNAHUANA</v>
          </cell>
          <cell r="J710" t="str">
            <v>*150506&lt;br&gt;LIMA-CAÑETE-COAYLLO</v>
          </cell>
          <cell r="K710" t="str">
            <v>*8&lt;br&gt;BREÑA TORRES GRACIELA</v>
          </cell>
          <cell r="L710" t="str">
            <v>APROBADO&lt;br/&gt;NOTIFICADO A LA EMPRESA</v>
          </cell>
          <cell r="P710" t="str">
            <v>USD</v>
          </cell>
        </row>
        <row r="711">
          <cell r="A711">
            <v>2107715</v>
          </cell>
          <cell r="B711">
            <v>2446</v>
          </cell>
          <cell r="C711" t="str">
            <v>DIA</v>
          </cell>
          <cell r="D711">
            <v>40724</v>
          </cell>
          <cell r="E711">
            <v>2011</v>
          </cell>
          <cell r="F711">
            <v>6</v>
          </cell>
          <cell r="G711" t="str">
            <v>COBRIZA METALS PERU S.A.</v>
          </cell>
          <cell r="H711" t="str">
            <v>ARIKEPAY</v>
          </cell>
          <cell r="I711" t="str">
            <v>ARIKEPAY</v>
          </cell>
          <cell r="J711" t="str">
            <v>*040702&lt;br&gt;AREQUIPA-ISLAY-COCACHACRA</v>
          </cell>
          <cell r="K711" t="str">
            <v>*8&lt;br&gt;BREÑA TORRES GRACIELA</v>
          </cell>
          <cell r="L711" t="str">
            <v>APROBADO&lt;br/&gt;NOTIFICADO A LA EMPRESA</v>
          </cell>
          <cell r="P711" t="str">
            <v>USD</v>
          </cell>
        </row>
        <row r="712">
          <cell r="A712">
            <v>1417603</v>
          </cell>
          <cell r="B712">
            <v>899</v>
          </cell>
          <cell r="C712" t="str">
            <v>DIA</v>
          </cell>
          <cell r="D712">
            <v>37799</v>
          </cell>
          <cell r="E712">
            <v>2003</v>
          </cell>
          <cell r="F712">
            <v>6</v>
          </cell>
          <cell r="G712" t="str">
            <v>COLIBRI MINING NORTH S.A.C.</v>
          </cell>
          <cell r="H712" t="str">
            <v>OTOCA</v>
          </cell>
          <cell r="I712" t="str">
            <v>OTOCA</v>
          </cell>
          <cell r="J712" t="str">
            <v>*050613&lt;br&gt;AYACUCHO-LUCANAS-OTOCA</v>
          </cell>
          <cell r="K712" t="str">
            <v>*35&lt;br&gt;BLANCO IRMA</v>
          </cell>
          <cell r="L712" t="str">
            <v>ABANDONO</v>
          </cell>
          <cell r="P712" t="str">
            <v>USD</v>
          </cell>
        </row>
        <row r="713">
          <cell r="A713">
            <v>1683104</v>
          </cell>
          <cell r="B713">
            <v>1629</v>
          </cell>
          <cell r="C713" t="str">
            <v>DIA</v>
          </cell>
          <cell r="D713">
            <v>39185</v>
          </cell>
          <cell r="E713">
            <v>2007</v>
          </cell>
          <cell r="F713">
            <v>4</v>
          </cell>
          <cell r="G713" t="str">
            <v>COLIBRI MINING NORTH S.A.C.</v>
          </cell>
          <cell r="H713" t="str">
            <v>COLIBRI II</v>
          </cell>
          <cell r="I713" t="str">
            <v>COLIBRI II</v>
          </cell>
          <cell r="J713" t="str">
            <v>*210305&lt;br&gt;PUNO-CARABAYA-CORANI</v>
          </cell>
          <cell r="K713" t="str">
            <v>*8&lt;br&gt;BREÑA TORRES GRACIELA</v>
          </cell>
          <cell r="L713" t="str">
            <v>APROBADO&lt;br/&gt;NOTIFICADO A LA EMPRESA</v>
          </cell>
          <cell r="P713" t="str">
            <v>USD</v>
          </cell>
        </row>
        <row r="714">
          <cell r="A714">
            <v>1586936</v>
          </cell>
          <cell r="B714">
            <v>1384</v>
          </cell>
          <cell r="C714" t="str">
            <v>DIA</v>
          </cell>
          <cell r="D714">
            <v>38747</v>
          </cell>
          <cell r="E714">
            <v>2006</v>
          </cell>
          <cell r="F714">
            <v>1</v>
          </cell>
          <cell r="G714" t="str">
            <v>COLQUICOCHA MINERA S.A.C.</v>
          </cell>
          <cell r="H714" t="str">
            <v>COLQUICOCHA I</v>
          </cell>
          <cell r="I714" t="str">
            <v>COLQUICOCHA I</v>
          </cell>
          <cell r="J714" t="str">
            <v>*150722&lt;br&gt;LIMA-HUAROCHIRI-SAN MATEO</v>
          </cell>
          <cell r="K714" t="str">
            <v>*56&lt;br&gt;SOLARI HENRY</v>
          </cell>
          <cell r="L714" t="str">
            <v>APROBADO</v>
          </cell>
          <cell r="P714" t="str">
            <v>USD</v>
          </cell>
        </row>
        <row r="715">
          <cell r="A715">
            <v>1290901</v>
          </cell>
          <cell r="B715">
            <v>551</v>
          </cell>
          <cell r="C715" t="str">
            <v>DIA</v>
          </cell>
          <cell r="D715">
            <v>36747</v>
          </cell>
          <cell r="E715">
            <v>2000</v>
          </cell>
          <cell r="F715">
            <v>8</v>
          </cell>
          <cell r="G715" t="str">
            <v>COMINCO PERU  S.R.L.</v>
          </cell>
          <cell r="H715" t="str">
            <v>HUASCAR</v>
          </cell>
          <cell r="I715" t="str">
            <v>HUASCAR</v>
          </cell>
          <cell r="J715" t="str">
            <v>*090106&lt;br&gt;HUANCAVELICA-HUANCAVELICA-HUACHOCOLPA</v>
          </cell>
          <cell r="K715" t="str">
            <v>*1&lt;br&gt;ACEVEDO FERNANDEZ ELIAS</v>
          </cell>
          <cell r="L715" t="str">
            <v>APROBADO</v>
          </cell>
          <cell r="P715" t="str">
            <v>USD</v>
          </cell>
        </row>
        <row r="716">
          <cell r="A716">
            <v>1293016</v>
          </cell>
          <cell r="B716">
            <v>558</v>
          </cell>
          <cell r="C716" t="str">
            <v>DIA</v>
          </cell>
          <cell r="D716">
            <v>36769</v>
          </cell>
          <cell r="E716">
            <v>2000</v>
          </cell>
          <cell r="F716">
            <v>8</v>
          </cell>
          <cell r="G716" t="str">
            <v>COMINCO PERU  S.R.L.</v>
          </cell>
          <cell r="H716" t="str">
            <v>LA MONA</v>
          </cell>
          <cell r="I716" t="str">
            <v>LA MONA</v>
          </cell>
          <cell r="J716" t="str">
            <v>*010110&lt;br&gt;AMAZONAS-CHACHAPOYAS-LEIMEBAMBA</v>
          </cell>
          <cell r="K716" t="str">
            <v>*1&lt;br&gt;ACEVEDO FERNANDEZ ELIAS</v>
          </cell>
          <cell r="L716" t="str">
            <v>APROBADO</v>
          </cell>
          <cell r="P716" t="str">
            <v>USD</v>
          </cell>
        </row>
        <row r="717">
          <cell r="A717">
            <v>1293260</v>
          </cell>
          <cell r="B717">
            <v>559</v>
          </cell>
          <cell r="C717" t="str">
            <v>DIA</v>
          </cell>
          <cell r="D717">
            <v>36779</v>
          </cell>
          <cell r="E717">
            <v>2000</v>
          </cell>
          <cell r="F717">
            <v>9</v>
          </cell>
          <cell r="G717" t="str">
            <v>COMINCO PERU  S.R.L.</v>
          </cell>
          <cell r="H717" t="str">
            <v>GRAN BRETAÐA</v>
          </cell>
          <cell r="I717" t="str">
            <v>GRAN BRETAÑA</v>
          </cell>
          <cell r="J717" t="str">
            <v>*120214&lt;br&gt;JUNIN-CONCEPCION-SAN JOSE DE QUERO</v>
          </cell>
          <cell r="K717" t="str">
            <v>*1&lt;br&gt;ACEVEDO FERNANDEZ ELIAS</v>
          </cell>
          <cell r="L717" t="str">
            <v>APROBADO</v>
          </cell>
          <cell r="P717" t="str">
            <v>USD</v>
          </cell>
        </row>
        <row r="718">
          <cell r="A718">
            <v>1293501</v>
          </cell>
          <cell r="B718">
            <v>560</v>
          </cell>
          <cell r="C718" t="str">
            <v>DIA</v>
          </cell>
          <cell r="D718">
            <v>36775</v>
          </cell>
          <cell r="E718">
            <v>2000</v>
          </cell>
          <cell r="F718">
            <v>9</v>
          </cell>
          <cell r="G718" t="str">
            <v>COMINCO PERU  S.R.L.</v>
          </cell>
          <cell r="H718" t="str">
            <v>MARIO</v>
          </cell>
          <cell r="I718" t="str">
            <v>MARIO</v>
          </cell>
          <cell r="J718" t="str">
            <v>*120108&lt;br&gt;JUNIN-HUANCAYO-CHONGOS ALTO</v>
          </cell>
          <cell r="K718" t="str">
            <v>*45&lt;br&gt;PARRA ELIAS</v>
          </cell>
          <cell r="L718" t="str">
            <v>APROBADO</v>
          </cell>
          <cell r="P718" t="str">
            <v>USD</v>
          </cell>
        </row>
        <row r="719">
          <cell r="A719">
            <v>1296386</v>
          </cell>
          <cell r="B719">
            <v>567</v>
          </cell>
          <cell r="C719" t="str">
            <v>DIA</v>
          </cell>
          <cell r="D719">
            <v>36802</v>
          </cell>
          <cell r="E719">
            <v>2000</v>
          </cell>
          <cell r="F719">
            <v>10</v>
          </cell>
          <cell r="G719" t="str">
            <v>COMINCO PERU  S.R.L.</v>
          </cell>
          <cell r="H719" t="str">
            <v>DON ISIDRO</v>
          </cell>
          <cell r="I719" t="str">
            <v>DON ISIDRO</v>
          </cell>
          <cell r="J719" t="str">
            <v>*090106&lt;br&gt;HUANCAVELICA-HUANCAVELICA-HUACHOCOLPA</v>
          </cell>
          <cell r="K719" t="str">
            <v>*1&lt;br&gt;ACEVEDO FERNANDEZ ELIAS</v>
          </cell>
          <cell r="L719" t="str">
            <v>APROBADO</v>
          </cell>
          <cell r="P719" t="str">
            <v>USD</v>
          </cell>
        </row>
        <row r="720">
          <cell r="A720">
            <v>1314468</v>
          </cell>
          <cell r="B720">
            <v>606</v>
          </cell>
          <cell r="C720" t="str">
            <v>DIA</v>
          </cell>
          <cell r="D720">
            <v>36971</v>
          </cell>
          <cell r="E720">
            <v>2001</v>
          </cell>
          <cell r="F720">
            <v>3</v>
          </cell>
          <cell r="G720" t="str">
            <v>COMINCO PERU  S.R.L.</v>
          </cell>
          <cell r="H720" t="str">
            <v>ARIANA</v>
          </cell>
          <cell r="I720" t="str">
            <v>ARIANA</v>
          </cell>
          <cell r="J720" t="str">
            <v>*120804&lt;br&gt;JUNIN-YAULI-MARCAPOMACOCHA</v>
          </cell>
          <cell r="K720" t="str">
            <v>*1&lt;br&gt;ACEVEDO FERNANDEZ ELIAS</v>
          </cell>
          <cell r="L720" t="str">
            <v>APROBADO</v>
          </cell>
          <cell r="P720" t="str">
            <v>USD</v>
          </cell>
        </row>
        <row r="721">
          <cell r="A721">
            <v>1317162</v>
          </cell>
          <cell r="B721">
            <v>620</v>
          </cell>
          <cell r="C721" t="str">
            <v>DIA</v>
          </cell>
          <cell r="D721">
            <v>36997</v>
          </cell>
          <cell r="E721">
            <v>2001</v>
          </cell>
          <cell r="F721">
            <v>4</v>
          </cell>
          <cell r="G721" t="str">
            <v>COMINCO PERU  S.R.L.</v>
          </cell>
          <cell r="H721" t="str">
            <v>HUAJOTO</v>
          </cell>
          <cell r="I721" t="str">
            <v>HUAJOTO</v>
          </cell>
          <cell r="J721" t="str">
            <v>*090113&lt;br&gt;HUANCAVELICA-HUANCAVELICA-NUEVO OCCORO</v>
          </cell>
          <cell r="K721" t="str">
            <v>*57&lt;br&gt;SUAREZ JUAN</v>
          </cell>
          <cell r="L721" t="str">
            <v>APROBADO</v>
          </cell>
          <cell r="P721" t="str">
            <v>USD</v>
          </cell>
        </row>
        <row r="722">
          <cell r="A722">
            <v>1373571</v>
          </cell>
          <cell r="B722">
            <v>751</v>
          </cell>
          <cell r="C722" t="str">
            <v>DIA</v>
          </cell>
          <cell r="D722">
            <v>37446</v>
          </cell>
          <cell r="E722">
            <v>2002</v>
          </cell>
          <cell r="F722">
            <v>7</v>
          </cell>
          <cell r="G722" t="str">
            <v>COMINCO PERU  S.R.L.</v>
          </cell>
          <cell r="H722" t="str">
            <v>TINYACCLLA</v>
          </cell>
          <cell r="I722" t="str">
            <v>TINYACCLLA</v>
          </cell>
          <cell r="J722" t="str">
            <v>*090119&lt;br&gt;HUANCAVELICA-HUANCAVELICA-HUANDO</v>
          </cell>
          <cell r="K722" t="str">
            <v>*57&lt;br&gt;SUAREZ JUAN</v>
          </cell>
          <cell r="L722" t="str">
            <v>APROBADO</v>
          </cell>
          <cell r="P722" t="str">
            <v>USD</v>
          </cell>
        </row>
        <row r="723">
          <cell r="A723">
            <v>1590176</v>
          </cell>
          <cell r="B723">
            <v>4719</v>
          </cell>
          <cell r="C723" t="str">
            <v>EIA</v>
          </cell>
          <cell r="D723">
            <v>38761</v>
          </cell>
          <cell r="E723">
            <v>2006</v>
          </cell>
          <cell r="F723">
            <v>2</v>
          </cell>
          <cell r="G723" t="str">
            <v>COMPAÑIA AURIFERA HUAYLILLAS S.A.C</v>
          </cell>
          <cell r="H723" t="str">
            <v>LA ESTRELLA</v>
          </cell>
          <cell r="I723" t="str">
            <v>EXPLOTACION Y BENEFICIO DE MINERALES AURIFEROS</v>
          </cell>
          <cell r="J723" t="str">
            <v>*130805&lt;br&gt;LA LIBERTAD-PATAZ-HUAYLILLAS</v>
          </cell>
          <cell r="K723" t="str">
            <v>*62&lt;br&gt;VILLEGAS ANA</v>
          </cell>
          <cell r="L723" t="str">
            <v>NO PRESENTADO&lt;br/&gt;NOTIFICADO A LA EMPRESA</v>
          </cell>
          <cell r="P723" t="str">
            <v>USD</v>
          </cell>
        </row>
        <row r="724">
          <cell r="A724">
            <v>16196</v>
          </cell>
          <cell r="B724">
            <v>4307</v>
          </cell>
          <cell r="C724" t="str">
            <v>EIA</v>
          </cell>
          <cell r="D724">
            <v>35088</v>
          </cell>
          <cell r="E724">
            <v>1996</v>
          </cell>
          <cell r="F724">
            <v>1</v>
          </cell>
          <cell r="G724" t="str">
            <v>COMPAÑIA AURIFERA LIBERTAD S.A.</v>
          </cell>
          <cell r="H724" t="str">
            <v>SANTA MARIA</v>
          </cell>
          <cell r="I724" t="str">
            <v>PLANTA DE BENEFICIO</v>
          </cell>
          <cell r="J724" t="str">
            <v>*130809&lt;br&gt;LA LIBERTAD-PATAZ-PATAZ</v>
          </cell>
          <cell r="K724" t="str">
            <v>*29&lt;br&gt;ARCHIVO</v>
          </cell>
          <cell r="L724" t="str">
            <v>APROBADO</v>
          </cell>
          <cell r="P724" t="str">
            <v>USD</v>
          </cell>
        </row>
        <row r="725">
          <cell r="A725">
            <v>982757</v>
          </cell>
          <cell r="B725">
            <v>4270</v>
          </cell>
          <cell r="C725" t="str">
            <v>EIA</v>
          </cell>
          <cell r="D725">
            <v>34635</v>
          </cell>
          <cell r="E725">
            <v>1994</v>
          </cell>
          <cell r="F725">
            <v>10</v>
          </cell>
          <cell r="G725" t="str">
            <v>COMPAÑIA AURIFERA REAL AVENTURA S.A.C.</v>
          </cell>
          <cell r="H725" t="str">
            <v>CULEBRILLAS</v>
          </cell>
          <cell r="I725" t="str">
            <v>INSTALACION DE PLANTA MOVIL PILOTO</v>
          </cell>
          <cell r="J725" t="str">
            <v>*130808&lt;br&gt;LA LIBERTAD-PATAZ-PARCOY</v>
          </cell>
          <cell r="K725" t="str">
            <v>*29&lt;br&gt;ARCHIVO</v>
          </cell>
          <cell r="L725" t="str">
            <v>APROBADO</v>
          </cell>
          <cell r="P725" t="str">
            <v>USD</v>
          </cell>
        </row>
        <row r="726">
          <cell r="A726">
            <v>1472881</v>
          </cell>
          <cell r="B726">
            <v>4631</v>
          </cell>
          <cell r="C726" t="str">
            <v>EIA</v>
          </cell>
          <cell r="D726">
            <v>38153</v>
          </cell>
          <cell r="E726">
            <v>2004</v>
          </cell>
          <cell r="F726">
            <v>6</v>
          </cell>
          <cell r="G726" t="str">
            <v>COMPAÑIA AURIFERA REAL AVENTURA S.A.C.</v>
          </cell>
          <cell r="H726" t="str">
            <v>CULEBRILLAS</v>
          </cell>
          <cell r="I726" t="str">
            <v>MODIFICACIÓN DE EIA  -  PLANTA DE BENEFICIO</v>
          </cell>
          <cell r="J726" t="str">
            <v>*130808&lt;br&gt;LA LIBERTAD-PATAZ-PARCOY</v>
          </cell>
          <cell r="K726" t="str">
            <v>*3&lt;br&gt;ALFARO LÓPEZ WUALTER</v>
          </cell>
          <cell r="L726" t="str">
            <v>ABANDONO&lt;br/&gt;NOTIFICADO A LA EMPRESA</v>
          </cell>
          <cell r="P726" t="str">
            <v>USD</v>
          </cell>
        </row>
        <row r="727">
          <cell r="A727">
            <v>1567590</v>
          </cell>
          <cell r="B727">
            <v>4704</v>
          </cell>
          <cell r="C727" t="str">
            <v>EIA</v>
          </cell>
          <cell r="D727">
            <v>38646</v>
          </cell>
          <cell r="E727">
            <v>2005</v>
          </cell>
          <cell r="F727">
            <v>10</v>
          </cell>
          <cell r="G727" t="str">
            <v>COMPAÑIA AURIFERA REAL AVENTURA S.A.C.</v>
          </cell>
          <cell r="H727" t="str">
            <v>CULEBRILLAS</v>
          </cell>
          <cell r="I727" t="str">
            <v>MODIFICACION DE EIA</v>
          </cell>
          <cell r="J727" t="str">
            <v>*130808&lt;br&gt;LA LIBERTAD-PATAZ-PARCOY</v>
          </cell>
          <cell r="K727" t="str">
            <v>*43&lt;br&gt;LEON ALDO</v>
          </cell>
          <cell r="L727" t="str">
            <v>NO PRESENTADO&lt;br/&gt;NOTIFICADO A LA EMPRESA</v>
          </cell>
          <cell r="P727" t="str">
            <v>USD</v>
          </cell>
        </row>
        <row r="728">
          <cell r="A728">
            <v>1766553</v>
          </cell>
          <cell r="B728">
            <v>6384</v>
          </cell>
          <cell r="C728" t="str">
            <v>PC</v>
          </cell>
          <cell r="D728">
            <v>39518</v>
          </cell>
          <cell r="E728">
            <v>2008</v>
          </cell>
          <cell r="F728">
            <v>3</v>
          </cell>
          <cell r="G728" t="str">
            <v>COMPAÑIA AURIFERA REAL AVENTURA S.A.C.</v>
          </cell>
          <cell r="H728" t="str">
            <v>CULEBRILLAS</v>
          </cell>
          <cell r="I728" t="str">
            <v>CULEBRILLAS</v>
          </cell>
          <cell r="J728" t="str">
            <v>*130808&lt;br&gt;LA LIBERTAD-PATAZ-PARCOY</v>
          </cell>
          <cell r="K728" t="str">
            <v>*24&lt;br&gt;PORTILLA CORNEJO MATEO</v>
          </cell>
          <cell r="L728" t="str">
            <v>APROBADO&lt;br/&gt;NOTIFICADO A LA EMPRESA</v>
          </cell>
          <cell r="P728" t="str">
            <v>USD</v>
          </cell>
        </row>
        <row r="729">
          <cell r="A729">
            <v>1493939</v>
          </cell>
          <cell r="B729">
            <v>1141</v>
          </cell>
          <cell r="C729" t="str">
            <v>DIA</v>
          </cell>
          <cell r="D729">
            <v>38261</v>
          </cell>
          <cell r="E729">
            <v>2004</v>
          </cell>
          <cell r="F729">
            <v>10</v>
          </cell>
          <cell r="G729" t="str">
            <v>COMPAÑIA AZURE DEL PERU S.A.C.</v>
          </cell>
          <cell r="I729" t="str">
            <v>AZULCOCHA</v>
          </cell>
          <cell r="J729" t="str">
            <v>*120214&lt;br&gt;JUNIN-CONCEPCION-SAN JOSE DE QUERO</v>
          </cell>
          <cell r="K729" t="str">
            <v>*1&lt;br&gt;ACEVEDO FERNANDEZ ELIAS</v>
          </cell>
          <cell r="L729" t="str">
            <v>APROBADO</v>
          </cell>
          <cell r="P729" t="str">
            <v>USD</v>
          </cell>
        </row>
        <row r="730">
          <cell r="A730">
            <v>1520058</v>
          </cell>
          <cell r="B730">
            <v>1226</v>
          </cell>
          <cell r="C730" t="str">
            <v>DIA</v>
          </cell>
          <cell r="D730">
            <v>38418</v>
          </cell>
          <cell r="E730">
            <v>2005</v>
          </cell>
          <cell r="F730">
            <v>3</v>
          </cell>
          <cell r="G730" t="str">
            <v>COMPAÑIA AZURE DEL PERU S.A.C.</v>
          </cell>
          <cell r="I730" t="str">
            <v>AZULCOCHA (MODIFICACION)</v>
          </cell>
          <cell r="J730" t="str">
            <v>*120214&lt;br&gt;JUNIN-CONCEPCION-SAN JOSE DE QUERO</v>
          </cell>
          <cell r="K730" t="str">
            <v>*1&lt;br&gt;ACEVEDO FERNANDEZ ELIAS</v>
          </cell>
          <cell r="L730" t="str">
            <v>APROBADO</v>
          </cell>
          <cell r="P730" t="str">
            <v>USD</v>
          </cell>
        </row>
        <row r="731">
          <cell r="A731">
            <v>1595380</v>
          </cell>
          <cell r="B731">
            <v>1403</v>
          </cell>
          <cell r="C731" t="str">
            <v>DIA</v>
          </cell>
          <cell r="D731">
            <v>38786</v>
          </cell>
          <cell r="E731">
            <v>2006</v>
          </cell>
          <cell r="F731">
            <v>3</v>
          </cell>
          <cell r="G731" t="str">
            <v>COMPAÑIA AZURE DEL PERU S.A.C.</v>
          </cell>
          <cell r="H731" t="str">
            <v>AZULCOCHA</v>
          </cell>
          <cell r="I731" t="str">
            <v>AZULCOCHA (MODIF CRONOGRAMA)</v>
          </cell>
          <cell r="J731" t="str">
            <v>*120214&lt;br&gt;JUNIN-CONCEPCION-SAN JOSE DE QUERO</v>
          </cell>
          <cell r="K731" t="str">
            <v>*1&lt;br&gt;ACEVEDO FERNANDEZ ELIAS</v>
          </cell>
          <cell r="L731" t="str">
            <v>APROBADO</v>
          </cell>
          <cell r="P731" t="str">
            <v>USD</v>
          </cell>
        </row>
        <row r="732">
          <cell r="A732">
            <v>1705502</v>
          </cell>
          <cell r="B732">
            <v>1673</v>
          </cell>
          <cell r="C732" t="str">
            <v>DIA</v>
          </cell>
          <cell r="D732">
            <v>39274</v>
          </cell>
          <cell r="E732">
            <v>2007</v>
          </cell>
          <cell r="F732">
            <v>7</v>
          </cell>
          <cell r="G732" t="str">
            <v>COMPAÑIA AZURE DEL PERU S.A.C.</v>
          </cell>
          <cell r="H732" t="str">
            <v>AZULCOCHA</v>
          </cell>
          <cell r="I732" t="str">
            <v>AZULCOCHA OESTE</v>
          </cell>
          <cell r="J732" t="str">
            <v>*120214&lt;br&gt;JUNIN-CONCEPCION-SAN JOSE DE QUERO</v>
          </cell>
          <cell r="K732" t="str">
            <v>*8&lt;br&gt;BREÑA TORRES GRACIELA</v>
          </cell>
          <cell r="L732" t="str">
            <v>DESAPROBADO&lt;br/&gt;NOTIFICADO A LA EMPRESA</v>
          </cell>
          <cell r="P732" t="str">
            <v>USD</v>
          </cell>
        </row>
        <row r="733">
          <cell r="A733">
            <v>1728525</v>
          </cell>
          <cell r="B733">
            <v>4818</v>
          </cell>
          <cell r="C733" t="str">
            <v>EIA</v>
          </cell>
          <cell r="D733">
            <v>39372</v>
          </cell>
          <cell r="E733">
            <v>2007</v>
          </cell>
          <cell r="F733">
            <v>10</v>
          </cell>
          <cell r="G733" t="str">
            <v>COMPAÑIA AZURE DEL PERU S.A.C.</v>
          </cell>
          <cell r="H733" t="str">
            <v>AZULCOCHA</v>
          </cell>
          <cell r="I733" t="str">
            <v>EXPLOTACION UEA AZULCOCHA</v>
          </cell>
          <cell r="J733" t="str">
            <v>*120214&lt;br&gt;JUNIN-CONCEPCION-SAN JOSE DE QUERO</v>
          </cell>
          <cell r="K733" t="str">
            <v>*38&lt;br&gt;COBEÑAS ALICIA</v>
          </cell>
          <cell r="L733" t="str">
            <v>NO PRESENTADO&lt;br/&gt;NOTIFICADO A LA EMPRESA</v>
          </cell>
          <cell r="P733" t="str">
            <v>USD</v>
          </cell>
        </row>
        <row r="734">
          <cell r="A734">
            <v>1873277</v>
          </cell>
          <cell r="B734">
            <v>2015</v>
          </cell>
          <cell r="C734" t="str">
            <v>DIA</v>
          </cell>
          <cell r="D734">
            <v>39906</v>
          </cell>
          <cell r="E734">
            <v>2009</v>
          </cell>
          <cell r="F734">
            <v>4</v>
          </cell>
          <cell r="G734" t="str">
            <v>COMPAÑIA DE EXPLORACIONES ORION S.A.C. EN LIQUIDACIÓN</v>
          </cell>
          <cell r="H734" t="str">
            <v>LIDIA</v>
          </cell>
          <cell r="I734" t="str">
            <v>LIDIA</v>
          </cell>
          <cell r="J734" t="str">
            <v>*210709&lt;br&gt;PUNO-LAMPA-SANTA LUCIA</v>
          </cell>
          <cell r="K734" t="str">
            <v>*15&lt;br&gt;GUERRERO VALERA JAVIER</v>
          </cell>
          <cell r="L734" t="str">
            <v>APROBADO&lt;br/&gt;NOTIFICADO A LA EMPRESA</v>
          </cell>
          <cell r="P734" t="str">
            <v>USD</v>
          </cell>
        </row>
        <row r="735">
          <cell r="A735">
            <v>1922965</v>
          </cell>
          <cell r="B735">
            <v>2074</v>
          </cell>
          <cell r="C735" t="str">
            <v>DIA</v>
          </cell>
          <cell r="D735">
            <v>40071</v>
          </cell>
          <cell r="E735">
            <v>2009</v>
          </cell>
          <cell r="F735">
            <v>9</v>
          </cell>
          <cell r="G735" t="str">
            <v>COMPAÑIA DE EXPLORACIONES ORION S.A.C. EN LIQUIDACIÓN</v>
          </cell>
          <cell r="H735" t="str">
            <v>HUINICCASA</v>
          </cell>
          <cell r="I735" t="str">
            <v>HUINICCASA</v>
          </cell>
          <cell r="J735" t="str">
            <v>*050502&lt;br&gt;AYACUCHO-LA MAR-ANCO</v>
          </cell>
          <cell r="K735" t="str">
            <v>*8&lt;br&gt;BREÑA TORRES GRACIELA</v>
          </cell>
          <cell r="L735" t="str">
            <v>APROBADO&lt;br/&gt;NOTIFICADO A LA EMPRESA</v>
          </cell>
          <cell r="P735" t="str">
            <v>USD</v>
          </cell>
        </row>
        <row r="736">
          <cell r="A736">
            <v>1970371</v>
          </cell>
          <cell r="B736">
            <v>2153</v>
          </cell>
          <cell r="C736" t="str">
            <v>DIA</v>
          </cell>
          <cell r="D736">
            <v>40242</v>
          </cell>
          <cell r="E736">
            <v>2010</v>
          </cell>
          <cell r="F736">
            <v>3</v>
          </cell>
          <cell r="G736" t="str">
            <v>COMPAÑIA DE EXPLORACIONES ORION S.A.C. EN LIQUIDACIÓN</v>
          </cell>
          <cell r="H736" t="str">
            <v>LA GOLDA</v>
          </cell>
          <cell r="I736" t="str">
            <v>LA GOLDA</v>
          </cell>
          <cell r="J736" t="str">
            <v>*180101&lt;br&gt;MOQUEGUA-MARISCAL NIETO-MOQUEGUA</v>
          </cell>
          <cell r="K736" t="str">
            <v>*8&lt;br&gt;BREÑA TORRES GRACIELA</v>
          </cell>
          <cell r="L736" t="str">
            <v>APROBADO&lt;br/&gt;NOTIFICADO A LA EMPRESA</v>
          </cell>
          <cell r="P736" t="str">
            <v>USD</v>
          </cell>
        </row>
        <row r="737">
          <cell r="A737">
            <v>1973074</v>
          </cell>
          <cell r="B737">
            <v>2160</v>
          </cell>
          <cell r="C737" t="str">
            <v>DIA</v>
          </cell>
          <cell r="D737">
            <v>40249</v>
          </cell>
          <cell r="E737">
            <v>2010</v>
          </cell>
          <cell r="F737">
            <v>3</v>
          </cell>
          <cell r="G737" t="str">
            <v>COMPAÑIA DE EXPLORACIONES ORION S.A.C. EN LIQUIDACIÓN</v>
          </cell>
          <cell r="H737" t="str">
            <v>NEGROHUARCUNA</v>
          </cell>
          <cell r="I737" t="str">
            <v>NEGROHUARCUNA</v>
          </cell>
          <cell r="J737" t="str">
            <v>*080905&lt;br&gt;CUSCO-LA CONVENCION-OCOBAMBA</v>
          </cell>
          <cell r="K737" t="str">
            <v>*8&lt;br&gt;BREÑA TORRES GRACIELA</v>
          </cell>
          <cell r="L737" t="str">
            <v>APROBADO&lt;br/&gt;NOTIFICADO A LA EMPRESA</v>
          </cell>
          <cell r="P737" t="str">
            <v>USD</v>
          </cell>
        </row>
        <row r="738">
          <cell r="A738">
            <v>1975404</v>
          </cell>
          <cell r="B738">
            <v>2165</v>
          </cell>
          <cell r="C738" t="str">
            <v>DIA</v>
          </cell>
          <cell r="D738">
            <v>40260</v>
          </cell>
          <cell r="E738">
            <v>2010</v>
          </cell>
          <cell r="F738">
            <v>3</v>
          </cell>
          <cell r="G738" t="str">
            <v>COMPAÑIA DE EXPLORACIONES ORION S.A.C. EN LIQUIDACIÓN</v>
          </cell>
          <cell r="H738" t="str">
            <v>ÑAÑOHUAYCO</v>
          </cell>
          <cell r="I738" t="str">
            <v>ÑAÑOHUAYCO</v>
          </cell>
          <cell r="J738" t="str">
            <v>*080408&lt;br&gt;CUSCO-CALCA-YANATILE</v>
          </cell>
          <cell r="K738" t="str">
            <v>*8&lt;br&gt;BREÑA TORRES GRACIELA</v>
          </cell>
          <cell r="L738" t="str">
            <v>APROBADO&lt;br/&gt;NOTIFICADO A LA EMPRESA</v>
          </cell>
          <cell r="P738" t="str">
            <v>USD</v>
          </cell>
        </row>
        <row r="739">
          <cell r="A739">
            <v>1977689</v>
          </cell>
          <cell r="B739">
            <v>2169</v>
          </cell>
          <cell r="C739" t="str">
            <v>DIA</v>
          </cell>
          <cell r="D739">
            <v>40268</v>
          </cell>
          <cell r="E739">
            <v>2010</v>
          </cell>
          <cell r="F739">
            <v>3</v>
          </cell>
          <cell r="G739" t="str">
            <v>COMPAÑIA DE EXPLORACIONES ORION S.A.C. EN LIQUIDACIÓN</v>
          </cell>
          <cell r="H739" t="str">
            <v>SAN CIPRIANO</v>
          </cell>
          <cell r="I739" t="str">
            <v>SAN CIPRIANO</v>
          </cell>
          <cell r="J739" t="str">
            <v>*080408&lt;br&gt;CUSCO-CALCA-YANATILE</v>
          </cell>
          <cell r="K739" t="str">
            <v>*8&lt;br&gt;BREÑA TORRES GRACIELA</v>
          </cell>
          <cell r="L739" t="str">
            <v>NO PRESENTADO&lt;br/&gt;NOTIFICADO A LA EMPRESA</v>
          </cell>
          <cell r="P739" t="str">
            <v>USD</v>
          </cell>
        </row>
        <row r="740">
          <cell r="A740">
            <v>1984130</v>
          </cell>
          <cell r="B740">
            <v>2179</v>
          </cell>
          <cell r="C740" t="str">
            <v>DIA</v>
          </cell>
          <cell r="D740">
            <v>40290</v>
          </cell>
          <cell r="E740">
            <v>2010</v>
          </cell>
          <cell r="F740">
            <v>4</v>
          </cell>
          <cell r="G740" t="str">
            <v>COMPAÑIA DE EXPLORACIONES ORION S.A.C. EN LIQUIDACIÓN</v>
          </cell>
          <cell r="H740" t="str">
            <v>SAN CIPRIANO</v>
          </cell>
          <cell r="I740" t="str">
            <v>SAN CIPRIANO</v>
          </cell>
          <cell r="J740" t="str">
            <v>*080408&lt;br&gt;CUSCO-CALCA-YANATILE</v>
          </cell>
          <cell r="K740" t="str">
            <v>*8&lt;br&gt;BREÑA TORRES GRACIELA</v>
          </cell>
          <cell r="L740" t="str">
            <v>APROBADO&lt;br/&gt;NOTIFICADO A LA EMPRESA</v>
          </cell>
          <cell r="P740" t="str">
            <v>USD</v>
          </cell>
        </row>
        <row r="741">
          <cell r="A741">
            <v>1985106</v>
          </cell>
          <cell r="B741">
            <v>2180</v>
          </cell>
          <cell r="C741" t="str">
            <v>DIA</v>
          </cell>
          <cell r="D741">
            <v>40295</v>
          </cell>
          <cell r="E741">
            <v>2010</v>
          </cell>
          <cell r="F741">
            <v>4</v>
          </cell>
          <cell r="G741" t="str">
            <v>COMPAÑIA DE EXPLORACIONES ORION S.A.C. EN LIQUIDACIÓN</v>
          </cell>
          <cell r="H741" t="str">
            <v>LIDIA</v>
          </cell>
          <cell r="I741" t="str">
            <v>NORTH LIDIA</v>
          </cell>
          <cell r="J741" t="str">
            <v>*210709&lt;br&gt;PUNO-LAMPA-SANTA LUCIA</v>
          </cell>
          <cell r="K741" t="str">
            <v>*8&lt;br&gt;BREÑA TORRES GRACIELA</v>
          </cell>
          <cell r="L741" t="str">
            <v>APROBADO&lt;br/&gt;NOTIFICADO A LA EMPRESA</v>
          </cell>
          <cell r="P741" t="str">
            <v>USD</v>
          </cell>
        </row>
        <row r="742">
          <cell r="A742">
            <v>2010708</v>
          </cell>
          <cell r="B742">
            <v>2219</v>
          </cell>
          <cell r="C742" t="str">
            <v>DIA</v>
          </cell>
          <cell r="D742">
            <v>40372</v>
          </cell>
          <cell r="E742">
            <v>2010</v>
          </cell>
          <cell r="F742">
            <v>7</v>
          </cell>
          <cell r="G742" t="str">
            <v>COMPAÑIA DE EXPLORACIONES ORION S.A.C. EN LIQUIDACIÓN</v>
          </cell>
          <cell r="H742" t="str">
            <v>VIRUNA</v>
          </cell>
          <cell r="I742" t="str">
            <v>VIRUNA</v>
          </cell>
          <cell r="J742" t="str">
            <v>*081003&lt;br&gt;CUSCO-PARURO-CCAPI</v>
          </cell>
          <cell r="K742" t="str">
            <v>*8&lt;br&gt;BREÑA TORRES GRACIELA</v>
          </cell>
          <cell r="L742" t="str">
            <v>APROBADO&lt;br/&gt;NOTIFICADO A LA EMPRESA</v>
          </cell>
          <cell r="P742" t="str">
            <v>USD</v>
          </cell>
        </row>
        <row r="743">
          <cell r="A743">
            <v>2024716</v>
          </cell>
          <cell r="B743">
            <v>2256</v>
          </cell>
          <cell r="C743" t="str">
            <v>DIA</v>
          </cell>
          <cell r="D743">
            <v>40424</v>
          </cell>
          <cell r="E743">
            <v>2010</v>
          </cell>
          <cell r="F743">
            <v>9</v>
          </cell>
          <cell r="G743" t="str">
            <v>COMPAÑIA DE EXPLORACIONES ORION S.A.C. EN LIQUIDACIÓN</v>
          </cell>
          <cell r="H743" t="str">
            <v>VIENTO</v>
          </cell>
          <cell r="I743" t="str">
            <v>VIENTO</v>
          </cell>
          <cell r="J743" t="str">
            <v>*150903&lt;br&gt;LIMA-OYON-CAUJUL</v>
          </cell>
          <cell r="K743" t="str">
            <v>*13&lt;br&gt;DOLORES CAMONES SANTIAGO</v>
          </cell>
          <cell r="L743" t="str">
            <v>APROBADO&lt;br/&gt;NOTIFICADO A LA EMPRESA</v>
          </cell>
          <cell r="P743" t="str">
            <v>USD</v>
          </cell>
        </row>
        <row r="744">
          <cell r="A744">
            <v>2039381</v>
          </cell>
          <cell r="B744">
            <v>2294</v>
          </cell>
          <cell r="C744" t="str">
            <v>DIA</v>
          </cell>
          <cell r="D744">
            <v>40485</v>
          </cell>
          <cell r="E744">
            <v>2010</v>
          </cell>
          <cell r="F744">
            <v>11</v>
          </cell>
          <cell r="G744" t="str">
            <v>COMPAÑIA DE EXPLORACIONES ORION S.A.C. EN LIQUIDACIÓN</v>
          </cell>
          <cell r="H744" t="str">
            <v>UNIGRANSA</v>
          </cell>
          <cell r="I744" t="str">
            <v>UNIGRANSA</v>
          </cell>
          <cell r="J744" t="str">
            <v>*210709&lt;br&gt;PUNO-LAMPA-SANTA LUCIA</v>
          </cell>
          <cell r="K744" t="str">
            <v>*8&lt;br&gt;BREÑA TORRES GRACIELA</v>
          </cell>
          <cell r="L744" t="str">
            <v>APROBADO&lt;br/&gt;NOTIFICADO A LA EMPRESA</v>
          </cell>
          <cell r="P744" t="str">
            <v>USD</v>
          </cell>
        </row>
        <row r="745">
          <cell r="A745">
            <v>2072088</v>
          </cell>
          <cell r="B745">
            <v>2363</v>
          </cell>
          <cell r="C745" t="str">
            <v>DIA</v>
          </cell>
          <cell r="D745">
            <v>40603</v>
          </cell>
          <cell r="E745">
            <v>2011</v>
          </cell>
          <cell r="F745">
            <v>3</v>
          </cell>
          <cell r="G745" t="str">
            <v>COMPAÑIA DE EXPLORACIONES ORION S.A.C. EN LIQUIDACIÓN</v>
          </cell>
          <cell r="H745" t="str">
            <v>VIENTO</v>
          </cell>
          <cell r="I745" t="str">
            <v>MODIFICACION VIENTO</v>
          </cell>
          <cell r="J745" t="str">
            <v>*150903&lt;br&gt;LIMA-OYON-CAUJUL</v>
          </cell>
          <cell r="K745" t="str">
            <v>*13&lt;br&gt;DOLORES CAMONES SANTIAGO</v>
          </cell>
          <cell r="L745" t="str">
            <v>APROBADO&lt;br/&gt;NOTIFICADO A LA EMPRESA</v>
          </cell>
          <cell r="P745" t="str">
            <v>USD</v>
          </cell>
        </row>
        <row r="746">
          <cell r="A746">
            <v>2112950</v>
          </cell>
          <cell r="B746">
            <v>2501</v>
          </cell>
          <cell r="C746" t="str">
            <v>DIA</v>
          </cell>
          <cell r="D746">
            <v>40738</v>
          </cell>
          <cell r="E746">
            <v>2011</v>
          </cell>
          <cell r="F746">
            <v>7</v>
          </cell>
          <cell r="G746" t="str">
            <v>COMPAÑIA DE EXPLORACIONES ORION S.A.C. EN LIQUIDACIÓN</v>
          </cell>
          <cell r="H746" t="str">
            <v>VIENTO</v>
          </cell>
          <cell r="I746" t="str">
            <v>2DA MODIFICACION VIENTO</v>
          </cell>
          <cell r="J746" t="str">
            <v>*150903&lt;br&gt;LIMA-OYON-CAUJUL,*150905&lt;br&gt;LIMA-OYON-NAVAN</v>
          </cell>
          <cell r="K746" t="str">
            <v>*1&lt;br&gt;ACEVEDO FERNANDEZ ELIAS,*294&lt;br&gt;BEGGLO CACERES-OLAZO ADRIAN ,*233&lt;br&gt;MESIAS CASTRO, JACKSON,*223&lt;br&gt;BARDALES CORONEL YOLANDA,*217&lt;br&gt;CASTELO MAMANCHURA GUSTAVO JAVIER,*183&lt;br&gt;ZZ_ANA02 (AQUINO ESPINOZA, PAVEL),*128&lt;br&gt;ESTELA SILVA MELANIO,*8&lt;br&gt;BREÑA TORRES GRACIELA,*6&lt;br&gt;ATARAMA MORI DANNY</v>
          </cell>
          <cell r="L746" t="str">
            <v>APROBADO&lt;br/&gt;NOTIFICADO A LA EMPRESA</v>
          </cell>
          <cell r="M746" t="str">
            <v>ResDirec-0287-2012/MEM-AAM</v>
          </cell>
          <cell r="N746" t="str">
            <v>07/09/2012</v>
          </cell>
          <cell r="O746">
            <v>800000</v>
          </cell>
          <cell r="P746" t="str">
            <v>USD</v>
          </cell>
        </row>
        <row r="747">
          <cell r="A747">
            <v>2173143</v>
          </cell>
          <cell r="B747">
            <v>2864</v>
          </cell>
          <cell r="C747" t="str">
            <v>DIA</v>
          </cell>
          <cell r="D747">
            <v>40976</v>
          </cell>
          <cell r="E747">
            <v>2012</v>
          </cell>
          <cell r="F747">
            <v>3</v>
          </cell>
          <cell r="G747" t="str">
            <v>COMPAÑIA DE EXPLORACIONES ORION S.A.C. EN LIQUIDACIÓN</v>
          </cell>
          <cell r="H747" t="str">
            <v>SUMAQ</v>
          </cell>
          <cell r="I747" t="str">
            <v>SUMAQ</v>
          </cell>
          <cell r="J747" t="str">
            <v>*030505&lt;br&gt;APURIMAC-COTABAMBAS-MARA,*030506&lt;br&gt;APURIMAC-COTABAMBAS-CHALLHUAHUACHO</v>
          </cell>
          <cell r="K747" t="str">
            <v>*8&lt;br&gt;BREÑA TORRES GRACIELA,*310&lt;br&gt;ROSALES GONZALES LUIS ALBERTO,*28&lt;br&gt;VELIZ SOTO KRISTIAM</v>
          </cell>
          <cell r="L747" t="str">
            <v>APROBADO&lt;br/&gt;NOTIFICADO A LA EMPRESA</v>
          </cell>
          <cell r="O747">
            <v>600000</v>
          </cell>
          <cell r="P747" t="str">
            <v>USD</v>
          </cell>
        </row>
        <row r="748">
          <cell r="A748">
            <v>2194555</v>
          </cell>
          <cell r="B748">
            <v>3037</v>
          </cell>
          <cell r="C748" t="str">
            <v>DIA</v>
          </cell>
          <cell r="D748">
            <v>41061</v>
          </cell>
          <cell r="E748">
            <v>2012</v>
          </cell>
          <cell r="F748">
            <v>6</v>
          </cell>
          <cell r="G748" t="str">
            <v>COMPAÑIA DE EXPLORACIONES ORION S.A.C. EN LIQUIDACIÓN</v>
          </cell>
          <cell r="H748" t="str">
            <v>MILA</v>
          </cell>
          <cell r="I748" t="str">
            <v>MILA</v>
          </cell>
          <cell r="J748" t="str">
            <v>*050603&lt;br&gt;AYACUCHO-LUCANAS-CABANA,*050604&lt;br&gt;AYACUCHO-LUCANAS-CARMEN SALCEDO</v>
          </cell>
          <cell r="K748" t="str">
            <v>*8&lt;br&gt;BREÑA TORRES GRACIELA,*179&lt;br&gt;ZEGARRA ANCAJIMA, ANA SOFIA,*147&lt;br&gt;PEREZ BALDEON KAREN</v>
          </cell>
          <cell r="L748" t="str">
            <v>APROBADO&lt;br/&gt;NOTIFICADO A LA EMPRESA</v>
          </cell>
          <cell r="O748">
            <v>9150</v>
          </cell>
          <cell r="P748" t="str">
            <v>USD</v>
          </cell>
        </row>
        <row r="749">
          <cell r="A749">
            <v>2208681</v>
          </cell>
          <cell r="B749">
            <v>2929</v>
          </cell>
          <cell r="C749" t="str">
            <v>DIA</v>
          </cell>
          <cell r="D749">
            <v>41094</v>
          </cell>
          <cell r="E749">
            <v>2012</v>
          </cell>
          <cell r="F749">
            <v>7</v>
          </cell>
          <cell r="G749" t="str">
            <v>COMPAÑIA DE EXPLORACIONES ORION S.A.C. EN LIQUIDACIÓN</v>
          </cell>
          <cell r="H749" t="str">
            <v>LEILA</v>
          </cell>
          <cell r="I749" t="str">
            <v>LEILA</v>
          </cell>
          <cell r="J749" t="str">
            <v>*150905&lt;br&gt;LIMA-OYON-NAVAN</v>
          </cell>
          <cell r="K749" t="str">
            <v>*8&lt;br&gt;BREÑA TORRES GRACIELA,*310&lt;br&gt;ROSALES GONZALES LUIS ALBERTO,*179&lt;br&gt;ZEGARRA ANCAJIMA, ANA SOFIA</v>
          </cell>
          <cell r="L749" t="str">
            <v>DESISTIDO&lt;br/&gt;NOTIFICADO A LA EMPRESA</v>
          </cell>
          <cell r="M749" t="str">
            <v>ResDirec-0148-2014/MEM-DGAAM</v>
          </cell>
          <cell r="N749" t="str">
            <v>26/03/2014</v>
          </cell>
          <cell r="O749">
            <v>12700</v>
          </cell>
          <cell r="P749" t="str">
            <v>USD</v>
          </cell>
        </row>
        <row r="750">
          <cell r="A750">
            <v>2213706</v>
          </cell>
          <cell r="B750">
            <v>3098</v>
          </cell>
          <cell r="C750" t="str">
            <v>DIA</v>
          </cell>
          <cell r="D750">
            <v>41106</v>
          </cell>
          <cell r="E750">
            <v>2012</v>
          </cell>
          <cell r="F750">
            <v>7</v>
          </cell>
          <cell r="G750" t="str">
            <v>COMPAÑIA DE EXPLORACIONES ORION S.A.C. EN LIQUIDACIÓN</v>
          </cell>
          <cell r="H750" t="str">
            <v>LEILA</v>
          </cell>
          <cell r="I750" t="str">
            <v>LEILA.</v>
          </cell>
          <cell r="J750" t="str">
            <v>*150905&lt;br&gt;LIMA-OYON-NAVAN</v>
          </cell>
          <cell r="K750" t="str">
            <v>*8&lt;br&gt;BREÑA TORRES GRACIELA,*310&lt;br&gt;ROSALES GONZALES LUIS ALBERTO,*179&lt;br&gt;ZEGARRA ANCAJIMA, ANA SOFIA</v>
          </cell>
          <cell r="L750" t="str">
            <v>APROBADO&lt;br/&gt;NOTIFICADO A LA EMPRESA</v>
          </cell>
          <cell r="M750" t="str">
            <v>ResDirec-0256-2014/MEM-DGAAM</v>
          </cell>
          <cell r="N750" t="str">
            <v>28/05/2014</v>
          </cell>
          <cell r="O750">
            <v>12700</v>
          </cell>
          <cell r="P750" t="str">
            <v>USD</v>
          </cell>
        </row>
        <row r="751">
          <cell r="A751">
            <v>2218974</v>
          </cell>
          <cell r="B751">
            <v>3123</v>
          </cell>
          <cell r="C751" t="str">
            <v>DIA</v>
          </cell>
          <cell r="D751">
            <v>41127</v>
          </cell>
          <cell r="E751">
            <v>2012</v>
          </cell>
          <cell r="F751">
            <v>8</v>
          </cell>
          <cell r="G751" t="str">
            <v>COMPAÑIA DE EXPLORACIONES ORION S.A.C. EN LIQUIDACIÓN</v>
          </cell>
          <cell r="H751" t="str">
            <v>CHACCHAJEN</v>
          </cell>
          <cell r="I751" t="str">
            <v>CHACCHAJEN</v>
          </cell>
          <cell r="J751" t="str">
            <v>*180207&lt;br&gt;MOQUEGUA-GENERAL SANCHEZ CERRO-MATALAQUE</v>
          </cell>
          <cell r="K751" t="str">
            <v>*8&lt;br&gt;BREÑA TORRES GRACIELA,*310&lt;br&gt;ROSALES GONZALES LUIS ALBERTO,*179&lt;br&gt;ZEGARRA ANCAJIMA, ANA SOFIA</v>
          </cell>
          <cell r="L751" t="str">
            <v>APROBADO&lt;br/&gt;NOTIFICADO A LA EMPRESA</v>
          </cell>
          <cell r="M751" t="str">
            <v>ResDirec-0261-2014/MEM-DGAAM</v>
          </cell>
          <cell r="N751" t="str">
            <v>02/06/2014</v>
          </cell>
          <cell r="O751">
            <v>15500</v>
          </cell>
          <cell r="P751" t="str">
            <v>USD</v>
          </cell>
        </row>
        <row r="752">
          <cell r="A752">
            <v>2267160</v>
          </cell>
          <cell r="B752">
            <v>3117</v>
          </cell>
          <cell r="C752" t="str">
            <v>DIA</v>
          </cell>
          <cell r="D752">
            <v>41312</v>
          </cell>
          <cell r="E752">
            <v>2013</v>
          </cell>
          <cell r="F752">
            <v>2</v>
          </cell>
          <cell r="G752" t="str">
            <v>COMPAÑIA DE EXPLORACIONES ORION S.A.C. EN LIQUIDACIÓN</v>
          </cell>
          <cell r="H752" t="str">
            <v>HUINICCASA 2013</v>
          </cell>
          <cell r="I752" t="str">
            <v>HUINICCASA 2013</v>
          </cell>
          <cell r="J752" t="str">
            <v>*050502&lt;br&gt;AYACUCHO-LA MAR-ANCO</v>
          </cell>
          <cell r="K752" t="str">
            <v>*8&lt;br&gt;BREÑA TORRES GRACIELA,*310&lt;br&gt;ROSALES GONZALES LUIS ALBERTO,*179&lt;br&gt;ZEGARRA ANCAJIMA, ANA SOFIA</v>
          </cell>
          <cell r="L752" t="str">
            <v>APROBADO&lt;br/&gt;NOTIFICADO A LA EMPRESA</v>
          </cell>
          <cell r="O752">
            <v>20000</v>
          </cell>
          <cell r="P752" t="str">
            <v>USD</v>
          </cell>
        </row>
        <row r="753">
          <cell r="A753">
            <v>2323287</v>
          </cell>
          <cell r="B753">
            <v>3819</v>
          </cell>
          <cell r="C753" t="str">
            <v>DIA</v>
          </cell>
          <cell r="D753">
            <v>41515</v>
          </cell>
          <cell r="E753">
            <v>2013</v>
          </cell>
          <cell r="F753">
            <v>8</v>
          </cell>
          <cell r="G753" t="str">
            <v>COMPAÑIA DE EXPLORACIONES ORION S.A.C. EN LIQUIDACIÓN</v>
          </cell>
          <cell r="H753" t="str">
            <v>QUELLOHUAYCO</v>
          </cell>
          <cell r="I753" t="str">
            <v>QUELLOHUAYCO</v>
          </cell>
          <cell r="J753" t="str">
            <v>*180207&lt;br&gt;MOQUEGUA-GENERAL SANCHEZ CERRO-MATALAQUE</v>
          </cell>
          <cell r="K753" t="str">
            <v>*8&lt;br&gt;BREÑA TORRES GRACIELA,*179&lt;br&gt;ZEGARRA ANCAJIMA, ANA SOFIA,*147&lt;br&gt;PEREZ BALDEON KAREN</v>
          </cell>
          <cell r="L753" t="str">
            <v>APROBADO&lt;br/&gt;NOTIFICADO A LA EMPRESA</v>
          </cell>
          <cell r="O753">
            <v>12200</v>
          </cell>
          <cell r="P753" t="str">
            <v>USD</v>
          </cell>
        </row>
        <row r="754">
          <cell r="A754">
            <v>2045089</v>
          </cell>
          <cell r="B754">
            <v>2308</v>
          </cell>
          <cell r="C754" t="str">
            <v>EIAsd</v>
          </cell>
          <cell r="D754">
            <v>40504</v>
          </cell>
          <cell r="E754">
            <v>2010</v>
          </cell>
          <cell r="F754">
            <v>11</v>
          </cell>
          <cell r="G754" t="str">
            <v>COMPAÑIA DE EXPLORACIONES ORION S.A.C. EN LIQUIDACIÓN</v>
          </cell>
          <cell r="H754" t="str">
            <v>LIDIA</v>
          </cell>
          <cell r="I754" t="str">
            <v>LIDIA</v>
          </cell>
          <cell r="J754" t="str">
            <v>*210709&lt;br&gt;PUNO-LAMPA-SANTA LUCIA</v>
          </cell>
          <cell r="K754" t="str">
            <v>*24&lt;br&gt;PORTILLA CORNEJO MATEO</v>
          </cell>
          <cell r="L754" t="str">
            <v>APROBADO&lt;br/&gt;NOTIFICADO A LA EMPRESA</v>
          </cell>
          <cell r="P754" t="str">
            <v>USD</v>
          </cell>
        </row>
        <row r="755">
          <cell r="A755">
            <v>2161446</v>
          </cell>
          <cell r="B755">
            <v>2578</v>
          </cell>
          <cell r="C755" t="str">
            <v>EIAsd</v>
          </cell>
          <cell r="D755">
            <v>40928</v>
          </cell>
          <cell r="E755">
            <v>2012</v>
          </cell>
          <cell r="F755">
            <v>1</v>
          </cell>
          <cell r="G755" t="str">
            <v>COMPAÑIA DE EXPLORACIONES ORION S.A.C. EN LIQUIDACIÓN</v>
          </cell>
          <cell r="H755" t="str">
            <v>VIENTO</v>
          </cell>
          <cell r="I755" t="str">
            <v>EIASD VIENTO.</v>
          </cell>
          <cell r="J755" t="str">
            <v>*150802&lt;br&gt;LIMA-HUAURA-AMBAR,*150905&lt;br&gt;LIMA-OYON-NAVAN,*150903&lt;br&gt;LIMA-OYON-CAUJUL</v>
          </cell>
          <cell r="K755" t="str">
            <v>*1&lt;br&gt;ACEVEDO FERNANDEZ ELIAS,*298&lt;br&gt;LOPEZ ROMERO, RICHARD (APOYO),*294&lt;br&gt;BEGGLO CACERES-OLAZO ADRIAN ,*223&lt;br&gt;BARDALES CORONEL YOLANDA,*220&lt;br&gt;VILLACORTA OLAZA MARCO ANTONIO,*217&lt;br&gt;CASTELO MAMANCHURA GUSTAVO JAVIER,*128&lt;br&gt;ESTELA SILVA MELANIO,*20&lt;br&gt;LEON IRIARTE MARITZA</v>
          </cell>
          <cell r="L755" t="str">
            <v>APROBADO&lt;br/&gt;NOTIFICADO A LA EMPRESA</v>
          </cell>
          <cell r="M755" t="str">
            <v>ResDirec-0096-2013/MEM-AAM</v>
          </cell>
          <cell r="N755" t="str">
            <v>04/04/2013</v>
          </cell>
          <cell r="O755">
            <v>5820000</v>
          </cell>
          <cell r="P755" t="str">
            <v>USD</v>
          </cell>
        </row>
        <row r="756">
          <cell r="A756">
            <v>2366023</v>
          </cell>
          <cell r="B756">
            <v>2953</v>
          </cell>
          <cell r="C756" t="str">
            <v>ITS</v>
          </cell>
          <cell r="D756">
            <v>41677</v>
          </cell>
          <cell r="E756">
            <v>2014</v>
          </cell>
          <cell r="F756">
            <v>2</v>
          </cell>
          <cell r="G756" t="str">
            <v>COMPAÑIA DE EXPLORACIONES ORION S.A.C. EN LIQUIDACIÓN</v>
          </cell>
          <cell r="H756" t="str">
            <v>HUINICCASA 2013</v>
          </cell>
          <cell r="I756" t="str">
            <v>HUINICCASA 2013</v>
          </cell>
          <cell r="J756" t="str">
            <v>*050502&lt;br&gt;AYACUCHO-LA MAR-ANCO</v>
          </cell>
          <cell r="K756" t="str">
            <v>*8&lt;br&gt;BREÑA TORRES GRACIELA,*279&lt;br&gt;CRUZ LEDESMA, DEISY,*179&lt;br&gt;ZEGARRA ANCAJIMA, ANA SOFIA,*148&lt;br&gt;ROSALES GONZALES,LUIS</v>
          </cell>
          <cell r="L756" t="str">
            <v>DESISTIDO&lt;br/&gt;NOTIFICADO A LA EMPRESA</v>
          </cell>
          <cell r="M756" t="str">
            <v>ResDirec-0101-2014/MEM-DGAAM</v>
          </cell>
          <cell r="N756" t="str">
            <v>28/02/2014</v>
          </cell>
          <cell r="O756">
            <v>200000</v>
          </cell>
        </row>
        <row r="757">
          <cell r="A757">
            <v>2372305</v>
          </cell>
          <cell r="B757">
            <v>3018</v>
          </cell>
          <cell r="C757" t="str">
            <v>ITS</v>
          </cell>
          <cell r="D757">
            <v>41702</v>
          </cell>
          <cell r="E757">
            <v>2014</v>
          </cell>
          <cell r="F757">
            <v>3</v>
          </cell>
          <cell r="G757" t="str">
            <v>COMPAÑIA DE EXPLORACIONES ORION S.A.C. EN LIQUIDACIÓN</v>
          </cell>
          <cell r="H757" t="str">
            <v>HUINICCASA 2013</v>
          </cell>
          <cell r="I757" t="str">
            <v>HUINICCASA 2013</v>
          </cell>
          <cell r="J757" t="str">
            <v>*050502&lt;br&gt;AYACUCHO-LA MAR-ANCO</v>
          </cell>
          <cell r="K757" t="str">
            <v>*8&lt;br&gt;BREÑA TORRES GRACIELA,*279&lt;br&gt;CRUZ LEDESMA, DEISY,*179&lt;br&gt;ZEGARRA ANCAJIMA, ANA SOFIA,*148&lt;br&gt;ROSALES GONZALES,LUIS</v>
          </cell>
          <cell r="L757" t="str">
            <v>DESISTIDO&lt;br/&gt;NOTIFICADO A LA EMPRESA</v>
          </cell>
          <cell r="M757" t="str">
            <v>ResDirec-0406-2012/MEM-AAM</v>
          </cell>
          <cell r="N757" t="str">
            <v>05/12/2012</v>
          </cell>
          <cell r="O757">
            <v>20000</v>
          </cell>
        </row>
        <row r="758">
          <cell r="A758">
            <v>2379567</v>
          </cell>
          <cell r="B758">
            <v>3066</v>
          </cell>
          <cell r="C758" t="str">
            <v>ITS</v>
          </cell>
          <cell r="D758">
            <v>41729</v>
          </cell>
          <cell r="E758">
            <v>2014</v>
          </cell>
          <cell r="F758">
            <v>3</v>
          </cell>
          <cell r="G758" t="str">
            <v>COMPAÑIA DE EXPLORACIONES ORION S.A.C. EN LIQUIDACIÓN</v>
          </cell>
          <cell r="H758" t="str">
            <v>HUINICCASA 2013</v>
          </cell>
          <cell r="I758" t="str">
            <v>HUINICCASA 2013</v>
          </cell>
          <cell r="J758" t="str">
            <v>*050502&lt;br&gt;AYACUCHO-LA MAR-ANCO</v>
          </cell>
          <cell r="K758" t="str">
            <v>*8&lt;br&gt;BREÑA TORRES GRACIELA,*279&lt;br&gt;CRUZ LEDESMA, DEISY,*179&lt;br&gt;ZEGARRA ANCAJIMA, ANA SOFIA</v>
          </cell>
          <cell r="L758" t="str">
            <v>CONFORME&lt;br/&gt;NOTIFICADO A LA EMPRESA</v>
          </cell>
          <cell r="M758" t="str">
            <v>ResDirec-0193-2014/MEM-DGAAM</v>
          </cell>
          <cell r="N758" t="str">
            <v>23/04/2014</v>
          </cell>
          <cell r="O758">
            <v>20000</v>
          </cell>
        </row>
        <row r="759">
          <cell r="A759">
            <v>2407077</v>
          </cell>
          <cell r="B759">
            <v>5283</v>
          </cell>
          <cell r="C759" t="str">
            <v>ITS</v>
          </cell>
          <cell r="D759">
            <v>41823</v>
          </cell>
          <cell r="E759">
            <v>2014</v>
          </cell>
          <cell r="F759">
            <v>7</v>
          </cell>
          <cell r="G759" t="str">
            <v>COMPAÑIA DE EXPLORACIONES ORION S.A.C. EN LIQUIDACIÓN</v>
          </cell>
          <cell r="H759" t="str">
            <v>HUINICCASA 2013</v>
          </cell>
          <cell r="I759" t="str">
            <v>HUINICCASA 2013</v>
          </cell>
          <cell r="J759" t="str">
            <v>*050502&lt;br&gt;AYACUCHO-LA MAR-ANCO</v>
          </cell>
          <cell r="K759" t="str">
            <v>*8&lt;br&gt;BREÑA TORRES GRACIELA,*251&lt;br&gt;INFANTE QUISPE, CESAR ANIBAL,*179&lt;br&gt;ZEGARRA ANCAJIMA, ANA SOFIA,*148&lt;br&gt;ROSALES GONZALES,LUIS</v>
          </cell>
          <cell r="L759" t="str">
            <v>CONFORME&lt;br/&gt;NOTIFICADO A LA EMPRESA</v>
          </cell>
          <cell r="M759" t="str">
            <v>ResDirec-0413-2014/MEM-DGAAM</v>
          </cell>
          <cell r="N759" t="str">
            <v>12/08/2014</v>
          </cell>
          <cell r="O759">
            <v>20000</v>
          </cell>
        </row>
        <row r="760">
          <cell r="A760">
            <v>1210907</v>
          </cell>
          <cell r="B760">
            <v>4400</v>
          </cell>
          <cell r="C760" t="str">
            <v>EIA</v>
          </cell>
          <cell r="D760">
            <v>36110</v>
          </cell>
          <cell r="E760">
            <v>1998</v>
          </cell>
          <cell r="F760">
            <v>11</v>
          </cell>
          <cell r="G760" t="str">
            <v>COMPAÑIA DE INVERSIONES MINERAS Y AGRICOLAS LURIN S.A.</v>
          </cell>
          <cell r="H760" t="str">
            <v>PLANTA DE BENEFICIO CIMALSA</v>
          </cell>
          <cell r="I760" t="str">
            <v>INSTALACIÓN</v>
          </cell>
          <cell r="J760" t="str">
            <v>*150722&lt;br&gt;LIMA-HUAROCHIRI-SAN MATEO</v>
          </cell>
          <cell r="K760" t="str">
            <v>*1&lt;br&gt;ACEVEDO FERNANDEZ ELIAS</v>
          </cell>
          <cell r="L760" t="str">
            <v>ABANDONO</v>
          </cell>
          <cell r="P760" t="str">
            <v>USD</v>
          </cell>
        </row>
        <row r="761">
          <cell r="A761">
            <v>1232867</v>
          </cell>
          <cell r="B761">
            <v>438</v>
          </cell>
          <cell r="C761" t="str">
            <v>EIAsd</v>
          </cell>
          <cell r="D761">
            <v>36297</v>
          </cell>
          <cell r="E761">
            <v>1999</v>
          </cell>
          <cell r="F761">
            <v>5</v>
          </cell>
          <cell r="G761" t="str">
            <v>COMPAÑÍA DE MINAS BUENAVENTURA S.A.A.</v>
          </cell>
          <cell r="H761" t="str">
            <v>PROSPECTO TINQUICORRAL</v>
          </cell>
          <cell r="I761" t="str">
            <v>EXPLORACION</v>
          </cell>
          <cell r="J761" t="str">
            <v>*090106&lt;br&gt;HUANCAVELICA-HUANCAVELICA-HUACHOCOLPA</v>
          </cell>
          <cell r="K761" t="str">
            <v>*29&lt;br&gt;ARCHIVO</v>
          </cell>
          <cell r="L761" t="str">
            <v>APROBADO</v>
          </cell>
          <cell r="P761" t="str">
            <v>USD</v>
          </cell>
        </row>
        <row r="762">
          <cell r="A762">
            <v>1232869</v>
          </cell>
          <cell r="B762">
            <v>439</v>
          </cell>
          <cell r="C762" t="str">
            <v>EIAsd</v>
          </cell>
          <cell r="D762">
            <v>36297</v>
          </cell>
          <cell r="E762">
            <v>1999</v>
          </cell>
          <cell r="F762">
            <v>5</v>
          </cell>
          <cell r="G762" t="str">
            <v>COMPAÑÍA DE MINAS BUENAVENTURA S.A.A.</v>
          </cell>
          <cell r="H762" t="str">
            <v>PROSPECTO CCARHUARASO</v>
          </cell>
          <cell r="I762" t="str">
            <v>EXPLORACION</v>
          </cell>
          <cell r="J762" t="str">
            <v>*050905&lt;br&gt;AYACUCHO-SUCRE-HUACAÑA</v>
          </cell>
          <cell r="K762" t="str">
            <v>*29&lt;br&gt;ARCHIVO</v>
          </cell>
          <cell r="L762" t="str">
            <v>APROBADO</v>
          </cell>
          <cell r="P762" t="str">
            <v>USD</v>
          </cell>
        </row>
        <row r="763">
          <cell r="A763">
            <v>1232877</v>
          </cell>
          <cell r="B763">
            <v>443</v>
          </cell>
          <cell r="C763" t="str">
            <v>EIAsd</v>
          </cell>
          <cell r="D763">
            <v>36297</v>
          </cell>
          <cell r="E763">
            <v>1999</v>
          </cell>
          <cell r="F763">
            <v>5</v>
          </cell>
          <cell r="G763" t="str">
            <v>COMPAÑÍA DE MINAS BUENAVENTURA S.A.A.</v>
          </cell>
          <cell r="H763" t="str">
            <v>PROSPECTO CHURUROPAMPA</v>
          </cell>
          <cell r="I763" t="str">
            <v>EXPLORACION</v>
          </cell>
          <cell r="J763" t="str">
            <v>*021702&lt;br&gt;ANCASH-RECUAY-CATAC</v>
          </cell>
          <cell r="K763" t="str">
            <v>*44&lt;br&gt;MEDINA FERNANDO</v>
          </cell>
          <cell r="L763" t="str">
            <v>CONCLUIDO</v>
          </cell>
          <cell r="P763" t="str">
            <v>USD</v>
          </cell>
        </row>
        <row r="764">
          <cell r="A764">
            <v>1249769</v>
          </cell>
          <cell r="B764">
            <v>477</v>
          </cell>
          <cell r="C764" t="str">
            <v>EIAsd</v>
          </cell>
          <cell r="D764">
            <v>36385</v>
          </cell>
          <cell r="E764">
            <v>1999</v>
          </cell>
          <cell r="F764">
            <v>8</v>
          </cell>
          <cell r="G764" t="str">
            <v>COMPAÑÍA DE MINAS BUENAVENTURA S.A.A.</v>
          </cell>
          <cell r="H764" t="str">
            <v>LA ZANJA</v>
          </cell>
          <cell r="I764" t="str">
            <v>EXPLORACION</v>
          </cell>
          <cell r="J764" t="str">
            <v>*061112&lt;br&gt;CAJAMARCA-SAN MIGUEL-TONGOD</v>
          </cell>
          <cell r="K764" t="str">
            <v>*1&lt;br&gt;ACEVEDO FERNANDEZ ELIAS</v>
          </cell>
          <cell r="L764" t="str">
            <v>APROBADO</v>
          </cell>
          <cell r="P764" t="str">
            <v>USD</v>
          </cell>
        </row>
        <row r="765">
          <cell r="A765">
            <v>1320856</v>
          </cell>
          <cell r="B765">
            <v>638</v>
          </cell>
          <cell r="C765" t="str">
            <v>EIAsd</v>
          </cell>
          <cell r="D765">
            <v>37033</v>
          </cell>
          <cell r="E765">
            <v>2001</v>
          </cell>
          <cell r="F765">
            <v>5</v>
          </cell>
          <cell r="G765" t="str">
            <v>COMPAÑÍA DE MINAS BUENAVENTURA S.A.A.</v>
          </cell>
          <cell r="H765" t="str">
            <v>PROSPECTO LOS PIRCOS-CIRATO</v>
          </cell>
          <cell r="I765" t="str">
            <v>EXPLORACION</v>
          </cell>
          <cell r="J765" t="str">
            <v>*061309&lt;br&gt;CAJAMARCA-SANTA CRUZ-SEXI</v>
          </cell>
          <cell r="K765" t="str">
            <v>*57&lt;br&gt;SUAREZ JUAN</v>
          </cell>
          <cell r="L765" t="str">
            <v>APROBADO</v>
          </cell>
          <cell r="P765" t="str">
            <v>USD</v>
          </cell>
        </row>
        <row r="766">
          <cell r="A766">
            <v>1320860</v>
          </cell>
          <cell r="B766">
            <v>639</v>
          </cell>
          <cell r="C766" t="str">
            <v>EIAsd</v>
          </cell>
          <cell r="D766">
            <v>37033</v>
          </cell>
          <cell r="E766">
            <v>2001</v>
          </cell>
          <cell r="F766">
            <v>5</v>
          </cell>
          <cell r="G766" t="str">
            <v>COMPAÑÍA DE MINAS BUENAVENTURA S.A.A.</v>
          </cell>
          <cell r="H766" t="str">
            <v>SAMANA</v>
          </cell>
          <cell r="I766" t="str">
            <v>EXPLORACION</v>
          </cell>
          <cell r="J766" t="str">
            <v>*050611&lt;br&gt;AYACUCHO-LUCANAS-LUCANAS</v>
          </cell>
          <cell r="K766" t="str">
            <v>*1&lt;br&gt;ACEVEDO FERNANDEZ ELIAS</v>
          </cell>
          <cell r="L766" t="str">
            <v>APROBADO</v>
          </cell>
          <cell r="P766" t="str">
            <v>USD</v>
          </cell>
        </row>
        <row r="767">
          <cell r="A767">
            <v>1402937</v>
          </cell>
          <cell r="B767">
            <v>834</v>
          </cell>
          <cell r="C767" t="str">
            <v>EIAsd</v>
          </cell>
          <cell r="D767">
            <v>37686</v>
          </cell>
          <cell r="E767">
            <v>2003</v>
          </cell>
          <cell r="F767">
            <v>3</v>
          </cell>
          <cell r="G767" t="str">
            <v>COMPAÑÍA DE MINAS BUENAVENTURA S.A.A.</v>
          </cell>
          <cell r="H767" t="str">
            <v>LA ZANJA</v>
          </cell>
          <cell r="I767" t="str">
            <v>MODIFICACIÓN</v>
          </cell>
          <cell r="J767" t="str">
            <v>*061112&lt;br&gt;CAJAMARCA-SAN MIGUEL-TONGOD</v>
          </cell>
          <cell r="K767" t="str">
            <v>*1&lt;br&gt;ACEVEDO FERNANDEZ ELIAS</v>
          </cell>
          <cell r="L767" t="str">
            <v>APROBADO</v>
          </cell>
          <cell r="P767" t="str">
            <v>USD</v>
          </cell>
        </row>
        <row r="768">
          <cell r="A768">
            <v>1232871</v>
          </cell>
          <cell r="B768">
            <v>440</v>
          </cell>
          <cell r="C768" t="str">
            <v>DIA</v>
          </cell>
          <cell r="D768">
            <v>36297</v>
          </cell>
          <cell r="E768">
            <v>1999</v>
          </cell>
          <cell r="F768">
            <v>5</v>
          </cell>
          <cell r="G768" t="str">
            <v>COMPAÑÍA DE MINAS BUENAVENTURA S.A.A.</v>
          </cell>
          <cell r="H768" t="str">
            <v>EL RIFLE - RUMIMAQUI</v>
          </cell>
          <cell r="I768" t="str">
            <v>EL RIFLE - RUMIMAQUI</v>
          </cell>
          <cell r="J768" t="str">
            <v>*090118&lt;br&gt;HUANCAVELICA-HUANCAVELICA-ASCENSION</v>
          </cell>
          <cell r="K768" t="str">
            <v>*1&lt;br&gt;ACEVEDO FERNANDEZ ELIAS</v>
          </cell>
          <cell r="L768" t="str">
            <v>APROBADO</v>
          </cell>
          <cell r="P768" t="str">
            <v>USD</v>
          </cell>
        </row>
        <row r="769">
          <cell r="A769">
            <v>1232872</v>
          </cell>
          <cell r="B769">
            <v>441</v>
          </cell>
          <cell r="C769" t="str">
            <v>DIA</v>
          </cell>
          <cell r="D769">
            <v>36297</v>
          </cell>
          <cell r="E769">
            <v>1999</v>
          </cell>
          <cell r="F769">
            <v>5</v>
          </cell>
          <cell r="G769" t="str">
            <v>COMPAÑÍA DE MINAS BUENAVENTURA S.A.A.</v>
          </cell>
          <cell r="H769" t="str">
            <v>PASHPAP</v>
          </cell>
          <cell r="I769" t="str">
            <v>PASHPAP</v>
          </cell>
          <cell r="J769" t="str">
            <v>*021204&lt;br&gt;ANCASH-HUAYLAS-HUAYLAS</v>
          </cell>
          <cell r="K769" t="str">
            <v>*1&lt;br&gt;ACEVEDO FERNANDEZ ELIAS</v>
          </cell>
          <cell r="L769" t="str">
            <v>APROBADO</v>
          </cell>
          <cell r="P769" t="str">
            <v>USD</v>
          </cell>
        </row>
        <row r="770">
          <cell r="A770">
            <v>1232874</v>
          </cell>
          <cell r="B770">
            <v>442</v>
          </cell>
          <cell r="C770" t="str">
            <v>DIA</v>
          </cell>
          <cell r="D770">
            <v>36297</v>
          </cell>
          <cell r="E770">
            <v>1999</v>
          </cell>
          <cell r="F770">
            <v>5</v>
          </cell>
          <cell r="G770" t="str">
            <v>COMPAÑÍA DE MINAS BUENAVENTURA S.A.A.</v>
          </cell>
          <cell r="H770" t="str">
            <v>ALTO RURI</v>
          </cell>
          <cell r="I770" t="str">
            <v>ALTO RURI</v>
          </cell>
          <cell r="J770" t="str">
            <v>*020101&lt;br&gt;ANCASH-HUARAZ-HUARAZ</v>
          </cell>
          <cell r="K770" t="str">
            <v>*1&lt;br&gt;ACEVEDO FERNANDEZ ELIAS</v>
          </cell>
          <cell r="L770" t="str">
            <v>APROBADO</v>
          </cell>
          <cell r="P770" t="str">
            <v>USD</v>
          </cell>
        </row>
        <row r="771">
          <cell r="A771">
            <v>1232878</v>
          </cell>
          <cell r="B771">
            <v>444</v>
          </cell>
          <cell r="C771" t="str">
            <v>DIA</v>
          </cell>
          <cell r="D771">
            <v>36297</v>
          </cell>
          <cell r="E771">
            <v>1999</v>
          </cell>
          <cell r="F771">
            <v>5</v>
          </cell>
          <cell r="G771" t="str">
            <v>COMPAÑÍA DE MINAS BUENAVENTURA S.A.A.</v>
          </cell>
          <cell r="H771" t="str">
            <v>CERRO BLANCO</v>
          </cell>
          <cell r="I771" t="str">
            <v>CERRO BLANCO</v>
          </cell>
          <cell r="J771" t="str">
            <v>*150202&lt;br&gt;LIMA-BARRANCA-PARAMONGA</v>
          </cell>
          <cell r="K771" t="str">
            <v>*1&lt;br&gt;ACEVEDO FERNANDEZ ELIAS</v>
          </cell>
          <cell r="L771" t="str">
            <v>APROBADO</v>
          </cell>
          <cell r="P771" t="str">
            <v>USD</v>
          </cell>
        </row>
        <row r="772">
          <cell r="A772">
            <v>1256664</v>
          </cell>
          <cell r="B772">
            <v>491</v>
          </cell>
          <cell r="C772" t="str">
            <v>DIA</v>
          </cell>
          <cell r="D772">
            <v>36445</v>
          </cell>
          <cell r="E772">
            <v>1999</v>
          </cell>
          <cell r="F772">
            <v>10</v>
          </cell>
          <cell r="G772" t="str">
            <v>COMPAÑÍA DE MINAS BUENAVENTURA S.A.A.</v>
          </cell>
          <cell r="H772" t="str">
            <v>HUANCACANCHA</v>
          </cell>
          <cell r="I772" t="str">
            <v>HUANCACANCHA</v>
          </cell>
          <cell r="J772" t="str">
            <v>*021702&lt;br&gt;ANCASH-RECUAY-CATAC</v>
          </cell>
          <cell r="K772" t="str">
            <v>*1&lt;br&gt;ACEVEDO FERNANDEZ ELIAS</v>
          </cell>
          <cell r="L772" t="str">
            <v>APROBADO</v>
          </cell>
          <cell r="P772" t="str">
            <v>USD</v>
          </cell>
        </row>
        <row r="773">
          <cell r="A773">
            <v>1265647</v>
          </cell>
          <cell r="B773">
            <v>504</v>
          </cell>
          <cell r="C773" t="str">
            <v>DIA</v>
          </cell>
          <cell r="D773">
            <v>36529</v>
          </cell>
          <cell r="E773">
            <v>2000</v>
          </cell>
          <cell r="F773">
            <v>1</v>
          </cell>
          <cell r="G773" t="str">
            <v>COMPAÑÍA DE MINAS BUENAVENTURA S.A.A.</v>
          </cell>
          <cell r="H773" t="str">
            <v>BALCOMPATA</v>
          </cell>
          <cell r="I773" t="str">
            <v>BALCOMPATA</v>
          </cell>
          <cell r="J773" t="str">
            <v>*090101&lt;br&gt;HUANCAVELICA-HUANCAVELICA-HUANCAVELICA</v>
          </cell>
          <cell r="K773" t="str">
            <v>*1&lt;br&gt;ACEVEDO FERNANDEZ ELIAS</v>
          </cell>
          <cell r="L773" t="str">
            <v>APROBADO</v>
          </cell>
          <cell r="P773" t="str">
            <v>USD</v>
          </cell>
        </row>
        <row r="774">
          <cell r="A774">
            <v>1359800</v>
          </cell>
          <cell r="B774">
            <v>728</v>
          </cell>
          <cell r="C774" t="str">
            <v>DIA</v>
          </cell>
          <cell r="D774">
            <v>37362</v>
          </cell>
          <cell r="E774">
            <v>2002</v>
          </cell>
          <cell r="F774">
            <v>4</v>
          </cell>
          <cell r="G774" t="str">
            <v>COMPAÑÍA DE MINAS BUENAVENTURA S.A.A.</v>
          </cell>
          <cell r="H774" t="str">
            <v>HATUN ORCO</v>
          </cell>
          <cell r="I774" t="str">
            <v xml:space="preserve">HATUN ORCO </v>
          </cell>
          <cell r="J774" t="str">
            <v>*090613&lt;br&gt;HUANCAVELICA-HUAYTARA-SANTIAGO DE CHOCORVOS</v>
          </cell>
          <cell r="K774" t="str">
            <v>*57&lt;br&gt;SUAREZ JUAN</v>
          </cell>
          <cell r="L774" t="str">
            <v>APROBADO</v>
          </cell>
          <cell r="P774" t="str">
            <v>USD</v>
          </cell>
        </row>
        <row r="775">
          <cell r="A775">
            <v>1403519</v>
          </cell>
          <cell r="B775">
            <v>839</v>
          </cell>
          <cell r="C775" t="str">
            <v>DIA</v>
          </cell>
          <cell r="D775">
            <v>37691</v>
          </cell>
          <cell r="E775">
            <v>2003</v>
          </cell>
          <cell r="F775">
            <v>3</v>
          </cell>
          <cell r="G775" t="str">
            <v>COMPAÑÍA DE MINAS BUENAVENTURA S.A.A.</v>
          </cell>
          <cell r="H775" t="str">
            <v>SORAYA - PICHACANI</v>
          </cell>
          <cell r="I775" t="str">
            <v>SORAYA - PICHACANI</v>
          </cell>
          <cell r="J775" t="str">
            <v>*210113&lt;br&gt;PUNO-PUNO-SAN ANTONIO</v>
          </cell>
          <cell r="K775" t="str">
            <v>*35&lt;br&gt;BLANCO IRMA</v>
          </cell>
          <cell r="L775" t="str">
            <v>APROBADO</v>
          </cell>
          <cell r="P775" t="str">
            <v>USD</v>
          </cell>
        </row>
        <row r="776">
          <cell r="A776">
            <v>1467902</v>
          </cell>
          <cell r="B776">
            <v>1062</v>
          </cell>
          <cell r="C776" t="str">
            <v>DIA</v>
          </cell>
          <cell r="D776">
            <v>38125</v>
          </cell>
          <cell r="E776">
            <v>2004</v>
          </cell>
          <cell r="F776">
            <v>5</v>
          </cell>
          <cell r="G776" t="str">
            <v>COMPAÑÍA DE MINAS BUENAVENTURA S.A.A.</v>
          </cell>
          <cell r="I776" t="str">
            <v>PROSPECTO MALLAY</v>
          </cell>
          <cell r="J776" t="str">
            <v>*150901&lt;br&gt;LIMA-OYON-OYON</v>
          </cell>
          <cell r="K776" t="str">
            <v>*1&lt;br&gt;ACEVEDO FERNANDEZ ELIAS</v>
          </cell>
          <cell r="L776" t="str">
            <v>APROBADO</v>
          </cell>
          <cell r="P776" t="str">
            <v>USD</v>
          </cell>
        </row>
        <row r="777">
          <cell r="A777">
            <v>1468056</v>
          </cell>
          <cell r="B777">
            <v>1063</v>
          </cell>
          <cell r="C777" t="str">
            <v>DIA</v>
          </cell>
          <cell r="D777">
            <v>38126</v>
          </cell>
          <cell r="E777">
            <v>2004</v>
          </cell>
          <cell r="F777">
            <v>5</v>
          </cell>
          <cell r="G777" t="str">
            <v>COMPAÑÍA DE MINAS BUENAVENTURA S.A.A.</v>
          </cell>
          <cell r="H777" t="str">
            <v>PROYECTO ESTRELLA DEL NORTE</v>
          </cell>
          <cell r="I777" t="str">
            <v>PROSPECTO ESTRELLA DEL NORTE</v>
          </cell>
          <cell r="J777" t="str">
            <v>*021014&lt;br&gt;ANCASH-HUARI-SAN MARCOS</v>
          </cell>
          <cell r="K777" t="str">
            <v>*1&lt;br&gt;ACEVEDO FERNANDEZ ELIAS</v>
          </cell>
          <cell r="L777" t="str">
            <v>APROBADO</v>
          </cell>
          <cell r="P777" t="str">
            <v>USD</v>
          </cell>
        </row>
        <row r="778">
          <cell r="A778">
            <v>1500702</v>
          </cell>
          <cell r="B778">
            <v>1169</v>
          </cell>
          <cell r="C778" t="str">
            <v>DIA</v>
          </cell>
          <cell r="D778">
            <v>38300</v>
          </cell>
          <cell r="E778">
            <v>2004</v>
          </cell>
          <cell r="F778">
            <v>11</v>
          </cell>
          <cell r="G778" t="str">
            <v>COMPAÑÍA DE MINAS BUENAVENTURA S.A.A.</v>
          </cell>
          <cell r="H778" t="str">
            <v>CHILACOCHA</v>
          </cell>
          <cell r="I778" t="str">
            <v>CHILACOCHA</v>
          </cell>
          <cell r="J778" t="str">
            <v>*030303&lt;br&gt;APURIMAC-ANTABAMBA-HUAQUIRCA</v>
          </cell>
          <cell r="K778" t="str">
            <v>*47&lt;br&gt;PINEDO CESAR</v>
          </cell>
          <cell r="L778" t="str">
            <v>APROBADO</v>
          </cell>
          <cell r="P778" t="str">
            <v>USD</v>
          </cell>
        </row>
        <row r="779">
          <cell r="A779">
            <v>1502945</v>
          </cell>
          <cell r="B779">
            <v>1171</v>
          </cell>
          <cell r="C779" t="str">
            <v>DIA</v>
          </cell>
          <cell r="D779">
            <v>38310</v>
          </cell>
          <cell r="E779">
            <v>2004</v>
          </cell>
          <cell r="F779">
            <v>11</v>
          </cell>
          <cell r="G779" t="str">
            <v>COMPAÑÍA DE MINAS BUENAVENTURA S.A.A.</v>
          </cell>
          <cell r="I779" t="str">
            <v>ESPERANZA 2001</v>
          </cell>
          <cell r="J779" t="str">
            <v>*090301&lt;br&gt;HUANCAVELICA-ANGARAES-LIRCAY</v>
          </cell>
          <cell r="K779" t="str">
            <v>*1&lt;br&gt;ACEVEDO FERNANDEZ ELIAS</v>
          </cell>
          <cell r="L779" t="str">
            <v>APROBADO</v>
          </cell>
          <cell r="P779" t="str">
            <v>USD</v>
          </cell>
        </row>
        <row r="780">
          <cell r="A780">
            <v>1530867</v>
          </cell>
          <cell r="B780">
            <v>1259</v>
          </cell>
          <cell r="C780" t="str">
            <v>DIA</v>
          </cell>
          <cell r="D780">
            <v>38477</v>
          </cell>
          <cell r="E780">
            <v>2005</v>
          </cell>
          <cell r="F780">
            <v>5</v>
          </cell>
          <cell r="G780" t="str">
            <v>COMPAÑÍA DE MINAS BUENAVENTURA S.A.A.</v>
          </cell>
          <cell r="H780" t="str">
            <v>SICAN</v>
          </cell>
          <cell r="I780" t="str">
            <v>SICAN</v>
          </cell>
          <cell r="J780" t="str">
            <v>*140117&lt;br&gt;LAMBAYEQUE-CHICLAYO-PATAPO</v>
          </cell>
          <cell r="K780" t="str">
            <v>*56&lt;br&gt;SOLARI HENRY</v>
          </cell>
          <cell r="L780" t="str">
            <v>APROBADO</v>
          </cell>
          <cell r="P780" t="str">
            <v>USD</v>
          </cell>
        </row>
        <row r="781">
          <cell r="A781">
            <v>1531112</v>
          </cell>
          <cell r="B781">
            <v>1261</v>
          </cell>
          <cell r="C781" t="str">
            <v>DIA</v>
          </cell>
          <cell r="D781">
            <v>38478</v>
          </cell>
          <cell r="E781">
            <v>2005</v>
          </cell>
          <cell r="F781">
            <v>5</v>
          </cell>
          <cell r="G781" t="str">
            <v>COMPAÑÍA DE MINAS BUENAVENTURA S.A.A.</v>
          </cell>
          <cell r="H781" t="str">
            <v>COFRADIA</v>
          </cell>
          <cell r="I781" t="str">
            <v>COFRADIA</v>
          </cell>
          <cell r="J781" t="str">
            <v>*090607&lt;br&gt;HUANCAVELICA-HUAYTARA-PILPICHACA</v>
          </cell>
          <cell r="K781" t="str">
            <v>*1&lt;br&gt;ACEVEDO FERNANDEZ ELIAS</v>
          </cell>
          <cell r="L781" t="str">
            <v>APROBADO</v>
          </cell>
          <cell r="P781" t="str">
            <v>USD</v>
          </cell>
        </row>
        <row r="782">
          <cell r="A782">
            <v>1552807</v>
          </cell>
          <cell r="B782">
            <v>1306</v>
          </cell>
          <cell r="C782" t="str">
            <v>DIA</v>
          </cell>
          <cell r="D782">
            <v>38575</v>
          </cell>
          <cell r="E782">
            <v>2005</v>
          </cell>
          <cell r="F782">
            <v>8</v>
          </cell>
          <cell r="G782" t="str">
            <v>COMPAÑÍA DE MINAS BUENAVENTURA S.A.A.</v>
          </cell>
          <cell r="H782" t="str">
            <v>ANAMARAY</v>
          </cell>
          <cell r="I782" t="str">
            <v>ANAMARAY</v>
          </cell>
          <cell r="J782" t="str">
            <v>*150901&lt;br&gt;LIMA-OYON-OYON</v>
          </cell>
          <cell r="K782" t="str">
            <v>*1&lt;br&gt;ACEVEDO FERNANDEZ ELIAS</v>
          </cell>
          <cell r="L782" t="str">
            <v>APROBADO</v>
          </cell>
          <cell r="P782" t="str">
            <v>USD</v>
          </cell>
        </row>
        <row r="783">
          <cell r="A783">
            <v>1594589</v>
          </cell>
          <cell r="B783">
            <v>1402</v>
          </cell>
          <cell r="C783" t="str">
            <v>DIA</v>
          </cell>
          <cell r="D783">
            <v>38784</v>
          </cell>
          <cell r="E783">
            <v>2006</v>
          </cell>
          <cell r="F783">
            <v>3</v>
          </cell>
          <cell r="G783" t="str">
            <v>COMPAÑÍA DE MINAS BUENAVENTURA S.A.A.</v>
          </cell>
          <cell r="H783" t="str">
            <v>EL MILAGRO</v>
          </cell>
          <cell r="I783" t="str">
            <v>EL MILAGRO</v>
          </cell>
          <cell r="J783" t="str">
            <v>*050205&lt;br&gt;AYACUCHO-CANGALLO-PARAS</v>
          </cell>
          <cell r="K783" t="str">
            <v>*1&lt;br&gt;ACEVEDO FERNANDEZ ELIAS</v>
          </cell>
          <cell r="L783" t="str">
            <v>APROBADO</v>
          </cell>
          <cell r="P783" t="str">
            <v>USD</v>
          </cell>
        </row>
        <row r="784">
          <cell r="A784">
            <v>1615883</v>
          </cell>
          <cell r="B784">
            <v>1458</v>
          </cell>
          <cell r="C784" t="str">
            <v>DIA</v>
          </cell>
          <cell r="D784">
            <v>38895</v>
          </cell>
          <cell r="E784">
            <v>2006</v>
          </cell>
          <cell r="F784">
            <v>6</v>
          </cell>
          <cell r="G784" t="str">
            <v>COMPAÑÍA DE MINAS BUENAVENTURA S.A.A.</v>
          </cell>
          <cell r="I784" t="str">
            <v>TINYACLLA</v>
          </cell>
          <cell r="J784" t="str">
            <v>*090118&lt;br&gt;HUANCAVELICA-HUANCAVELICA-ASCENSION</v>
          </cell>
          <cell r="K784" t="str">
            <v>*49&lt;br&gt;RETAMOZO PLACIDO</v>
          </cell>
          <cell r="L784" t="str">
            <v>ENCAUSADO&lt;br/&gt;NOTIFICADO A LA EMPRESA</v>
          </cell>
          <cell r="P784" t="str">
            <v>USD</v>
          </cell>
        </row>
        <row r="785">
          <cell r="A785">
            <v>1627956</v>
          </cell>
          <cell r="B785">
            <v>1492</v>
          </cell>
          <cell r="C785" t="str">
            <v>DIA</v>
          </cell>
          <cell r="D785">
            <v>38947</v>
          </cell>
          <cell r="E785">
            <v>2006</v>
          </cell>
          <cell r="F785">
            <v>8</v>
          </cell>
          <cell r="G785" t="str">
            <v>COMPAÑÍA DE MINAS BUENAVENTURA S.A.A.</v>
          </cell>
          <cell r="I785" t="str">
            <v>FORTUNA</v>
          </cell>
          <cell r="J785" t="str">
            <v>*150901&lt;br&gt;LIMA-OYON-OYON</v>
          </cell>
          <cell r="K785" t="str">
            <v>*62&lt;br&gt;VILLEGAS ANA</v>
          </cell>
          <cell r="L785" t="str">
            <v>APROBADO</v>
          </cell>
          <cell r="P785" t="str">
            <v>USD</v>
          </cell>
        </row>
        <row r="786">
          <cell r="A786">
            <v>1631477</v>
          </cell>
          <cell r="B786">
            <v>1500</v>
          </cell>
          <cell r="C786" t="str">
            <v>DIA</v>
          </cell>
          <cell r="D786">
            <v>38961</v>
          </cell>
          <cell r="E786">
            <v>2006</v>
          </cell>
          <cell r="F786">
            <v>9</v>
          </cell>
          <cell r="G786" t="str">
            <v>COMPAÑÍA DE MINAS BUENAVENTURA S.A.A.</v>
          </cell>
          <cell r="H786" t="str">
            <v>TABLAPAMPA</v>
          </cell>
          <cell r="I786" t="str">
            <v>TABLAPAMPA</v>
          </cell>
          <cell r="J786" t="str">
            <v>*090304&lt;br&gt;HUANCAVELICA-ANGARAES-CCOCHACCASA</v>
          </cell>
          <cell r="K786" t="str">
            <v>*49&lt;br&gt;RETAMOZO PLACIDO</v>
          </cell>
          <cell r="L786" t="str">
            <v>APROBADO&lt;br/&gt;NOTIFICADO A LA EMPRESA</v>
          </cell>
          <cell r="P786" t="str">
            <v>USD</v>
          </cell>
        </row>
        <row r="787">
          <cell r="A787">
            <v>1631481</v>
          </cell>
          <cell r="B787">
            <v>1501</v>
          </cell>
          <cell r="C787" t="str">
            <v>DIA</v>
          </cell>
          <cell r="D787">
            <v>38961</v>
          </cell>
          <cell r="E787">
            <v>2006</v>
          </cell>
          <cell r="F787">
            <v>9</v>
          </cell>
          <cell r="G787" t="str">
            <v>COMPAÑÍA DE MINAS BUENAVENTURA S.A.A.</v>
          </cell>
          <cell r="I787" t="str">
            <v>JANCAPATA</v>
          </cell>
          <cell r="J787" t="str">
            <v>*190201&lt;br&gt;PASCO-DANIEL ALCIDES CARRION-YANAHUANCA</v>
          </cell>
          <cell r="K787" t="str">
            <v>*40&lt;br&gt;GUARNIZO JIMMY</v>
          </cell>
          <cell r="L787" t="str">
            <v>APROBADO</v>
          </cell>
          <cell r="P787" t="str">
            <v>USD</v>
          </cell>
        </row>
        <row r="788">
          <cell r="A788">
            <v>1652175</v>
          </cell>
          <cell r="B788">
            <v>1543</v>
          </cell>
          <cell r="C788" t="str">
            <v>DIA</v>
          </cell>
          <cell r="D788">
            <v>39049</v>
          </cell>
          <cell r="E788">
            <v>2006</v>
          </cell>
          <cell r="F788">
            <v>11</v>
          </cell>
          <cell r="G788" t="str">
            <v>COMPAÑÍA DE MINAS BUENAVENTURA S.A.A.</v>
          </cell>
          <cell r="H788" t="str">
            <v>EL RIFLE</v>
          </cell>
          <cell r="I788" t="str">
            <v>EL RIFLE</v>
          </cell>
          <cell r="J788" t="str">
            <v>*090119&lt;br&gt;HUANCAVELICA-HUANCAVELICA-HUANDO</v>
          </cell>
          <cell r="K788" t="str">
            <v>*1&lt;br&gt;ACEVEDO FERNANDEZ ELIAS</v>
          </cell>
          <cell r="L788" t="str">
            <v>APROBADO&lt;br/&gt;NOTIFICADO A LA EMPRESA</v>
          </cell>
          <cell r="P788" t="str">
            <v>USD</v>
          </cell>
        </row>
        <row r="789">
          <cell r="A789">
            <v>1653740</v>
          </cell>
          <cell r="B789">
            <v>1549</v>
          </cell>
          <cell r="C789" t="str">
            <v>DIA</v>
          </cell>
          <cell r="D789">
            <v>39055</v>
          </cell>
          <cell r="E789">
            <v>2006</v>
          </cell>
          <cell r="F789">
            <v>12</v>
          </cell>
          <cell r="G789" t="str">
            <v>COMPAÑÍA DE MINAS BUENAVENTURA S.A.A.</v>
          </cell>
          <cell r="H789" t="str">
            <v>EL FAIQUE</v>
          </cell>
          <cell r="I789" t="str">
            <v>EL FAIQUE</v>
          </cell>
          <cell r="J789" t="str">
            <v>*200404&lt;br&gt;PIURA-MORROPON-LA MATANZA</v>
          </cell>
          <cell r="K789" t="str">
            <v>*62&lt;br&gt;VILLEGAS ANA</v>
          </cell>
          <cell r="L789" t="str">
            <v>APROBADO&lt;br/&gt;NOTIFICADO A LA EMPRESA</v>
          </cell>
          <cell r="P789" t="str">
            <v>USD</v>
          </cell>
        </row>
        <row r="790">
          <cell r="A790">
            <v>1667662</v>
          </cell>
          <cell r="B790">
            <v>1582</v>
          </cell>
          <cell r="C790" t="str">
            <v>DIA</v>
          </cell>
          <cell r="D790">
            <v>39118</v>
          </cell>
          <cell r="E790">
            <v>2007</v>
          </cell>
          <cell r="F790">
            <v>2</v>
          </cell>
          <cell r="G790" t="str">
            <v>COMPAÑÍA DE MINAS BUENAVENTURA S.A.A.</v>
          </cell>
          <cell r="H790" t="str">
            <v>HUESO SUR</v>
          </cell>
          <cell r="I790" t="str">
            <v>HUESOS SUR - PACOMARCA</v>
          </cell>
          <cell r="J790" t="str">
            <v>*090608&lt;br&gt;HUANCAVELICA-HUAYTARA-QUERCO</v>
          </cell>
          <cell r="K790" t="str">
            <v>*1&lt;br&gt;ACEVEDO FERNANDEZ ELIAS</v>
          </cell>
          <cell r="L790" t="str">
            <v>APROBADO&lt;br/&gt;NOTIFICADO A LA EMPRESA</v>
          </cell>
          <cell r="P790" t="str">
            <v>USD</v>
          </cell>
        </row>
        <row r="791">
          <cell r="A791">
            <v>1675181</v>
          </cell>
          <cell r="B791">
            <v>1605</v>
          </cell>
          <cell r="C791" t="str">
            <v>DIA</v>
          </cell>
          <cell r="D791">
            <v>39150</v>
          </cell>
          <cell r="E791">
            <v>2007</v>
          </cell>
          <cell r="F791">
            <v>3</v>
          </cell>
          <cell r="G791" t="str">
            <v>COMPAÑÍA DE MINAS BUENAVENTURA S.A.A.</v>
          </cell>
          <cell r="I791" t="str">
            <v>YAURILLA</v>
          </cell>
          <cell r="J791" t="str">
            <v>*090607&lt;br&gt;HUANCAVELICA-HUAYTARA-PILPICHACA</v>
          </cell>
          <cell r="K791" t="str">
            <v>*33&lt;br&gt;BARBA LUIS</v>
          </cell>
          <cell r="L791" t="str">
            <v>DESISTIDO</v>
          </cell>
          <cell r="P791" t="str">
            <v>USD</v>
          </cell>
        </row>
        <row r="792">
          <cell r="A792">
            <v>1682921</v>
          </cell>
          <cell r="B792">
            <v>1626</v>
          </cell>
          <cell r="C792" t="str">
            <v>DIA</v>
          </cell>
          <cell r="D792">
            <v>39185</v>
          </cell>
          <cell r="E792">
            <v>2007</v>
          </cell>
          <cell r="F792">
            <v>4</v>
          </cell>
          <cell r="G792" t="str">
            <v>COMPAÑÍA DE MINAS BUENAVENTURA S.A.A.</v>
          </cell>
          <cell r="H792" t="str">
            <v>YAURILLA</v>
          </cell>
          <cell r="I792" t="str">
            <v>YAURILLA</v>
          </cell>
          <cell r="J792" t="str">
            <v>*090607&lt;br&gt;HUANCAVELICA-HUAYTARA-PILPICHACA</v>
          </cell>
          <cell r="K792" t="str">
            <v>*8&lt;br&gt;BREÑA TORRES GRACIELA</v>
          </cell>
          <cell r="L792" t="str">
            <v>APROBADO&lt;br/&gt;NOTIFICADO A LA EMPRESA</v>
          </cell>
          <cell r="P792" t="str">
            <v>USD</v>
          </cell>
        </row>
        <row r="793">
          <cell r="A793">
            <v>1724320</v>
          </cell>
          <cell r="B793">
            <v>1721</v>
          </cell>
          <cell r="C793" t="str">
            <v>DIA</v>
          </cell>
          <cell r="D793">
            <v>39357</v>
          </cell>
          <cell r="E793">
            <v>2007</v>
          </cell>
          <cell r="F793">
            <v>10</v>
          </cell>
          <cell r="G793" t="str">
            <v>COMPAÑÍA DE MINAS BUENAVENTURA S.A.A.</v>
          </cell>
          <cell r="H793" t="str">
            <v>TITICCASA</v>
          </cell>
          <cell r="I793" t="str">
            <v>TITICCASA</v>
          </cell>
          <cell r="J793" t="str">
            <v>*090607&lt;br&gt;HUANCAVELICA-HUAYTARA-PILPICHACA</v>
          </cell>
          <cell r="K793" t="str">
            <v>*8&lt;br&gt;BREÑA TORRES GRACIELA</v>
          </cell>
          <cell r="L793" t="str">
            <v>APROBADO&lt;br/&gt;NOTIFICADO A LA EMPRESA</v>
          </cell>
          <cell r="P793" t="str">
            <v>USD</v>
          </cell>
        </row>
        <row r="794">
          <cell r="A794">
            <v>1736317</v>
          </cell>
          <cell r="B794">
            <v>1747</v>
          </cell>
          <cell r="C794" t="str">
            <v>DIA</v>
          </cell>
          <cell r="D794">
            <v>39405</v>
          </cell>
          <cell r="E794">
            <v>2007</v>
          </cell>
          <cell r="F794">
            <v>11</v>
          </cell>
          <cell r="G794" t="str">
            <v>COMPAÑÍA DE MINAS BUENAVENTURA S.A.A.</v>
          </cell>
          <cell r="H794" t="str">
            <v>TITIMINAS</v>
          </cell>
          <cell r="I794" t="str">
            <v>TITIMINAS</v>
          </cell>
          <cell r="J794" t="str">
            <v>*050205&lt;br&gt;AYACUCHO-CANGALLO-PARAS</v>
          </cell>
          <cell r="K794" t="str">
            <v>*8&lt;br&gt;BREÑA TORRES GRACIELA</v>
          </cell>
          <cell r="L794" t="str">
            <v>APROBADO&lt;br/&gt;NOTIFICADO A LA EMPRESA</v>
          </cell>
          <cell r="P794" t="str">
            <v>USD</v>
          </cell>
        </row>
        <row r="795">
          <cell r="A795">
            <v>1736324</v>
          </cell>
          <cell r="B795">
            <v>1748</v>
          </cell>
          <cell r="C795" t="str">
            <v>DIA</v>
          </cell>
          <cell r="D795">
            <v>39402</v>
          </cell>
          <cell r="E795">
            <v>2007</v>
          </cell>
          <cell r="F795">
            <v>11</v>
          </cell>
          <cell r="G795" t="str">
            <v>COMPAÑÍA DE MINAS BUENAVENTURA S.A.A.</v>
          </cell>
          <cell r="H795" t="str">
            <v>TABLAPAMPA</v>
          </cell>
          <cell r="I795" t="str">
            <v>TABLAPAMPA</v>
          </cell>
          <cell r="J795" t="str">
            <v>*090304&lt;br&gt;HUANCAVELICA-ANGARAES-CCOCHACCASA</v>
          </cell>
          <cell r="K795" t="str">
            <v>*8&lt;br&gt;BREÑA TORRES GRACIELA</v>
          </cell>
          <cell r="L795" t="str">
            <v>APROBADO&lt;br/&gt;NOTIFICADO A LA EMPRESA</v>
          </cell>
          <cell r="P795" t="str">
            <v>USD</v>
          </cell>
        </row>
        <row r="796">
          <cell r="A796">
            <v>1410274</v>
          </cell>
          <cell r="B796">
            <v>874</v>
          </cell>
          <cell r="C796" t="str">
            <v>EIAsd</v>
          </cell>
          <cell r="D796">
            <v>37747</v>
          </cell>
          <cell r="E796">
            <v>2003</v>
          </cell>
          <cell r="F796">
            <v>5</v>
          </cell>
          <cell r="G796" t="str">
            <v>COMPAÑÍA DE MINAS BUENAVENTURA S.A.A.</v>
          </cell>
          <cell r="H796" t="str">
            <v>POZO RICO Y SAN PEDRO</v>
          </cell>
          <cell r="I796" t="str">
            <v>EXPLORACIÓN</v>
          </cell>
          <cell r="J796" t="str">
            <v>*190201&lt;br&gt;PASCO-DANIEL ALCIDES CARRION-YANAHUANCA</v>
          </cell>
          <cell r="K796" t="str">
            <v>*1&lt;br&gt;ACEVEDO FERNANDEZ ELIAS</v>
          </cell>
          <cell r="L796" t="str">
            <v>APROBADO</v>
          </cell>
          <cell r="P796" t="str">
            <v>USD</v>
          </cell>
        </row>
        <row r="797">
          <cell r="A797">
            <v>1736336</v>
          </cell>
          <cell r="B797">
            <v>1750</v>
          </cell>
          <cell r="C797" t="str">
            <v>DIA</v>
          </cell>
          <cell r="D797">
            <v>39405</v>
          </cell>
          <cell r="E797">
            <v>2007</v>
          </cell>
          <cell r="F797">
            <v>11</v>
          </cell>
          <cell r="G797" t="str">
            <v>COMPAÑÍA DE MINAS BUENAVENTURA S.A.A.</v>
          </cell>
          <cell r="H797" t="str">
            <v>CCORIPALLANA - HUAÑACANCHA</v>
          </cell>
          <cell r="I797" t="str">
            <v>CCORIPALLANA - HUAÑACANCHA</v>
          </cell>
          <cell r="J797" t="str">
            <v>*090615&lt;br&gt;HUANCAVELICA-HUAYTARA-SANTO DOMINGO DE CAPILLAS</v>
          </cell>
          <cell r="K797" t="str">
            <v>*8&lt;br&gt;BREÑA TORRES GRACIELA</v>
          </cell>
          <cell r="L797" t="str">
            <v>APROBADO</v>
          </cell>
          <cell r="P797" t="str">
            <v>USD</v>
          </cell>
        </row>
        <row r="798">
          <cell r="A798">
            <v>1758945</v>
          </cell>
          <cell r="B798">
            <v>1819</v>
          </cell>
          <cell r="C798" t="str">
            <v>DIA</v>
          </cell>
          <cell r="D798">
            <v>39490</v>
          </cell>
          <cell r="E798">
            <v>2008</v>
          </cell>
          <cell r="F798">
            <v>2</v>
          </cell>
          <cell r="G798" t="str">
            <v>COMPAÑÍA DE MINAS BUENAVENTURA S.A.A.</v>
          </cell>
          <cell r="H798" t="str">
            <v>FORTUNA</v>
          </cell>
          <cell r="I798" t="str">
            <v>FORTUNA (MODIFICACIÓN)</v>
          </cell>
          <cell r="J798" t="str">
            <v>*150901&lt;br&gt;LIMA-OYON-OYON</v>
          </cell>
          <cell r="K798" t="str">
            <v>*8&lt;br&gt;BREÑA TORRES GRACIELA</v>
          </cell>
          <cell r="L798" t="str">
            <v>APROBADO&lt;br/&gt;NOTIFICADO A LA EMPRESA</v>
          </cell>
          <cell r="P798" t="str">
            <v>USD</v>
          </cell>
        </row>
        <row r="799">
          <cell r="A799">
            <v>1770107</v>
          </cell>
          <cell r="B799">
            <v>1868</v>
          </cell>
          <cell r="C799" t="str">
            <v>DIA</v>
          </cell>
          <cell r="D799">
            <v>39535</v>
          </cell>
          <cell r="E799">
            <v>2008</v>
          </cell>
          <cell r="F799">
            <v>3</v>
          </cell>
          <cell r="G799" t="str">
            <v>COMPAÑÍA DE MINAS BUENAVENTURA S.A.A.</v>
          </cell>
          <cell r="H799" t="str">
            <v>CHUCAPACA</v>
          </cell>
          <cell r="I799" t="str">
            <v>CHUCAPACA</v>
          </cell>
          <cell r="J799" t="str">
            <v>*180204&lt;br&gt;MOQUEGUA-GENERAL SANCHEZ CERRO-ICHUÑA</v>
          </cell>
          <cell r="K799" t="str">
            <v>*8&lt;br&gt;BREÑA TORRES GRACIELA</v>
          </cell>
          <cell r="L799" t="str">
            <v>APROBADO&lt;br/&gt;NOTIFICADO A LA EMPRESA</v>
          </cell>
          <cell r="P799" t="str">
            <v>USD</v>
          </cell>
        </row>
        <row r="800">
          <cell r="A800">
            <v>1770633</v>
          </cell>
          <cell r="B800">
            <v>1876</v>
          </cell>
          <cell r="C800" t="str">
            <v>DIA</v>
          </cell>
          <cell r="D800">
            <v>39539</v>
          </cell>
          <cell r="E800">
            <v>2008</v>
          </cell>
          <cell r="F800">
            <v>4</v>
          </cell>
          <cell r="G800" t="str">
            <v>COMPAÑÍA DE MINAS BUENAVENTURA S.A.A.</v>
          </cell>
          <cell r="H800" t="str">
            <v>SEÑOR DE LOS DESAMPARADOS</v>
          </cell>
          <cell r="I800" t="str">
            <v>SEÑOR DE LOS DESAMPARADOS (SEGUNDA MODIFICACIÓN)</v>
          </cell>
          <cell r="J800" t="str">
            <v>*040404&lt;br&gt;AREQUIPA-CASTILLA-CHACHAS</v>
          </cell>
          <cell r="K800" t="str">
            <v>*8&lt;br&gt;BREÑA TORRES GRACIELA</v>
          </cell>
          <cell r="L800" t="str">
            <v>APROBADO&lt;br/&gt;NOTIFICADO A LA EMPRESA</v>
          </cell>
          <cell r="P800" t="str">
            <v>USD</v>
          </cell>
        </row>
        <row r="801">
          <cell r="A801">
            <v>1773724</v>
          </cell>
          <cell r="B801">
            <v>1883</v>
          </cell>
          <cell r="C801" t="str">
            <v>DIA</v>
          </cell>
          <cell r="D801">
            <v>39547</v>
          </cell>
          <cell r="E801">
            <v>2008</v>
          </cell>
          <cell r="F801">
            <v>4</v>
          </cell>
          <cell r="G801" t="str">
            <v>COMPAÑÍA DE MINAS BUENAVENTURA S.A.A.</v>
          </cell>
          <cell r="H801" t="str">
            <v>PAMPA CASTILLA</v>
          </cell>
          <cell r="I801" t="str">
            <v>PAMPA CASTILLA</v>
          </cell>
          <cell r="J801" t="str">
            <v>*090117&lt;br&gt;HUANCAVELICA-HUANCAVELICA-YAULI</v>
          </cell>
          <cell r="K801" t="str">
            <v>*8&lt;br&gt;BREÑA TORRES GRACIELA</v>
          </cell>
          <cell r="L801" t="str">
            <v>APROBADO&lt;br/&gt;NOTIFICADO A LA EMPRESA</v>
          </cell>
          <cell r="P801" t="str">
            <v>USD</v>
          </cell>
        </row>
        <row r="802">
          <cell r="A802">
            <v>1781679</v>
          </cell>
          <cell r="B802">
            <v>1910</v>
          </cell>
          <cell r="C802" t="str">
            <v>DIA</v>
          </cell>
          <cell r="D802">
            <v>39577</v>
          </cell>
          <cell r="E802">
            <v>2008</v>
          </cell>
          <cell r="F802">
            <v>5</v>
          </cell>
          <cell r="G802" t="str">
            <v>COMPAÑÍA DE MINAS BUENAVENTURA S.A.A.</v>
          </cell>
          <cell r="H802" t="str">
            <v>AYAMARCA</v>
          </cell>
          <cell r="I802" t="str">
            <v>AYAMARCA</v>
          </cell>
          <cell r="J802" t="str">
            <v>*090606&lt;br&gt;HUANCAVELICA-HUAYTARA-OCOYO</v>
          </cell>
          <cell r="K802" t="str">
            <v>*8&lt;br&gt;BREÑA TORRES GRACIELA</v>
          </cell>
          <cell r="L802" t="str">
            <v>APROBADO</v>
          </cell>
          <cell r="P802" t="str">
            <v>USD</v>
          </cell>
        </row>
        <row r="803">
          <cell r="A803">
            <v>1788893</v>
          </cell>
          <cell r="B803">
            <v>1917</v>
          </cell>
          <cell r="C803" t="str">
            <v>DIA</v>
          </cell>
          <cell r="D803">
            <v>39608</v>
          </cell>
          <cell r="E803">
            <v>2008</v>
          </cell>
          <cell r="F803">
            <v>6</v>
          </cell>
          <cell r="G803" t="str">
            <v>COMPAÑÍA DE MINAS BUENAVENTURA S.A.A.</v>
          </cell>
          <cell r="H803" t="str">
            <v>LUISHAJA</v>
          </cell>
          <cell r="I803" t="str">
            <v>LUISHAJA</v>
          </cell>
          <cell r="J803" t="str">
            <v>*090610&lt;br&gt;HUANCAVELICA-HUAYTARA-SAN ANTONIO DE CUSICANCHA</v>
          </cell>
          <cell r="K803" t="str">
            <v>*8&lt;br&gt;BREÑA TORRES GRACIELA</v>
          </cell>
          <cell r="L803" t="str">
            <v>APROBADO</v>
          </cell>
          <cell r="P803" t="str">
            <v>USD</v>
          </cell>
        </row>
        <row r="804">
          <cell r="A804">
            <v>1794031</v>
          </cell>
          <cell r="B804">
            <v>1922</v>
          </cell>
          <cell r="C804" t="str">
            <v>DIA</v>
          </cell>
          <cell r="D804">
            <v>39624</v>
          </cell>
          <cell r="E804">
            <v>2008</v>
          </cell>
          <cell r="F804">
            <v>6</v>
          </cell>
          <cell r="G804" t="str">
            <v>COMPAÑÍA DE MINAS BUENAVENTURA S.A.A.</v>
          </cell>
          <cell r="H804" t="str">
            <v>CHUCAPACA</v>
          </cell>
          <cell r="I804" t="str">
            <v>CHUCAPACA (MODIFICACION)</v>
          </cell>
          <cell r="J804" t="str">
            <v>*180204&lt;br&gt;MOQUEGUA-GENERAL SANCHEZ CERRO-ICHUÑA</v>
          </cell>
          <cell r="K804" t="str">
            <v>*8&lt;br&gt;BREÑA TORRES GRACIELA</v>
          </cell>
          <cell r="L804" t="str">
            <v>APROBADO&lt;br/&gt;NOTIFICADO A LA EMPRESA</v>
          </cell>
          <cell r="P804" t="str">
            <v>USD</v>
          </cell>
        </row>
        <row r="805">
          <cell r="A805">
            <v>1809033</v>
          </cell>
          <cell r="B805">
            <v>1931</v>
          </cell>
          <cell r="C805" t="str">
            <v>DIA</v>
          </cell>
          <cell r="D805">
            <v>39665</v>
          </cell>
          <cell r="E805">
            <v>2008</v>
          </cell>
          <cell r="F805">
            <v>8</v>
          </cell>
          <cell r="G805" t="str">
            <v>COMPAÑÍA DE MINAS BUENAVENTURA S.A.A.</v>
          </cell>
          <cell r="H805" t="str">
            <v>AUCCANCCA</v>
          </cell>
          <cell r="I805" t="str">
            <v>AUCCANCCA</v>
          </cell>
          <cell r="J805" t="str">
            <v>*050205&lt;br&gt;AYACUCHO-CANGALLO-PARAS</v>
          </cell>
          <cell r="K805" t="str">
            <v>*8&lt;br&gt;BREÑA TORRES GRACIELA</v>
          </cell>
          <cell r="L805" t="str">
            <v>DESISTIDO</v>
          </cell>
          <cell r="P805" t="str">
            <v>USD</v>
          </cell>
        </row>
        <row r="806">
          <cell r="A806">
            <v>1845099</v>
          </cell>
          <cell r="B806">
            <v>1983</v>
          </cell>
          <cell r="C806" t="str">
            <v>DIA</v>
          </cell>
          <cell r="D806">
            <v>39797</v>
          </cell>
          <cell r="E806">
            <v>2008</v>
          </cell>
          <cell r="F806">
            <v>12</v>
          </cell>
          <cell r="G806" t="str">
            <v>COMPAÑÍA DE MINAS BUENAVENTURA S.A.A.</v>
          </cell>
          <cell r="H806" t="str">
            <v>CHUCAPACA</v>
          </cell>
          <cell r="I806" t="str">
            <v>CHUCAPACA (SEGUNDA MODIFICACION)</v>
          </cell>
          <cell r="J806" t="str">
            <v>*180204&lt;br&gt;MOQUEGUA-GENERAL SANCHEZ CERRO-ICHUÑA</v>
          </cell>
          <cell r="K806" t="str">
            <v>*8&lt;br&gt;BREÑA TORRES GRACIELA</v>
          </cell>
          <cell r="L806" t="str">
            <v>APROBADO&lt;br/&gt;NOTIFICADO A LA EMPRESA</v>
          </cell>
          <cell r="P806" t="str">
            <v>USD</v>
          </cell>
        </row>
        <row r="807">
          <cell r="A807">
            <v>1861679</v>
          </cell>
          <cell r="B807">
            <v>2003</v>
          </cell>
          <cell r="C807" t="str">
            <v>DIA</v>
          </cell>
          <cell r="D807">
            <v>39862</v>
          </cell>
          <cell r="E807">
            <v>2009</v>
          </cell>
          <cell r="F807">
            <v>2</v>
          </cell>
          <cell r="G807" t="str">
            <v>COMPAÑÍA DE MINAS BUENAVENTURA S.A.A.</v>
          </cell>
          <cell r="H807" t="str">
            <v>PARIGUANAS</v>
          </cell>
          <cell r="I807" t="str">
            <v>PARIGUANAS</v>
          </cell>
          <cell r="J807" t="str">
            <v>*040404&lt;br&gt;AREQUIPA-CASTILLA-CHACHAS</v>
          </cell>
          <cell r="K807" t="str">
            <v>*8&lt;br&gt;BREÑA TORRES GRACIELA</v>
          </cell>
          <cell r="L807" t="str">
            <v>APROBADO&lt;br/&gt;NOTIFICADO A LA EMPRESA</v>
          </cell>
          <cell r="P807" t="str">
            <v>USD</v>
          </cell>
        </row>
        <row r="808">
          <cell r="A808">
            <v>1861683</v>
          </cell>
          <cell r="B808">
            <v>2004</v>
          </cell>
          <cell r="C808" t="str">
            <v>DIA</v>
          </cell>
          <cell r="D808">
            <v>39862</v>
          </cell>
          <cell r="E808">
            <v>2009</v>
          </cell>
          <cell r="F808">
            <v>2</v>
          </cell>
          <cell r="G808" t="str">
            <v>COMPAÑÍA DE MINAS BUENAVENTURA S.A.A.</v>
          </cell>
          <cell r="H808" t="str">
            <v>MULAÑAN</v>
          </cell>
          <cell r="I808" t="str">
            <v>MULAÑAN</v>
          </cell>
          <cell r="J808" t="str">
            <v>*040409&lt;br&gt;AREQUIPA-CASTILLA-ORCOPAMPA</v>
          </cell>
          <cell r="K808" t="str">
            <v>*8&lt;br&gt;BREÑA TORRES GRACIELA</v>
          </cell>
          <cell r="L808" t="str">
            <v>APROBADO&lt;br/&gt;NOTIFICADO A LA EMPRESA</v>
          </cell>
          <cell r="P808" t="str">
            <v>USD</v>
          </cell>
        </row>
        <row r="809">
          <cell r="A809">
            <v>1862907</v>
          </cell>
          <cell r="B809">
            <v>2006</v>
          </cell>
          <cell r="C809" t="str">
            <v>DIA</v>
          </cell>
          <cell r="D809">
            <v>39868</v>
          </cell>
          <cell r="E809">
            <v>2009</v>
          </cell>
          <cell r="F809">
            <v>2</v>
          </cell>
          <cell r="G809" t="str">
            <v>COMPAÑÍA DE MINAS BUENAVENTURA S.A.A.</v>
          </cell>
          <cell r="H809" t="str">
            <v>ACUMULACION ANCOYO</v>
          </cell>
          <cell r="I809" t="str">
            <v>SEÑOR DE LOS DESAMPARADOS (TERCERA MODIFICACION)</v>
          </cell>
          <cell r="J809" t="str">
            <v>*040404&lt;br&gt;AREQUIPA-CASTILLA-CHACHAS</v>
          </cell>
          <cell r="K809" t="str">
            <v>*8&lt;br&gt;BREÑA TORRES GRACIELA</v>
          </cell>
          <cell r="L809" t="str">
            <v>APROBADO&lt;br/&gt;NOTIFICADO A LA EMPRESA</v>
          </cell>
          <cell r="P809" t="str">
            <v>USD</v>
          </cell>
        </row>
        <row r="810">
          <cell r="A810">
            <v>1882063</v>
          </cell>
          <cell r="B810">
            <v>2023</v>
          </cell>
          <cell r="C810" t="str">
            <v>DIA</v>
          </cell>
          <cell r="D810">
            <v>39940</v>
          </cell>
          <cell r="E810">
            <v>2009</v>
          </cell>
          <cell r="F810">
            <v>5</v>
          </cell>
          <cell r="G810" t="str">
            <v>COMPAÑÍA DE MINAS BUENAVENTURA S.A.A.</v>
          </cell>
          <cell r="H810" t="str">
            <v>YANAORCCO</v>
          </cell>
          <cell r="I810" t="str">
            <v>YANAORCCO</v>
          </cell>
          <cell r="J810" t="str">
            <v>*090405&lt;br&gt;HUANCAVELICA-CASTROVIRREYNA-CHUPAMARCA</v>
          </cell>
          <cell r="K810" t="str">
            <v>*8&lt;br&gt;BREÑA TORRES GRACIELA</v>
          </cell>
          <cell r="L810" t="str">
            <v>APROBADO&lt;br/&gt;NOTIFICADO A LA EMPRESA</v>
          </cell>
          <cell r="P810" t="str">
            <v>USD</v>
          </cell>
        </row>
        <row r="811">
          <cell r="A811">
            <v>1889736</v>
          </cell>
          <cell r="B811">
            <v>2034</v>
          </cell>
          <cell r="C811" t="str">
            <v>DIA</v>
          </cell>
          <cell r="D811">
            <v>39966</v>
          </cell>
          <cell r="E811">
            <v>2009</v>
          </cell>
          <cell r="F811">
            <v>6</v>
          </cell>
          <cell r="G811" t="str">
            <v>COMPAÑÍA DE MINAS BUENAVENTURA S.A.A.</v>
          </cell>
          <cell r="H811" t="str">
            <v>QELLO QELLO</v>
          </cell>
          <cell r="I811" t="str">
            <v>QELLO QELLO</v>
          </cell>
          <cell r="J811" t="str">
            <v>*040409&lt;br&gt;AREQUIPA-CASTILLA-ORCOPAMPA</v>
          </cell>
          <cell r="K811" t="str">
            <v>*25&lt;br&gt;PRADO VELASQUEZ ALFONSO</v>
          </cell>
          <cell r="L811" t="str">
            <v>APROBADO&lt;br/&gt;NOTIFICADO A LA EMPRESA</v>
          </cell>
          <cell r="P811" t="str">
            <v>USD</v>
          </cell>
        </row>
        <row r="812">
          <cell r="A812">
            <v>1893809</v>
          </cell>
          <cell r="B812">
            <v>2035</v>
          </cell>
          <cell r="C812" t="str">
            <v>DIA</v>
          </cell>
          <cell r="D812">
            <v>39975</v>
          </cell>
          <cell r="E812">
            <v>2009</v>
          </cell>
          <cell r="F812">
            <v>6</v>
          </cell>
          <cell r="G812" t="str">
            <v>COMPAÑÍA DE MINAS BUENAVENTURA S.A.A.</v>
          </cell>
          <cell r="I812" t="str">
            <v>PUCAY</v>
          </cell>
          <cell r="J812" t="str">
            <v>*040405&lt;br&gt;AREQUIPA-CASTILLA-CHILCAYMARCA</v>
          </cell>
          <cell r="K812" t="str">
            <v>*8&lt;br&gt;BREÑA TORRES GRACIELA</v>
          </cell>
          <cell r="L812" t="str">
            <v>NO PRESENTADO&lt;br/&gt;NOTIFICADO A LA EMPRESA</v>
          </cell>
          <cell r="P812" t="str">
            <v>USD</v>
          </cell>
        </row>
        <row r="813">
          <cell r="A813">
            <v>1416499</v>
          </cell>
          <cell r="B813">
            <v>892</v>
          </cell>
          <cell r="C813" t="str">
            <v>EIAsd</v>
          </cell>
          <cell r="D813">
            <v>37791</v>
          </cell>
          <cell r="E813">
            <v>2003</v>
          </cell>
          <cell r="F813">
            <v>6</v>
          </cell>
          <cell r="G813" t="str">
            <v>COMPAÑÍA DE MINAS BUENAVENTURA S.A.A.</v>
          </cell>
          <cell r="H813" t="str">
            <v>AVENTURA III</v>
          </cell>
          <cell r="I813" t="str">
            <v>EXPLORACIÓN</v>
          </cell>
          <cell r="J813" t="str">
            <v>*130602&lt;br&gt;LA LIBERTAD-OTUZCO-AGALLPAMPA</v>
          </cell>
          <cell r="K813" t="str">
            <v>*35&lt;br&gt;BLANCO IRMA</v>
          </cell>
          <cell r="L813" t="str">
            <v>ABANDONO</v>
          </cell>
          <cell r="P813" t="str">
            <v>USD</v>
          </cell>
        </row>
        <row r="814">
          <cell r="A814">
            <v>1915265</v>
          </cell>
          <cell r="B814">
            <v>2060</v>
          </cell>
          <cell r="C814" t="str">
            <v>DIA</v>
          </cell>
          <cell r="D814">
            <v>40044</v>
          </cell>
          <cell r="E814">
            <v>2009</v>
          </cell>
          <cell r="F814">
            <v>8</v>
          </cell>
          <cell r="G814" t="str">
            <v>COMPAÑÍA DE MINAS BUENAVENTURA S.A.A.</v>
          </cell>
          <cell r="H814" t="str">
            <v>PUCAY</v>
          </cell>
          <cell r="I814" t="str">
            <v>PUCAY</v>
          </cell>
          <cell r="J814" t="str">
            <v>*040405&lt;br&gt;AREQUIPA-CASTILLA-CHILCAYMARCA</v>
          </cell>
          <cell r="K814" t="str">
            <v>*8&lt;br&gt;BREÑA TORRES GRACIELA</v>
          </cell>
          <cell r="L814" t="str">
            <v>APROBADO&lt;br/&gt;NOTIFICADO A LA EMPRESA</v>
          </cell>
          <cell r="P814" t="str">
            <v>USD</v>
          </cell>
        </row>
        <row r="815">
          <cell r="A815">
            <v>1931582</v>
          </cell>
          <cell r="B815">
            <v>2087</v>
          </cell>
          <cell r="C815" t="str">
            <v>DIA</v>
          </cell>
          <cell r="D815">
            <v>40102</v>
          </cell>
          <cell r="E815">
            <v>2009</v>
          </cell>
          <cell r="F815">
            <v>10</v>
          </cell>
          <cell r="G815" t="str">
            <v>COMPAÑÍA DE MINAS BUENAVENTURA S.A.A.</v>
          </cell>
          <cell r="H815" t="str">
            <v>TERCIOPELO</v>
          </cell>
          <cell r="I815" t="str">
            <v>TERCIOPELO</v>
          </cell>
          <cell r="J815" t="str">
            <v>*090101&lt;br&gt;HUANCAVELICA-HUANCAVELICA-HUANCAVELICA</v>
          </cell>
          <cell r="K815" t="str">
            <v>*8&lt;br&gt;BREÑA TORRES GRACIELA</v>
          </cell>
          <cell r="L815" t="str">
            <v>APROBADO&lt;br/&gt;NOTIFICADO A LA EMPRESA</v>
          </cell>
          <cell r="P815" t="str">
            <v>USD</v>
          </cell>
        </row>
        <row r="816">
          <cell r="A816">
            <v>1963482</v>
          </cell>
          <cell r="B816">
            <v>2143</v>
          </cell>
          <cell r="C816" t="str">
            <v>DIA</v>
          </cell>
          <cell r="D816">
            <v>40218</v>
          </cell>
          <cell r="E816">
            <v>2010</v>
          </cell>
          <cell r="F816">
            <v>2</v>
          </cell>
          <cell r="G816" t="str">
            <v>COMPAÑÍA DE MINAS BUENAVENTURA S.A.A.</v>
          </cell>
          <cell r="H816" t="str">
            <v>LA JOYA</v>
          </cell>
          <cell r="I816" t="str">
            <v>LA JOYA</v>
          </cell>
          <cell r="J816" t="str">
            <v>*020201&lt;br&gt;ANCASH-AIJA-AIJA</v>
          </cell>
          <cell r="K816" t="str">
            <v>*8&lt;br&gt;BREÑA TORRES GRACIELA</v>
          </cell>
          <cell r="L816" t="str">
            <v>NO PRESENTADO</v>
          </cell>
          <cell r="P816" t="str">
            <v>USD</v>
          </cell>
        </row>
        <row r="817">
          <cell r="A817">
            <v>1967930</v>
          </cell>
          <cell r="B817">
            <v>2150</v>
          </cell>
          <cell r="C817" t="str">
            <v>DIA</v>
          </cell>
          <cell r="D817">
            <v>40234</v>
          </cell>
          <cell r="E817">
            <v>2010</v>
          </cell>
          <cell r="F817">
            <v>2</v>
          </cell>
          <cell r="G817" t="str">
            <v>COMPAÑÍA DE MINAS BUENAVENTURA S.A.A.</v>
          </cell>
          <cell r="H817" t="str">
            <v>YUMPAG</v>
          </cell>
          <cell r="I817" t="str">
            <v>YUMPAG</v>
          </cell>
          <cell r="J817" t="str">
            <v>*190201&lt;br&gt;PASCO-DANIEL ALCIDES CARRION-YANAHUANCA</v>
          </cell>
          <cell r="K817" t="str">
            <v>*8&lt;br&gt;BREÑA TORRES GRACIELA</v>
          </cell>
          <cell r="L817" t="str">
            <v>APROBADO&lt;br/&gt;NOTIFICADO A LA EMPRESA</v>
          </cell>
          <cell r="P817" t="str">
            <v>USD</v>
          </cell>
        </row>
        <row r="818">
          <cell r="A818">
            <v>1967933</v>
          </cell>
          <cell r="B818">
            <v>2151</v>
          </cell>
          <cell r="C818" t="str">
            <v>DIA</v>
          </cell>
          <cell r="D818">
            <v>40234</v>
          </cell>
          <cell r="E818">
            <v>2010</v>
          </cell>
          <cell r="F818">
            <v>2</v>
          </cell>
          <cell r="G818" t="str">
            <v>COMPAÑÍA DE MINAS BUENAVENTURA S.A.A.</v>
          </cell>
          <cell r="H818" t="str">
            <v>LULICOCHA</v>
          </cell>
          <cell r="I818" t="str">
            <v>LULICOCHA</v>
          </cell>
          <cell r="J818" t="str">
            <v>*190201&lt;br&gt;PASCO-DANIEL ALCIDES CARRION-YANAHUANCA</v>
          </cell>
          <cell r="K818" t="str">
            <v>*8&lt;br&gt;BREÑA TORRES GRACIELA</v>
          </cell>
          <cell r="L818" t="str">
            <v>APROBADO&lt;br/&gt;NOTIFICADO A LA EMPRESA</v>
          </cell>
          <cell r="P818" t="str">
            <v>USD</v>
          </cell>
        </row>
        <row r="819">
          <cell r="A819">
            <v>1971256</v>
          </cell>
          <cell r="B819">
            <v>2156</v>
          </cell>
          <cell r="C819" t="str">
            <v>DIA</v>
          </cell>
          <cell r="D819">
            <v>40245</v>
          </cell>
          <cell r="E819">
            <v>2010</v>
          </cell>
          <cell r="F819">
            <v>3</v>
          </cell>
          <cell r="G819" t="str">
            <v>COMPAÑÍA DE MINAS BUENAVENTURA S.A.A.</v>
          </cell>
          <cell r="H819" t="str">
            <v>COLQUEMAYO</v>
          </cell>
          <cell r="I819" t="str">
            <v>COLQUEMAYO</v>
          </cell>
          <cell r="J819" t="str">
            <v>*180203&lt;br&gt;MOQUEGUA-GENERAL SANCHEZ CERRO-COALAQUE</v>
          </cell>
          <cell r="K819" t="str">
            <v>*8&lt;br&gt;BREÑA TORRES GRACIELA</v>
          </cell>
          <cell r="L819" t="str">
            <v>APROBADO&lt;br/&gt;NOTIFICADO A LA EMPRESA</v>
          </cell>
          <cell r="P819" t="str">
            <v>USD</v>
          </cell>
        </row>
        <row r="820">
          <cell r="A820">
            <v>1986251</v>
          </cell>
          <cell r="B820">
            <v>2182</v>
          </cell>
          <cell r="C820" t="str">
            <v>DIA</v>
          </cell>
          <cell r="D820">
            <v>40298</v>
          </cell>
          <cell r="E820">
            <v>2010</v>
          </cell>
          <cell r="F820">
            <v>4</v>
          </cell>
          <cell r="G820" t="str">
            <v>COMPAÑÍA DE MINAS BUENAVENTURA S.A.A.</v>
          </cell>
          <cell r="H820" t="str">
            <v>CHIPTAJ</v>
          </cell>
          <cell r="I820" t="str">
            <v>CHIPTAJ</v>
          </cell>
          <cell r="J820" t="str">
            <v>*150303&lt;br&gt;LIMA-CAJATAMBO-GORGOR</v>
          </cell>
          <cell r="K820" t="str">
            <v>*8&lt;br&gt;BREÑA TORRES GRACIELA</v>
          </cell>
          <cell r="L820" t="str">
            <v>APROBADO</v>
          </cell>
          <cell r="P820" t="str">
            <v>USD</v>
          </cell>
        </row>
        <row r="821">
          <cell r="A821">
            <v>1999340</v>
          </cell>
          <cell r="B821">
            <v>2207</v>
          </cell>
          <cell r="C821" t="str">
            <v>DIA</v>
          </cell>
          <cell r="D821">
            <v>40341</v>
          </cell>
          <cell r="E821">
            <v>2010</v>
          </cell>
          <cell r="F821">
            <v>6</v>
          </cell>
          <cell r="G821" t="str">
            <v>COMPAÑÍA DE MINAS BUENAVENTURA S.A.A.</v>
          </cell>
          <cell r="H821" t="str">
            <v>CHAJE</v>
          </cell>
          <cell r="I821" t="str">
            <v>CHAJE</v>
          </cell>
          <cell r="J821" t="str">
            <v>*180204&lt;br&gt;MOQUEGUA-GENERAL SANCHEZ CERRO-ICHUÑA</v>
          </cell>
          <cell r="K821" t="str">
            <v>*8&lt;br&gt;BREÑA TORRES GRACIELA</v>
          </cell>
          <cell r="L821" t="str">
            <v>APROBADO</v>
          </cell>
          <cell r="P821" t="str">
            <v>USD</v>
          </cell>
        </row>
        <row r="822">
          <cell r="A822">
            <v>2048150</v>
          </cell>
          <cell r="B822">
            <v>2315</v>
          </cell>
          <cell r="C822" t="str">
            <v>DIA</v>
          </cell>
          <cell r="D822">
            <v>40517</v>
          </cell>
          <cell r="E822">
            <v>2010</v>
          </cell>
          <cell r="F822">
            <v>12</v>
          </cell>
          <cell r="G822" t="str">
            <v>COMPAÑÍA DE MINAS BUENAVENTURA S.A.A.</v>
          </cell>
          <cell r="H822" t="str">
            <v>SANTA ROSA</v>
          </cell>
          <cell r="I822" t="str">
            <v>SANTA ROSA</v>
          </cell>
          <cell r="J822" t="str">
            <v>*150301&lt;br&gt;LIMA-CAJATAMBO-CAJATAMBO</v>
          </cell>
          <cell r="K822" t="str">
            <v>*25&lt;br&gt;PRADO VELASQUEZ ALFONSO</v>
          </cell>
          <cell r="L822" t="str">
            <v>ENCAUSADO&lt;br/&gt;NOTIFICADO A LA EMPRESA</v>
          </cell>
          <cell r="P822" t="str">
            <v>USD</v>
          </cell>
        </row>
        <row r="823">
          <cell r="A823">
            <v>2048407</v>
          </cell>
          <cell r="B823">
            <v>2317</v>
          </cell>
          <cell r="C823" t="str">
            <v>DIA</v>
          </cell>
          <cell r="D823">
            <v>40518</v>
          </cell>
          <cell r="E823">
            <v>2010</v>
          </cell>
          <cell r="F823">
            <v>12</v>
          </cell>
          <cell r="G823" t="str">
            <v>COMPAÑÍA DE MINAS BUENAVENTURA S.A.A.</v>
          </cell>
          <cell r="H823" t="str">
            <v>HUAMANIHUAYTA OESTE</v>
          </cell>
          <cell r="I823" t="str">
            <v>HUAMANIHUAYTA OESTE</v>
          </cell>
          <cell r="J823" t="str">
            <v>*040603&lt;br&gt;AREQUIPA-CONDESUYOS-CAYARANI</v>
          </cell>
          <cell r="K823" t="str">
            <v>*8&lt;br&gt;BREÑA TORRES GRACIELA</v>
          </cell>
          <cell r="L823" t="str">
            <v>APROBADO</v>
          </cell>
          <cell r="P823" t="str">
            <v>USD</v>
          </cell>
        </row>
        <row r="824">
          <cell r="A824">
            <v>2056026</v>
          </cell>
          <cell r="B824">
            <v>2338</v>
          </cell>
          <cell r="C824" t="str">
            <v>DIA</v>
          </cell>
          <cell r="D824">
            <v>40548</v>
          </cell>
          <cell r="E824">
            <v>2011</v>
          </cell>
          <cell r="F824">
            <v>1</v>
          </cell>
          <cell r="G824" t="str">
            <v>COMPAÑÍA DE MINAS BUENAVENTURA S.A.A.</v>
          </cell>
          <cell r="H824" t="str">
            <v>SANTA ROSA</v>
          </cell>
          <cell r="I824" t="str">
            <v>SANTA ROSA</v>
          </cell>
          <cell r="J824" t="str">
            <v>*150301&lt;br&gt;LIMA-CAJATAMBO-CAJATAMBO</v>
          </cell>
          <cell r="K824" t="str">
            <v>*8&lt;br&gt;BREÑA TORRES GRACIELA</v>
          </cell>
          <cell r="L824" t="str">
            <v>APROBADO&lt;br/&gt;NOTIFICADO A LA EMPRESA</v>
          </cell>
          <cell r="P824" t="str">
            <v>USD</v>
          </cell>
        </row>
        <row r="825">
          <cell r="A825">
            <v>2078845</v>
          </cell>
          <cell r="B825">
            <v>2381</v>
          </cell>
          <cell r="C825" t="str">
            <v>DIA</v>
          </cell>
          <cell r="D825">
            <v>40626</v>
          </cell>
          <cell r="E825">
            <v>2011</v>
          </cell>
          <cell r="F825">
            <v>3</v>
          </cell>
          <cell r="G825" t="str">
            <v>COMPAÑÍA DE MINAS BUENAVENTURA S.A.A.</v>
          </cell>
          <cell r="H825" t="str">
            <v>PUCARUMI</v>
          </cell>
          <cell r="I825" t="str">
            <v>PUCARUMI</v>
          </cell>
          <cell r="J825" t="str">
            <v>*090606&lt;br&gt;HUANCAVELICA-HUAYTARA-OCOYO</v>
          </cell>
          <cell r="K825" t="str">
            <v>*25&lt;br&gt;PRADO VELASQUEZ ALFONSO</v>
          </cell>
          <cell r="L825" t="str">
            <v>APROBADO&lt;br/&gt;NOTIFICADO A LA EMPRESA</v>
          </cell>
          <cell r="P825" t="str">
            <v>USD</v>
          </cell>
        </row>
        <row r="826">
          <cell r="A826">
            <v>2093057</v>
          </cell>
          <cell r="B826">
            <v>2414</v>
          </cell>
          <cell r="C826" t="str">
            <v>DIA</v>
          </cell>
          <cell r="D826">
            <v>40681</v>
          </cell>
          <cell r="E826">
            <v>2011</v>
          </cell>
          <cell r="F826">
            <v>5</v>
          </cell>
          <cell r="G826" t="str">
            <v>COMPAÑÍA DE MINAS BUENAVENTURA S.A.A.</v>
          </cell>
          <cell r="H826" t="str">
            <v>OCORURO</v>
          </cell>
          <cell r="I826" t="str">
            <v>OCORURO</v>
          </cell>
          <cell r="J826" t="str">
            <v>*040405&lt;br&gt;AREQUIPA-CASTILLA-CHILCAYMARCA</v>
          </cell>
          <cell r="K826" t="str">
            <v>*8&lt;br&gt;BREÑA TORRES GRACIELA</v>
          </cell>
          <cell r="L826" t="str">
            <v>NO PRESENTADO&lt;br/&gt;NOTIFICADO A LA EMPRESA</v>
          </cell>
          <cell r="P826" t="str">
            <v>USD</v>
          </cell>
        </row>
        <row r="827">
          <cell r="A827">
            <v>2094434</v>
          </cell>
          <cell r="B827">
            <v>2418</v>
          </cell>
          <cell r="C827" t="str">
            <v>DIA</v>
          </cell>
          <cell r="D827">
            <v>40688</v>
          </cell>
          <cell r="E827">
            <v>2011</v>
          </cell>
          <cell r="F827">
            <v>5</v>
          </cell>
          <cell r="G827" t="str">
            <v>COMPAÑÍA DE MINAS BUENAVENTURA S.A.A.</v>
          </cell>
          <cell r="H827" t="str">
            <v>PISQAHUANCA</v>
          </cell>
          <cell r="I827" t="str">
            <v>PISQAHUANCA</v>
          </cell>
          <cell r="J827" t="str">
            <v>*020201&lt;br&gt;ANCASH-AIJA-AIJA</v>
          </cell>
          <cell r="K827" t="str">
            <v>*8&lt;br&gt;BREÑA TORRES GRACIELA</v>
          </cell>
          <cell r="L827" t="str">
            <v>APROBADO&lt;br/&gt;NOTIFICADO A LA EMPRESA</v>
          </cell>
          <cell r="P827" t="str">
            <v>USD</v>
          </cell>
        </row>
        <row r="828">
          <cell r="A828">
            <v>2096445</v>
          </cell>
          <cell r="B828">
            <v>2424</v>
          </cell>
          <cell r="C828" t="str">
            <v>DIA</v>
          </cell>
          <cell r="D828">
            <v>40696</v>
          </cell>
          <cell r="E828">
            <v>2011</v>
          </cell>
          <cell r="F828">
            <v>6</v>
          </cell>
          <cell r="G828" t="str">
            <v>COMPAÑÍA DE MINAS BUENAVENTURA S.A.A.</v>
          </cell>
          <cell r="H828" t="str">
            <v>PUNCO</v>
          </cell>
          <cell r="I828" t="str">
            <v>PUNCO</v>
          </cell>
          <cell r="J828" t="str">
            <v>*040404&lt;br&gt;AREQUIPA-CASTILLA-CHACHAS</v>
          </cell>
          <cell r="K828" t="str">
            <v>*8&lt;br&gt;BREÑA TORRES GRACIELA</v>
          </cell>
          <cell r="L828" t="str">
            <v>APROBADO&lt;br/&gt;NOTIFICADO A LA EMPRESA</v>
          </cell>
          <cell r="P828" t="str">
            <v>USD</v>
          </cell>
        </row>
        <row r="829">
          <cell r="A829">
            <v>2120071</v>
          </cell>
          <cell r="B829">
            <v>2543</v>
          </cell>
          <cell r="C829" t="str">
            <v>DIA</v>
          </cell>
          <cell r="D829">
            <v>40770</v>
          </cell>
          <cell r="E829">
            <v>2011</v>
          </cell>
          <cell r="F829">
            <v>8</v>
          </cell>
          <cell r="G829" t="str">
            <v>COMPAÑÍA DE MINAS BUENAVENTURA S.A.A.</v>
          </cell>
          <cell r="H829" t="str">
            <v>PAULA</v>
          </cell>
          <cell r="I829" t="str">
            <v xml:space="preserve">PROYECTO DE EXPLORACIÓN </v>
          </cell>
          <cell r="J829" t="str">
            <v>*040406&lt;br&gt;AREQUIPA-CASTILLA-CHOCO</v>
          </cell>
          <cell r="K829" t="str">
            <v>*6&lt;br&gt;ATARAMA MORI DANNY,*8&lt;br&gt;BREÑA TORRES GRACIELA</v>
          </cell>
          <cell r="L829" t="str">
            <v>APROBADO&lt;br/&gt;NOTIFICADO A LA EMPRESA</v>
          </cell>
          <cell r="O829">
            <v>13900</v>
          </cell>
          <cell r="P829" t="str">
            <v>USD</v>
          </cell>
        </row>
        <row r="830">
          <cell r="A830">
            <v>2126235</v>
          </cell>
          <cell r="B830">
            <v>2629</v>
          </cell>
          <cell r="C830" t="str">
            <v>DIA</v>
          </cell>
          <cell r="D830">
            <v>40795</v>
          </cell>
          <cell r="E830">
            <v>2011</v>
          </cell>
          <cell r="F830">
            <v>9</v>
          </cell>
          <cell r="G830" t="str">
            <v>COMPAÑÍA DE MINAS BUENAVENTURA S.A.A.</v>
          </cell>
          <cell r="H830" t="str">
            <v>OCORURO</v>
          </cell>
          <cell r="I830" t="str">
            <v>OCORURO</v>
          </cell>
          <cell r="J830" t="str">
            <v>*040405&lt;br&gt;AREQUIPA-CASTILLA-CHILCAYMARCA</v>
          </cell>
          <cell r="K830" t="str">
            <v>*8&lt;br&gt;BREÑA TORRES GRACIELA,*147&lt;br&gt;PEREZ BALDEON KAREN,*25&lt;br&gt;PRADO VELASQUEZ ALFONSO</v>
          </cell>
          <cell r="L830" t="str">
            <v>APROBADO&lt;br/&gt;NOTIFICADO A LA EMPRESA</v>
          </cell>
          <cell r="O830">
            <v>98535</v>
          </cell>
          <cell r="P830" t="str">
            <v>USD</v>
          </cell>
        </row>
        <row r="831">
          <cell r="A831">
            <v>2136585</v>
          </cell>
          <cell r="B831">
            <v>2676</v>
          </cell>
          <cell r="C831" t="str">
            <v>DIA</v>
          </cell>
          <cell r="D831">
            <v>40834</v>
          </cell>
          <cell r="E831">
            <v>2011</v>
          </cell>
          <cell r="F831">
            <v>10</v>
          </cell>
          <cell r="G831" t="str">
            <v>COMPAÑÍA DE MINAS BUENAVENTURA S.A.A.</v>
          </cell>
          <cell r="H831" t="str">
            <v>HUNDIDA</v>
          </cell>
          <cell r="I831" t="str">
            <v>HUNDIDA</v>
          </cell>
          <cell r="J831" t="str">
            <v>*040301&lt;br&gt;AREQUIPA-CARAVELI-CARAVELI</v>
          </cell>
          <cell r="K831" t="str">
            <v>*8&lt;br&gt;BREÑA TORRES GRACIELA</v>
          </cell>
          <cell r="L831" t="str">
            <v>APROBADO&lt;br/&gt;NOTIFICADO A LA EMPRESA</v>
          </cell>
          <cell r="O831">
            <v>45000</v>
          </cell>
          <cell r="P831" t="str">
            <v>USD</v>
          </cell>
        </row>
        <row r="832">
          <cell r="A832">
            <v>2152111</v>
          </cell>
          <cell r="B832">
            <v>2720</v>
          </cell>
          <cell r="C832" t="str">
            <v>DIA</v>
          </cell>
          <cell r="D832">
            <v>40893</v>
          </cell>
          <cell r="E832">
            <v>2011</v>
          </cell>
          <cell r="F832">
            <v>12</v>
          </cell>
          <cell r="G832" t="str">
            <v>COMPAÑÍA DE MINAS BUENAVENTURA S.A.A.</v>
          </cell>
          <cell r="H832" t="str">
            <v>AGUILA</v>
          </cell>
          <cell r="I832" t="str">
            <v>AGUILA</v>
          </cell>
          <cell r="J832" t="str">
            <v>*040603&lt;br&gt;AREQUIPA-CONDESUYOS-CAYARANI</v>
          </cell>
          <cell r="K832" t="str">
            <v>*1&lt;br&gt;ACEVEDO FERNANDEZ ELIAS,*223&lt;br&gt;BARDALES CORONEL YOLANDA,*217&lt;br&gt;CASTELO MAMANCHURA GUSTAVO JAVIER,*180&lt;br&gt;RAMIREZ PALET ALDO,*147&lt;br&gt;PEREZ BALDEON KAREN,*82&lt;br&gt;TELLO ISLA ANA</v>
          </cell>
          <cell r="L832" t="str">
            <v>APROBADO&lt;br/&gt;NOTIFICADO A LA EMPRESA</v>
          </cell>
          <cell r="M832" t="str">
            <v>ResDirec-0349-2012/MEM-AAM</v>
          </cell>
          <cell r="N832" t="str">
            <v>26/10/2012</v>
          </cell>
          <cell r="O832">
            <v>207314</v>
          </cell>
          <cell r="P832" t="str">
            <v>USD</v>
          </cell>
        </row>
        <row r="833">
          <cell r="A833">
            <v>2191881</v>
          </cell>
          <cell r="B833">
            <v>3009</v>
          </cell>
          <cell r="C833" t="str">
            <v>DIA</v>
          </cell>
          <cell r="D833">
            <v>41050</v>
          </cell>
          <cell r="E833">
            <v>2012</v>
          </cell>
          <cell r="F833">
            <v>5</v>
          </cell>
          <cell r="G833" t="str">
            <v>COMPAÑÍA DE MINAS BUENAVENTURA S.A.A.</v>
          </cell>
          <cell r="H833" t="str">
            <v>SURICHATA</v>
          </cell>
          <cell r="I833" t="str">
            <v>SURICHATA</v>
          </cell>
          <cell r="J833" t="str">
            <v>*210111&lt;br&gt;PUNO-PUNO-PICHACANI</v>
          </cell>
          <cell r="K833" t="str">
            <v>*8&lt;br&gt;BREÑA TORRES GRACIELA,*310&lt;br&gt;ROSALES GONZALES LUIS ALBERTO,*179&lt;br&gt;ZEGARRA ANCAJIMA, ANA SOFIA</v>
          </cell>
          <cell r="L833" t="str">
            <v>DESISTIDO&lt;br/&gt;NOTIFICADO A LA EMPRESA</v>
          </cell>
          <cell r="M833" t="str">
            <v>ResDirec-0175-2012/MEM-AAM</v>
          </cell>
          <cell r="N833" t="str">
            <v>29/05/2012</v>
          </cell>
          <cell r="O833">
            <v>1000000</v>
          </cell>
          <cell r="P833" t="str">
            <v>USD</v>
          </cell>
        </row>
        <row r="834">
          <cell r="A834">
            <v>2195683</v>
          </cell>
          <cell r="B834">
            <v>3041</v>
          </cell>
          <cell r="C834" t="str">
            <v>DIA</v>
          </cell>
          <cell r="D834">
            <v>41065</v>
          </cell>
          <cell r="E834">
            <v>2012</v>
          </cell>
          <cell r="F834">
            <v>6</v>
          </cell>
          <cell r="G834" t="str">
            <v>COMPAÑÍA DE MINAS BUENAVENTURA S.A.A.</v>
          </cell>
          <cell r="H834" t="str">
            <v>SURICHATA</v>
          </cell>
          <cell r="I834" t="str">
            <v>SURICHATA</v>
          </cell>
          <cell r="J834" t="str">
            <v>*210111&lt;br&gt;PUNO-PUNO-PICHACANI</v>
          </cell>
          <cell r="K834" t="str">
            <v>*8&lt;br&gt;BREÑA TORRES GRACIELA,*179&lt;br&gt;ZEGARRA ANCAJIMA, ANA SOFIA,*147&lt;br&gt;PEREZ BALDEON KAREN</v>
          </cell>
          <cell r="L834" t="str">
            <v>APROBADO&lt;br/&gt;NOTIFICADO A LA EMPRESA</v>
          </cell>
          <cell r="O834">
            <v>1000000</v>
          </cell>
          <cell r="P834" t="str">
            <v>USD</v>
          </cell>
        </row>
        <row r="835">
          <cell r="A835">
            <v>2198972</v>
          </cell>
          <cell r="B835">
            <v>3055</v>
          </cell>
          <cell r="C835" t="str">
            <v>DIA</v>
          </cell>
          <cell r="D835">
            <v>41073</v>
          </cell>
          <cell r="E835">
            <v>2012</v>
          </cell>
          <cell r="F835">
            <v>6</v>
          </cell>
          <cell r="G835" t="str">
            <v>COMPAÑÍA DE MINAS BUENAVENTURA S.A.A.</v>
          </cell>
          <cell r="H835" t="str">
            <v>ESCOPETA</v>
          </cell>
          <cell r="I835" t="str">
            <v>ESCOPETA</v>
          </cell>
          <cell r="J835" t="str">
            <v>*090106&lt;br&gt;HUANCAVELICA-HUANCAVELICA-HUACHOCOLPA</v>
          </cell>
          <cell r="K835" t="str">
            <v>*8&lt;br&gt;BREÑA TORRES GRACIELA,*310&lt;br&gt;ROSALES GONZALES LUIS ALBERTO,*179&lt;br&gt;ZEGARRA ANCAJIMA, ANA SOFIA</v>
          </cell>
          <cell r="L835" t="str">
            <v>APROBADO&lt;br/&gt;NOTIFICADO A LA EMPRESA</v>
          </cell>
          <cell r="M835" t="str">
            <v>ResDirec-0223-2014/MEM-DGAAM</v>
          </cell>
          <cell r="N835" t="str">
            <v>08/05/2014</v>
          </cell>
          <cell r="O835">
            <v>1000000</v>
          </cell>
          <cell r="P835" t="str">
            <v>USD</v>
          </cell>
        </row>
        <row r="836">
          <cell r="A836">
            <v>2207645</v>
          </cell>
          <cell r="B836">
            <v>3062</v>
          </cell>
          <cell r="C836" t="str">
            <v>DIA</v>
          </cell>
          <cell r="D836">
            <v>41092</v>
          </cell>
          <cell r="E836">
            <v>2012</v>
          </cell>
          <cell r="F836">
            <v>7</v>
          </cell>
          <cell r="G836" t="str">
            <v>COMPAÑÍA DE MINAS BUENAVENTURA S.A.A.</v>
          </cell>
          <cell r="H836" t="str">
            <v>PUNCO</v>
          </cell>
          <cell r="I836" t="str">
            <v>PUNCO</v>
          </cell>
          <cell r="J836" t="str">
            <v>*040404&lt;br&gt;AREQUIPA-CASTILLA-CHACHAS,*040409&lt;br&gt;AREQUIPA-CASTILLA-ORCOPAMPA</v>
          </cell>
          <cell r="K836" t="str">
            <v>*8&lt;br&gt;BREÑA TORRES GRACIELA,*179&lt;br&gt;ZEGARRA ANCAJIMA, ANA SOFIA,*147&lt;br&gt;PEREZ BALDEON KAREN</v>
          </cell>
          <cell r="L836" t="str">
            <v>APROBADO&lt;br/&gt;NOTIFICADO A LA EMPRESA</v>
          </cell>
          <cell r="O836">
            <v>500000</v>
          </cell>
          <cell r="P836" t="str">
            <v>USD</v>
          </cell>
        </row>
        <row r="837">
          <cell r="A837">
            <v>2230084</v>
          </cell>
          <cell r="B837">
            <v>3175</v>
          </cell>
          <cell r="C837" t="str">
            <v>DIA</v>
          </cell>
          <cell r="D837">
            <v>41169</v>
          </cell>
          <cell r="E837">
            <v>2012</v>
          </cell>
          <cell r="F837">
            <v>9</v>
          </cell>
          <cell r="G837" t="str">
            <v>COMPAÑÍA DE MINAS BUENAVENTURA S.A.A.</v>
          </cell>
          <cell r="H837" t="str">
            <v>PROYECTO SAN LORENZO</v>
          </cell>
          <cell r="I837" t="str">
            <v>SAN LORENZO</v>
          </cell>
          <cell r="J837" t="str">
            <v>*190201&lt;br&gt;PASCO-DANIEL ALCIDES CARRION-YANAHUANCA</v>
          </cell>
          <cell r="K837" t="str">
            <v>*8&lt;br&gt;BREÑA TORRES GRACIELA,*179&lt;br&gt;ZEGARRA ANCAJIMA, ANA SOFIA,*147&lt;br&gt;PEREZ BALDEON KAREN</v>
          </cell>
          <cell r="L837" t="str">
            <v>APROBADO&lt;br/&gt;NOTIFICADO A LA EMPRESA</v>
          </cell>
          <cell r="M837" t="str">
            <v>ResDirec-0333-2014/MEM-DGAAM</v>
          </cell>
          <cell r="N837" t="str">
            <v>03/07/2014</v>
          </cell>
          <cell r="O837">
            <v>877000</v>
          </cell>
          <cell r="P837" t="str">
            <v>USD</v>
          </cell>
        </row>
        <row r="838">
          <cell r="A838">
            <v>2254607</v>
          </cell>
          <cell r="B838">
            <v>3299</v>
          </cell>
          <cell r="C838" t="str">
            <v>DIA</v>
          </cell>
          <cell r="D838">
            <v>41263</v>
          </cell>
          <cell r="E838">
            <v>2012</v>
          </cell>
          <cell r="F838">
            <v>12</v>
          </cell>
          <cell r="G838" t="str">
            <v>COMPAÑÍA DE MINAS BUENAVENTURA S.A.A.</v>
          </cell>
          <cell r="H838" t="str">
            <v>QELLO QELLO</v>
          </cell>
          <cell r="I838" t="str">
            <v>PROYECTO QUELLO QUELLO</v>
          </cell>
          <cell r="J838" t="str">
            <v>*040409&lt;br&gt;AREQUIPA-CASTILLA-ORCOPAMPA</v>
          </cell>
          <cell r="K838" t="str">
            <v>*8&lt;br&gt;BREÑA TORRES GRACIELA,*179&lt;br&gt;ZEGARRA ANCAJIMA, ANA SOFIA,*147&lt;br&gt;PEREZ BALDEON KAREN</v>
          </cell>
          <cell r="L838" t="str">
            <v>APROBADO&lt;br/&gt;NOTIFICADO A LA EMPRESA</v>
          </cell>
          <cell r="O838">
            <v>1000000</v>
          </cell>
          <cell r="P838" t="str">
            <v>USD</v>
          </cell>
        </row>
        <row r="839">
          <cell r="A839">
            <v>2291158</v>
          </cell>
          <cell r="B839">
            <v>3912</v>
          </cell>
          <cell r="C839" t="str">
            <v>DIA</v>
          </cell>
          <cell r="D839">
            <v>41404</v>
          </cell>
          <cell r="E839">
            <v>2013</v>
          </cell>
          <cell r="F839">
            <v>5</v>
          </cell>
          <cell r="G839" t="str">
            <v>COMPAÑÍA DE MINAS BUENAVENTURA S.A.A.</v>
          </cell>
          <cell r="H839" t="str">
            <v>ALLHUIRE</v>
          </cell>
          <cell r="I839" t="str">
            <v>ALLHUIRE</v>
          </cell>
          <cell r="J839" t="str">
            <v>*040404&lt;br&gt;AREQUIPA-CASTILLA-CHACHAS,*040409&lt;br&gt;AREQUIPA-CASTILLA-ORCOPAMPA</v>
          </cell>
          <cell r="K839" t="str">
            <v>*8&lt;br&gt;BREÑA TORRES GRACIELA,*310&lt;br&gt;ROSALES GONZALES LUIS ALBERTO,*179&lt;br&gt;ZEGARRA ANCAJIMA, ANA SOFIA</v>
          </cell>
          <cell r="L839" t="str">
            <v>APROBADO&lt;br/&gt;NOTIFICADO A LA EMPRESA</v>
          </cell>
          <cell r="O839">
            <v>1000000</v>
          </cell>
          <cell r="P839" t="str">
            <v>USD</v>
          </cell>
        </row>
        <row r="840">
          <cell r="A840">
            <v>2309189</v>
          </cell>
          <cell r="B840">
            <v>3946</v>
          </cell>
          <cell r="C840" t="str">
            <v>DIA</v>
          </cell>
          <cell r="D840">
            <v>41459</v>
          </cell>
          <cell r="E840">
            <v>2013</v>
          </cell>
          <cell r="F840">
            <v>7</v>
          </cell>
          <cell r="G840" t="str">
            <v>COMPAÑÍA DE MINAS BUENAVENTURA S.A.A.</v>
          </cell>
          <cell r="H840" t="str">
            <v>PATARA</v>
          </cell>
          <cell r="I840" t="str">
            <v>PATARA</v>
          </cell>
          <cell r="J840" t="str">
            <v>*090106&lt;br&gt;HUANCAVELICA-HUANCAVELICA-HUACHOCOLPA</v>
          </cell>
          <cell r="K840" t="str">
            <v>*8&lt;br&gt;BREÑA TORRES GRACIELA,*179&lt;br&gt;ZEGARRA ANCAJIMA, ANA SOFIA,*147&lt;br&gt;PEREZ BALDEON KAREN</v>
          </cell>
          <cell r="L840" t="str">
            <v>NO PRESENTADO&lt;br/&gt;NOTIFICADO A LA EMPRESA</v>
          </cell>
          <cell r="M840" t="str">
            <v>ResDirec-0258-2013/MEM-AAM</v>
          </cell>
          <cell r="N840" t="str">
            <v>17/07/2013</v>
          </cell>
          <cell r="O840">
            <v>1000000</v>
          </cell>
          <cell r="P840" t="str">
            <v>USD</v>
          </cell>
        </row>
        <row r="841">
          <cell r="A841">
            <v>2314578</v>
          </cell>
          <cell r="B841">
            <v>3956</v>
          </cell>
          <cell r="C841" t="str">
            <v>DIA</v>
          </cell>
          <cell r="D841">
            <v>41478</v>
          </cell>
          <cell r="E841">
            <v>2013</v>
          </cell>
          <cell r="F841">
            <v>7</v>
          </cell>
          <cell r="G841" t="str">
            <v>COMPAÑÍA DE MINAS BUENAVENTURA S.A.A.</v>
          </cell>
          <cell r="H841" t="str">
            <v>RECUPERADA</v>
          </cell>
          <cell r="I841" t="str">
            <v>PATARA</v>
          </cell>
          <cell r="J841" t="str">
            <v>*090106&lt;br&gt;HUANCAVELICA-HUANCAVELICA-HUACHOCOLPA</v>
          </cell>
          <cell r="K841" t="str">
            <v>*8&lt;br&gt;BREÑA TORRES GRACIELA,*179&lt;br&gt;ZEGARRA ANCAJIMA, ANA SOFIA,*147&lt;br&gt;PEREZ BALDEON KAREN</v>
          </cell>
          <cell r="L841" t="str">
            <v>APROBADO&lt;br/&gt;NOTIFICADO A LA EMPRESA</v>
          </cell>
          <cell r="O841">
            <v>1000000</v>
          </cell>
          <cell r="P841" t="str">
            <v>USD</v>
          </cell>
        </row>
        <row r="842">
          <cell r="A842">
            <v>2327877</v>
          </cell>
          <cell r="B842">
            <v>3990</v>
          </cell>
          <cell r="C842" t="str">
            <v>DIA</v>
          </cell>
          <cell r="D842">
            <v>41534</v>
          </cell>
          <cell r="E842">
            <v>2013</v>
          </cell>
          <cell r="F842">
            <v>9</v>
          </cell>
          <cell r="G842" t="str">
            <v>COMPAÑÍA DE MINAS BUENAVENTURA S.A.A.</v>
          </cell>
          <cell r="H842" t="str">
            <v>PACO PACO</v>
          </cell>
          <cell r="I842" t="str">
            <v>PACO PACO</v>
          </cell>
          <cell r="J842" t="str">
            <v>*040505&lt;br&gt;AREQUIPA-CAYLLOMA-CAYLLOMA</v>
          </cell>
          <cell r="K842" t="str">
            <v>*8&lt;br&gt;BREÑA TORRES GRACIELA,*310&lt;br&gt;ROSALES GONZALES LUIS ALBERTO,*179&lt;br&gt;ZEGARRA ANCAJIMA, ANA SOFIA,*147&lt;br&gt;PEREZ BALDEON KAREN</v>
          </cell>
          <cell r="L842" t="str">
            <v>APROBADO&lt;br/&gt;NOTIFICADO A LA EMPRESA</v>
          </cell>
          <cell r="O842">
            <v>2300000</v>
          </cell>
          <cell r="P842" t="str">
            <v>USD</v>
          </cell>
        </row>
        <row r="843">
          <cell r="A843">
            <v>2403147</v>
          </cell>
          <cell r="B843">
            <v>4245</v>
          </cell>
          <cell r="C843" t="str">
            <v>DIA</v>
          </cell>
          <cell r="D843">
            <v>41813</v>
          </cell>
          <cell r="E843">
            <v>2014</v>
          </cell>
          <cell r="F843">
            <v>6</v>
          </cell>
          <cell r="G843" t="str">
            <v>COMPAÑÍA DE MINAS BUENAVENTURA S.A.A.</v>
          </cell>
          <cell r="H843" t="str">
            <v>PISACCALLA</v>
          </cell>
          <cell r="I843" t="str">
            <v>PISACCALLA</v>
          </cell>
          <cell r="J843" t="str">
            <v>*050605&lt;br&gt;AYACUCHO-LUCANAS-CHAVIÑA,*050617&lt;br&gt;AYACUCHO-LUCANAS-SAN PEDRO</v>
          </cell>
          <cell r="K843" t="str">
            <v>*8&lt;br&gt;BREÑA TORRES GRACIELA,*341&lt;br&gt;INFANTE QUISPE, CESAR ANIBAL,*279&lt;br&gt;CRUZ LEDESMA, DEISY,*179&lt;br&gt;ZEGARRA ANCAJIMA, ANA SOFIA</v>
          </cell>
          <cell r="L843" t="str">
            <v>APROBADO&lt;br/&gt;NOTIFICADO A LA EMPRESA</v>
          </cell>
          <cell r="O843">
            <v>1000000</v>
          </cell>
          <cell r="P843" t="str">
            <v>USD</v>
          </cell>
        </row>
        <row r="844">
          <cell r="A844">
            <v>2434887</v>
          </cell>
          <cell r="B844">
            <v>5445</v>
          </cell>
          <cell r="C844" t="str">
            <v>DIA</v>
          </cell>
          <cell r="D844">
            <v>41911</v>
          </cell>
          <cell r="E844">
            <v>2014</v>
          </cell>
          <cell r="F844">
            <v>9</v>
          </cell>
          <cell r="G844" t="str">
            <v>COMPAÑÍA DE MINAS BUENAVENTURA S.A.A.</v>
          </cell>
          <cell r="H844" t="str">
            <v>MALLAY</v>
          </cell>
          <cell r="I844" t="str">
            <v>TERESA</v>
          </cell>
          <cell r="J844" t="str">
            <v>*150901&lt;br&gt;LIMA-OYON-OYON</v>
          </cell>
          <cell r="K844" t="str">
            <v>*8&lt;br&gt;BREÑA TORRES GRACIELA,*341&lt;br&gt;INFANTE QUISPE, CESAR ANIBAL,*279&lt;br&gt;CRUZ LEDESMA, DEISY,*179&lt;br&gt;ZEGARRA ANCAJIMA, ANA SOFIA</v>
          </cell>
          <cell r="L844" t="str">
            <v>APROBADO&lt;br/&gt;NOTIFICADO A LA EMPRESA</v>
          </cell>
          <cell r="O844">
            <v>1129000</v>
          </cell>
          <cell r="P844" t="str">
            <v>USD</v>
          </cell>
        </row>
        <row r="845">
          <cell r="A845">
            <v>2451736</v>
          </cell>
          <cell r="B845">
            <v>5540</v>
          </cell>
          <cell r="C845" t="str">
            <v>DIA</v>
          </cell>
          <cell r="D845">
            <v>41968</v>
          </cell>
          <cell r="E845">
            <v>2014</v>
          </cell>
          <cell r="F845">
            <v>11</v>
          </cell>
          <cell r="G845" t="str">
            <v>COMPAÑÍA DE MINAS BUENAVENTURA S.A.A.</v>
          </cell>
          <cell r="H845" t="str">
            <v>TAMBOMAYO</v>
          </cell>
          <cell r="I845" t="str">
            <v>BLANQUITA</v>
          </cell>
          <cell r="J845" t="str">
            <v>*040516&lt;br&gt;AREQUIPA-CAYLLOMA-TAPAY</v>
          </cell>
          <cell r="K845" t="str">
            <v>*8&lt;br&gt;BREÑA TORRES GRACIELA,*341&lt;br&gt;INFANTE QUISPE, CESAR ANIBAL,*310&lt;br&gt;ROSALES GONZALES LUIS ALBERTO,*179&lt;br&gt;ZEGARRA ANCAJIMA, ANA SOFIA</v>
          </cell>
          <cell r="L845" t="str">
            <v>APROBADO&lt;br/&gt;NOTIFICADO A LA EMPRESA</v>
          </cell>
          <cell r="O845">
            <v>297840</v>
          </cell>
          <cell r="P845" t="str">
            <v>USD</v>
          </cell>
        </row>
        <row r="846">
          <cell r="A846">
            <v>2488946</v>
          </cell>
          <cell r="B846">
            <v>5702</v>
          </cell>
          <cell r="C846" t="str">
            <v>DIA</v>
          </cell>
          <cell r="D846">
            <v>42104</v>
          </cell>
          <cell r="E846">
            <v>2015</v>
          </cell>
          <cell r="F846">
            <v>4</v>
          </cell>
          <cell r="G846" t="str">
            <v>COMPAÑÍA DE MINAS BUENAVENTURA S.A.A.</v>
          </cell>
          <cell r="H846" t="str">
            <v>MALLAY</v>
          </cell>
          <cell r="I846" t="str">
            <v>SAN SEBASTIÁN</v>
          </cell>
          <cell r="J846" t="str">
            <v>*150901&lt;br&gt;LIMA-OYON-OYON</v>
          </cell>
          <cell r="K846" t="str">
            <v>*8&lt;br&gt;BREÑA TORRES GRACIELA,*341&lt;br&gt;INFANTE QUISPE, CESAR ANIBAL,*332&lt;br&gt;CANO VARGAS, SAMIR (APOYO),*310&lt;br&gt;ROSALES GONZALES LUIS ALBERTO</v>
          </cell>
          <cell r="L846" t="str">
            <v>APROBADO&lt;br/&gt;NOTIFICADO A LA EMPRESA</v>
          </cell>
          <cell r="M846" t="str">
            <v>ResDirec-0118-2015/MEM-DGAAM</v>
          </cell>
          <cell r="N846" t="str">
            <v>27/02/2015</v>
          </cell>
          <cell r="O846">
            <v>415703</v>
          </cell>
          <cell r="P846" t="str">
            <v>USD</v>
          </cell>
        </row>
        <row r="847">
          <cell r="A847">
            <v>2641533</v>
          </cell>
          <cell r="B847">
            <v>6247</v>
          </cell>
          <cell r="C847" t="str">
            <v>DIA</v>
          </cell>
          <cell r="D847">
            <v>42633</v>
          </cell>
          <cell r="E847">
            <v>2016</v>
          </cell>
          <cell r="F847">
            <v>9</v>
          </cell>
          <cell r="G847" t="str">
            <v>COMPAÑÍA DE MINAS BUENAVENTURA S.A.A.</v>
          </cell>
          <cell r="H847" t="str">
            <v>ASUNCION</v>
          </cell>
          <cell r="I847" t="str">
            <v>PROYECTO DE EXPLORACION ASUNCION</v>
          </cell>
          <cell r="J847" t="str">
            <v>*040516&lt;br&gt;AREQUIPA-CAYLLOMA-TAPAY</v>
          </cell>
          <cell r="K847" t="str">
            <v>*25&lt;br&gt;PRADO VELASQUEZ ALFONSO,*310&lt;br&gt;ROSALES GONZALES LUIS ALBERTO,*164&lt;br&gt;TREJO PANTOJA CYNTHIA</v>
          </cell>
          <cell r="L847" t="str">
            <v>DESISTIDO&lt;br/&gt;NOTIFICADO A LA EMPRESA</v>
          </cell>
          <cell r="M847" t="str">
            <v>ResDirec-0294-2016/MEM-DGAAM</v>
          </cell>
          <cell r="N847" t="str">
            <v>07/10/2016</v>
          </cell>
          <cell r="O847">
            <v>1000000</v>
          </cell>
          <cell r="P847" t="str">
            <v>USD</v>
          </cell>
        </row>
        <row r="848">
          <cell r="A848">
            <v>2650497</v>
          </cell>
          <cell r="B848">
            <v>6859</v>
          </cell>
          <cell r="C848" t="str">
            <v>DIA</v>
          </cell>
          <cell r="D848">
            <v>42664</v>
          </cell>
          <cell r="E848">
            <v>2016</v>
          </cell>
          <cell r="F848">
            <v>10</v>
          </cell>
          <cell r="G848" t="str">
            <v>COMPAÑÍA DE MINAS BUENAVENTURA S.A.A.</v>
          </cell>
          <cell r="H848" t="str">
            <v>ASUNCIÓN</v>
          </cell>
          <cell r="I848" t="str">
            <v>PROYECTO DE EXPLORACIÓN ASUNCIÓN</v>
          </cell>
          <cell r="J848" t="str">
            <v>*040516&lt;br&gt;AREQUIPA-CAYLLOMA-TAPAY</v>
          </cell>
          <cell r="K848" t="str">
            <v>*25&lt;br&gt;PRADO VELASQUEZ ALFONSO,*310&lt;br&gt;ROSALES GONZALES LUIS ALBERTO,*67&lt;br&gt;PIZARRO LLANOS RICHARD</v>
          </cell>
          <cell r="L848" t="str">
            <v>APROBADO&lt;br/&gt;NOTIFICADO A LA EMPRESA</v>
          </cell>
          <cell r="O848">
            <v>0</v>
          </cell>
          <cell r="P848" t="str">
            <v>USD</v>
          </cell>
        </row>
        <row r="849">
          <cell r="A849">
            <v>2737263</v>
          </cell>
          <cell r="B849">
            <v>7275</v>
          </cell>
          <cell r="C849" t="str">
            <v>DIA</v>
          </cell>
          <cell r="D849">
            <v>42982</v>
          </cell>
          <cell r="E849">
            <v>2017</v>
          </cell>
          <cell r="F849">
            <v>9</v>
          </cell>
          <cell r="G849" t="str">
            <v>COMPAÑÍA DE MINAS BUENAVENTURA S.A.A.</v>
          </cell>
          <cell r="H849" t="str">
            <v>TAMBOMAYO</v>
          </cell>
          <cell r="I849" t="str">
            <v>GABY</v>
          </cell>
          <cell r="J849" t="str">
            <v>*040510&lt;br&gt;AREQUIPA-CAYLLOMA-LARI</v>
          </cell>
          <cell r="K849" t="str">
            <v>*25&lt;br&gt;PRADO VELASQUEZ ALFONSO,*518&lt;br&gt;CHUQUIMANTARI ARTEAGA RUDDY ANDRE (APOYO),*509&lt;br&gt;CRUZ LEDESMA, DEISY ROSALIA,*310&lt;br&gt;ROSALES GONZALES LUIS ALBERTO</v>
          </cell>
          <cell r="L849" t="str">
            <v>APROBADO&lt;br/&gt;NOTIFICADO A LA EMPRESA</v>
          </cell>
          <cell r="O849">
            <v>600000</v>
          </cell>
          <cell r="P849" t="str">
            <v>USD</v>
          </cell>
        </row>
        <row r="850">
          <cell r="A850">
            <v>2766864</v>
          </cell>
          <cell r="B850">
            <v>7427</v>
          </cell>
          <cell r="C850" t="str">
            <v>DIA</v>
          </cell>
          <cell r="D850">
            <v>43074</v>
          </cell>
          <cell r="E850">
            <v>2017</v>
          </cell>
          <cell r="F850">
            <v>12</v>
          </cell>
          <cell r="G850" t="str">
            <v>COMPAÑÍA DE MINAS BUENAVENTURA S.A.A.</v>
          </cell>
          <cell r="H850" t="str">
            <v>CCELLOCCASA</v>
          </cell>
          <cell r="I850" t="str">
            <v>CCELLOCCASA</v>
          </cell>
          <cell r="J850" t="str">
            <v>*050601&lt;br&gt;AYACUCHO-LUCANAS-PUQUIO</v>
          </cell>
          <cell r="K85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850" t="str">
            <v>APROBADO&lt;br/&gt;NOTIFICADO A LA EMPRESA</v>
          </cell>
          <cell r="O850">
            <v>700000</v>
          </cell>
          <cell r="P850" t="str">
            <v>USD</v>
          </cell>
        </row>
        <row r="851">
          <cell r="A851">
            <v>2902093</v>
          </cell>
          <cell r="B851">
            <v>7835</v>
          </cell>
          <cell r="C851" t="str">
            <v>DIA</v>
          </cell>
          <cell r="D851">
            <v>43515</v>
          </cell>
          <cell r="E851">
            <v>2019</v>
          </cell>
          <cell r="F851">
            <v>2</v>
          </cell>
          <cell r="G851" t="str">
            <v>COMPAÑÍA DE MINAS BUENAVENTURA S.A.A.</v>
          </cell>
          <cell r="H851" t="str">
            <v>ORCOPAMPA</v>
          </cell>
          <cell r="I851" t="str">
            <v>PROYECTO DE EXPLORACIÓN LA PAMPA</v>
          </cell>
          <cell r="J851" t="str">
            <v>*040405&lt;br&gt;AREQUIPA-CASTILLA-CHILCAYMARCA,*040409&lt;br&gt;AREQUIPA-CASTILLA-ORCOPAMPA</v>
          </cell>
          <cell r="K851" t="str">
            <v>*25&lt;br&gt;PRADO VELASQUEZ ALFONSO,*635&lt;br&gt;LEON SAAVEDRA SEBASTIAN,*610&lt;br&gt;FARFAN REYES MIRIAM ELIZABETH,*599&lt;br&gt;CHUQUIMANTARI ARTEAGA,RUDDY ANDRE</v>
          </cell>
          <cell r="L851" t="str">
            <v>INADMISIBLE&lt;br/&gt;NOTIFICADO A LA EMPRESA</v>
          </cell>
          <cell r="M851" t="str">
            <v>ResDirec-0049-2019/MEM-DGAAM</v>
          </cell>
          <cell r="N851" t="str">
            <v>04/04/2019</v>
          </cell>
          <cell r="O851">
            <v>486000</v>
          </cell>
          <cell r="P851" t="str">
            <v>USD</v>
          </cell>
        </row>
        <row r="852">
          <cell r="A852">
            <v>3097631</v>
          </cell>
          <cell r="B852">
            <v>8595</v>
          </cell>
          <cell r="C852" t="str">
            <v>DIA</v>
          </cell>
          <cell r="D852">
            <v>44162</v>
          </cell>
          <cell r="E852">
            <v>2020</v>
          </cell>
          <cell r="F852">
            <v>11</v>
          </cell>
          <cell r="G852" t="str">
            <v>COMPAÑÍA DE MINAS BUENAVENTURA S.A.A.</v>
          </cell>
          <cell r="H852" t="str">
            <v xml:space="preserve">PROYECTO DE EXPLORACIÓN MINERA DON JORGE </v>
          </cell>
          <cell r="I852" t="str">
            <v>PROYECTO DE EXPLORACIÓN MINERA DON JORGE</v>
          </cell>
          <cell r="J852" t="str">
            <v>*210709&lt;br&gt;PUNO-LAMPA-SANTA LUCIA</v>
          </cell>
          <cell r="K852" t="str">
            <v>*1&lt;br&gt;ACEVEDO FERNANDEZ ELIAS,*695&lt;br&gt;BALLADARES ZEVALLOS CARMEN PAOLA,*684&lt;br&gt;MARTEL GORA MIGUEL LUIS,*643&lt;br&gt;NISSE MEI-LIN GARCIA LAY,*311&lt;br&gt;ROJAS VALLADARES, TANIA LUPE,*220&lt;br&gt;VILLACORTA OLAZA MARCO ANTONIO</v>
          </cell>
          <cell r="L852" t="str">
            <v>EVALUACIÓN</v>
          </cell>
          <cell r="O852">
            <v>976000</v>
          </cell>
          <cell r="P852" t="str">
            <v>USD</v>
          </cell>
        </row>
        <row r="853">
          <cell r="A853">
            <v>1432874</v>
          </cell>
          <cell r="B853">
            <v>951</v>
          </cell>
          <cell r="C853" t="str">
            <v>EIAsd</v>
          </cell>
          <cell r="D853">
            <v>37908</v>
          </cell>
          <cell r="E853">
            <v>2003</v>
          </cell>
          <cell r="F853">
            <v>10</v>
          </cell>
          <cell r="G853" t="str">
            <v>COMPAÑÍA DE MINAS BUENAVENTURA S.A.A.</v>
          </cell>
          <cell r="H853" t="str">
            <v>PAMPA ANDINO</v>
          </cell>
          <cell r="I853" t="str">
            <v>EXPLORACIÓN</v>
          </cell>
          <cell r="J853" t="str">
            <v>*110209&lt;br&gt;ICA-CHINCHA-SAN PEDRO DE HUACARPANA</v>
          </cell>
          <cell r="K853" t="str">
            <v>*1&lt;br&gt;ACEVEDO FERNANDEZ ELIAS</v>
          </cell>
          <cell r="L853" t="str">
            <v>APROBADO</v>
          </cell>
          <cell r="P853" t="str">
            <v>USD</v>
          </cell>
        </row>
        <row r="854">
          <cell r="A854">
            <v>1456929</v>
          </cell>
          <cell r="B854">
            <v>1031</v>
          </cell>
          <cell r="C854" t="str">
            <v>EIAsd</v>
          </cell>
          <cell r="D854">
            <v>38055</v>
          </cell>
          <cell r="E854">
            <v>2004</v>
          </cell>
          <cell r="F854">
            <v>3</v>
          </cell>
          <cell r="G854" t="str">
            <v>COMPAÑÍA DE MINAS BUENAVENTURA S.A.A.</v>
          </cell>
          <cell r="H854" t="str">
            <v>LA ZANJA</v>
          </cell>
          <cell r="I854" t="str">
            <v>MODIFICACION POR AMPLIACIÓN</v>
          </cell>
          <cell r="J854" t="str">
            <v>*061112&lt;br&gt;CAJAMARCA-SAN MIGUEL-TONGOD</v>
          </cell>
          <cell r="K854" t="str">
            <v>*1&lt;br&gt;ACEVEDO FERNANDEZ ELIAS</v>
          </cell>
          <cell r="L854" t="str">
            <v>APROBADO</v>
          </cell>
          <cell r="P854" t="str">
            <v>USD</v>
          </cell>
        </row>
        <row r="855">
          <cell r="A855">
            <v>1462243</v>
          </cell>
          <cell r="B855">
            <v>1048</v>
          </cell>
          <cell r="C855" t="str">
            <v>EIAsd</v>
          </cell>
          <cell r="D855">
            <v>38091</v>
          </cell>
          <cell r="E855">
            <v>2004</v>
          </cell>
          <cell r="F855">
            <v>4</v>
          </cell>
          <cell r="G855" t="str">
            <v>COMPAÑÍA DE MINAS BUENAVENTURA S.A.A.</v>
          </cell>
          <cell r="H855" t="str">
            <v>POZO RICO Y SAN PEDRO</v>
          </cell>
          <cell r="I855" t="str">
            <v>MODIFICACIÓN POR AMPLIACIÓN</v>
          </cell>
          <cell r="J855" t="str">
            <v>*190201&lt;br&gt;PASCO-DANIEL ALCIDES CARRION-YANAHUANCA</v>
          </cell>
          <cell r="K855" t="str">
            <v>*1&lt;br&gt;ACEVEDO FERNANDEZ ELIAS</v>
          </cell>
          <cell r="L855" t="str">
            <v>APROBADO</v>
          </cell>
          <cell r="P855" t="str">
            <v>USD</v>
          </cell>
        </row>
        <row r="856">
          <cell r="A856">
            <v>1463846</v>
          </cell>
          <cell r="B856">
            <v>1050</v>
          </cell>
          <cell r="C856" t="str">
            <v>EIAsd</v>
          </cell>
          <cell r="D856">
            <v>38099</v>
          </cell>
          <cell r="E856">
            <v>2004</v>
          </cell>
          <cell r="F856">
            <v>4</v>
          </cell>
          <cell r="G856" t="str">
            <v>COMPAÑÍA DE MINAS BUENAVENTURA S.A.A.</v>
          </cell>
          <cell r="H856" t="str">
            <v>PORACOTA</v>
          </cell>
          <cell r="I856" t="str">
            <v>MODIFICACIÓN</v>
          </cell>
          <cell r="J856" t="str">
            <v>*040603&lt;br&gt;AREQUIPA-CONDESUYOS-CAYARANI</v>
          </cell>
          <cell r="K856" t="str">
            <v>*1&lt;br&gt;ACEVEDO FERNANDEZ ELIAS</v>
          </cell>
          <cell r="L856" t="str">
            <v>APROBADO</v>
          </cell>
          <cell r="P856" t="str">
            <v>USD</v>
          </cell>
        </row>
        <row r="857">
          <cell r="A857">
            <v>1467659</v>
          </cell>
          <cell r="B857">
            <v>1061</v>
          </cell>
          <cell r="C857" t="str">
            <v>EIAsd</v>
          </cell>
          <cell r="D857">
            <v>38125</v>
          </cell>
          <cell r="E857">
            <v>2004</v>
          </cell>
          <cell r="F857">
            <v>5</v>
          </cell>
          <cell r="G857" t="str">
            <v>COMPAÑÍA DE MINAS BUENAVENTURA S.A.A.</v>
          </cell>
          <cell r="H857" t="str">
            <v>PROSPECTO LOS PIRCOS-CIRATO</v>
          </cell>
          <cell r="I857" t="str">
            <v>MODIFICACIÓN</v>
          </cell>
          <cell r="J857" t="str">
            <v>*061309&lt;br&gt;CAJAMARCA-SANTA CRUZ-SEXI</v>
          </cell>
          <cell r="K857" t="str">
            <v>*57&lt;br&gt;SUAREZ JUAN</v>
          </cell>
          <cell r="L857" t="str">
            <v>IMPROCEDENTE&lt;br/&gt;NOTIFICADO A LA EMPRESA</v>
          </cell>
          <cell r="P857" t="str">
            <v>USD</v>
          </cell>
        </row>
        <row r="858">
          <cell r="A858">
            <v>1477810</v>
          </cell>
          <cell r="B858">
            <v>1089</v>
          </cell>
          <cell r="C858" t="str">
            <v>EIAsd</v>
          </cell>
          <cell r="D858">
            <v>38175</v>
          </cell>
          <cell r="E858">
            <v>2004</v>
          </cell>
          <cell r="F858">
            <v>7</v>
          </cell>
          <cell r="G858" t="str">
            <v>COMPAÑÍA DE MINAS BUENAVENTURA S.A.A.</v>
          </cell>
          <cell r="H858" t="str">
            <v>PROSPECTO LOS PIRCOS-CIRATO</v>
          </cell>
          <cell r="I858" t="str">
            <v>EXPLORACION</v>
          </cell>
          <cell r="J858" t="str">
            <v>*061309&lt;br&gt;CAJAMARCA-SANTA CRUZ-SEXI</v>
          </cell>
          <cell r="K858" t="str">
            <v>*40&lt;br&gt;GUARNIZO JIMMY</v>
          </cell>
          <cell r="L858" t="str">
            <v>APROBADO</v>
          </cell>
          <cell r="P858" t="str">
            <v>USD</v>
          </cell>
        </row>
        <row r="859">
          <cell r="A859">
            <v>1505935</v>
          </cell>
          <cell r="B859">
            <v>1180</v>
          </cell>
          <cell r="C859" t="str">
            <v>EIAsd</v>
          </cell>
          <cell r="D859">
            <v>38328</v>
          </cell>
          <cell r="E859">
            <v>2004</v>
          </cell>
          <cell r="F859">
            <v>12</v>
          </cell>
          <cell r="G859" t="str">
            <v>COMPAÑÍA DE MINAS BUENAVENTURA S.A.A.</v>
          </cell>
          <cell r="H859" t="str">
            <v>RECUPERADA</v>
          </cell>
          <cell r="I859" t="str">
            <v>EXPLORACION ESPERANZA 2001</v>
          </cell>
          <cell r="J859" t="str">
            <v>*090106&lt;br&gt;HUANCAVELICA-HUANCAVELICA-HUACHOCOLPA</v>
          </cell>
          <cell r="K859" t="str">
            <v>*47&lt;br&gt;PINEDO CESAR</v>
          </cell>
          <cell r="L859" t="str">
            <v>APROBADO</v>
          </cell>
          <cell r="P859" t="str">
            <v>USD</v>
          </cell>
        </row>
        <row r="860">
          <cell r="A860">
            <v>1534009</v>
          </cell>
          <cell r="B860">
            <v>1271</v>
          </cell>
          <cell r="C860" t="str">
            <v>EIAsd</v>
          </cell>
          <cell r="D860">
            <v>38492</v>
          </cell>
          <cell r="E860">
            <v>2005</v>
          </cell>
          <cell r="F860">
            <v>5</v>
          </cell>
          <cell r="G860" t="str">
            <v>COMPAÑÍA DE MINAS BUENAVENTURA S.A.A.</v>
          </cell>
          <cell r="H860" t="str">
            <v>MALLAY</v>
          </cell>
          <cell r="I860" t="str">
            <v>EXPLORACION</v>
          </cell>
          <cell r="J860" t="str">
            <v>*150901&lt;br&gt;LIMA-OYON-OYON</v>
          </cell>
          <cell r="K860" t="str">
            <v>*1&lt;br&gt;ACEVEDO FERNANDEZ ELIAS</v>
          </cell>
          <cell r="L860" t="str">
            <v>APROBADO</v>
          </cell>
          <cell r="P860" t="str">
            <v>USD</v>
          </cell>
        </row>
        <row r="861">
          <cell r="A861">
            <v>1534395</v>
          </cell>
          <cell r="B861">
            <v>1272</v>
          </cell>
          <cell r="C861" t="str">
            <v>EIAsd</v>
          </cell>
          <cell r="D861">
            <v>38495</v>
          </cell>
          <cell r="E861">
            <v>2005</v>
          </cell>
          <cell r="F861">
            <v>5</v>
          </cell>
          <cell r="G861" t="str">
            <v>COMPAÑÍA DE MINAS BUENAVENTURA S.A.A.</v>
          </cell>
          <cell r="H861" t="str">
            <v>SORAS</v>
          </cell>
          <cell r="I861" t="str">
            <v>EXPLORACION</v>
          </cell>
          <cell r="J861" t="str">
            <v>*040603&lt;br&gt;AREQUIPA-CONDESUYOS-CAYARANI</v>
          </cell>
          <cell r="K861" t="str">
            <v>*43&lt;br&gt;LEON ALDO</v>
          </cell>
          <cell r="L861" t="str">
            <v>APROBADO</v>
          </cell>
          <cell r="P861" t="str">
            <v>USD</v>
          </cell>
        </row>
        <row r="862">
          <cell r="A862">
            <v>1534439</v>
          </cell>
          <cell r="B862">
            <v>1273</v>
          </cell>
          <cell r="C862" t="str">
            <v>EIAsd</v>
          </cell>
          <cell r="D862">
            <v>38496</v>
          </cell>
          <cell r="E862">
            <v>2005</v>
          </cell>
          <cell r="F862">
            <v>5</v>
          </cell>
          <cell r="G862" t="str">
            <v>COMPAÑÍA DE MINAS BUENAVENTURA S.A.A.</v>
          </cell>
          <cell r="H862" t="str">
            <v>PORACOTA</v>
          </cell>
          <cell r="I862" t="str">
            <v>MODIFICATORIA PARA INCLUIR TRANSPORTE DE MINERAL</v>
          </cell>
          <cell r="J862" t="str">
            <v>*040603&lt;br&gt;AREQUIPA-CONDESUYOS-CAYARANI</v>
          </cell>
          <cell r="K862" t="str">
            <v>*1&lt;br&gt;ACEVEDO FERNANDEZ ELIAS</v>
          </cell>
          <cell r="L862" t="str">
            <v>APROBADO</v>
          </cell>
          <cell r="P862" t="str">
            <v>USD</v>
          </cell>
        </row>
        <row r="863">
          <cell r="A863">
            <v>1534593</v>
          </cell>
          <cell r="B863">
            <v>1275</v>
          </cell>
          <cell r="C863" t="str">
            <v>EIAsd</v>
          </cell>
          <cell r="D863">
            <v>38496</v>
          </cell>
          <cell r="E863">
            <v>2005</v>
          </cell>
          <cell r="F863">
            <v>5</v>
          </cell>
          <cell r="G863" t="str">
            <v>COMPAÑÍA DE MINAS BUENAVENTURA S.A.A.</v>
          </cell>
          <cell r="H863" t="str">
            <v>LAYO</v>
          </cell>
          <cell r="I863" t="str">
            <v xml:space="preserve">EXPLORACION </v>
          </cell>
          <cell r="J863" t="str">
            <v>*040404&lt;br&gt;AREQUIPA-CASTILLA-CHACHAS</v>
          </cell>
          <cell r="K863" t="str">
            <v>*62&lt;br&gt;VILLEGAS ANA</v>
          </cell>
          <cell r="L863" t="str">
            <v>APROBADO</v>
          </cell>
          <cell r="P863" t="str">
            <v>USD</v>
          </cell>
        </row>
        <row r="864">
          <cell r="A864">
            <v>1535880</v>
          </cell>
          <cell r="B864">
            <v>1276</v>
          </cell>
          <cell r="C864" t="str">
            <v>EIAsd</v>
          </cell>
          <cell r="D864">
            <v>38503</v>
          </cell>
          <cell r="E864">
            <v>2005</v>
          </cell>
          <cell r="F864">
            <v>5</v>
          </cell>
          <cell r="G864" t="str">
            <v>COMPAÑÍA DE MINAS BUENAVENTURA S.A.A.</v>
          </cell>
          <cell r="H864" t="str">
            <v>LA ZANJA</v>
          </cell>
          <cell r="I864" t="str">
            <v>MODIFICACION</v>
          </cell>
          <cell r="J864" t="str">
            <v>*061112&lt;br&gt;CAJAMARCA-SAN MIGUEL-TONGOD</v>
          </cell>
          <cell r="K864" t="str">
            <v>*1&lt;br&gt;ACEVEDO FERNANDEZ ELIAS</v>
          </cell>
          <cell r="L864" t="str">
            <v>APROBADO</v>
          </cell>
          <cell r="P864" t="str">
            <v>USD</v>
          </cell>
        </row>
        <row r="865">
          <cell r="A865">
            <v>1551045</v>
          </cell>
          <cell r="B865">
            <v>1302</v>
          </cell>
          <cell r="C865" t="str">
            <v>EIAsd</v>
          </cell>
          <cell r="D865">
            <v>38567</v>
          </cell>
          <cell r="E865">
            <v>2005</v>
          </cell>
          <cell r="F865">
            <v>8</v>
          </cell>
          <cell r="G865" t="str">
            <v>COMPAÑÍA DE MINAS BUENAVENTURA S.A.A.</v>
          </cell>
          <cell r="H865" t="str">
            <v>POZO RICO Y SAN PEDRO</v>
          </cell>
          <cell r="I865" t="str">
            <v>MODIFICACION  DEL PROYECTO POZO RICO</v>
          </cell>
          <cell r="J865" t="str">
            <v>*190201&lt;br&gt;PASCO-DANIEL ALCIDES CARRION-YANAHUANCA</v>
          </cell>
          <cell r="K865" t="str">
            <v>*1&lt;br&gt;ACEVEDO FERNANDEZ ELIAS</v>
          </cell>
          <cell r="L865" t="str">
            <v>APROBADO</v>
          </cell>
          <cell r="P865" t="str">
            <v>USD</v>
          </cell>
        </row>
        <row r="866">
          <cell r="A866">
            <v>1601534</v>
          </cell>
          <cell r="B866">
            <v>1425</v>
          </cell>
          <cell r="C866" t="str">
            <v>EIAsd</v>
          </cell>
          <cell r="D866">
            <v>38819</v>
          </cell>
          <cell r="E866">
            <v>2006</v>
          </cell>
          <cell r="F866">
            <v>4</v>
          </cell>
          <cell r="G866" t="str">
            <v>COMPAÑÍA DE MINAS BUENAVENTURA S.A.A.</v>
          </cell>
          <cell r="H866" t="str">
            <v>ANGELICA - RUBLO CHICO</v>
          </cell>
          <cell r="I866" t="str">
            <v>EXPLORACION</v>
          </cell>
          <cell r="J866" t="str">
            <v>*090106&lt;br&gt;HUANCAVELICA-HUANCAVELICA-HUACHOCOLPA</v>
          </cell>
          <cell r="K866" t="str">
            <v>*49&lt;br&gt;RETAMOZO PLACIDO</v>
          </cell>
          <cell r="L866" t="str">
            <v>APROBADO</v>
          </cell>
          <cell r="P866" t="str">
            <v>USD</v>
          </cell>
        </row>
        <row r="867">
          <cell r="A867">
            <v>1601538</v>
          </cell>
          <cell r="B867">
            <v>1426</v>
          </cell>
          <cell r="C867" t="str">
            <v>EIAsd</v>
          </cell>
          <cell r="D867">
            <v>38819</v>
          </cell>
          <cell r="E867">
            <v>2006</v>
          </cell>
          <cell r="F867">
            <v>4</v>
          </cell>
          <cell r="G867" t="str">
            <v>COMPAÑÍA DE MINAS BUENAVENTURA S.A.A.</v>
          </cell>
          <cell r="H867" t="str">
            <v>HALLAZGO</v>
          </cell>
          <cell r="I867" t="str">
            <v>EXPLORACION HALLAZGO</v>
          </cell>
          <cell r="J867" t="str">
            <v>*090106&lt;br&gt;HUANCAVELICA-HUANCAVELICA-HUACHOCOLPA</v>
          </cell>
          <cell r="K867" t="str">
            <v>*47&lt;br&gt;PINEDO CESAR</v>
          </cell>
          <cell r="L867" t="str">
            <v>APROBADO</v>
          </cell>
          <cell r="P867" t="str">
            <v>USD</v>
          </cell>
        </row>
        <row r="868">
          <cell r="A868">
            <v>1602899</v>
          </cell>
          <cell r="B868">
            <v>1430</v>
          </cell>
          <cell r="C868" t="str">
            <v>EIAsd</v>
          </cell>
          <cell r="D868">
            <v>38828</v>
          </cell>
          <cell r="E868">
            <v>2006</v>
          </cell>
          <cell r="F868">
            <v>4</v>
          </cell>
          <cell r="G868" t="str">
            <v>COMPAÑÍA DE MINAS BUENAVENTURA S.A.A.</v>
          </cell>
          <cell r="H868" t="str">
            <v>ANAMARAY</v>
          </cell>
          <cell r="I868" t="str">
            <v>EXPLORACION</v>
          </cell>
          <cell r="J868" t="str">
            <v>*150901&lt;br&gt;LIMA-OYON-OYON</v>
          </cell>
          <cell r="K868" t="str">
            <v>*62&lt;br&gt;VILLEGAS ANA</v>
          </cell>
          <cell r="L868" t="str">
            <v>APROBADO</v>
          </cell>
          <cell r="P868" t="str">
            <v>USD</v>
          </cell>
        </row>
        <row r="869">
          <cell r="A869">
            <v>1620486</v>
          </cell>
          <cell r="B869">
            <v>1474</v>
          </cell>
          <cell r="C869" t="str">
            <v>EIAsd</v>
          </cell>
          <cell r="D869">
            <v>38917</v>
          </cell>
          <cell r="E869">
            <v>2006</v>
          </cell>
          <cell r="F869">
            <v>7</v>
          </cell>
          <cell r="G869" t="str">
            <v>COMPAÑÍA DE MINAS BUENAVENTURA S.A.A.</v>
          </cell>
          <cell r="H869" t="str">
            <v>TRAPICHE</v>
          </cell>
          <cell r="I869" t="str">
            <v>EXPLORACION</v>
          </cell>
          <cell r="J869" t="str">
            <v>*030304&lt;br&gt;APURIMAC-ANTABAMBA-JUAN ESPINOZA MEDRANO</v>
          </cell>
          <cell r="K869" t="str">
            <v>*56&lt;br&gt;SOLARI HENRY</v>
          </cell>
          <cell r="L869" t="str">
            <v>APROBADO&lt;br/&gt;NOTIFICADO A LA EMPRESA</v>
          </cell>
          <cell r="P869" t="str">
            <v>USD</v>
          </cell>
        </row>
        <row r="870">
          <cell r="A870">
            <v>1636609</v>
          </cell>
          <cell r="B870">
            <v>1510</v>
          </cell>
          <cell r="C870" t="str">
            <v>EIAsd</v>
          </cell>
          <cell r="D870">
            <v>38981</v>
          </cell>
          <cell r="E870">
            <v>2006</v>
          </cell>
          <cell r="F870">
            <v>9</v>
          </cell>
          <cell r="G870" t="str">
            <v>COMPAÑÍA DE MINAS BUENAVENTURA S.A.A.</v>
          </cell>
          <cell r="H870" t="str">
            <v>EL MILAGRO</v>
          </cell>
          <cell r="I870" t="str">
            <v>EXPLORACION</v>
          </cell>
          <cell r="J870" t="str">
            <v>*090607&lt;br&gt;HUANCAVELICA-HUAYTARA-PILPICHACA</v>
          </cell>
          <cell r="K870" t="str">
            <v>*49&lt;br&gt;RETAMOZO PLACIDO</v>
          </cell>
          <cell r="L870" t="str">
            <v>APROBADO</v>
          </cell>
          <cell r="P870" t="str">
            <v>USD</v>
          </cell>
        </row>
        <row r="871">
          <cell r="A871">
            <v>1638157</v>
          </cell>
          <cell r="B871">
            <v>1517</v>
          </cell>
          <cell r="C871" t="str">
            <v>EIAsd</v>
          </cell>
          <cell r="D871">
            <v>38988</v>
          </cell>
          <cell r="E871">
            <v>2006</v>
          </cell>
          <cell r="F871">
            <v>9</v>
          </cell>
          <cell r="G871" t="str">
            <v>COMPAÑÍA DE MINAS BUENAVENTURA S.A.A.</v>
          </cell>
          <cell r="H871" t="str">
            <v>HUESO SUR</v>
          </cell>
          <cell r="I871" t="str">
            <v>EXPLORACION</v>
          </cell>
          <cell r="J871" t="str">
            <v>*090606&lt;br&gt;HUANCAVELICA-HUAYTARA-OCOYO</v>
          </cell>
          <cell r="K871" t="str">
            <v>*1&lt;br&gt;ACEVEDO FERNANDEZ ELIAS</v>
          </cell>
          <cell r="L871" t="str">
            <v>DESISTIDO</v>
          </cell>
          <cell r="P871" t="str">
            <v>USD</v>
          </cell>
        </row>
        <row r="872">
          <cell r="A872">
            <v>1656559</v>
          </cell>
          <cell r="B872">
            <v>1558</v>
          </cell>
          <cell r="C872" t="str">
            <v>EIAsd</v>
          </cell>
          <cell r="D872">
            <v>39064</v>
          </cell>
          <cell r="E872">
            <v>2006</v>
          </cell>
          <cell r="F872">
            <v>12</v>
          </cell>
          <cell r="G872" t="str">
            <v>COMPAÑÍA DE MINAS BUENAVENTURA S.A.A.</v>
          </cell>
          <cell r="H872" t="str">
            <v>PROSPECTO LOS PIRCOS-CIRATO</v>
          </cell>
          <cell r="I872" t="str">
            <v>MODIFICACION</v>
          </cell>
          <cell r="J872" t="str">
            <v>*061309&lt;br&gt;CAJAMARCA-SANTA CRUZ-SEXI</v>
          </cell>
          <cell r="K872" t="str">
            <v>*1&lt;br&gt;ACEVEDO FERNANDEZ ELIAS</v>
          </cell>
          <cell r="L872" t="str">
            <v>APROBADO&lt;br/&gt;NOTIFICADO A LA EMPRESA</v>
          </cell>
          <cell r="P872" t="str">
            <v>USD</v>
          </cell>
        </row>
        <row r="873">
          <cell r="A873">
            <v>1665285</v>
          </cell>
          <cell r="B873">
            <v>1579</v>
          </cell>
          <cell r="C873" t="str">
            <v>EIAsd</v>
          </cell>
          <cell r="D873">
            <v>39108</v>
          </cell>
          <cell r="E873">
            <v>2007</v>
          </cell>
          <cell r="F873">
            <v>1</v>
          </cell>
          <cell r="G873" t="str">
            <v>COMPAÑÍA DE MINAS BUENAVENTURA S.A.A.</v>
          </cell>
          <cell r="H873" t="str">
            <v>JANCAPATA</v>
          </cell>
          <cell r="I873" t="str">
            <v>EXPLORACION</v>
          </cell>
          <cell r="J873" t="str">
            <v>*190201&lt;br&gt;PASCO-DANIEL ALCIDES CARRION-YANAHUANCA</v>
          </cell>
          <cell r="K873" t="str">
            <v>*1&lt;br&gt;ACEVEDO FERNANDEZ ELIAS</v>
          </cell>
          <cell r="L873" t="str">
            <v>APROBADO&lt;br/&gt;NOTIFICADO A LA EMPRESA</v>
          </cell>
          <cell r="P873" t="str">
            <v>USD</v>
          </cell>
        </row>
        <row r="874">
          <cell r="A874">
            <v>1672250</v>
          </cell>
          <cell r="B874">
            <v>1597</v>
          </cell>
          <cell r="C874" t="str">
            <v>EIAsd</v>
          </cell>
          <cell r="D874">
            <v>39140</v>
          </cell>
          <cell r="E874">
            <v>2007</v>
          </cell>
          <cell r="F874">
            <v>2</v>
          </cell>
          <cell r="G874" t="str">
            <v>COMPAÑÍA DE MINAS BUENAVENTURA S.A.A.</v>
          </cell>
          <cell r="H874" t="str">
            <v>GARPO PUQUIO</v>
          </cell>
          <cell r="I874" t="str">
            <v>EXPLORACION</v>
          </cell>
          <cell r="J874" t="str">
            <v>*190201&lt;br&gt;PASCO-DANIEL ALCIDES CARRION-YANAHUANCA</v>
          </cell>
          <cell r="K874" t="str">
            <v>*49&lt;br&gt;RETAMOZO PLACIDO</v>
          </cell>
          <cell r="L874" t="str">
            <v>APROBADO&lt;br/&gt;NOTIFICADO A LA EMPRESA</v>
          </cell>
          <cell r="P874" t="str">
            <v>USD</v>
          </cell>
        </row>
        <row r="875">
          <cell r="A875">
            <v>1746847</v>
          </cell>
          <cell r="B875">
            <v>1791</v>
          </cell>
          <cell r="C875" t="str">
            <v>EIAsd</v>
          </cell>
          <cell r="D875">
            <v>39450</v>
          </cell>
          <cell r="E875">
            <v>2008</v>
          </cell>
          <cell r="F875">
            <v>1</v>
          </cell>
          <cell r="G875" t="str">
            <v>COMPAÑÍA DE MINAS BUENAVENTURA S.A.A.</v>
          </cell>
          <cell r="H875" t="str">
            <v>TITIMINAS</v>
          </cell>
          <cell r="I875" t="str">
            <v>EXPLORACION TITIMINAS</v>
          </cell>
          <cell r="J875" t="str">
            <v>*050205&lt;br&gt;AYACUCHO-CANGALLO-PARAS</v>
          </cell>
          <cell r="K875" t="str">
            <v>*22&lt;br&gt;PASTRANA VILLAR GLADYS</v>
          </cell>
          <cell r="L875" t="str">
            <v>DESISTIDO&lt;br/&gt;NOTIFICADO A LA EMPRESA</v>
          </cell>
          <cell r="P875" t="str">
            <v>USD</v>
          </cell>
        </row>
        <row r="876">
          <cell r="A876">
            <v>1746848</v>
          </cell>
          <cell r="B876">
            <v>1792</v>
          </cell>
          <cell r="C876" t="str">
            <v>EIAsd</v>
          </cell>
          <cell r="D876">
            <v>39450</v>
          </cell>
          <cell r="E876">
            <v>2008</v>
          </cell>
          <cell r="F876">
            <v>1</v>
          </cell>
          <cell r="G876" t="str">
            <v>COMPAÑÍA DE MINAS BUENAVENTURA S.A.A.</v>
          </cell>
          <cell r="H876" t="str">
            <v>HALLAZGO</v>
          </cell>
          <cell r="I876" t="str">
            <v>MODIFICACION HALLAZGO</v>
          </cell>
          <cell r="J876" t="str">
            <v>*090106&lt;br&gt;HUANCAVELICA-HUANCAVELICA-HUACHOCOLPA</v>
          </cell>
          <cell r="K876" t="str">
            <v>*39&lt;br&gt;ESPINOZA ARIAS REBECA</v>
          </cell>
          <cell r="L876" t="str">
            <v>APROBADO</v>
          </cell>
          <cell r="P876" t="str">
            <v>USD</v>
          </cell>
        </row>
        <row r="877">
          <cell r="A877">
            <v>1746850</v>
          </cell>
          <cell r="B877">
            <v>1793</v>
          </cell>
          <cell r="C877" t="str">
            <v>EIAsd</v>
          </cell>
          <cell r="D877">
            <v>39450</v>
          </cell>
          <cell r="E877">
            <v>2008</v>
          </cell>
          <cell r="F877">
            <v>1</v>
          </cell>
          <cell r="G877" t="str">
            <v>COMPAÑÍA DE MINAS BUENAVENTURA S.A.A.</v>
          </cell>
          <cell r="H877" t="str">
            <v>MALLAY</v>
          </cell>
          <cell r="I877" t="str">
            <v>MODIFICACION EXPLORACION "MALLAY"</v>
          </cell>
          <cell r="J877" t="str">
            <v>*150901&lt;br&gt;LIMA-OYON-OYON</v>
          </cell>
          <cell r="K877" t="str">
            <v>*32&lt;br&gt;BALDEON WILBER</v>
          </cell>
          <cell r="L877" t="str">
            <v>APROBADO&lt;br/&gt;NOTIFICADO A LA EMPRESA</v>
          </cell>
          <cell r="P877" t="str">
            <v>USD</v>
          </cell>
        </row>
        <row r="878">
          <cell r="A878">
            <v>1746862</v>
          </cell>
          <cell r="B878">
            <v>1794</v>
          </cell>
          <cell r="C878" t="str">
            <v>EIAsd</v>
          </cell>
          <cell r="D878">
            <v>39450</v>
          </cell>
          <cell r="E878">
            <v>2008</v>
          </cell>
          <cell r="F878">
            <v>1</v>
          </cell>
          <cell r="G878" t="str">
            <v>COMPAÑÍA DE MINAS BUENAVENTURA S.A.A.</v>
          </cell>
          <cell r="H878" t="str">
            <v>ANGELICA - RUBLO CHICO</v>
          </cell>
          <cell r="I878" t="str">
            <v>CIERRE EXPLORACION ANGELICA - RUBLO CHICO</v>
          </cell>
          <cell r="J878" t="str">
            <v>*090106&lt;br&gt;HUANCAVELICA-HUANCAVELICA-HUACHOCOLPA</v>
          </cell>
          <cell r="K878" t="str">
            <v>*49&lt;br&gt;RETAMOZO PLACIDO</v>
          </cell>
          <cell r="L878" t="str">
            <v>APROBADO&lt;br/&gt;NOTIFICADO A LA EMPRESA</v>
          </cell>
          <cell r="P878" t="str">
            <v>USD</v>
          </cell>
        </row>
        <row r="879">
          <cell r="A879">
            <v>1768865</v>
          </cell>
          <cell r="B879">
            <v>1864</v>
          </cell>
          <cell r="C879" t="str">
            <v>EIAsd</v>
          </cell>
          <cell r="D879">
            <v>39531</v>
          </cell>
          <cell r="E879">
            <v>2008</v>
          </cell>
          <cell r="F879">
            <v>3</v>
          </cell>
          <cell r="G879" t="str">
            <v>COMPAÑÍA DE MINAS BUENAVENTURA S.A.A.</v>
          </cell>
          <cell r="H879" t="str">
            <v>TRAPICHE</v>
          </cell>
          <cell r="I879" t="str">
            <v>EXPLORACION TRAPICHE- SEGUNDA CAMPAÑA</v>
          </cell>
          <cell r="J879" t="str">
            <v>*030304&lt;br&gt;APURIMAC-ANTABAMBA-JUAN ESPINOZA MEDRANO</v>
          </cell>
          <cell r="K879" t="str">
            <v>*12&lt;br&gt;DEL CASTILLO ALCANTARA AIME</v>
          </cell>
          <cell r="L879" t="str">
            <v>APROBADO&lt;br/&gt;NOTIFICADO A LA EMPRESA</v>
          </cell>
          <cell r="P879" t="str">
            <v>USD</v>
          </cell>
        </row>
        <row r="880">
          <cell r="A880">
            <v>1845633</v>
          </cell>
          <cell r="B880">
            <v>1984</v>
          </cell>
          <cell r="C880" t="str">
            <v>EIAsd</v>
          </cell>
          <cell r="D880">
            <v>39799</v>
          </cell>
          <cell r="E880">
            <v>2008</v>
          </cell>
          <cell r="F880">
            <v>12</v>
          </cell>
          <cell r="G880" t="str">
            <v>COMPAÑÍA DE MINAS BUENAVENTURA S.A.A.</v>
          </cell>
          <cell r="H880" t="str">
            <v>AYAMARCA</v>
          </cell>
          <cell r="I880" t="str">
            <v>EXPLORACION AYAMARCA</v>
          </cell>
          <cell r="J880" t="str">
            <v>*090606&lt;br&gt;HUANCAVELICA-HUAYTARA-OCOYO</v>
          </cell>
          <cell r="K880" t="str">
            <v>*12&lt;br&gt;DEL CASTILLO ALCANTARA AIME</v>
          </cell>
          <cell r="L880" t="str">
            <v>APROBADO&lt;br/&gt;NOTIFICADO A LA EMPRESA</v>
          </cell>
          <cell r="P880" t="str">
            <v>USD</v>
          </cell>
        </row>
        <row r="881">
          <cell r="A881">
            <v>1851581</v>
          </cell>
          <cell r="B881">
            <v>1992</v>
          </cell>
          <cell r="C881" t="str">
            <v>EIAsd</v>
          </cell>
          <cell r="D881">
            <v>39826</v>
          </cell>
          <cell r="E881">
            <v>2009</v>
          </cell>
          <cell r="F881">
            <v>1</v>
          </cell>
          <cell r="G881" t="str">
            <v>COMPAÑÍA DE MINAS BUENAVENTURA S.A.A.</v>
          </cell>
          <cell r="H881" t="str">
            <v>ANAMARAY</v>
          </cell>
          <cell r="I881" t="str">
            <v>MODIFICACION DE CRONOGRAMA</v>
          </cell>
          <cell r="J881" t="str">
            <v>*150901&lt;br&gt;LIMA-OYON-OYON</v>
          </cell>
          <cell r="K881" t="str">
            <v>*38&lt;br&gt;COBEÑAS ALICIA</v>
          </cell>
          <cell r="L881" t="str">
            <v>NO PRESENTADO&lt;br/&gt;NOTIFICADO A LA EMPRESA</v>
          </cell>
          <cell r="P881" t="str">
            <v>USD</v>
          </cell>
        </row>
        <row r="882">
          <cell r="A882">
            <v>1872465</v>
          </cell>
          <cell r="B882">
            <v>2014</v>
          </cell>
          <cell r="C882" t="str">
            <v>EIAsd</v>
          </cell>
          <cell r="D882">
            <v>39904</v>
          </cell>
          <cell r="E882">
            <v>2009</v>
          </cell>
          <cell r="F882">
            <v>4</v>
          </cell>
          <cell r="G882" t="str">
            <v>COMPAÑÍA DE MINAS BUENAVENTURA S.A.A.</v>
          </cell>
          <cell r="H882" t="str">
            <v>MALLAY</v>
          </cell>
          <cell r="I882" t="str">
            <v>MODIFICACION DE PROGRAMA DE MONITOREO</v>
          </cell>
          <cell r="J882" t="str">
            <v>*150901&lt;br&gt;LIMA-OYON-OYON</v>
          </cell>
          <cell r="K882" t="str">
            <v>*32&lt;br&gt;BALDEON WILBER</v>
          </cell>
          <cell r="L882" t="str">
            <v>APROBADO&lt;br/&gt;NOTIFICADO A LA EMPRESA</v>
          </cell>
          <cell r="P882" t="str">
            <v>USD</v>
          </cell>
        </row>
        <row r="883">
          <cell r="A883">
            <v>1883629</v>
          </cell>
          <cell r="B883">
            <v>2026</v>
          </cell>
          <cell r="C883" t="str">
            <v>EIAsd</v>
          </cell>
          <cell r="D883">
            <v>39944</v>
          </cell>
          <cell r="E883">
            <v>2009</v>
          </cell>
          <cell r="F883">
            <v>5</v>
          </cell>
          <cell r="G883" t="str">
            <v>COMPAÑÍA DE MINAS BUENAVENTURA S.A.A.</v>
          </cell>
          <cell r="H883" t="str">
            <v>CHUCAPACA</v>
          </cell>
          <cell r="I883" t="str">
            <v>EIASDE DE EXPLORACION CHUCAPACA</v>
          </cell>
          <cell r="J883" t="str">
            <v>*180204&lt;br&gt;MOQUEGUA-GENERAL SANCHEZ CERRO-ICHUÑA</v>
          </cell>
          <cell r="K883" t="str">
            <v>*34&lt;br&gt;BEDRIÑANA RIOS ABAD</v>
          </cell>
          <cell r="L883" t="str">
            <v>APROBADO&lt;br/&gt;NOTIFICADO A LA EMPRESA</v>
          </cell>
          <cell r="P883" t="str">
            <v>USD</v>
          </cell>
        </row>
        <row r="884">
          <cell r="A884">
            <v>1966207</v>
          </cell>
          <cell r="B884">
            <v>2149</v>
          </cell>
          <cell r="C884" t="str">
            <v>EIAsd</v>
          </cell>
          <cell r="D884">
            <v>40226</v>
          </cell>
          <cell r="E884">
            <v>2010</v>
          </cell>
          <cell r="F884">
            <v>2</v>
          </cell>
          <cell r="G884" t="str">
            <v>COMPAÑÍA DE MINAS BUENAVENTURA S.A.A.</v>
          </cell>
          <cell r="H884" t="str">
            <v>ANAMARAY</v>
          </cell>
          <cell r="I884" t="str">
            <v>MODIFICACION DE CRONOGRAMA DE ACTIVIDADES DEL PROYECTO ANAMARAY</v>
          </cell>
          <cell r="J884" t="str">
            <v>*150901&lt;br&gt;LIMA-OYON-OYON</v>
          </cell>
          <cell r="K884" t="str">
            <v>*218&lt;br&gt;BERROSPI GALINDO ROSA CATHERINE</v>
          </cell>
          <cell r="L884" t="str">
            <v>APROBADO&lt;br/&gt;NOTIFICADO A LA EMPRESA</v>
          </cell>
          <cell r="P884" t="str">
            <v>USD</v>
          </cell>
        </row>
        <row r="885">
          <cell r="A885">
            <v>2008362</v>
          </cell>
          <cell r="B885">
            <v>2216</v>
          </cell>
          <cell r="C885" t="str">
            <v>EIAsd</v>
          </cell>
          <cell r="D885">
            <v>40366</v>
          </cell>
          <cell r="E885">
            <v>2010</v>
          </cell>
          <cell r="F885">
            <v>7</v>
          </cell>
          <cell r="G885" t="str">
            <v>COMPAÑÍA DE MINAS BUENAVENTURA S.A.A.</v>
          </cell>
          <cell r="H885" t="str">
            <v>CHIPTAJ</v>
          </cell>
          <cell r="I885" t="str">
            <v>EXPLORACION CHIPTAJ</v>
          </cell>
          <cell r="J885" t="str">
            <v>*150303&lt;br&gt;LIMA-CAJATAMBO-GORGOR</v>
          </cell>
          <cell r="K885" t="str">
            <v>*2&lt;br&gt;ACOSTA ARCE MICHAEL</v>
          </cell>
          <cell r="L885" t="str">
            <v>DESISTIDO</v>
          </cell>
          <cell r="P885" t="str">
            <v>USD</v>
          </cell>
        </row>
        <row r="886">
          <cell r="A886">
            <v>2042697</v>
          </cell>
          <cell r="B886">
            <v>2301</v>
          </cell>
          <cell r="C886" t="str">
            <v>EIAsd</v>
          </cell>
          <cell r="D886">
            <v>40493</v>
          </cell>
          <cell r="E886">
            <v>2010</v>
          </cell>
          <cell r="F886">
            <v>11</v>
          </cell>
          <cell r="G886" t="str">
            <v>COMPAÑÍA DE MINAS BUENAVENTURA S.A.A.</v>
          </cell>
          <cell r="H886" t="str">
            <v>MALLAY</v>
          </cell>
          <cell r="I886" t="str">
            <v>MODIFICACION PROYECTO MALLAY</v>
          </cell>
          <cell r="J886" t="str">
            <v>*150901&lt;br&gt;LIMA-OYON-OYON</v>
          </cell>
          <cell r="K886" t="str">
            <v>*2&lt;br&gt;ACOSTA ARCE MICHAEL</v>
          </cell>
          <cell r="L886" t="str">
            <v>DESISTIDO&lt;br/&gt;NOTIFICADO A LA EMPRESA</v>
          </cell>
          <cell r="P886" t="str">
            <v>USD</v>
          </cell>
        </row>
        <row r="887">
          <cell r="A887">
            <v>2064410</v>
          </cell>
          <cell r="B887">
            <v>2354</v>
          </cell>
          <cell r="C887" t="str">
            <v>EIAsd</v>
          </cell>
          <cell r="D887">
            <v>40576</v>
          </cell>
          <cell r="E887">
            <v>2011</v>
          </cell>
          <cell r="F887">
            <v>2</v>
          </cell>
          <cell r="G887" t="str">
            <v>COMPAÑÍA DE MINAS BUENAVENTURA S.A.A.</v>
          </cell>
          <cell r="H887" t="str">
            <v>ESPERANZA 2001</v>
          </cell>
          <cell r="I887" t="str">
            <v>EIASDE ESPERANZA 2001</v>
          </cell>
          <cell r="J887" t="str">
            <v>*090301&lt;br&gt;HUANCAVELICA-ANGARAES-LIRCAY</v>
          </cell>
          <cell r="K887" t="str">
            <v>*10&lt;br&gt;CARRANZA VALDIVIESO JOSE</v>
          </cell>
          <cell r="L887" t="str">
            <v>APROBADO&lt;br/&gt;NOTIFICADO A LA EMPRESA</v>
          </cell>
          <cell r="P887" t="str">
            <v>USD</v>
          </cell>
        </row>
        <row r="888">
          <cell r="A888">
            <v>2075145</v>
          </cell>
          <cell r="B888">
            <v>2368</v>
          </cell>
          <cell r="C888" t="str">
            <v>EIAsd</v>
          </cell>
          <cell r="D888">
            <v>40612</v>
          </cell>
          <cell r="E888">
            <v>2011</v>
          </cell>
          <cell r="F888">
            <v>3</v>
          </cell>
          <cell r="G888" t="str">
            <v>COMPAÑÍA DE MINAS BUENAVENTURA S.A.A.</v>
          </cell>
          <cell r="H888" t="str">
            <v>COLQUEMAYO</v>
          </cell>
          <cell r="I888" t="str">
            <v>COLQUEMAYO</v>
          </cell>
          <cell r="J888" t="str">
            <v>*180203&lt;br&gt;MOQUEGUA-GENERAL SANCHEZ CERRO-COALAQUE</v>
          </cell>
          <cell r="K888" t="str">
            <v>*2&lt;br&gt;ACOSTA ARCE MICHAEL</v>
          </cell>
          <cell r="L888" t="str">
            <v>APROBADO&lt;br/&gt;NOTIFICADO A LA EMPRESA</v>
          </cell>
          <cell r="P888" t="str">
            <v>USD</v>
          </cell>
        </row>
        <row r="889">
          <cell r="A889">
            <v>2085140</v>
          </cell>
          <cell r="B889">
            <v>2393</v>
          </cell>
          <cell r="C889" t="str">
            <v>EIAsd</v>
          </cell>
          <cell r="D889">
            <v>40648</v>
          </cell>
          <cell r="E889">
            <v>2011</v>
          </cell>
          <cell r="F889">
            <v>4</v>
          </cell>
          <cell r="G889" t="str">
            <v>COMPAÑÍA DE MINAS BUENAVENTURA S.A.A.</v>
          </cell>
          <cell r="H889" t="str">
            <v>PUCARUMI</v>
          </cell>
          <cell r="I889" t="str">
            <v>EXPLORACION PUCARAMI</v>
          </cell>
          <cell r="J889" t="str">
            <v>*090606&lt;br&gt;HUANCAVELICA-HUAYTARA-OCOYO</v>
          </cell>
          <cell r="K889" t="str">
            <v>*13&lt;br&gt;DOLORES CAMONES SANTIAGO</v>
          </cell>
          <cell r="L889" t="str">
            <v>APROBADO&lt;br/&gt;NOTIFICADO A LA EMPRESA</v>
          </cell>
          <cell r="P889" t="str">
            <v>USD</v>
          </cell>
        </row>
        <row r="890">
          <cell r="A890">
            <v>2128554</v>
          </cell>
          <cell r="B890">
            <v>2502</v>
          </cell>
          <cell r="C890" t="str">
            <v>EIAsd</v>
          </cell>
          <cell r="D890">
            <v>40802</v>
          </cell>
          <cell r="E890">
            <v>2011</v>
          </cell>
          <cell r="F890">
            <v>9</v>
          </cell>
          <cell r="G890" t="str">
            <v>COMPAÑÍA DE MINAS BUENAVENTURA S.A.A.</v>
          </cell>
          <cell r="H890" t="str">
            <v>YUMPAG</v>
          </cell>
          <cell r="I890" t="str">
            <v>YUMPAG-CARAMA</v>
          </cell>
          <cell r="J890" t="str">
            <v>*190201&lt;br&gt;PASCO-DANIEL ALCIDES CARRION-YANAHUANCA</v>
          </cell>
          <cell r="K890" t="str">
            <v>*25&lt;br&gt;PRADO VELASQUEZ ALFONSO,*297&lt;br&gt;SANTOYO TELLO JULIO RAUL,*288&lt;br&gt;RUESTA RUIZ, PEDRO,*222&lt;br&gt;DEL CASTILLO ALCANTARA ROSA AIME,*219&lt;br&gt;HUARINO CHURA LUIS ANTONIO,*158&lt;br&gt;SCOTTO ESPINOZA, CARLOS,*149&lt;br&gt;LESMA JARA ALFREDO (APOYO),*145&lt;br&gt;RIVERA NECIOSUP MONICA,*128&lt;br&gt;ESTELA SILVA MELANIO,*83&lt;br&gt;TENORIO MALDONADO MARIO,*63&lt;br&gt;ATOCCSA GOMEZ ROSSANA (APOYO),*28&lt;br&gt;VELIZ SOTO KRISTIAM</v>
          </cell>
          <cell r="L890" t="str">
            <v>APROBADO&lt;br/&gt;NOTIFICADO A LA EMPRESA</v>
          </cell>
          <cell r="M890" t="str">
            <v>ResDirec-0193-2012/MEM-AAM</v>
          </cell>
          <cell r="N890" t="str">
            <v>12/06/2012</v>
          </cell>
          <cell r="O890">
            <v>1606000</v>
          </cell>
          <cell r="P890" t="str">
            <v>USD</v>
          </cell>
        </row>
        <row r="891">
          <cell r="A891">
            <v>2132608</v>
          </cell>
          <cell r="B891">
            <v>2670</v>
          </cell>
          <cell r="C891" t="str">
            <v>EIAsd</v>
          </cell>
          <cell r="D891">
            <v>40821</v>
          </cell>
          <cell r="E891">
            <v>2011</v>
          </cell>
          <cell r="F891">
            <v>10</v>
          </cell>
          <cell r="G891" t="str">
            <v>COMPAÑÍA DE MINAS BUENAVENTURA S.A.A.</v>
          </cell>
          <cell r="H891" t="str">
            <v>PARIGUANAS</v>
          </cell>
          <cell r="I891" t="str">
            <v>PROYECTO PARIGUANAS</v>
          </cell>
          <cell r="J891" t="str">
            <v>*040404&lt;br&gt;AREQUIPA-CASTILLA-CHACHAS</v>
          </cell>
          <cell r="K891" t="str">
            <v>*3&lt;br&gt;ALFARO LÓPEZ WUALTER,*288&lt;br&gt;RUESTA RUIZ, PEDRO,*222&lt;br&gt;DEL CASTILLO ALCANTARA ROSA AIME,*128&lt;br&gt;ESTELA SILVA MELANIO,*70&lt;br&gt;MAZA CORDOVA CARMEN,*28&lt;br&gt;VELIZ SOTO KRISTIAM,*25&lt;br&gt;PRADO VELASQUEZ ALFONSO</v>
          </cell>
          <cell r="L891" t="str">
            <v>APROBADO&lt;br/&gt;NOTIFICADO A LA EMPRESA</v>
          </cell>
          <cell r="M891" t="str">
            <v>ResDirec-0304-2012/MEM-AAM</v>
          </cell>
          <cell r="N891" t="str">
            <v>18/09/2012</v>
          </cell>
          <cell r="O891">
            <v>1000000</v>
          </cell>
          <cell r="P891" t="str">
            <v>USD</v>
          </cell>
        </row>
        <row r="892">
          <cell r="A892">
            <v>2165468</v>
          </cell>
          <cell r="B892">
            <v>2825</v>
          </cell>
          <cell r="C892" t="str">
            <v>EIAsd</v>
          </cell>
          <cell r="D892">
            <v>40946</v>
          </cell>
          <cell r="E892">
            <v>2012</v>
          </cell>
          <cell r="F892">
            <v>2</v>
          </cell>
          <cell r="G892" t="str">
            <v>COMPAÑÍA DE MINAS BUENAVENTURA S.A.A.</v>
          </cell>
          <cell r="H892" t="str">
            <v>TAMBOMAYO</v>
          </cell>
          <cell r="I892" t="str">
            <v>TAMBOMAYO</v>
          </cell>
          <cell r="J892" t="str">
            <v>*040516&lt;br&gt;AREQUIPA-CAYLLOMA-TAPAY</v>
          </cell>
          <cell r="K892" t="str">
            <v>*1&lt;br&gt;ACEVEDO FERNANDEZ ELIAS,*310&lt;br&gt;ROSALES GONZALES LUIS ALBERTO,*294&lt;br&gt;BEGGLO CACERES-OLAZO ADRIAN ,*288&lt;br&gt;RUESTA RUIZ, PEDRO,*223&lt;br&gt;BARDALES CORONEL YOLANDA,*220&lt;br&gt;VILLACORTA OLAZA MARCO ANTONIO,*217&lt;br&gt;CASTELO MAMANCHURA GUSTAVO JAVIER,*187&lt;br&gt;RODRIGUEZ LLACTAS DIEGO (APOYO),*178&lt;br&gt;SUGUIMITZU, HUMBERTO,*161&lt;br&gt;QUINTO LEOVICK (APOYO),*128&lt;br&gt;ESTELA SILVA MELANIO,*20&lt;br&gt;LEON IRIARTE MARITZA</v>
          </cell>
          <cell r="L892" t="str">
            <v>APROBADO&lt;br/&gt;NOTIFICADO A LA EMPRESA</v>
          </cell>
          <cell r="M892" t="str">
            <v>ResDirec-0210-2013/MEM-AAM</v>
          </cell>
          <cell r="N892" t="str">
            <v>19/06/2013</v>
          </cell>
          <cell r="O892">
            <v>12000000</v>
          </cell>
          <cell r="P892" t="str">
            <v>USD</v>
          </cell>
        </row>
        <row r="893">
          <cell r="A893">
            <v>2371160</v>
          </cell>
          <cell r="B893">
            <v>2957</v>
          </cell>
          <cell r="C893" t="str">
            <v>ITS</v>
          </cell>
          <cell r="D893">
            <v>41698</v>
          </cell>
          <cell r="E893">
            <v>2014</v>
          </cell>
          <cell r="F893">
            <v>2</v>
          </cell>
          <cell r="G893" t="str">
            <v>COMPAÑÍA DE MINAS BUENAVENTURA S.A.A.</v>
          </cell>
          <cell r="H893" t="str">
            <v>COLQUEMAYO</v>
          </cell>
          <cell r="I893" t="str">
            <v>COLQUEMAYO</v>
          </cell>
          <cell r="K893" t="str">
            <v>*8&lt;br&gt;BREÑA TORRES GRACIELA,*179&lt;br&gt;ZEGARRA ANCAJIMA, ANA SOFIA,*148&lt;br&gt;ROSALES GONZALES,LUIS</v>
          </cell>
          <cell r="L893" t="str">
            <v>DESISTIDO&lt;br/&gt;NOTIFICADO A LA EMPRESA</v>
          </cell>
          <cell r="M893" t="str">
            <v>ResDirec-0145-2014/MEM-DGAAM</v>
          </cell>
          <cell r="N893" t="str">
            <v>25/03/2014</v>
          </cell>
          <cell r="O893">
            <v>1000000</v>
          </cell>
        </row>
        <row r="894">
          <cell r="A894">
            <v>2375764</v>
          </cell>
          <cell r="B894">
            <v>3032</v>
          </cell>
          <cell r="C894" t="str">
            <v>ITS</v>
          </cell>
          <cell r="D894">
            <v>41711</v>
          </cell>
          <cell r="E894">
            <v>2014</v>
          </cell>
          <cell r="F894">
            <v>3</v>
          </cell>
          <cell r="G894" t="str">
            <v>COMPAÑÍA DE MINAS BUENAVENTURA S.A.A.</v>
          </cell>
          <cell r="H894" t="str">
            <v>UCHUCCHACUA</v>
          </cell>
          <cell r="I894" t="str">
            <v>RECRECIMIENTO DEL DEPÓSITO DE RELAVES UCHUCCHACUA (RELAVERA 3)</v>
          </cell>
          <cell r="J894" t="str">
            <v>*150901&lt;br&gt;LIMA-OYON-OYON,*190201&lt;br&gt;PASCO-DANIEL ALCIDES CARRION-YANAHUANCA</v>
          </cell>
          <cell r="K894" t="str">
            <v>*25&lt;br&gt;PRADO VELASQUEZ ALFONSO,*286&lt;br&gt;MIYASIRO LÓPEZ, MARÍA,*284&lt;br&gt;LINARES ALVARADO, JOSE LUIS,*242&lt;br&gt;PASTRANA, MATEO,*227&lt;br&gt;BUSTAMANTE BECERRA JOSE LUIS,*217&lt;br&gt;CASTELO MAMANCHURA GUSTAVO JAVIER,*148&lt;br&gt;ROSALES GONZALES,LUIS</v>
          </cell>
          <cell r="L894" t="str">
            <v>CONFORME&lt;br/&gt;NOTIFICADO A LA EMPRESA</v>
          </cell>
          <cell r="M894" t="str">
            <v>ResDirec-0196-2014/MEM-DGAAM</v>
          </cell>
          <cell r="N894" t="str">
            <v>24/04/2014</v>
          </cell>
          <cell r="O894">
            <v>0</v>
          </cell>
        </row>
        <row r="895">
          <cell r="A895">
            <v>2377594</v>
          </cell>
          <cell r="B895">
            <v>3040</v>
          </cell>
          <cell r="C895" t="str">
            <v>ITS</v>
          </cell>
          <cell r="D895">
            <v>41719</v>
          </cell>
          <cell r="E895">
            <v>2014</v>
          </cell>
          <cell r="F895">
            <v>3</v>
          </cell>
          <cell r="G895" t="str">
            <v>COMPAÑÍA DE MINAS BUENAVENTURA S.A.A.</v>
          </cell>
          <cell r="H895" t="str">
            <v>PARIGUANAS</v>
          </cell>
          <cell r="I895" t="str">
            <v>PROYECTO PARIGUANAS</v>
          </cell>
          <cell r="J895" t="str">
            <v>*040404&lt;br&gt;AREQUIPA-CASTILLA-CHACHAS</v>
          </cell>
          <cell r="K895" t="str">
            <v>*3&lt;br&gt;ALFARO LÓPEZ WUALTER,*288&lt;br&gt;RUESTA RUIZ, PEDRO,*263&lt;br&gt;PINEDO REA, PAOLA VANESSA,*257&lt;br&gt;MIRANDA UNCHUPAICO, JULIO EDUARDO,*148&lt;br&gt;ROSALES GONZALES,LUIS,*10&lt;br&gt;CARRANZA VALDIVIESO JOSE</v>
          </cell>
          <cell r="L895" t="str">
            <v>NO CONFORME&lt;br/&gt;NOTIFICADO A LA EMPRESA</v>
          </cell>
          <cell r="M895" t="str">
            <v>ResDirec-0201-2014/MEM-DGAAM</v>
          </cell>
          <cell r="N895" t="str">
            <v>28/04/2014</v>
          </cell>
          <cell r="O895">
            <v>0</v>
          </cell>
        </row>
        <row r="896">
          <cell r="A896">
            <v>2384330</v>
          </cell>
          <cell r="B896">
            <v>3082</v>
          </cell>
          <cell r="C896" t="str">
            <v>ITS</v>
          </cell>
          <cell r="D896">
            <v>41740</v>
          </cell>
          <cell r="E896">
            <v>2014</v>
          </cell>
          <cell r="F896">
            <v>4</v>
          </cell>
          <cell r="G896" t="str">
            <v>COMPAÑÍA DE MINAS BUENAVENTURA S.A.A.</v>
          </cell>
          <cell r="H896" t="str">
            <v>ALLHUIRE</v>
          </cell>
          <cell r="I896" t="str">
            <v>ALLHUIRE</v>
          </cell>
          <cell r="J896" t="str">
            <v>*040409&lt;br&gt;AREQUIPA-CASTILLA-ORCOPAMPA,*040404&lt;br&gt;AREQUIPA-CASTILLA-CHACHAS</v>
          </cell>
          <cell r="K896" t="str">
            <v>*8&lt;br&gt;BREÑA TORRES GRACIELA,*179&lt;br&gt;ZEGARRA ANCAJIMA, ANA SOFIA,*148&lt;br&gt;ROSALES GONZALES,LUIS</v>
          </cell>
          <cell r="L896" t="str">
            <v>CONFORME&lt;br/&gt;NOTIFICADO A LA EMPRESA</v>
          </cell>
          <cell r="M896" t="str">
            <v>ResDirec-0226-2014/MEM-DGAAM</v>
          </cell>
          <cell r="N896" t="str">
            <v>09/05/2014</v>
          </cell>
          <cell r="O896">
            <v>1000000</v>
          </cell>
        </row>
        <row r="897">
          <cell r="A897">
            <v>2385521</v>
          </cell>
          <cell r="B897">
            <v>3092</v>
          </cell>
          <cell r="C897" t="str">
            <v>ITS</v>
          </cell>
          <cell r="D897">
            <v>41745</v>
          </cell>
          <cell r="E897">
            <v>2014</v>
          </cell>
          <cell r="F897">
            <v>4</v>
          </cell>
          <cell r="G897" t="str">
            <v>COMPAÑÍA DE MINAS BUENAVENTURA S.A.A.</v>
          </cell>
          <cell r="H897" t="str">
            <v>YUMPAG</v>
          </cell>
          <cell r="I897" t="str">
            <v>YUMPAG-CARAMA</v>
          </cell>
          <cell r="J897" t="str">
            <v>*190201&lt;br&gt;PASCO-DANIEL ALCIDES CARRION-YANAHUANCA</v>
          </cell>
          <cell r="K897" t="str">
            <v>*2&lt;br&gt;ACOSTA ARCE MICHAEL,*280&lt;br&gt;MENDIOLAZA CABRERA, MARiA TERESA (APOYO),*277&lt;br&gt;PADILLA VILLAR, FERNANDO JORGE (APOYO),*274&lt;br&gt;LOPEZ FLORES, ROSSANA,*233&lt;br&gt;MESIAS CASTRO, JACKSON,*221&lt;br&gt;SANGA YAMPASI WILSON WILFREDO,*219&lt;br&gt;HUARINO CHURA LUIS ANTONIO,*158&lt;br&gt;SCOTTO ESPINOZA, CARLOS,*148&lt;br&gt;ROSALES GONZALES,LUIS</v>
          </cell>
          <cell r="L897" t="str">
            <v>CONFORME&lt;br/&gt;NOTIFICADO A LA EMPRESA</v>
          </cell>
          <cell r="M897" t="str">
            <v>ResDirec-0237-2014/MEM-DGAAM</v>
          </cell>
          <cell r="N897" t="str">
            <v>19/05/2014</v>
          </cell>
          <cell r="O897">
            <v>0</v>
          </cell>
        </row>
        <row r="898">
          <cell r="A898">
            <v>2387026</v>
          </cell>
          <cell r="B898">
            <v>3097</v>
          </cell>
          <cell r="C898" t="str">
            <v>ITS</v>
          </cell>
          <cell r="D898">
            <v>41754</v>
          </cell>
          <cell r="E898">
            <v>2014</v>
          </cell>
          <cell r="F898">
            <v>4</v>
          </cell>
          <cell r="G898" t="str">
            <v>COMPAÑÍA DE MINAS BUENAVENTURA S.A.A.</v>
          </cell>
          <cell r="H898" t="str">
            <v>SANTA ROSA</v>
          </cell>
          <cell r="I898" t="str">
            <v>MODIFICACIÓN DEL PROGRAMA DE MONITOREO DE CALIDAD DE AGUA EN LOS PROYECTOS DE EXPLORACIÓN SANTA ROSA Y CHIPTAJ</v>
          </cell>
          <cell r="J898" t="str">
            <v>*150303&lt;br&gt;LIMA-CAJATAMBO-GORGOR,*150301&lt;br&gt;LIMA-CAJATAMBO-CAJATAMBO</v>
          </cell>
          <cell r="K898" t="str">
            <v>*3&lt;br&gt;ALFARO LÓPEZ WUALTER,*290&lt;br&gt;TENORIO MUNAYLLA, FABIANA (APOYO),*263&lt;br&gt;PINEDO REA, PAOLA VANESSA,*257&lt;br&gt;MIRANDA UNCHUPAICO, JULIO EDUARDO,*249&lt;br&gt;MARRUFO CORDOVA, CARLO,*10&lt;br&gt;CARRANZA VALDIVIESO JOSE</v>
          </cell>
          <cell r="L898" t="str">
            <v>NO CONFORME&lt;br/&gt;NOTIFICADO A LA EMPRESA</v>
          </cell>
          <cell r="O898">
            <v>0</v>
          </cell>
        </row>
        <row r="899">
          <cell r="A899">
            <v>2388384</v>
          </cell>
          <cell r="B899">
            <v>3108</v>
          </cell>
          <cell r="C899" t="str">
            <v>ITS</v>
          </cell>
          <cell r="D899">
            <v>41759</v>
          </cell>
          <cell r="E899">
            <v>2014</v>
          </cell>
          <cell r="F899">
            <v>4</v>
          </cell>
          <cell r="G899" t="str">
            <v>COMPAÑÍA DE MINAS BUENAVENTURA S.A.A.</v>
          </cell>
          <cell r="H899" t="str">
            <v>BREAPAMPA</v>
          </cell>
          <cell r="I899" t="str">
            <v>PROYECTO BREAPAMPA</v>
          </cell>
          <cell r="J899" t="str">
            <v>*050702&lt;br&gt;AYACUCHO-PARINACOCHAS-CHUMPI</v>
          </cell>
          <cell r="K899" t="str">
            <v>*3&lt;br&gt;ALFARO LÓPEZ WUALTER,*290&lt;br&gt;TENORIO MUNAYLLA, FABIANA (APOYO),*288&lt;br&gt;RUESTA RUIZ, PEDRO,*263&lt;br&gt;PINEDO REA, PAOLA VANESSA,*10&lt;br&gt;CARRANZA VALDIVIESO JOSE</v>
          </cell>
          <cell r="L899" t="str">
            <v>NO CONFORME&lt;br/&gt;NOTIFICADO A LA EMPRESA</v>
          </cell>
          <cell r="M899" t="str">
            <v>ResDirec-0271-2014/MEM-DGAAM</v>
          </cell>
          <cell r="N899" t="str">
            <v>05/06/2014</v>
          </cell>
          <cell r="O899">
            <v>0</v>
          </cell>
        </row>
        <row r="900">
          <cell r="A900">
            <v>2394572</v>
          </cell>
          <cell r="B900">
            <v>3142</v>
          </cell>
          <cell r="C900" t="str">
            <v>ITS</v>
          </cell>
          <cell r="D900">
            <v>41781</v>
          </cell>
          <cell r="E900">
            <v>2014</v>
          </cell>
          <cell r="F900">
            <v>5</v>
          </cell>
          <cell r="G900" t="str">
            <v>COMPAÑÍA DE MINAS BUENAVENTURA S.A.A.</v>
          </cell>
          <cell r="H900" t="str">
            <v>RECUPERADA</v>
          </cell>
          <cell r="I900" t="str">
            <v>PROYECTO DE EXPLORACION PATARA</v>
          </cell>
          <cell r="J900" t="str">
            <v>*090106&lt;br&gt;HUANCAVELICA-HUANCAVELICA-HUACHOCOLPA</v>
          </cell>
          <cell r="K900" t="str">
            <v>*8&lt;br&gt;BREÑA TORRES GRACIELA,*279&lt;br&gt;CRUZ LEDESMA, DEISY,*251&lt;br&gt;INFANTE QUISPE, CESAR ANIBAL,*179&lt;br&gt;ZEGARRA ANCAJIMA, ANA SOFIA</v>
          </cell>
          <cell r="L900" t="str">
            <v>CONFORME&lt;br/&gt;NOTIFICADO A LA EMPRESA</v>
          </cell>
          <cell r="M900" t="str">
            <v>ResDirec-0288-2014/MEM-DGAAM</v>
          </cell>
          <cell r="N900" t="str">
            <v>16/06/2014</v>
          </cell>
          <cell r="O900">
            <v>1000000</v>
          </cell>
        </row>
        <row r="901">
          <cell r="A901">
            <v>2395819</v>
          </cell>
          <cell r="B901">
            <v>3152</v>
          </cell>
          <cell r="C901" t="str">
            <v>ITS</v>
          </cell>
          <cell r="D901">
            <v>41787</v>
          </cell>
          <cell r="E901">
            <v>2014</v>
          </cell>
          <cell r="F901">
            <v>5</v>
          </cell>
          <cell r="G901" t="str">
            <v>COMPAÑÍA DE MINAS BUENAVENTURA S.A.A.</v>
          </cell>
          <cell r="H901" t="str">
            <v>RECUPERADA</v>
          </cell>
          <cell r="I901" t="str">
            <v>MODIFICACION U.P. RECUPERADA</v>
          </cell>
          <cell r="J901" t="str">
            <v>*090106&lt;br&gt;HUANCAVELICA-HUANCAVELICA-HUACHOCOLPA</v>
          </cell>
          <cell r="K901" t="str">
            <v>*3&lt;br&gt;ALFARO LÓPEZ WUALTER,*280&lt;br&gt;MENDIOLAZA CABRERA, MARiA TERESA (APOYO),*277&lt;br&gt;PADILLA VILLAR, FERNANDO JORGE (APOYO),*274&lt;br&gt;LOPEZ FLORES, ROSSANA,*233&lt;br&gt;MESIAS CASTRO, JACKSON,*221&lt;br&gt;SANGA YAMPASI WILSON WILFREDO,*219&lt;br&gt;HUARINO CHURA LUIS ANTONIO,*158&lt;br&gt;SCOTTO ESPINOZA, CARLOS,*25&lt;br&gt;PRADO VELASQUEZ ALFONSO</v>
          </cell>
          <cell r="L901" t="str">
            <v>CONFORME&lt;br/&gt;NOTIFICADO A LA EMPRESA</v>
          </cell>
          <cell r="M901" t="str">
            <v>ResDirec-0347-2014/MEM-DGAAM</v>
          </cell>
          <cell r="N901" t="str">
            <v>08/07/2014</v>
          </cell>
          <cell r="O901">
            <v>0</v>
          </cell>
        </row>
        <row r="902">
          <cell r="A902">
            <v>2261594</v>
          </cell>
          <cell r="B902">
            <v>3325</v>
          </cell>
          <cell r="C902" t="str">
            <v>EIAsd</v>
          </cell>
          <cell r="D902">
            <v>41291</v>
          </cell>
          <cell r="E902">
            <v>2013</v>
          </cell>
          <cell r="F902">
            <v>1</v>
          </cell>
          <cell r="G902" t="str">
            <v>COMPAÑÍA DE MINAS BUENAVENTURA S.A.A.</v>
          </cell>
          <cell r="H902" t="str">
            <v>CHUCAPACA</v>
          </cell>
          <cell r="I902" t="str">
            <v>MODIFICACION DEL EIASD - CATEGORIA II DEL PROYECTO DE EXPLORACION CHUCAPACA</v>
          </cell>
          <cell r="J902" t="str">
            <v>*180204&lt;br&gt;MOQUEGUA-GENERAL SANCHEZ CERRO-ICHUÑA,*180206&lt;br&gt;MOQUEGUA-GENERAL SANCHEZ CERRO-LLOQUE</v>
          </cell>
          <cell r="K902" t="str">
            <v>*1&lt;br&gt;ACEVEDO FERNANDEZ ELIAS,*310&lt;br&gt;ROSALES GONZALES LUIS ALBERTO,*298&lt;br&gt;LOPEZ ROMERO, RICHARD (APOYO),*294&lt;br&gt;BEGGLO CACERES-OLAZO ADRIAN ,*253&lt;br&gt;FERNANDEZ RAMIREZ, KATE,*242&lt;br&gt;PASTRANA, MATEO,*223&lt;br&gt;BARDALES CORONEL YOLANDA,*220&lt;br&gt;VILLACORTA OLAZA MARCO ANTONIO,*217&lt;br&gt;CASTELO MAMANCHURA GUSTAVO JAVIER,*128&lt;br&gt;ESTELA SILVA MELANIO,*20&lt;br&gt;LEON IRIARTE MARITZA</v>
          </cell>
          <cell r="L902" t="str">
            <v>APROBADO&lt;br/&gt;NOTIFICADO A LA EMPRESA</v>
          </cell>
          <cell r="M902" t="str">
            <v>ResDirec-0287-2013/MEM-AAM</v>
          </cell>
          <cell r="N902" t="str">
            <v>06/08/2013</v>
          </cell>
          <cell r="O902">
            <v>10000000</v>
          </cell>
          <cell r="P902" t="str">
            <v>USD</v>
          </cell>
        </row>
        <row r="903">
          <cell r="A903">
            <v>2365087</v>
          </cell>
          <cell r="B903">
            <v>4130</v>
          </cell>
          <cell r="C903" t="str">
            <v>EIAsd</v>
          </cell>
          <cell r="D903">
            <v>41675</v>
          </cell>
          <cell r="E903">
            <v>2014</v>
          </cell>
          <cell r="F903">
            <v>2</v>
          </cell>
          <cell r="G903" t="str">
            <v>COMPAÑÍA DE MINAS BUENAVENTURA S.A.A.</v>
          </cell>
          <cell r="H903" t="str">
            <v>PUCAY</v>
          </cell>
          <cell r="I903" t="str">
            <v>PUCAY</v>
          </cell>
          <cell r="J903" t="str">
            <v>*040405&lt;br&gt;AREQUIPA-CASTILLA-CHILCAYMARCA</v>
          </cell>
          <cell r="K903" t="str">
            <v>*219&lt;br&gt;HUARINO CHURA LUIS ANTONIO,*310&lt;br&gt;ROSALES GONZALES LUIS ALBERTO,*277&lt;br&gt;PADILLA VILLAR, FERNANDO JORGE (APOYO)</v>
          </cell>
          <cell r="L903" t="str">
            <v>IMPROCEDENTE&lt;br/&gt;NOTIFICADO A LA EMPRESA</v>
          </cell>
          <cell r="M903" t="str">
            <v>ResDirec-0103-2014/MEM-DGAAM</v>
          </cell>
          <cell r="N903" t="str">
            <v>03/03/2014</v>
          </cell>
          <cell r="O903">
            <v>1689447</v>
          </cell>
          <cell r="P903" t="str">
            <v>USD</v>
          </cell>
        </row>
        <row r="904">
          <cell r="A904">
            <v>1088009</v>
          </cell>
          <cell r="B904">
            <v>4339</v>
          </cell>
          <cell r="C904" t="str">
            <v>EIA</v>
          </cell>
          <cell r="D904">
            <v>35327</v>
          </cell>
          <cell r="E904">
            <v>1996</v>
          </cell>
          <cell r="F904">
            <v>9</v>
          </cell>
          <cell r="G904" t="str">
            <v>COMPAÑÍA DE MINAS BUENAVENTURA S.A.A.</v>
          </cell>
          <cell r="H904" t="str">
            <v>JULCANI</v>
          </cell>
          <cell r="I904" t="str">
            <v>NUEVA PRESA DE RELAVES Nº 9</v>
          </cell>
          <cell r="J904" t="str">
            <v>*090304&lt;br&gt;HUANCAVELICA-ANGARAES-CCOCHACCASA</v>
          </cell>
          <cell r="K904" t="str">
            <v>*29&lt;br&gt;ARCHIVO</v>
          </cell>
          <cell r="L904" t="str">
            <v>APROBADO</v>
          </cell>
          <cell r="P904" t="str">
            <v>USD</v>
          </cell>
        </row>
        <row r="905">
          <cell r="A905">
            <v>1088013</v>
          </cell>
          <cell r="B905">
            <v>4340</v>
          </cell>
          <cell r="C905" t="str">
            <v>EIA</v>
          </cell>
          <cell r="D905">
            <v>35327</v>
          </cell>
          <cell r="E905">
            <v>1996</v>
          </cell>
          <cell r="F905">
            <v>9</v>
          </cell>
          <cell r="G905" t="str">
            <v>COMPAÑÍA DE MINAS BUENAVENTURA S.A.A.</v>
          </cell>
          <cell r="H905" t="str">
            <v>UCHUCCHACUA</v>
          </cell>
          <cell r="I905" t="str">
            <v>NUEVA PRESA DE RELAVES Nº 3</v>
          </cell>
          <cell r="J905" t="str">
            <v>*150901&lt;br&gt;LIMA-OYON-OYON</v>
          </cell>
          <cell r="K905" t="str">
            <v>*29&lt;br&gt;ARCHIVO</v>
          </cell>
          <cell r="L905" t="str">
            <v>APROBADO</v>
          </cell>
          <cell r="P905" t="str">
            <v>USD</v>
          </cell>
        </row>
        <row r="906">
          <cell r="A906">
            <v>36497</v>
          </cell>
          <cell r="B906">
            <v>4361</v>
          </cell>
          <cell r="C906" t="str">
            <v>EIA</v>
          </cell>
          <cell r="D906">
            <v>35668</v>
          </cell>
          <cell r="E906">
            <v>1997</v>
          </cell>
          <cell r="F906">
            <v>8</v>
          </cell>
          <cell r="G906" t="str">
            <v>COMPAÑÍA DE MINAS BUENAVENTURA S.A.A.</v>
          </cell>
          <cell r="H906" t="str">
            <v>UCHUCCHACUA</v>
          </cell>
          <cell r="I906" t="str">
            <v>AMPLIACIÓN DE OPERACIONES DE 1,200 A 2,000 TCSPD</v>
          </cell>
          <cell r="J906" t="str">
            <v>*150901&lt;br&gt;LIMA-OYON-OYON</v>
          </cell>
          <cell r="K906" t="str">
            <v>*29&lt;br&gt;ARCHIVO</v>
          </cell>
          <cell r="L906" t="str">
            <v>APROBADO</v>
          </cell>
          <cell r="P906" t="str">
            <v>USD</v>
          </cell>
        </row>
        <row r="907">
          <cell r="A907">
            <v>1416102</v>
          </cell>
          <cell r="B907">
            <v>4601</v>
          </cell>
          <cell r="C907" t="str">
            <v>EIA</v>
          </cell>
          <cell r="D907">
            <v>37789</v>
          </cell>
          <cell r="E907">
            <v>2003</v>
          </cell>
          <cell r="F907">
            <v>6</v>
          </cell>
          <cell r="G907" t="str">
            <v>COMPAÑÍA DE MINAS BUENAVENTURA S.A.A.</v>
          </cell>
          <cell r="H907" t="str">
            <v>ORCOPAMPA</v>
          </cell>
          <cell r="I907" t="str">
            <v>CONSTRUCCIÓN RELAVERA N° 4</v>
          </cell>
          <cell r="J907" t="str">
            <v>*040409&lt;br&gt;AREQUIPA-CASTILLA-ORCOPAMPA</v>
          </cell>
          <cell r="K907" t="str">
            <v>*53&lt;br&gt;SANCHEZ LUIS</v>
          </cell>
          <cell r="L907" t="str">
            <v>APROBADO</v>
          </cell>
          <cell r="P907" t="str">
            <v>USD</v>
          </cell>
        </row>
        <row r="908">
          <cell r="A908">
            <v>1457286</v>
          </cell>
          <cell r="B908">
            <v>4620</v>
          </cell>
          <cell r="C908" t="str">
            <v>EIA</v>
          </cell>
          <cell r="D908">
            <v>38056</v>
          </cell>
          <cell r="E908">
            <v>2004</v>
          </cell>
          <cell r="F908">
            <v>3</v>
          </cell>
          <cell r="G908" t="str">
            <v>COMPAÑÍA DE MINAS BUENAVENTURA S.A.A.</v>
          </cell>
          <cell r="H908" t="str">
            <v>ORCOPAMPA</v>
          </cell>
          <cell r="I908" t="str">
            <v>MODIFICACIÓN DE EIA  - DEPÓSISTO DE RELAVE Nº 4</v>
          </cell>
          <cell r="J908" t="str">
            <v>*040409&lt;br&gt;AREQUIPA-CASTILLA-ORCOPAMPA</v>
          </cell>
          <cell r="K908" t="str">
            <v>*60&lt;br&gt;VIALE LORENA</v>
          </cell>
          <cell r="L908" t="str">
            <v>APROBADO</v>
          </cell>
          <cell r="P908" t="str">
            <v>USD</v>
          </cell>
        </row>
        <row r="909">
          <cell r="A909">
            <v>1468664</v>
          </cell>
          <cell r="B909">
            <v>4627</v>
          </cell>
          <cell r="C909" t="str">
            <v>EIA</v>
          </cell>
          <cell r="D909">
            <v>38128</v>
          </cell>
          <cell r="E909">
            <v>2004</v>
          </cell>
          <cell r="F909">
            <v>5</v>
          </cell>
          <cell r="G909" t="str">
            <v>COMPAÑÍA DE MINAS BUENAVENTURA S.A.A.</v>
          </cell>
          <cell r="H909" t="str">
            <v>LA ZANJA</v>
          </cell>
          <cell r="I909" t="str">
            <v xml:space="preserve">TRATAMIENTO DE MINERAL MEDIANTE LIXIVIACIÓN </v>
          </cell>
          <cell r="J909" t="str">
            <v>*061112&lt;br&gt;CAJAMARCA-SAN MIGUEL-TONGOD</v>
          </cell>
          <cell r="K909" t="str">
            <v>*53&lt;br&gt;SANCHEZ LUIS</v>
          </cell>
          <cell r="L909" t="str">
            <v>DESISTIDO</v>
          </cell>
          <cell r="P909" t="str">
            <v>USD</v>
          </cell>
        </row>
        <row r="910">
          <cell r="A910">
            <v>1485887</v>
          </cell>
          <cell r="B910">
            <v>4635</v>
          </cell>
          <cell r="C910" t="str">
            <v>EIA</v>
          </cell>
          <cell r="D910">
            <v>38219</v>
          </cell>
          <cell r="E910">
            <v>2004</v>
          </cell>
          <cell r="F910">
            <v>8</v>
          </cell>
          <cell r="G910" t="str">
            <v>COMPAÑÍA DE MINAS BUENAVENTURA S.A.A.</v>
          </cell>
          <cell r="H910" t="str">
            <v>LA ZANJA</v>
          </cell>
          <cell r="I910" t="str">
            <v xml:space="preserve">EXPLOTACION A CIELO ABIERTO Y TRATAMIENTO DE MINERAL </v>
          </cell>
          <cell r="J910" t="str">
            <v>*061112&lt;br&gt;CAJAMARCA-SAN MIGUEL-TONGOD</v>
          </cell>
          <cell r="K910" t="str">
            <v>*39&lt;br&gt;ESPINOZA ARIAS REBECA</v>
          </cell>
          <cell r="L910" t="str">
            <v>DESISTIDO</v>
          </cell>
          <cell r="P910" t="str">
            <v>USD</v>
          </cell>
        </row>
        <row r="911">
          <cell r="A911">
            <v>1566785</v>
          </cell>
          <cell r="B911">
            <v>4680</v>
          </cell>
          <cell r="C911" t="str">
            <v>EIA</v>
          </cell>
          <cell r="D911">
            <v>38552</v>
          </cell>
          <cell r="E911">
            <v>2005</v>
          </cell>
          <cell r="F911">
            <v>7</v>
          </cell>
          <cell r="G911" t="str">
            <v>COMPAÑÍA DE MINAS BUENAVENTURA S.A.A.</v>
          </cell>
          <cell r="H911" t="str">
            <v>JULCANI</v>
          </cell>
          <cell r="I911" t="str">
            <v>MODIFICACION DEL PLAN DE MANEJO AMBIENTAL</v>
          </cell>
          <cell r="J911" t="str">
            <v>*090304&lt;br&gt;HUANCAVELICA-ANGARAES-CCOCHACCASA</v>
          </cell>
          <cell r="K911" t="str">
            <v>*99&lt;br&gt;VASQUEZ, FREDESBINDO</v>
          </cell>
          <cell r="L911" t="str">
            <v>CONCLUIDO</v>
          </cell>
          <cell r="P911" t="str">
            <v>USD</v>
          </cell>
        </row>
        <row r="912">
          <cell r="A912">
            <v>1563740</v>
          </cell>
          <cell r="B912">
            <v>4696</v>
          </cell>
          <cell r="C912" t="str">
            <v>EIA</v>
          </cell>
          <cell r="D912">
            <v>38630</v>
          </cell>
          <cell r="E912">
            <v>2005</v>
          </cell>
          <cell r="F912">
            <v>10</v>
          </cell>
          <cell r="G912" t="str">
            <v>COMPAÑÍA DE MINAS BUENAVENTURA S.A.A.</v>
          </cell>
          <cell r="H912" t="str">
            <v>ORCOPAMPA</v>
          </cell>
          <cell r="I912" t="str">
            <v>LINEA DE TRANSMISION 66 KV HUANCARAMA-CHIPMO-PORACOTA Y SUBESTACIONES</v>
          </cell>
          <cell r="J912" t="str">
            <v>*040409&lt;br&gt;AREQUIPA-CASTILLA-ORCOPAMPA</v>
          </cell>
          <cell r="K912" t="str">
            <v>*62&lt;br&gt;VILLEGAS ANA</v>
          </cell>
          <cell r="L912" t="str">
            <v>NO PRESENTADO&lt;br/&gt;NOTIFICADO A LA EMPRESA</v>
          </cell>
          <cell r="P912" t="str">
            <v>USD</v>
          </cell>
        </row>
        <row r="913">
          <cell r="A913">
            <v>1563930</v>
          </cell>
          <cell r="B913">
            <v>4697</v>
          </cell>
          <cell r="C913" t="str">
            <v>EIA</v>
          </cell>
          <cell r="D913">
            <v>38631</v>
          </cell>
          <cell r="E913">
            <v>2005</v>
          </cell>
          <cell r="F913">
            <v>10</v>
          </cell>
          <cell r="G913" t="str">
            <v>COMPAÑÍA DE MINAS BUENAVENTURA S.A.A.</v>
          </cell>
          <cell r="H913" t="str">
            <v>UCHUCCHACUA</v>
          </cell>
          <cell r="I913" t="str">
            <v xml:space="preserve">MODIFICACION EIA POR LA AMPLIACION DE CAPAC INSTALADA DE PLANTA DE BENEFICIO DE </v>
          </cell>
          <cell r="J913" t="str">
            <v>*150901&lt;br&gt;LIMA-OYON-OYON</v>
          </cell>
          <cell r="K913" t="str">
            <v>*43&lt;br&gt;LEON ALDO</v>
          </cell>
          <cell r="L913" t="str">
            <v>APROBADO</v>
          </cell>
          <cell r="P913" t="str">
            <v>USD</v>
          </cell>
        </row>
        <row r="914">
          <cell r="A914">
            <v>1573155</v>
          </cell>
          <cell r="B914">
            <v>4709</v>
          </cell>
          <cell r="C914" t="str">
            <v>EIA</v>
          </cell>
          <cell r="D914">
            <v>38674</v>
          </cell>
          <cell r="E914">
            <v>2005</v>
          </cell>
          <cell r="F914">
            <v>11</v>
          </cell>
          <cell r="G914" t="str">
            <v>COMPAÑÍA DE MINAS BUENAVENTURA S.A.A.</v>
          </cell>
          <cell r="H914" t="str">
            <v>ORCOPAMPA</v>
          </cell>
          <cell r="I914" t="str">
            <v>LINEA DE TRANSMISION 66 KV HUACARAMA-CHIPMO- PORACORA Y SUBESTACIONES</v>
          </cell>
          <cell r="J914" t="str">
            <v>*040409&lt;br&gt;AREQUIPA-CASTILLA-ORCOPAMPA</v>
          </cell>
          <cell r="K914" t="str">
            <v>*62&lt;br&gt;VILLEGAS ANA</v>
          </cell>
          <cell r="L914" t="str">
            <v>APROBADO</v>
          </cell>
          <cell r="P914" t="str">
            <v>USD</v>
          </cell>
        </row>
        <row r="915">
          <cell r="A915">
            <v>1576498</v>
          </cell>
          <cell r="B915">
            <v>4710</v>
          </cell>
          <cell r="C915" t="str">
            <v>EIA</v>
          </cell>
          <cell r="D915">
            <v>38692</v>
          </cell>
          <cell r="E915">
            <v>2005</v>
          </cell>
          <cell r="F915">
            <v>12</v>
          </cell>
          <cell r="G915" t="str">
            <v>COMPAÑÍA DE MINAS BUENAVENTURA S.A.A.</v>
          </cell>
          <cell r="H915" t="str">
            <v>ESPERANZA 2001</v>
          </cell>
          <cell r="I915" t="str">
            <v>OPERACIONES DE EXPLOTACION</v>
          </cell>
          <cell r="J915" t="str">
            <v>*090301&lt;br&gt;HUANCAVELICA-ANGARAES-LIRCAY</v>
          </cell>
          <cell r="K915" t="str">
            <v>*40&lt;br&gt;GUARNIZO JIMMY</v>
          </cell>
          <cell r="L915" t="str">
            <v>NO PRESENTADO</v>
          </cell>
          <cell r="P915" t="str">
            <v>USD</v>
          </cell>
        </row>
        <row r="916">
          <cell r="A916">
            <v>1585162</v>
          </cell>
          <cell r="B916">
            <v>4715</v>
          </cell>
          <cell r="C916" t="str">
            <v>EIA</v>
          </cell>
          <cell r="D916">
            <v>38736</v>
          </cell>
          <cell r="E916">
            <v>2006</v>
          </cell>
          <cell r="F916">
            <v>1</v>
          </cell>
          <cell r="G916" t="str">
            <v>COMPAÑÍA DE MINAS BUENAVENTURA S.A.A.</v>
          </cell>
          <cell r="H916" t="str">
            <v>ESPERANZA 2001</v>
          </cell>
          <cell r="I916" t="str">
            <v>OPERACIONES DE EXPLOTACION DE LA MINA</v>
          </cell>
          <cell r="J916" t="str">
            <v>*090301&lt;br&gt;HUANCAVELICA-ANGARAES-LIRCAY</v>
          </cell>
          <cell r="K916" t="str">
            <v>*40&lt;br&gt;GUARNIZO JIMMY</v>
          </cell>
          <cell r="L916" t="str">
            <v>APROBADO</v>
          </cell>
          <cell r="P916" t="str">
            <v>USD</v>
          </cell>
        </row>
        <row r="917">
          <cell r="A917">
            <v>1682928</v>
          </cell>
          <cell r="B917">
            <v>4787</v>
          </cell>
          <cell r="C917" t="str">
            <v>EIA</v>
          </cell>
          <cell r="D917">
            <v>39185</v>
          </cell>
          <cell r="E917">
            <v>2007</v>
          </cell>
          <cell r="F917">
            <v>4</v>
          </cell>
          <cell r="G917" t="str">
            <v>COMPAÑÍA DE MINAS BUENAVENTURA S.A.A.</v>
          </cell>
          <cell r="H917" t="str">
            <v>ORCOPAMPA</v>
          </cell>
          <cell r="I917" t="str">
            <v>REUBICACION DE UNA ESTACION DE MONITOREO DE CALIDAD DE AIRE (ECA-2)</v>
          </cell>
          <cell r="J917" t="str">
            <v>*040409&lt;br&gt;AREQUIPA-CASTILLA-ORCOPAMPA</v>
          </cell>
          <cell r="K917" t="str">
            <v>*12&lt;br&gt;DEL CASTILLO ALCANTARA AIME</v>
          </cell>
          <cell r="L917" t="str">
            <v>APROBADO&lt;br/&gt;NOTIFICADO A LA EMPRESA</v>
          </cell>
          <cell r="P917" t="str">
            <v>USD</v>
          </cell>
        </row>
        <row r="918">
          <cell r="A918">
            <v>1689337</v>
          </cell>
          <cell r="B918">
            <v>4793</v>
          </cell>
          <cell r="C918" t="str">
            <v>EIA</v>
          </cell>
          <cell r="D918">
            <v>39213</v>
          </cell>
          <cell r="E918">
            <v>2007</v>
          </cell>
          <cell r="F918">
            <v>5</v>
          </cell>
          <cell r="G918" t="str">
            <v>COMPAÑÍA DE MINAS BUENAVENTURA S.A.A.</v>
          </cell>
          <cell r="H918" t="str">
            <v>UCHUCCHACUA</v>
          </cell>
          <cell r="I918" t="str">
            <v>MODIFICACION DE PROGRAMA DE MONITOREO UCHUCCHACUA  EU-9</v>
          </cell>
          <cell r="J918" t="str">
            <v>*150901&lt;br&gt;LIMA-OYON-OYON</v>
          </cell>
          <cell r="K918" t="str">
            <v>*12&lt;br&gt;DEL CASTILLO ALCANTARA AIME</v>
          </cell>
          <cell r="L918" t="str">
            <v>APROBADO&lt;br/&gt;NOTIFICADO A LA EMPRESA</v>
          </cell>
          <cell r="P918" t="str">
            <v>USD</v>
          </cell>
        </row>
        <row r="919">
          <cell r="A919">
            <v>1703244</v>
          </cell>
          <cell r="B919">
            <v>4797</v>
          </cell>
          <cell r="C919" t="str">
            <v>EIA</v>
          </cell>
          <cell r="D919">
            <v>39267</v>
          </cell>
          <cell r="E919">
            <v>2007</v>
          </cell>
          <cell r="F919">
            <v>7</v>
          </cell>
          <cell r="G919" t="str">
            <v>COMPAÑÍA DE MINAS BUENAVENTURA S.A.A.</v>
          </cell>
          <cell r="H919" t="str">
            <v>POZO RICO Y SAN PEDRO</v>
          </cell>
          <cell r="I919" t="str">
            <v>POZO RICO</v>
          </cell>
          <cell r="J919" t="str">
            <v>*190201&lt;br&gt;PASCO-DANIEL ALCIDES CARRION-YANAHUANCA</v>
          </cell>
          <cell r="K919" t="str">
            <v>*41&lt;br&gt;GUTIERREZ DANI</v>
          </cell>
          <cell r="L919" t="str">
            <v>APROBADO&lt;br/&gt;NOTIFICADO A LA EMPRESA</v>
          </cell>
          <cell r="P919" t="str">
            <v>USD</v>
          </cell>
        </row>
        <row r="920">
          <cell r="A920">
            <v>1705683</v>
          </cell>
          <cell r="B920">
            <v>4799</v>
          </cell>
          <cell r="C920" t="str">
            <v>EIA</v>
          </cell>
          <cell r="D920">
            <v>39274</v>
          </cell>
          <cell r="E920">
            <v>2007</v>
          </cell>
          <cell r="F920">
            <v>7</v>
          </cell>
          <cell r="G920" t="str">
            <v>COMPAÑÍA DE MINAS BUENAVENTURA S.A.A.</v>
          </cell>
          <cell r="H920" t="str">
            <v>ESPERANZA 2001</v>
          </cell>
          <cell r="I920" t="str">
            <v>MODIFICACION DE PROGRAMA DE MONITOREO</v>
          </cell>
          <cell r="J920" t="str">
            <v>*090301&lt;br&gt;HUANCAVELICA-ANGARAES-LIRCAY</v>
          </cell>
          <cell r="K920" t="str">
            <v>*12&lt;br&gt;DEL CASTILLO ALCANTARA AIME</v>
          </cell>
          <cell r="L920" t="str">
            <v>DESISTIDO</v>
          </cell>
          <cell r="P920" t="str">
            <v>USD</v>
          </cell>
        </row>
        <row r="921">
          <cell r="A921">
            <v>1745086</v>
          </cell>
          <cell r="B921">
            <v>4832</v>
          </cell>
          <cell r="C921" t="str">
            <v>EIA</v>
          </cell>
          <cell r="D921">
            <v>39436</v>
          </cell>
          <cell r="E921">
            <v>2007</v>
          </cell>
          <cell r="F921">
            <v>12</v>
          </cell>
          <cell r="G921" t="str">
            <v>COMPAÑÍA DE MINAS BUENAVENTURA S.A.A.</v>
          </cell>
          <cell r="H921" t="str">
            <v>ORCOPAMPA</v>
          </cell>
          <cell r="I921" t="str">
            <v>MODIFICACION DE PLAN DE MANEJO AMBIENTAL UNIDAD ORCOPAMPA</v>
          </cell>
          <cell r="J921" t="str">
            <v>*040409&lt;br&gt;AREQUIPA-CASTILLA-ORCOPAMPA</v>
          </cell>
          <cell r="K921" t="str">
            <v>*38&lt;br&gt;COBEÑAS ALICIA</v>
          </cell>
          <cell r="L921" t="str">
            <v>APROBADO&lt;br/&gt;NOTIFICADO A LA EMPRESA</v>
          </cell>
          <cell r="P921" t="str">
            <v>USD</v>
          </cell>
        </row>
        <row r="922">
          <cell r="A922">
            <v>1746058</v>
          </cell>
          <cell r="B922">
            <v>4836</v>
          </cell>
          <cell r="C922" t="str">
            <v>EIA</v>
          </cell>
          <cell r="D922">
            <v>39444</v>
          </cell>
          <cell r="E922">
            <v>2007</v>
          </cell>
          <cell r="F922">
            <v>12</v>
          </cell>
          <cell r="G922" t="str">
            <v>COMPAÑÍA DE MINAS BUENAVENTURA S.A.A.</v>
          </cell>
          <cell r="H922" t="str">
            <v>ESPERANZA 2001</v>
          </cell>
          <cell r="I922" t="str">
            <v>MODIFICACION DE EIA ESPERANZA 2001</v>
          </cell>
          <cell r="J922" t="str">
            <v>*090301&lt;br&gt;HUANCAVELICA-ANGARAES-LIRCAY</v>
          </cell>
          <cell r="K922" t="str">
            <v>*12&lt;br&gt;DEL CASTILLO ALCANTARA AIME</v>
          </cell>
          <cell r="L922" t="str">
            <v>APROBADO&lt;br/&gt;NOTIFICADO A LA EMPRESA</v>
          </cell>
          <cell r="P922" t="str">
            <v>USD</v>
          </cell>
        </row>
        <row r="923">
          <cell r="A923">
            <v>1777455</v>
          </cell>
          <cell r="B923">
            <v>4856</v>
          </cell>
          <cell r="C923" t="str">
            <v>EIA</v>
          </cell>
          <cell r="D923">
            <v>39561</v>
          </cell>
          <cell r="E923">
            <v>2008</v>
          </cell>
          <cell r="F923">
            <v>4</v>
          </cell>
          <cell r="G923" t="str">
            <v>COMPAÑÍA DE MINAS BUENAVENTURA S.A.A.</v>
          </cell>
          <cell r="H923" t="str">
            <v>ESPERANZA 2001</v>
          </cell>
          <cell r="I923" t="str">
            <v>MODIFICACION DE PROGRAMA DE MONITOREO (ECR-4)</v>
          </cell>
          <cell r="J923" t="str">
            <v>*090301&lt;br&gt;HUANCAVELICA-ANGARAES-LIRCAY</v>
          </cell>
          <cell r="K923" t="str">
            <v>*12&lt;br&gt;DEL CASTILLO ALCANTARA AIME</v>
          </cell>
          <cell r="L923" t="str">
            <v>APROBADO&lt;br/&gt;NOTIFICADO A LA EMPRESA</v>
          </cell>
          <cell r="P923" t="str">
            <v>USD</v>
          </cell>
        </row>
        <row r="924">
          <cell r="A924">
            <v>1787359</v>
          </cell>
          <cell r="B924">
            <v>4862</v>
          </cell>
          <cell r="C924" t="str">
            <v>EIA</v>
          </cell>
          <cell r="D924">
            <v>39603</v>
          </cell>
          <cell r="E924">
            <v>2008</v>
          </cell>
          <cell r="F924">
            <v>6</v>
          </cell>
          <cell r="G924" t="str">
            <v>COMPAÑÍA DE MINAS BUENAVENTURA S.A.A.</v>
          </cell>
          <cell r="H924" t="str">
            <v>MALLAY</v>
          </cell>
          <cell r="I924" t="str">
            <v>EXPLOTACION MALLAY</v>
          </cell>
          <cell r="J924" t="str">
            <v>*150901&lt;br&gt;LIMA-OYON-OYON</v>
          </cell>
          <cell r="K924" t="str">
            <v>*2&lt;br&gt;ACOSTA ARCE MICHAEL</v>
          </cell>
          <cell r="L924" t="str">
            <v>APROBADO&lt;br/&gt;NOTIFICADO A LA EMPRESA</v>
          </cell>
          <cell r="P924" t="str">
            <v>USD</v>
          </cell>
        </row>
        <row r="925">
          <cell r="A925">
            <v>1789178</v>
          </cell>
          <cell r="B925">
            <v>4863</v>
          </cell>
          <cell r="C925" t="str">
            <v>EIA</v>
          </cell>
          <cell r="D925">
            <v>39608</v>
          </cell>
          <cell r="E925">
            <v>2008</v>
          </cell>
          <cell r="F925">
            <v>6</v>
          </cell>
          <cell r="G925" t="str">
            <v>COMPAÑÍA DE MINAS BUENAVENTURA S.A.A.</v>
          </cell>
          <cell r="H925" t="str">
            <v>RECUPERADA</v>
          </cell>
          <cell r="I925" t="str">
            <v>MODIFICACION PROGRAMA MONITOREO - ELIMINACION DE ESTACIONES ET-1 ET-3</v>
          </cell>
          <cell r="J925" t="str">
            <v>*090106&lt;br&gt;HUANCAVELICA-HUANCAVELICA-HUACHOCOLPA</v>
          </cell>
          <cell r="K925" t="str">
            <v>*10&lt;br&gt;CARRANZA VALDIVIESO JOSE</v>
          </cell>
          <cell r="L925" t="str">
            <v>CONCLUIDO&lt;br/&gt;NOTIFICADO A LA EMPRESA</v>
          </cell>
          <cell r="P925" t="str">
            <v>USD</v>
          </cell>
        </row>
        <row r="926">
          <cell r="A926">
            <v>1794088</v>
          </cell>
          <cell r="B926">
            <v>4870</v>
          </cell>
          <cell r="C926" t="str">
            <v>EIA</v>
          </cell>
          <cell r="D926">
            <v>39624</v>
          </cell>
          <cell r="E926">
            <v>2008</v>
          </cell>
          <cell r="F926">
            <v>6</v>
          </cell>
          <cell r="G926" t="str">
            <v>COMPAÑÍA DE MINAS BUENAVENTURA S.A.A.</v>
          </cell>
          <cell r="H926" t="str">
            <v>ANGELICA - RUBLO CHICO</v>
          </cell>
          <cell r="I926" t="str">
            <v>EXPLOTACION  ANGELICA RUBRO CHICO</v>
          </cell>
          <cell r="J926" t="str">
            <v>*090106&lt;br&gt;HUANCAVELICA-HUANCAVELICA-HUACHOCOLPA</v>
          </cell>
          <cell r="K926" t="str">
            <v>*2&lt;br&gt;ACOSTA ARCE MICHAEL</v>
          </cell>
          <cell r="L926" t="str">
            <v>APROBADO</v>
          </cell>
          <cell r="P926" t="str">
            <v>USD</v>
          </cell>
        </row>
        <row r="927">
          <cell r="A927">
            <v>1885877</v>
          </cell>
          <cell r="B927">
            <v>4941</v>
          </cell>
          <cell r="C927" t="str">
            <v>EIA</v>
          </cell>
          <cell r="D927">
            <v>39951</v>
          </cell>
          <cell r="E927">
            <v>2009</v>
          </cell>
          <cell r="F927">
            <v>5</v>
          </cell>
          <cell r="G927" t="str">
            <v>COMPAÑÍA DE MINAS BUENAVENTURA S.A.A.</v>
          </cell>
          <cell r="H927" t="str">
            <v>RECUPERADA</v>
          </cell>
          <cell r="I927" t="str">
            <v>MODIFICACION DEL PROGRAMA DE MONITOREO DE AGUAS DE LA U.P.  RECUPERADA</v>
          </cell>
          <cell r="J927" t="str">
            <v>*090106&lt;br&gt;HUANCAVELICA-HUANCAVELICA-HUACHOCOLPA</v>
          </cell>
          <cell r="K927" t="str">
            <v>*10&lt;br&gt;CARRANZA VALDIVIESO JOSE</v>
          </cell>
          <cell r="L927" t="str">
            <v>APROBADO&lt;br/&gt;NOTIFICADO A LA EMPRESA</v>
          </cell>
          <cell r="P927" t="str">
            <v>USD</v>
          </cell>
        </row>
        <row r="928">
          <cell r="A928">
            <v>1955194</v>
          </cell>
          <cell r="B928">
            <v>4985</v>
          </cell>
          <cell r="C928" t="str">
            <v>EIA</v>
          </cell>
          <cell r="D928">
            <v>40191</v>
          </cell>
          <cell r="E928">
            <v>2010</v>
          </cell>
          <cell r="F928">
            <v>1</v>
          </cell>
          <cell r="G928" t="str">
            <v>COMPAÑÍA DE MINAS BUENAVENTURA S.A.A.</v>
          </cell>
          <cell r="H928" t="str">
            <v>PORACOTA</v>
          </cell>
          <cell r="I928" t="str">
            <v xml:space="preserve">INSCRIPCION PUNTOS DE MONITOREO PO-SW-04 Y PO-SW-05    </v>
          </cell>
          <cell r="J928" t="str">
            <v>*040603&lt;br&gt;AREQUIPA-CONDESUYOS-CAYARANI</v>
          </cell>
          <cell r="K928" t="str">
            <v>*12&lt;br&gt;DEL CASTILLO ALCANTARA AIME</v>
          </cell>
          <cell r="L928" t="str">
            <v>APROBADO&lt;br/&gt;NOTIFICADO A LA EMPRESA</v>
          </cell>
          <cell r="P928" t="str">
            <v>USD</v>
          </cell>
        </row>
        <row r="929">
          <cell r="A929">
            <v>1987575</v>
          </cell>
          <cell r="B929">
            <v>5003</v>
          </cell>
          <cell r="C929" t="str">
            <v>EIA</v>
          </cell>
          <cell r="D929">
            <v>40303</v>
          </cell>
          <cell r="E929">
            <v>2010</v>
          </cell>
          <cell r="F929">
            <v>5</v>
          </cell>
          <cell r="G929" t="str">
            <v>COMPAÑÍA DE MINAS BUENAVENTURA S.A.A.</v>
          </cell>
          <cell r="H929" t="str">
            <v>ORCOPAMPA</v>
          </cell>
          <cell r="I929" t="str">
            <v>DEPOSITO DE RELAVES 4A Y 5 E INCREMENTO DE CAPACIDAD DE PLANTA A 4000 TMSD</v>
          </cell>
          <cell r="J929" t="str">
            <v>*040409&lt;br&gt;AREQUIPA-CASTILLA-ORCOPAMPA</v>
          </cell>
          <cell r="K929" t="str">
            <v>*55&lt;br&gt;SANTOYO TELLO RAUL</v>
          </cell>
          <cell r="L929" t="str">
            <v>APROBADO&lt;br/&gt;NOTIFICADO A LA EMPRESA</v>
          </cell>
          <cell r="M929" t="str">
            <v>ResDirec-0427-2014/MEM-DGAAM</v>
          </cell>
          <cell r="N929" t="str">
            <v>20/08/2014</v>
          </cell>
          <cell r="P929" t="str">
            <v>USD</v>
          </cell>
        </row>
        <row r="930">
          <cell r="A930">
            <v>2408005</v>
          </cell>
          <cell r="B930">
            <v>5003</v>
          </cell>
          <cell r="C930" t="str">
            <v>ITS</v>
          </cell>
          <cell r="D930">
            <v>41824</v>
          </cell>
          <cell r="E930">
            <v>2014</v>
          </cell>
          <cell r="F930">
            <v>7</v>
          </cell>
          <cell r="G930" t="str">
            <v>COMPAÑÍA DE MINAS BUENAVENTURA S.A.A.</v>
          </cell>
          <cell r="H930" t="str">
            <v>ORCOPAMPA</v>
          </cell>
          <cell r="I930" t="str">
            <v>MEJORA DEL AMBIENTE DE TRABAJO DE INTERIOR MINA A TRAVES DE LA OPTIMIZACION DEL SISTEMA DE VENTILACION DE LA MINA CHIPMO</v>
          </cell>
          <cell r="J930" t="str">
            <v>*040603&lt;br&gt;AREQUIPA-CONDESUYOS-CAYARANI,*040409&lt;br&gt;AREQUIPA-CASTILLA-ORCOPAMPA,*040405&lt;br&gt;AREQUIPA-CASTILLA-CHILCAYMARCA</v>
          </cell>
          <cell r="K930" t="str">
            <v>*2&lt;br&gt;ACOSTA ARCE MICHAEL,*280&lt;br&gt;MENDIOLAZA CABRERA, MARiA TERESA (APOYO),*277&lt;br&gt;PADILLA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930" t="str">
            <v>CONFORME&lt;br/&gt;NOTIFICADO A LA EMPRESA</v>
          </cell>
          <cell r="M930" t="str">
            <v>ResDirec-0427-2014/MEM-DGAAM</v>
          </cell>
          <cell r="N930" t="str">
            <v>20/08/2014</v>
          </cell>
          <cell r="O930">
            <v>0</v>
          </cell>
        </row>
        <row r="931">
          <cell r="A931">
            <v>2045608</v>
          </cell>
          <cell r="B931">
            <v>5043</v>
          </cell>
          <cell r="C931" t="str">
            <v>EIA</v>
          </cell>
          <cell r="D931">
            <v>40506</v>
          </cell>
          <cell r="E931">
            <v>2010</v>
          </cell>
          <cell r="F931">
            <v>11</v>
          </cell>
          <cell r="G931" t="str">
            <v>COMPAÑÍA DE MINAS BUENAVENTURA S.A.A.</v>
          </cell>
          <cell r="H931" t="str">
            <v>MALLAY</v>
          </cell>
          <cell r="I931" t="str">
            <v>MODIFICACION DEL ESTUDIO DE IMPACTO AMBIENTAL</v>
          </cell>
          <cell r="J931" t="str">
            <v>*150901&lt;br&gt;LIMA-OYON-OYON</v>
          </cell>
          <cell r="K931" t="str">
            <v>*2&lt;br&gt;ACOSTA ARCE MICHAEL</v>
          </cell>
          <cell r="L931" t="str">
            <v>APROBADO&lt;br/&gt;NOTIFICADO A LA EMPRESA</v>
          </cell>
          <cell r="P931" t="str">
            <v>USD</v>
          </cell>
        </row>
        <row r="932">
          <cell r="A932">
            <v>2070764</v>
          </cell>
          <cell r="B932">
            <v>5078</v>
          </cell>
          <cell r="C932" t="str">
            <v>EIA</v>
          </cell>
          <cell r="D932">
            <v>40596</v>
          </cell>
          <cell r="E932">
            <v>2011</v>
          </cell>
          <cell r="F932">
            <v>2</v>
          </cell>
          <cell r="G932" t="str">
            <v>COMPAÑÍA DE MINAS BUENAVENTURA S.A.A.</v>
          </cell>
          <cell r="H932" t="str">
            <v>JULCANI</v>
          </cell>
          <cell r="I932" t="str">
            <v>PLAN DE IMPLEMENTACION PARA EL CUMPLIMIENTO DE LMP - JULCANI</v>
          </cell>
          <cell r="J932" t="str">
            <v>*090304&lt;br&gt;HUANCAVELICA-ANGARAES-CCOCHACCASA</v>
          </cell>
          <cell r="K932" t="str">
            <v>*2&lt;br&gt;ACOSTA ARCE MICHAEL</v>
          </cell>
          <cell r="L932" t="str">
            <v>NO PRESENTADO</v>
          </cell>
          <cell r="P932" t="str">
            <v>USD</v>
          </cell>
        </row>
        <row r="933">
          <cell r="A933">
            <v>2070742</v>
          </cell>
          <cell r="B933">
            <v>5080</v>
          </cell>
          <cell r="C933" t="str">
            <v>EIA</v>
          </cell>
          <cell r="D933">
            <v>40596</v>
          </cell>
          <cell r="E933">
            <v>2011</v>
          </cell>
          <cell r="F933">
            <v>2</v>
          </cell>
          <cell r="G933" t="str">
            <v>COMPAÑÍA DE MINAS BUENAVENTURA S.A.A.</v>
          </cell>
          <cell r="H933" t="str">
            <v>ORCOPAMPA</v>
          </cell>
          <cell r="I933" t="str">
            <v>PLAN DE IMPLEMENTACION PARA EL CUMPLIMIENTO DE LMP - ORCOPAMPA</v>
          </cell>
          <cell r="J933" t="str">
            <v>*040409&lt;br&gt;AREQUIPA-CASTILLA-ORCOPAMPA</v>
          </cell>
          <cell r="K933" t="str">
            <v>*55&lt;br&gt;SANTOYO TELLO RAUL</v>
          </cell>
          <cell r="L933" t="str">
            <v>NO PRESENTADO&lt;br/&gt;NOTIFICADO A LA EMPRESA</v>
          </cell>
          <cell r="P933" t="str">
            <v>USD</v>
          </cell>
        </row>
        <row r="934">
          <cell r="A934">
            <v>2070755</v>
          </cell>
          <cell r="B934">
            <v>5081</v>
          </cell>
          <cell r="C934" t="str">
            <v>EIA</v>
          </cell>
          <cell r="D934">
            <v>40596</v>
          </cell>
          <cell r="E934">
            <v>2011</v>
          </cell>
          <cell r="F934">
            <v>2</v>
          </cell>
          <cell r="G934" t="str">
            <v>COMPAÑÍA DE MINAS BUENAVENTURA S.A.A.</v>
          </cell>
          <cell r="H934" t="str">
            <v>RECUPERADA</v>
          </cell>
          <cell r="I934" t="str">
            <v>PLAN DE IMPLEMENTACION PARA EL CUMPLIMIENTO DE LMP - RECUPERADA</v>
          </cell>
          <cell r="J934" t="str">
            <v>*090106&lt;br&gt;HUANCAVELICA-HUANCAVELICA-HUACHOCOLPA</v>
          </cell>
          <cell r="K934" t="str">
            <v>*10&lt;br&gt;CARRANZA VALDIVIESO JOSE</v>
          </cell>
          <cell r="L934" t="str">
            <v>NO PRESENTADO&lt;br/&gt;NOTIFICADO A LA EMPRESA</v>
          </cell>
          <cell r="P934" t="str">
            <v>USD</v>
          </cell>
        </row>
        <row r="935">
          <cell r="A935">
            <v>2070745</v>
          </cell>
          <cell r="B935">
            <v>5086</v>
          </cell>
          <cell r="C935" t="str">
            <v>EIA</v>
          </cell>
          <cell r="D935">
            <v>40596</v>
          </cell>
          <cell r="E935">
            <v>2011</v>
          </cell>
          <cell r="F935">
            <v>2</v>
          </cell>
          <cell r="G935" t="str">
            <v>COMPAÑÍA DE MINAS BUENAVENTURA S.A.A.</v>
          </cell>
          <cell r="H935" t="str">
            <v>UCHUCCHACUA</v>
          </cell>
          <cell r="I935" t="str">
            <v>PLAN DE IMPLEMENTACION PARA EL CUMPLIMIENTO DE LMP - UCHUCCHACUA</v>
          </cell>
          <cell r="J935" t="str">
            <v>*150901&lt;br&gt;LIMA-OYON-OYON</v>
          </cell>
          <cell r="K935" t="str">
            <v>*2&lt;br&gt;ACOSTA ARCE MICHAEL</v>
          </cell>
          <cell r="L935" t="str">
            <v>NO PRESENTADO</v>
          </cell>
          <cell r="P935" t="str">
            <v>USD</v>
          </cell>
        </row>
        <row r="936">
          <cell r="A936">
            <v>2070767</v>
          </cell>
          <cell r="B936">
            <v>5087</v>
          </cell>
          <cell r="C936" t="str">
            <v>EIA</v>
          </cell>
          <cell r="D936">
            <v>40596</v>
          </cell>
          <cell r="E936">
            <v>2011</v>
          </cell>
          <cell r="F936">
            <v>2</v>
          </cell>
          <cell r="G936" t="str">
            <v>COMPAÑÍA DE MINAS BUENAVENTURA S.A.A.</v>
          </cell>
          <cell r="H936" t="str">
            <v>POZO RICO Y SAN PEDRO</v>
          </cell>
          <cell r="I936" t="str">
            <v>PLAN DE IMPLEMENTACION PARA EL CUMPLIMIENTO DE LMP - UEA MARISOL</v>
          </cell>
          <cell r="J936" t="str">
            <v>*190201&lt;br&gt;PASCO-DANIEL ALCIDES CARRION-YANAHUANCA</v>
          </cell>
          <cell r="K936" t="str">
            <v>*2&lt;br&gt;ACOSTA ARCE MICHAEL</v>
          </cell>
          <cell r="L936" t="str">
            <v>NO PRESENTADO</v>
          </cell>
          <cell r="P936" t="str">
            <v>USD</v>
          </cell>
        </row>
        <row r="937">
          <cell r="A937">
            <v>2070758</v>
          </cell>
          <cell r="B937">
            <v>5090</v>
          </cell>
          <cell r="C937" t="str">
            <v>EIA</v>
          </cell>
          <cell r="D937">
            <v>40596</v>
          </cell>
          <cell r="E937">
            <v>2011</v>
          </cell>
          <cell r="F937">
            <v>2</v>
          </cell>
          <cell r="G937" t="str">
            <v>COMPAÑÍA DE MINAS BUENAVENTURA S.A.A.</v>
          </cell>
          <cell r="H937" t="str">
            <v>PORACOTA</v>
          </cell>
          <cell r="I937" t="str">
            <v>PLAN DE IMPLEMENTACION PARA EL CUMPLIMIENTO DE LMP - PORACOTA</v>
          </cell>
          <cell r="J937" t="str">
            <v>*040603&lt;br&gt;AREQUIPA-CONDESUYOS-CAYARANI</v>
          </cell>
          <cell r="K937" t="str">
            <v>*12&lt;br&gt;DEL CASTILLO ALCANTARA AIME</v>
          </cell>
          <cell r="L937" t="str">
            <v>NO PRESENTADO</v>
          </cell>
          <cell r="P937" t="str">
            <v>USD</v>
          </cell>
        </row>
        <row r="938">
          <cell r="A938">
            <v>2070774</v>
          </cell>
          <cell r="B938">
            <v>5094</v>
          </cell>
          <cell r="C938" t="str">
            <v>EIA</v>
          </cell>
          <cell r="D938">
            <v>40596</v>
          </cell>
          <cell r="E938">
            <v>2011</v>
          </cell>
          <cell r="F938">
            <v>2</v>
          </cell>
          <cell r="G938" t="str">
            <v>COMPAÑÍA DE MINAS BUENAVENTURA S.A.A.</v>
          </cell>
          <cell r="H938" t="str">
            <v>ANAMARAY</v>
          </cell>
          <cell r="I938" t="str">
            <v>PLAN DE IMPLEMENTACION PARA EL CUMPLIMIENTO DE LMP - ANAMARAY</v>
          </cell>
          <cell r="J938" t="str">
            <v>*150901&lt;br&gt;LIMA-OYON-OYON</v>
          </cell>
          <cell r="K938" t="str">
            <v>*2&lt;br&gt;ACOSTA ARCE MICHAEL</v>
          </cell>
          <cell r="L938" t="str">
            <v>NO PRESENTADO</v>
          </cell>
          <cell r="P938" t="str">
            <v>USD</v>
          </cell>
        </row>
        <row r="939">
          <cell r="A939">
            <v>2070761</v>
          </cell>
          <cell r="B939">
            <v>5096</v>
          </cell>
          <cell r="C939" t="str">
            <v>EIA</v>
          </cell>
          <cell r="D939">
            <v>40596</v>
          </cell>
          <cell r="E939">
            <v>2011</v>
          </cell>
          <cell r="F939">
            <v>2</v>
          </cell>
          <cell r="G939" t="str">
            <v>COMPAÑÍA DE MINAS BUENAVENTURA S.A.A.</v>
          </cell>
          <cell r="H939" t="str">
            <v>ANGELICA - RUBLO CHICO</v>
          </cell>
          <cell r="I939" t="str">
            <v>PLAN DE IMPLEMENTACION PARA EL CUMPLIMIENTO DE LMP - MINA ANGELICA RUBLO CHICO</v>
          </cell>
          <cell r="J939" t="str">
            <v>*090106&lt;br&gt;HUANCAVELICA-HUANCAVELICA-HUACHOCOLPA</v>
          </cell>
          <cell r="K939" t="str">
            <v>*2&lt;br&gt;ACOSTA ARCE MICHAEL</v>
          </cell>
          <cell r="L939" t="str">
            <v>NO PRESENTADO</v>
          </cell>
          <cell r="P939" t="str">
            <v>USD</v>
          </cell>
        </row>
        <row r="940">
          <cell r="A940">
            <v>2070769</v>
          </cell>
          <cell r="B940">
            <v>5097</v>
          </cell>
          <cell r="C940" t="str">
            <v>EIA</v>
          </cell>
          <cell r="D940">
            <v>40596</v>
          </cell>
          <cell r="E940">
            <v>2011</v>
          </cell>
          <cell r="F940">
            <v>2</v>
          </cell>
          <cell r="G940" t="str">
            <v>COMPAÑÍA DE MINAS BUENAVENTURA S.A.A.</v>
          </cell>
          <cell r="H940" t="str">
            <v>ESPERANZA 2001</v>
          </cell>
          <cell r="I940" t="str">
            <v>PLAN DE IMPLEMENTACION PARA EL CUMPLIMIENTO DE LMP - MINA ESPERANZA 2001</v>
          </cell>
          <cell r="J940" t="str">
            <v>*090301&lt;br&gt;HUANCAVELICA-ANGARAES-LIRCAY</v>
          </cell>
          <cell r="K940" t="str">
            <v>*12&lt;br&gt;DEL CASTILLO ALCANTARA AIME</v>
          </cell>
          <cell r="L940" t="str">
            <v>NO PRESENTADO</v>
          </cell>
          <cell r="P940" t="str">
            <v>USD</v>
          </cell>
        </row>
        <row r="941">
          <cell r="A941">
            <v>2081793</v>
          </cell>
          <cell r="B941">
            <v>5107</v>
          </cell>
          <cell r="C941" t="str">
            <v>EIA</v>
          </cell>
          <cell r="D941">
            <v>40639</v>
          </cell>
          <cell r="E941">
            <v>2011</v>
          </cell>
          <cell r="F941">
            <v>4</v>
          </cell>
          <cell r="G941" t="str">
            <v>COMPAÑÍA DE MINAS BUENAVENTURA S.A.A.</v>
          </cell>
          <cell r="H941" t="str">
            <v>RECUPERADA</v>
          </cell>
          <cell r="I941" t="str">
            <v>MODIFICACION PROGRAMA DE MONITOREO NUESTA ESTACION ER-31 UNIDAD RECUPERADA</v>
          </cell>
          <cell r="J941" t="str">
            <v>*090106&lt;br&gt;HUANCAVELICA-HUANCAVELICA-HUACHOCOLPA</v>
          </cell>
          <cell r="K941" t="str">
            <v>*3&lt;br&gt;ALFARO LÓPEZ WUALTER</v>
          </cell>
          <cell r="L941" t="str">
            <v>DESAPROBADO&lt;br/&gt;NOTIFICADO A LA EMPRESA</v>
          </cell>
          <cell r="P941" t="str">
            <v>USD</v>
          </cell>
        </row>
        <row r="942">
          <cell r="A942">
            <v>2166207</v>
          </cell>
          <cell r="B942">
            <v>5152</v>
          </cell>
          <cell r="C942" t="str">
            <v>EIA</v>
          </cell>
          <cell r="D942">
            <v>40947</v>
          </cell>
          <cell r="E942">
            <v>2012</v>
          </cell>
          <cell r="F942">
            <v>2</v>
          </cell>
          <cell r="G942" t="str">
            <v>COMPAÑÍA DE MINAS BUENAVENTURA S.A.A.</v>
          </cell>
          <cell r="H942" t="str">
            <v>RECUPERADA</v>
          </cell>
          <cell r="I942" t="str">
            <v>MODIFICACION DEL PLAN DE MANEJO AMBIENTAL DE LA UNIDAD RECUPERADA CONSOLIDACION</v>
          </cell>
          <cell r="J942" t="str">
            <v>*090106&lt;br&gt;HUANCAVELICA-HUANCAVELICA-HUACHOCOLPA</v>
          </cell>
          <cell r="K942" t="str">
            <v>*18&lt;br&gt;HUARINO CHURA LUIS</v>
          </cell>
          <cell r="L942" t="str">
            <v>DESAPROBADO&lt;br/&gt;NOTIFICADO A LA EMPRESA</v>
          </cell>
          <cell r="P942" t="str">
            <v>USD</v>
          </cell>
        </row>
        <row r="943">
          <cell r="A943">
            <v>2190291</v>
          </cell>
          <cell r="B943">
            <v>5165</v>
          </cell>
          <cell r="C943" t="str">
            <v>EIA</v>
          </cell>
          <cell r="D943">
            <v>41044</v>
          </cell>
          <cell r="E943">
            <v>2012</v>
          </cell>
          <cell r="F943">
            <v>5</v>
          </cell>
          <cell r="G943" t="str">
            <v>COMPAÑÍA DE MINAS BUENAVENTURA S.A.A.</v>
          </cell>
          <cell r="H943" t="str">
            <v>UCHUCCHACUA</v>
          </cell>
          <cell r="I943" t="str">
            <v>MODIFICACION DEL PLAN DE MANEJO AMBIENTAL UCHUCCHAGUA Y POZO RICO</v>
          </cell>
          <cell r="J943" t="str">
            <v>*150901&lt;br&gt;LIMA-OYON-OYON</v>
          </cell>
          <cell r="K943" t="str">
            <v>*10&lt;br&gt;CARRANZA VALDIVIESO JOSE</v>
          </cell>
          <cell r="L943" t="str">
            <v>CONCLUIDO&lt;br/&gt;NOTIFICADO A LA EMPRESA</v>
          </cell>
          <cell r="P943" t="str">
            <v>USD</v>
          </cell>
        </row>
        <row r="944">
          <cell r="A944">
            <v>2225210</v>
          </cell>
          <cell r="B944">
            <v>5182</v>
          </cell>
          <cell r="C944" t="str">
            <v>EIA</v>
          </cell>
          <cell r="D944">
            <v>41150</v>
          </cell>
          <cell r="E944">
            <v>2012</v>
          </cell>
          <cell r="F944">
            <v>8</v>
          </cell>
          <cell r="G944" t="str">
            <v>COMPAÑÍA DE MINAS BUENAVENTURA S.A.A.</v>
          </cell>
          <cell r="H944" t="str">
            <v>POZO RICO Y SAN PEDRO</v>
          </cell>
          <cell r="I944" t="str">
            <v>PLAN INTEGRAL UNIDAD POZO RICO (MARISOL)</v>
          </cell>
          <cell r="J944" t="str">
            <v>*190201&lt;br&gt;PASCO-DANIEL ALCIDES CARRION-YANAHUANCA</v>
          </cell>
          <cell r="K944" t="str">
            <v>*1&lt;br&gt;ACEVEDO FERNANDEZ ELIAS</v>
          </cell>
          <cell r="L944" t="str">
            <v>APROBADO&lt;br/&gt;NOTIFICADO A LA EMPRESA</v>
          </cell>
          <cell r="P944" t="str">
            <v>USD</v>
          </cell>
        </row>
        <row r="945">
          <cell r="A945">
            <v>2225190</v>
          </cell>
          <cell r="B945">
            <v>5183</v>
          </cell>
          <cell r="C945" t="str">
            <v>EIA</v>
          </cell>
          <cell r="D945">
            <v>41150</v>
          </cell>
          <cell r="E945">
            <v>2012</v>
          </cell>
          <cell r="F945">
            <v>8</v>
          </cell>
          <cell r="G945" t="str">
            <v>COMPAÑÍA DE MINAS BUENAVENTURA S.A.A.</v>
          </cell>
          <cell r="H945" t="str">
            <v>UCHUCCHACUA</v>
          </cell>
          <cell r="I945" t="str">
            <v>PLAN INTEGRAL UCHUCCHACUA IMPLEMENTACION LMP Y ADECUACION ECA</v>
          </cell>
          <cell r="J945" t="str">
            <v>*150901&lt;br&gt;LIMA-OYON-OYON</v>
          </cell>
          <cell r="K945" t="str">
            <v>*10&lt;br&gt;CARRANZA VALDIVIESO JOSE</v>
          </cell>
          <cell r="L945" t="str">
            <v>APROBADO&lt;br/&gt;NOTIFICADO A LA EMPRESA</v>
          </cell>
          <cell r="P945" t="str">
            <v>USD</v>
          </cell>
        </row>
        <row r="946">
          <cell r="A946">
            <v>2225197</v>
          </cell>
          <cell r="B946">
            <v>5185</v>
          </cell>
          <cell r="C946" t="str">
            <v>EIA</v>
          </cell>
          <cell r="D946">
            <v>41150</v>
          </cell>
          <cell r="E946">
            <v>2012</v>
          </cell>
          <cell r="F946">
            <v>8</v>
          </cell>
          <cell r="G946" t="str">
            <v>COMPAÑÍA DE MINAS BUENAVENTURA S.A.A.</v>
          </cell>
          <cell r="H946" t="str">
            <v>RECUPERADA</v>
          </cell>
          <cell r="I946" t="str">
            <v>PLAN INTEGRAL UNIDAD RECUPERADA</v>
          </cell>
          <cell r="J946" t="str">
            <v>*090106&lt;br&gt;HUANCAVELICA-HUANCAVELICA-HUACHOCOLPA</v>
          </cell>
          <cell r="K946" t="str">
            <v>*18&lt;br&gt;HUARINO CHURA LUIS</v>
          </cell>
          <cell r="L946" t="str">
            <v>EVALUACIÓN</v>
          </cell>
          <cell r="P946" t="str">
            <v>USD</v>
          </cell>
        </row>
        <row r="947">
          <cell r="A947">
            <v>2225229</v>
          </cell>
          <cell r="B947">
            <v>5186</v>
          </cell>
          <cell r="C947" t="str">
            <v>EIA</v>
          </cell>
          <cell r="D947">
            <v>41150</v>
          </cell>
          <cell r="E947">
            <v>2012</v>
          </cell>
          <cell r="F947">
            <v>8</v>
          </cell>
          <cell r="G947" t="str">
            <v>COMPAÑÍA DE MINAS BUENAVENTURA S.A.A.</v>
          </cell>
          <cell r="H947" t="str">
            <v>ORCOPAMPA</v>
          </cell>
          <cell r="I947" t="str">
            <v>PLAN INTEGRAL UNIDAD ORCOPAMPA</v>
          </cell>
          <cell r="J947" t="str">
            <v>*040409&lt;br&gt;AREQUIPA-CASTILLA-ORCOPAMPA</v>
          </cell>
          <cell r="K947" t="str">
            <v>*18&lt;br&gt;HUARINO CHURA LUIS</v>
          </cell>
          <cell r="L947" t="str">
            <v>EVALUACIÓN</v>
          </cell>
          <cell r="P947" t="str">
            <v>USD</v>
          </cell>
        </row>
        <row r="948">
          <cell r="A948">
            <v>2225216</v>
          </cell>
          <cell r="B948">
            <v>5188</v>
          </cell>
          <cell r="C948" t="str">
            <v>EIA</v>
          </cell>
          <cell r="D948">
            <v>41150</v>
          </cell>
          <cell r="E948">
            <v>2012</v>
          </cell>
          <cell r="F948">
            <v>8</v>
          </cell>
          <cell r="G948" t="str">
            <v>COMPAÑÍA DE MINAS BUENAVENTURA S.A.A.</v>
          </cell>
          <cell r="H948" t="str">
            <v>JULCANI</v>
          </cell>
          <cell r="I948" t="str">
            <v xml:space="preserve">PLAN INTEGRAL UNIDAD JULCANI </v>
          </cell>
          <cell r="J948" t="str">
            <v>*090304&lt;br&gt;HUANCAVELICA-ANGARAES-CCOCHACCASA</v>
          </cell>
          <cell r="L948" t="str">
            <v>EVALUACIÓN</v>
          </cell>
          <cell r="P948" t="str">
            <v>USD</v>
          </cell>
        </row>
        <row r="949">
          <cell r="A949">
            <v>2225200</v>
          </cell>
          <cell r="B949">
            <v>5192</v>
          </cell>
          <cell r="C949" t="str">
            <v>EIA</v>
          </cell>
          <cell r="D949">
            <v>41150</v>
          </cell>
          <cell r="E949">
            <v>2012</v>
          </cell>
          <cell r="F949">
            <v>8</v>
          </cell>
          <cell r="G949" t="str">
            <v>COMPAÑÍA DE MINAS BUENAVENTURA S.A.A.</v>
          </cell>
          <cell r="H949" t="str">
            <v>ESPERANZA 2001</v>
          </cell>
          <cell r="I949" t="str">
            <v>PLAN INTEGRAL UNIDAD ESPERANZA 2001</v>
          </cell>
          <cell r="J949" t="str">
            <v>*090301&lt;br&gt;HUANCAVELICA-ANGARAES-LIRCAY</v>
          </cell>
          <cell r="L949" t="str">
            <v>EVALUACIÓN</v>
          </cell>
          <cell r="P949" t="str">
            <v>USD</v>
          </cell>
        </row>
        <row r="950">
          <cell r="A950">
            <v>2225179</v>
          </cell>
          <cell r="B950">
            <v>5193</v>
          </cell>
          <cell r="C950" t="str">
            <v>EIA</v>
          </cell>
          <cell r="D950">
            <v>41150</v>
          </cell>
          <cell r="E950">
            <v>2012</v>
          </cell>
          <cell r="F950">
            <v>8</v>
          </cell>
          <cell r="G950" t="str">
            <v>COMPAÑÍA DE MINAS BUENAVENTURA S.A.A.</v>
          </cell>
          <cell r="H950" t="str">
            <v>MALLAY</v>
          </cell>
          <cell r="I950" t="str">
            <v>PLAN INTEGRAL IMPLEMENTACION LMP Y ADECUACION ECA</v>
          </cell>
          <cell r="J950" t="str">
            <v>*150901&lt;br&gt;LIMA-OYON-OYON</v>
          </cell>
          <cell r="K950" t="str">
            <v>*18&lt;br&gt;HUARINO CHURA LUIS</v>
          </cell>
          <cell r="L950" t="str">
            <v>EVALUACIÓN</v>
          </cell>
          <cell r="P950" t="str">
            <v>USD</v>
          </cell>
        </row>
        <row r="951">
          <cell r="A951">
            <v>2225203</v>
          </cell>
          <cell r="B951">
            <v>5194</v>
          </cell>
          <cell r="C951" t="str">
            <v>EIA</v>
          </cell>
          <cell r="D951">
            <v>41150</v>
          </cell>
          <cell r="E951">
            <v>2012</v>
          </cell>
          <cell r="F951">
            <v>8</v>
          </cell>
          <cell r="G951" t="str">
            <v>COMPAÑÍA DE MINAS BUENAVENTURA S.A.A.</v>
          </cell>
          <cell r="H951" t="str">
            <v>ANGELICA - RUBLO CHICO</v>
          </cell>
          <cell r="I951" t="str">
            <v>PLAN INTEGRAL LMP Y ECA ANGELICA RUBLO CHICO</v>
          </cell>
          <cell r="J951" t="str">
            <v>*090106&lt;br&gt;HUANCAVELICA-HUANCAVELICA-HUACHOCOLPA</v>
          </cell>
          <cell r="K951" t="str">
            <v>*18&lt;br&gt;HUARINO CHURA LUIS</v>
          </cell>
          <cell r="L951" t="str">
            <v>DESISTIDO&lt;br/&gt;NOTIFICADO A LA EMPRESA</v>
          </cell>
          <cell r="P951" t="str">
            <v>USD</v>
          </cell>
        </row>
        <row r="952">
          <cell r="A952">
            <v>2225237</v>
          </cell>
          <cell r="B952">
            <v>5196</v>
          </cell>
          <cell r="C952" t="str">
            <v>EIA</v>
          </cell>
          <cell r="D952">
            <v>41150</v>
          </cell>
          <cell r="E952">
            <v>2012</v>
          </cell>
          <cell r="F952">
            <v>8</v>
          </cell>
          <cell r="G952" t="str">
            <v>COMPAÑÍA DE MINAS BUENAVENTURA S.A.A.</v>
          </cell>
          <cell r="H952" t="str">
            <v>PORACOTA</v>
          </cell>
          <cell r="I952" t="str">
            <v>PLAN INTEGRAL UNIDAD PORACOTA</v>
          </cell>
          <cell r="J952" t="str">
            <v>*040603&lt;br&gt;AREQUIPA-CONDESUYOS-CAYARANI</v>
          </cell>
          <cell r="L952" t="str">
            <v>EVALUACIÓN</v>
          </cell>
          <cell r="P952" t="str">
            <v>USD</v>
          </cell>
        </row>
        <row r="953">
          <cell r="A953">
            <v>2302448</v>
          </cell>
          <cell r="B953">
            <v>5274</v>
          </cell>
          <cell r="C953" t="str">
            <v>EIA</v>
          </cell>
          <cell r="D953">
            <v>41445</v>
          </cell>
          <cell r="E953">
            <v>2013</v>
          </cell>
          <cell r="F953">
            <v>6</v>
          </cell>
          <cell r="G953" t="str">
            <v>COMPAÑÍA DE MINAS BUENAVENTURA S.A.A.</v>
          </cell>
          <cell r="H953" t="str">
            <v>MALLAY</v>
          </cell>
          <cell r="I953" t="str">
            <v>SEGUNDA MODIFICACION DEL EIA MALLAY</v>
          </cell>
          <cell r="J953" t="str">
            <v>*150901&lt;br&gt;LIMA-OYON-OYON</v>
          </cell>
          <cell r="K953" t="str">
            <v>*10&lt;br&gt;CARRANZA VALDIVIESO JOSE</v>
          </cell>
          <cell r="L953" t="str">
            <v>APROBADO&lt;br/&gt;NOTIFICADO A LA EMPRESA</v>
          </cell>
          <cell r="M953" t="str">
            <v>ResDirec-0044-2016/MEM-DGAAM</v>
          </cell>
          <cell r="N953" t="str">
            <v>05/02/2016</v>
          </cell>
          <cell r="P953" t="str">
            <v>USD</v>
          </cell>
        </row>
        <row r="954">
          <cell r="A954">
            <v>2539689</v>
          </cell>
          <cell r="B954">
            <v>5274</v>
          </cell>
          <cell r="C954" t="str">
            <v>ITS</v>
          </cell>
          <cell r="D954">
            <v>42277</v>
          </cell>
          <cell r="E954">
            <v>2015</v>
          </cell>
          <cell r="F954">
            <v>9</v>
          </cell>
          <cell r="G954" t="str">
            <v>COMPAÑÍA DE MINAS BUENAVENTURA S.A.A.</v>
          </cell>
          <cell r="H954" t="str">
            <v>MALLAY</v>
          </cell>
          <cell r="I954" t="str">
            <v>Informe Tecnico Sustentatorio Unidad de Producción Mallay</v>
          </cell>
          <cell r="J954" t="str">
            <v>*150901&lt;br&gt;LIMA-OYON-OYON</v>
          </cell>
          <cell r="K954" t="str">
            <v>*2&lt;br&gt;ACOSTA ARCE MICHAEL,*348&lt;br&gt;PEREZ SOLIS, EVELYN ENA,*221&lt;br&gt;SANGA YAMPASI WILSON WILFREDO,*219&lt;br&gt;HUARINO CHURA LUIS ANTONIO,*3&lt;br&gt;ALFARO LÓPEZ WUALTER</v>
          </cell>
          <cell r="L954" t="str">
            <v>CONFORME&lt;br/&gt;NOTIFICADO A LA EMPRESA</v>
          </cell>
          <cell r="M954" t="str">
            <v>ResDirec-0044-2016/MEM-DGAAM</v>
          </cell>
          <cell r="N954" t="str">
            <v>05/02/2016</v>
          </cell>
          <cell r="O954">
            <v>0</v>
          </cell>
        </row>
        <row r="955">
          <cell r="A955">
            <v>2302882</v>
          </cell>
          <cell r="B955">
            <v>5275</v>
          </cell>
          <cell r="C955" t="str">
            <v>EIA</v>
          </cell>
          <cell r="D955">
            <v>41446</v>
          </cell>
          <cell r="E955">
            <v>2013</v>
          </cell>
          <cell r="F955">
            <v>6</v>
          </cell>
          <cell r="G955" t="str">
            <v>COMPAÑÍA DE MINAS BUENAVENTURA S.A.A.</v>
          </cell>
          <cell r="H955" t="str">
            <v>ESCOPETA</v>
          </cell>
          <cell r="I955" t="str">
            <v xml:space="preserve">ESTUDIO DE IMPACTO AMBIENTAL PROYECTO DE EXPLOTACION ESCOPETA  </v>
          </cell>
          <cell r="J955" t="str">
            <v>*150301&lt;br&gt;LIMA-CAJATAMBO-CAJATAMBO</v>
          </cell>
          <cell r="L955" t="str">
            <v>DESISTIDO&lt;br/&gt;NOTIFICADO A LA EMPRESA</v>
          </cell>
          <cell r="P955" t="str">
            <v>USD</v>
          </cell>
        </row>
        <row r="956">
          <cell r="A956">
            <v>2341870</v>
          </cell>
          <cell r="B956">
            <v>5287</v>
          </cell>
          <cell r="C956" t="str">
            <v>EIA</v>
          </cell>
          <cell r="D956">
            <v>41586</v>
          </cell>
          <cell r="E956">
            <v>2013</v>
          </cell>
          <cell r="F956">
            <v>11</v>
          </cell>
          <cell r="G956" t="str">
            <v>COMPAÑÍA DE MINAS BUENAVENTURA S.A.A.</v>
          </cell>
          <cell r="H956" t="str">
            <v>JULCANI</v>
          </cell>
          <cell r="I956" t="str">
            <v>ACTUALIZACION DE ESTACIONES DE MONITOREO Y REUBICACION DEL PUNTO DE MONITOREO</v>
          </cell>
          <cell r="J956" t="str">
            <v>*090304&lt;br&gt;HUANCAVELICA-ANGARAES-CCOCHACCASA</v>
          </cell>
          <cell r="K956" t="str">
            <v>*1&lt;br&gt;ACEVEDO FERNANDEZ ELIAS</v>
          </cell>
          <cell r="L956" t="str">
            <v>EVALUACIÓN</v>
          </cell>
          <cell r="P956" t="str">
            <v>USD</v>
          </cell>
        </row>
        <row r="957">
          <cell r="A957">
            <v>2401145</v>
          </cell>
          <cell r="B957">
            <v>5315</v>
          </cell>
          <cell r="C957" t="str">
            <v>EIA</v>
          </cell>
          <cell r="D957">
            <v>41806</v>
          </cell>
          <cell r="E957">
            <v>2014</v>
          </cell>
          <cell r="F957">
            <v>6</v>
          </cell>
          <cell r="G957" t="str">
            <v>COMPAÑÍA DE MINAS BUENAVENTURA S.A.A.</v>
          </cell>
          <cell r="H957" t="str">
            <v>UCHUCCHACUA</v>
          </cell>
          <cell r="I957" t="str">
            <v>MODIFICACION DEL EIA DE LA UNIDAD UCHUCCHACUA</v>
          </cell>
          <cell r="J957" t="str">
            <v>*150901&lt;br&gt;LIMA-OYON-OYON</v>
          </cell>
          <cell r="K957" t="str">
            <v>*18&lt;br&gt;HUARINO CHURA LUIS,*219&lt;br&gt;HUARINO CHURA LUIS ANTONIO</v>
          </cell>
          <cell r="L957" t="str">
            <v>APROBADO</v>
          </cell>
          <cell r="P957" t="str">
            <v>USD</v>
          </cell>
        </row>
        <row r="958">
          <cell r="A958">
            <v>2442985</v>
          </cell>
          <cell r="B958">
            <v>5479</v>
          </cell>
          <cell r="C958" t="str">
            <v>EIAsd</v>
          </cell>
          <cell r="D958">
            <v>41939</v>
          </cell>
          <cell r="E958">
            <v>2014</v>
          </cell>
          <cell r="F958">
            <v>10</v>
          </cell>
          <cell r="G958" t="str">
            <v>COMPAÑÍA DE MINAS BUENAVENTURA S.A.A.</v>
          </cell>
          <cell r="H958" t="str">
            <v>PARIGUANAS</v>
          </cell>
          <cell r="I958" t="str">
            <v>PROYECTO PARIGUANAS</v>
          </cell>
          <cell r="J958" t="str">
            <v>*040404&lt;br&gt;AREQUIPA-CASTILLA-CHACHAS,*040409&lt;br&gt;AREQUIPA-CASTILLA-ORCOPAMPA</v>
          </cell>
          <cell r="K958" t="str">
            <v>*2&lt;br&gt;ACOSTA ARCE MICHAEL,*348&lt;br&gt;PEREZ SOLIS, EVELYN ENA,*340&lt;br&gt;REYES UBILLUS ISMAEL,*313&lt;br&gt;LOPEZ FLORES, ROSSANA,*295&lt;br&gt;DIAZ BERRIOS ABEL,*277&lt;br&gt;PADILLA VILLAR, FERNANDO JORGE (APOYO),*233&lt;br&gt;MESIAS CASTRO, JACKSON,*221&lt;br&gt;SANGA YAMPASI WILSON WILFREDO,*219&lt;br&gt;HUARINO CHURA LUIS ANTONIO,*25&lt;br&gt;PRADO VELASQUEZ ALFONSO,*3&lt;br&gt;ALFARO LÓPEZ WUALTER</v>
          </cell>
          <cell r="L958" t="str">
            <v>DESISTIDO&lt;br/&gt;NOTIFICADO A LA EMPRESA</v>
          </cell>
          <cell r="M958" t="str">
            <v>ResDirec-0038-2015/MEM-DGAAM</v>
          </cell>
          <cell r="N958" t="str">
            <v>21/01/2015</v>
          </cell>
          <cell r="O958">
            <v>1000000</v>
          </cell>
          <cell r="P958" t="str">
            <v>USD</v>
          </cell>
        </row>
        <row r="959">
          <cell r="A959">
            <v>2451883</v>
          </cell>
          <cell r="B959">
            <v>5543</v>
          </cell>
          <cell r="C959" t="str">
            <v>EIA-d</v>
          </cell>
          <cell r="D959">
            <v>41968</v>
          </cell>
          <cell r="E959">
            <v>2014</v>
          </cell>
          <cell r="F959">
            <v>11</v>
          </cell>
          <cell r="G959" t="str">
            <v>COMPAÑÍA DE MINAS BUENAVENTURA S.A.A.</v>
          </cell>
          <cell r="H959" t="str">
            <v>CHUCAPACA</v>
          </cell>
          <cell r="I959" t="str">
            <v>SAN GABRIEL</v>
          </cell>
          <cell r="K959" t="str">
            <v>*8&lt;br&gt;BREÑA TORRES GRACIELA,*284&lt;br&gt;LINARES ALVARADO, JOSE LUIS,*227&lt;br&gt;BUSTAMANTE BECERRA JOSE LUIS</v>
          </cell>
          <cell r="L959" t="str">
            <v>APROBADO</v>
          </cell>
          <cell r="P959" t="str">
            <v>USD</v>
          </cell>
        </row>
        <row r="960">
          <cell r="A960">
            <v>2454738</v>
          </cell>
          <cell r="B960">
            <v>5593</v>
          </cell>
          <cell r="C960" t="str">
            <v>ITS</v>
          </cell>
          <cell r="D960">
            <v>41978</v>
          </cell>
          <cell r="E960">
            <v>2014</v>
          </cell>
          <cell r="F960">
            <v>12</v>
          </cell>
          <cell r="G960" t="str">
            <v>COMPAÑÍA DE MINAS BUENAVENTURA S.A.A.</v>
          </cell>
          <cell r="H960" t="str">
            <v>YUMPAG</v>
          </cell>
          <cell r="I960" t="str">
            <v>Proyecto de Exploración Minera Yumpag Carama</v>
          </cell>
          <cell r="J960" t="str">
            <v>*190201&lt;br&gt;PASCO-DANIEL ALCIDES CARRION-YANAHUANCA</v>
          </cell>
          <cell r="K960" t="str">
            <v>*2&lt;br&gt;ACOSTA ARCE MICHAEL,*313&lt;br&gt;LOPEZ FLORES, ROSSANA,*308&lt;br&gt;CCOYLLO FLORES LILIANA (APOYO),*307&lt;br&gt;PEREZ SOLIS, EVELYN ENA,*277&lt;br&gt;PADILLA VILLAR, FERNANDO JORGE (APOYO),*219&lt;br&gt;HUARINO CHURA LUIS ANTONIO</v>
          </cell>
          <cell r="L960" t="str">
            <v>CONFORME&lt;br/&gt;NOTIFICADO A LA EMPRESA</v>
          </cell>
          <cell r="M960" t="str">
            <v>ResDirec-0083-2015/MEM-DGAAM</v>
          </cell>
          <cell r="N960" t="str">
            <v>06/02/2015</v>
          </cell>
          <cell r="O960">
            <v>0</v>
          </cell>
        </row>
        <row r="961">
          <cell r="A961">
            <v>2466986</v>
          </cell>
          <cell r="B961">
            <v>5662</v>
          </cell>
          <cell r="C961" t="str">
            <v>ITS</v>
          </cell>
          <cell r="D961">
            <v>42026</v>
          </cell>
          <cell r="E961">
            <v>2015</v>
          </cell>
          <cell r="F961">
            <v>1</v>
          </cell>
          <cell r="G961" t="str">
            <v>COMPAÑÍA DE MINAS BUENAVENTURA S.A.A.</v>
          </cell>
          <cell r="H961" t="str">
            <v>CHUCAPACA</v>
          </cell>
          <cell r="I961" t="str">
            <v>ITS DE LA SEGUNDA MODIFICACI¿ DEL EIAsd DEL PROYECTO DE EXPLORACION CHUCAPACA</v>
          </cell>
          <cell r="J961" t="str">
            <v>*180206&lt;br&gt;MOQUEGUA-GENERAL SANCHEZ CERRO-LLOQUE,*180204&lt;br&gt;MOQUEGUA-GENERAL SANCHEZ CERRO-ICHUÑA</v>
          </cell>
          <cell r="K961" t="str">
            <v>*2&lt;br&gt;ACOSTA ARCE MICHAEL,*313&lt;br&gt;LOPEZ FLORES, ROSSANA,*307&lt;br&gt;PEREZ SOLIS, EVELYN ENA,*299&lt;br&gt;REYES UBILLUS ISMAEL,*295&lt;br&gt;DIAZ BERRIOS ABEL,*277&lt;br&gt;PADILLA VILLAR, FERNANDO JORGE (APOYO),*221&lt;br&gt;SANGA YAMPASI WILSON WILFREDO,*219&lt;br&gt;HUARINO CHURA LUIS ANTONIO,*3&lt;br&gt;ALFARO LÓPEZ WUALTER</v>
          </cell>
          <cell r="L961" t="str">
            <v>CONFORME&lt;br/&gt;NOTIFICADO A LA EMPRESA</v>
          </cell>
          <cell r="M961" t="str">
            <v>ResDirec-0128-2015/MEM-DGAAM</v>
          </cell>
          <cell r="N961" t="str">
            <v>06/03/2015</v>
          </cell>
          <cell r="O961">
            <v>1500000</v>
          </cell>
          <cell r="P961" t="str">
            <v>USD</v>
          </cell>
        </row>
        <row r="962">
          <cell r="A962">
            <v>2480695</v>
          </cell>
          <cell r="B962">
            <v>5667</v>
          </cell>
          <cell r="C962" t="str">
            <v>EIAsd</v>
          </cell>
          <cell r="D962">
            <v>42074</v>
          </cell>
          <cell r="E962">
            <v>2015</v>
          </cell>
          <cell r="F962">
            <v>3</v>
          </cell>
          <cell r="G962" t="str">
            <v>COMPAÑÍA DE MINAS BUENAVENTURA S.A.A.</v>
          </cell>
          <cell r="H962" t="str">
            <v>CHUCAPACA</v>
          </cell>
          <cell r="I962" t="str">
            <v>TERCERA MODIFICATORIA DEL ESTUDIO DE IMPACTO AMBIENTAL SEMIDETALLADO PROYECTO CHUCAPACA</v>
          </cell>
          <cell r="J962" t="str">
            <v>*180204&lt;br&gt;MOQUEGUA-GENERAL SANCHEZ CERRO-ICHUÑA,*180206&lt;br&gt;MOQUEGUA-GENERAL SANCHEZ CERRO-LLOQUE</v>
          </cell>
          <cell r="K962" t="str">
            <v>*2&lt;br&gt;ACOSTA ARCE MICHAEL,*348&lt;br&gt;PEREZ SOLIS, EVELYN ENA,*340&lt;br&gt;REYES UBILLUS ISMAEL,*310&lt;br&gt;ROSALES GONZALES LUIS ALBERTO,*308&lt;br&gt;CCOYLLO FLORES LILIANA (APOYO),*295&lt;br&gt;DIAZ BERRIOS ABEL,*277&lt;br&gt;PADILLA VILLAR, FERNANDO JORGE (APOYO),*233&lt;br&gt;MESIAS CASTRO, JACKSON,*221&lt;br&gt;SANGA YAMPASI WILSON WILFREDO,*219&lt;br&gt;HUARINO CHURA LUIS ANTONIO,*188&lt;br&gt;PORTILLA CORNEJO MATEO,*3&lt;br&gt;ALFARO LÓPEZ WUALTER</v>
          </cell>
          <cell r="L962" t="str">
            <v>APROBADO&lt;br/&gt;NOTIFICADO A LA EMPRESA</v>
          </cell>
          <cell r="M962" t="str">
            <v>ResDirec-0345-2015/MEM-DGAAM</v>
          </cell>
          <cell r="N962" t="str">
            <v>04/09/2015</v>
          </cell>
          <cell r="O962">
            <v>30600000</v>
          </cell>
          <cell r="P962" t="str">
            <v>USD</v>
          </cell>
        </row>
        <row r="963">
          <cell r="A963">
            <v>2528371</v>
          </cell>
          <cell r="B963">
            <v>5847</v>
          </cell>
          <cell r="C963" t="str">
            <v>EIA-d</v>
          </cell>
          <cell r="D963">
            <v>42236</v>
          </cell>
          <cell r="E963">
            <v>2015</v>
          </cell>
          <cell r="F963">
            <v>8</v>
          </cell>
          <cell r="G963" t="str">
            <v>COMPAÑÍA DE MINAS BUENAVENTURA S.A.A.</v>
          </cell>
          <cell r="H963" t="str">
            <v>CHUCAPACA</v>
          </cell>
          <cell r="I963" t="str">
            <v>EIA SAN GABRIEL</v>
          </cell>
          <cell r="J963" t="str">
            <v>*180204&lt;br&gt;MOQUEGUA-GENERAL SANCHEZ CERRO-ICHUÑA</v>
          </cell>
          <cell r="K963" t="str">
            <v>*25&lt;br&gt;PRADO VELASQUEZ ALFONSO,*404&lt;br&gt;ROBLADILLO HUANCA, EDGARDO MANFREDO,*348&lt;br&gt;PEREZ SOLIS, EVELYN ENA,*346&lt;br&gt;TIPULA MAMANI, RICHARD JOHNSON,*342&lt;br&gt;VARGAS MARTINEZ, YOSLY VIRGINIA,*340&lt;br&gt;REYES UBILLUS ISMAEL,*313&lt;br&gt;LOPEZ FLORES, ROSSANA,*295&lt;br&gt;DIAZ BERRIOS ABEL,*284&lt;br&gt;LINARES ALVARADO, JOSE LUIS,*188&lt;br&gt;PORTILLA CORNEJO MATEO</v>
          </cell>
          <cell r="L963" t="str">
            <v>APROBADO&lt;br/&gt;NOTIFICADO A LA EMPRESA</v>
          </cell>
          <cell r="M963" t="str">
            <v>ResDirec-0099-2017/MEM-DGAAM</v>
          </cell>
          <cell r="N963" t="str">
            <v>05/04/2017</v>
          </cell>
          <cell r="O963">
            <v>450000000</v>
          </cell>
          <cell r="P963" t="str">
            <v>USD</v>
          </cell>
        </row>
        <row r="964">
          <cell r="A964">
            <v>2522137</v>
          </cell>
          <cell r="B964">
            <v>5895</v>
          </cell>
          <cell r="C964" t="str">
            <v>ITS</v>
          </cell>
          <cell r="D964">
            <v>42215</v>
          </cell>
          <cell r="E964">
            <v>2015</v>
          </cell>
          <cell r="F964">
            <v>7</v>
          </cell>
          <cell r="G964" t="str">
            <v>COMPAÑÍA DE MINAS BUENAVENTURA S.A.A.</v>
          </cell>
          <cell r="H964" t="str">
            <v>ORCOPAMPA</v>
          </cell>
          <cell r="I964" t="str">
            <v>EJECUCION DE LAS PLATAFORMAS CONFIRMATORIAS EN LA ZONA JASPE - UEA ORCOPAMPA</v>
          </cell>
          <cell r="J964" t="str">
            <v>*040603&lt;br&gt;AREQUIPA-CONDESUYOS-CAYARANI,*040409&lt;br&gt;AREQUIPA-CASTILLA-ORCOPAMPA,*040405&lt;br&gt;AREQUIPA-CASTILLA-CHILCAYMARCA</v>
          </cell>
          <cell r="K964" t="str">
            <v>*3&lt;br&gt;ALFARO LÓPEZ WUALTER,*348&lt;br&gt;PEREZ SOLIS, EVELYN ENA,*313&lt;br&gt;LOPEZ FLORES, ROSSANA,*308&lt;br&gt;CCOYLLO FLORES LILIANA (APOYO),*221&lt;br&gt;SANGA YAMPASI WILSON WILFREDO,*219&lt;br&gt;HUARINO CHURA LUIS ANTONIO</v>
          </cell>
          <cell r="L964" t="str">
            <v>CONFORME&lt;br/&gt;NOTIFICADO A LA EMPRESA</v>
          </cell>
          <cell r="M964" t="str">
            <v>ResDirec-0434-2015/MEM-DGAAM</v>
          </cell>
          <cell r="N964" t="str">
            <v>12/11/2015</v>
          </cell>
          <cell r="O964">
            <v>0</v>
          </cell>
        </row>
        <row r="965">
          <cell r="A965">
            <v>2381899</v>
          </cell>
          <cell r="B965">
            <v>5952</v>
          </cell>
          <cell r="C965" t="str">
            <v>EIA</v>
          </cell>
          <cell r="D965">
            <v>41736</v>
          </cell>
          <cell r="E965">
            <v>2014</v>
          </cell>
          <cell r="F965">
            <v>4</v>
          </cell>
          <cell r="G965" t="str">
            <v>COMPAÑÍA DE MINAS BUENAVENTURA S.A.A.</v>
          </cell>
          <cell r="H965" t="str">
            <v>TAMBOMAYO</v>
          </cell>
          <cell r="I965" t="str">
            <v>PROYECTO TAMBOMAYO A 3 000 TMD</v>
          </cell>
          <cell r="J965" t="str">
            <v>*040516&lt;br&gt;AREQUIPA-CAYLLOMA-TAPAY</v>
          </cell>
          <cell r="L965" t="str">
            <v>APROBADO&lt;br/&gt;NOTIFICADO A LA EMPRESA</v>
          </cell>
          <cell r="M965" t="str">
            <v>ResDirec-0080-2016/MEM-DGAAM</v>
          </cell>
          <cell r="N965" t="str">
            <v>17/03/2016</v>
          </cell>
          <cell r="P965" t="str">
            <v>USD</v>
          </cell>
        </row>
        <row r="966">
          <cell r="A966">
            <v>2556955</v>
          </cell>
          <cell r="B966">
            <v>5952</v>
          </cell>
          <cell r="C966" t="str">
            <v>ITS</v>
          </cell>
          <cell r="D966">
            <v>42339</v>
          </cell>
          <cell r="E966">
            <v>2015</v>
          </cell>
          <cell r="F966">
            <v>12</v>
          </cell>
          <cell r="G966" t="str">
            <v>COMPAÑÍA DE MINAS BUENAVENTURA S.A.A.</v>
          </cell>
          <cell r="H966" t="str">
            <v>TAMBOMAYO</v>
          </cell>
          <cell r="I966" t="str">
            <v>Informe Técnico Sustentatorio de la Unidad Minera Tambomayo</v>
          </cell>
          <cell r="J966" t="str">
            <v>*040516&lt;br&gt;AREQUIPA-CAYLLOMA-TAPAY</v>
          </cell>
          <cell r="K966" t="str">
            <v>*227&lt;br&gt;BUSTAMANTE BECERRA JOSE LUIS,*347&lt;br&gt;TENORIO MALDONADO, MARIO,*346&lt;br&gt;TIPULA MAMANI, RICHARD JOHNSON,*342&lt;br&gt;VARGAS MARTINEZ, YOSLY VIRGINIA,*284&lt;br&gt;LINARES ALVARADO, JOSE LUIS</v>
          </cell>
          <cell r="L966" t="str">
            <v>CONFORME&lt;br/&gt;NOTIFICADO A LA EMPRESA</v>
          </cell>
          <cell r="M966" t="str">
            <v>ResDirec-0080-2016/MEM-DGAAM</v>
          </cell>
          <cell r="N966" t="str">
            <v>17/03/2016</v>
          </cell>
          <cell r="O966">
            <v>0</v>
          </cell>
        </row>
        <row r="967">
          <cell r="A967">
            <v>2540315</v>
          </cell>
          <cell r="B967">
            <v>6018</v>
          </cell>
          <cell r="C967" t="str">
            <v>ITS</v>
          </cell>
          <cell r="D967">
            <v>42279</v>
          </cell>
          <cell r="E967">
            <v>2015</v>
          </cell>
          <cell r="F967">
            <v>10</v>
          </cell>
          <cell r="G967" t="str">
            <v>COMPAÑÍA DE MINAS BUENAVENTURA S.A.A.</v>
          </cell>
          <cell r="H967" t="str">
            <v>JULCANI</v>
          </cell>
          <cell r="I967" t="str">
            <v>INFORME TECNICO SUSTENTATORIO N° 2 DEL PAMA DE LA UEA JULCANI</v>
          </cell>
          <cell r="J967" t="str">
            <v>*090304&lt;br&gt;HUANCAVELICA-ANGARAES-CCOCHACCASA,*090301&lt;br&gt;HUANCAVELICA-ANGARAES-LIRCAY</v>
          </cell>
          <cell r="K967" t="str">
            <v>*2&lt;br&gt;ACOSTA ARCE MICHAEL,*348&lt;br&gt;PEREZ SOLIS, EVELYN ENA,*340&lt;br&gt;REYES UBILLUS ISMAEL,*313&lt;br&gt;LOPEZ FLORES, ROSSANA,*221&lt;br&gt;SANGA YAMPASI WILSON WILFREDO,*219&lt;br&gt;HUARINO CHURA LUIS ANTONIO,*3&lt;br&gt;ALFARO LÓPEZ WUALTER</v>
          </cell>
          <cell r="L967" t="str">
            <v>CONFORME&lt;br/&gt;NOTIFICADO A LA EMPRESA</v>
          </cell>
          <cell r="M967" t="str">
            <v>ResDirec-0515-2015/MEM-DGAAM</v>
          </cell>
          <cell r="N967" t="str">
            <v>31/12/2015</v>
          </cell>
          <cell r="O967">
            <v>0</v>
          </cell>
        </row>
        <row r="968">
          <cell r="A968">
            <v>2550066</v>
          </cell>
          <cell r="B968">
            <v>6065</v>
          </cell>
          <cell r="C968" t="str">
            <v>ITS</v>
          </cell>
          <cell r="D968">
            <v>42313</v>
          </cell>
          <cell r="E968">
            <v>2015</v>
          </cell>
          <cell r="F968">
            <v>11</v>
          </cell>
          <cell r="G968" t="str">
            <v>COMPAÑÍA DE MINAS BUENAVENTURA S.A.A.</v>
          </cell>
          <cell r="H968" t="str">
            <v>CHUCAPACA</v>
          </cell>
          <cell r="I968" t="str">
            <v>INFORME TÉCNICO SUSTENTATORIO PARA EL INCREMENTO DE NUEVAS PLATAFORMAS DE PERFORACIÓN A LA TERCERA MODIFICACIÓN DEL EIAsd DEL PROYECTO DE EXPLORACIÓN CHUCAPACA</v>
          </cell>
          <cell r="J968" t="str">
            <v>*180206&lt;br&gt;MOQUEGUA-GENERAL SANCHEZ CERRO-LLOQUE,*180204&lt;br&gt;MOQUEGUA-GENERAL SANCHEZ CERRO-ICHUÑA</v>
          </cell>
          <cell r="K968" t="str">
            <v>*2&lt;br&gt;ACOSTA ARCE MICHAEL,*348&lt;br&gt;PEREZ SOLIS, EVELYN ENA,*313&lt;br&gt;LOPEZ FLORES, ROSSANA,*308&lt;br&gt;CCOYLLO FLORES LILIANA (APOYO),*295&lt;br&gt;DIAZ BERRIOS ABEL,*221&lt;br&gt;SANGA YAMPASI WILSON WILFREDO,*219&lt;br&gt;HUARINO CHURA LUIS ANTONIO</v>
          </cell>
          <cell r="L968" t="str">
            <v>CONFORME&lt;br/&gt;NOTIFICADO A LA EMPRESA</v>
          </cell>
          <cell r="M968" t="str">
            <v>ResDirec-0009-2016/MEM-DGAAM</v>
          </cell>
          <cell r="N968" t="str">
            <v>18/01/2016</v>
          </cell>
          <cell r="O968">
            <v>0</v>
          </cell>
          <cell r="P968" t="str">
            <v>USD</v>
          </cell>
        </row>
        <row r="969">
          <cell r="A969">
            <v>2558067</v>
          </cell>
          <cell r="B969">
            <v>6099</v>
          </cell>
          <cell r="C969" t="str">
            <v>ITS</v>
          </cell>
          <cell r="D969">
            <v>42342</v>
          </cell>
          <cell r="E969">
            <v>2015</v>
          </cell>
          <cell r="F969">
            <v>12</v>
          </cell>
          <cell r="G969" t="str">
            <v>COMPAÑÍA DE MINAS BUENAVENTURA S.A.A.</v>
          </cell>
          <cell r="H969" t="str">
            <v>MALLAY</v>
          </cell>
          <cell r="I969" t="str">
            <v>ITS DE LA MODIFICACION DE LA DIA PROYECTO DE EXPLORACION TERESA</v>
          </cell>
          <cell r="J969" t="str">
            <v>*150901&lt;br&gt;LIMA-OYON-OYON</v>
          </cell>
          <cell r="K969" t="str">
            <v>*8&lt;br&gt;BREÑA TORRES GRACIELA,*341&lt;br&gt;INFANTE QUISPE, CESAR ANIBAL,*332&lt;br&gt;CANO VARGAS, SAMIR (APOYO),*310&lt;br&gt;ROSALES GONZALES LUIS ALBERTO</v>
          </cell>
          <cell r="L969" t="str">
            <v>CONFORME&lt;br/&gt;NOTIFICADO A LA EMPRESA</v>
          </cell>
          <cell r="M969" t="str">
            <v>ResDirec-0520-2015/MEM-DGAAM</v>
          </cell>
          <cell r="N969" t="str">
            <v>06/01/2016</v>
          </cell>
          <cell r="O969">
            <v>0</v>
          </cell>
        </row>
        <row r="970">
          <cell r="A970" t="str">
            <v>00968-2016</v>
          </cell>
          <cell r="B970">
            <v>6260</v>
          </cell>
          <cell r="C970" t="str">
            <v>ITS</v>
          </cell>
          <cell r="D970">
            <v>42472</v>
          </cell>
          <cell r="E970">
            <v>2016</v>
          </cell>
          <cell r="F970">
            <v>4</v>
          </cell>
          <cell r="G970" t="str">
            <v>COMPAÑÍA DE MINAS BUENAVENTURA S.A.A.</v>
          </cell>
          <cell r="H970" t="str">
            <v>UCHUCCHACUA</v>
          </cell>
          <cell r="I970" t="str">
            <v>PRIMER INFORME TÉCNICO SUSTENTATORIO DE LA MEIA UCHUCCHACUA</v>
          </cell>
          <cell r="J970" t="str">
            <v>*150901&lt;br&gt;LIMA-OYON-OYON,*190201&lt;br&gt;PASCO-DANIEL ALCIDES CARRION-YANAHUANCA</v>
          </cell>
          <cell r="K970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MERCEDES,*407&lt;br&gt;ZZ_SENACE SAAVEDRA KOVACH, MIRIJAM,*389&lt;br&gt;ZZ_SENACE NIZAMA TEIXEIRA, MARTIN,*386&lt;br&gt;ZZ_SENACE CORAL ONCOY, BEATRIZ E.</v>
          </cell>
          <cell r="L970" t="str">
            <v>DESISTIDO&lt;br/&gt;NOTIFICADO A LA EMPRESA</v>
          </cell>
          <cell r="O970">
            <v>1800000</v>
          </cell>
        </row>
        <row r="971">
          <cell r="A971">
            <v>1606873</v>
          </cell>
          <cell r="B971">
            <v>6277</v>
          </cell>
          <cell r="C971" t="str">
            <v>PC</v>
          </cell>
          <cell r="D971">
            <v>38852</v>
          </cell>
          <cell r="E971">
            <v>2006</v>
          </cell>
          <cell r="F971">
            <v>5</v>
          </cell>
          <cell r="G971" t="str">
            <v>COMPAÑÍA DE MINAS BUENAVENTURA S.A.A.</v>
          </cell>
          <cell r="H971" t="str">
            <v>UCHUCCHACUA</v>
          </cell>
          <cell r="I971" t="str">
            <v>PLAN DE CIERRE DE LA UEA UCHUCCHACUA</v>
          </cell>
          <cell r="J971" t="str">
            <v>*150901&lt;br&gt;LIMA-OYON-OYON</v>
          </cell>
          <cell r="K971" t="str">
            <v>*13&lt;br&gt;DOLORES CAMONES SANTIAGO</v>
          </cell>
          <cell r="L971" t="str">
            <v>APROBADO&lt;br/&gt;NOTIFICADO A LA EMPRESA</v>
          </cell>
          <cell r="P971" t="str">
            <v>USD</v>
          </cell>
        </row>
        <row r="972">
          <cell r="A972">
            <v>1606864</v>
          </cell>
          <cell r="B972">
            <v>6278</v>
          </cell>
          <cell r="C972" t="str">
            <v>PC</v>
          </cell>
          <cell r="D972">
            <v>38852</v>
          </cell>
          <cell r="E972">
            <v>2006</v>
          </cell>
          <cell r="F972">
            <v>5</v>
          </cell>
          <cell r="G972" t="str">
            <v>COMPAÑÍA DE MINAS BUENAVENTURA S.A.A.</v>
          </cell>
          <cell r="H972" t="str">
            <v>JULCANI</v>
          </cell>
          <cell r="I972" t="str">
            <v>MODIFICACION DE PLAN DE CIERRE (DS 033-2005-EM)</v>
          </cell>
          <cell r="J972" t="str">
            <v>*090304&lt;br&gt;HUANCAVELICA-ANGARAES-CCOCHACCASA</v>
          </cell>
          <cell r="K972" t="str">
            <v>*21&lt;br&gt;PAREDES PACHECO RUFO</v>
          </cell>
          <cell r="L972" t="str">
            <v>APROBADO&lt;br/&gt;NOTIFICADO A LA EMPRESA</v>
          </cell>
          <cell r="P972" t="str">
            <v>USD</v>
          </cell>
        </row>
        <row r="973">
          <cell r="A973">
            <v>1625466</v>
          </cell>
          <cell r="B973">
            <v>6280</v>
          </cell>
          <cell r="C973" t="str">
            <v>PC</v>
          </cell>
          <cell r="D973">
            <v>38940</v>
          </cell>
          <cell r="E973">
            <v>2006</v>
          </cell>
          <cell r="F973">
            <v>8</v>
          </cell>
          <cell r="G973" t="str">
            <v>COMPAÑÍA DE MINAS BUENAVENTURA S.A.A.</v>
          </cell>
          <cell r="H973" t="str">
            <v>POZO RICO Y SAN PEDRO</v>
          </cell>
          <cell r="I973" t="str">
            <v>PLAN DE CIERRE DE FACTIBILIDAD</v>
          </cell>
          <cell r="J973" t="str">
            <v>*190201&lt;br&gt;PASCO-DANIEL ALCIDES CARRION-YANAHUANCA</v>
          </cell>
          <cell r="K973" t="str">
            <v>*13&lt;br&gt;DOLORES CAMONES SANTIAGO</v>
          </cell>
          <cell r="L973" t="str">
            <v>CONCLUIDO&lt;br/&gt;NOTIFICADO A LA EMPRESA</v>
          </cell>
          <cell r="P973" t="str">
            <v>USD</v>
          </cell>
        </row>
        <row r="974">
          <cell r="A974">
            <v>1625459</v>
          </cell>
          <cell r="B974">
            <v>6281</v>
          </cell>
          <cell r="C974" t="str">
            <v>PC</v>
          </cell>
          <cell r="D974">
            <v>38940</v>
          </cell>
          <cell r="E974">
            <v>2006</v>
          </cell>
          <cell r="F974">
            <v>8</v>
          </cell>
          <cell r="G974" t="str">
            <v>COMPAÑÍA DE MINAS BUENAVENTURA S.A.A.</v>
          </cell>
          <cell r="H974" t="str">
            <v>LAYO</v>
          </cell>
          <cell r="J974" t="str">
            <v>*040404&lt;br&gt;AREQUIPA-CASTILLA-CHACHAS</v>
          </cell>
          <cell r="K974" t="str">
            <v>*21&lt;br&gt;PAREDES PACHECO RUFO</v>
          </cell>
          <cell r="L974" t="str">
            <v>APROBADO&lt;br/&gt;NOTIFICADO A LA EMPRESA</v>
          </cell>
          <cell r="P974" t="str">
            <v>USD</v>
          </cell>
        </row>
        <row r="975">
          <cell r="A975">
            <v>1625463</v>
          </cell>
          <cell r="B975">
            <v>6282</v>
          </cell>
          <cell r="C975" t="str">
            <v>PC</v>
          </cell>
          <cell r="D975">
            <v>38940</v>
          </cell>
          <cell r="E975">
            <v>2006</v>
          </cell>
          <cell r="F975">
            <v>8</v>
          </cell>
          <cell r="G975" t="str">
            <v>COMPAÑÍA DE MINAS BUENAVENTURA S.A.A.</v>
          </cell>
          <cell r="H975" t="str">
            <v>SORAS</v>
          </cell>
          <cell r="J975" t="str">
            <v>*040603&lt;br&gt;AREQUIPA-CONDESUYOS-CAYARANI</v>
          </cell>
          <cell r="K975" t="str">
            <v>*55&lt;br&gt;SANTOYO TELLO RAUL</v>
          </cell>
          <cell r="L975" t="str">
            <v>APROBADO&lt;br/&gt;NOTIFICADO A LA EMPRESA</v>
          </cell>
          <cell r="P975" t="str">
            <v>USD</v>
          </cell>
        </row>
        <row r="976">
          <cell r="A976">
            <v>1625461</v>
          </cell>
          <cell r="B976">
            <v>6283</v>
          </cell>
          <cell r="C976" t="str">
            <v>PC</v>
          </cell>
          <cell r="D976">
            <v>38940</v>
          </cell>
          <cell r="E976">
            <v>2006</v>
          </cell>
          <cell r="F976">
            <v>8</v>
          </cell>
          <cell r="G976" t="str">
            <v>COMPAÑÍA DE MINAS BUENAVENTURA S.A.A.</v>
          </cell>
          <cell r="H976" t="str">
            <v>MALLAY</v>
          </cell>
          <cell r="J976" t="str">
            <v>*150901&lt;br&gt;LIMA-OYON-OYON</v>
          </cell>
          <cell r="K976" t="str">
            <v>*128&lt;br&gt;ESTELA SILVA MELANIO</v>
          </cell>
          <cell r="L976" t="str">
            <v>APROBADO&lt;br/&gt;NOTIFICADO A LA EMPRESA</v>
          </cell>
          <cell r="P976" t="str">
            <v>USD</v>
          </cell>
        </row>
        <row r="977">
          <cell r="A977">
            <v>1625906</v>
          </cell>
          <cell r="B977">
            <v>6286</v>
          </cell>
          <cell r="C977" t="str">
            <v>PC</v>
          </cell>
          <cell r="D977">
            <v>38943</v>
          </cell>
          <cell r="E977">
            <v>2006</v>
          </cell>
          <cell r="F977">
            <v>8</v>
          </cell>
          <cell r="G977" t="str">
            <v>COMPAÑÍA DE MINAS BUENAVENTURA S.A.A.</v>
          </cell>
          <cell r="H977" t="str">
            <v>PAMPA ANDINO</v>
          </cell>
          <cell r="J977" t="str">
            <v>*110209&lt;br&gt;ICA-CHINCHA-SAN PEDRO DE HUACARPANA</v>
          </cell>
          <cell r="K977" t="str">
            <v>*13&lt;br&gt;DOLORES CAMONES SANTIAGO</v>
          </cell>
          <cell r="L977" t="str">
            <v>APROBADO</v>
          </cell>
          <cell r="P977" t="str">
            <v>USD</v>
          </cell>
        </row>
        <row r="978">
          <cell r="A978">
            <v>1625618</v>
          </cell>
          <cell r="B978">
            <v>6287</v>
          </cell>
          <cell r="C978" t="str">
            <v>PC</v>
          </cell>
          <cell r="D978">
            <v>38943</v>
          </cell>
          <cell r="E978">
            <v>2006</v>
          </cell>
          <cell r="F978">
            <v>8</v>
          </cell>
          <cell r="G978" t="str">
            <v>COMPAÑÍA DE MINAS BUENAVENTURA S.A.A.</v>
          </cell>
          <cell r="H978" t="str">
            <v>PORACOTA</v>
          </cell>
          <cell r="J978" t="str">
            <v>*040603&lt;br&gt;AREQUIPA-CONDESUYOS-CAYARANI</v>
          </cell>
          <cell r="K978" t="str">
            <v>*9&lt;br&gt;CAMPOS DIAZ LUIS</v>
          </cell>
          <cell r="L978" t="str">
            <v>CONCLUIDO&lt;br/&gt;NOTIFICADO A LA EMPRESA</v>
          </cell>
          <cell r="P978" t="str">
            <v>USD</v>
          </cell>
        </row>
        <row r="979">
          <cell r="A979">
            <v>1625903</v>
          </cell>
          <cell r="B979">
            <v>6288</v>
          </cell>
          <cell r="C979" t="str">
            <v>PC</v>
          </cell>
          <cell r="D979">
            <v>38943</v>
          </cell>
          <cell r="E979">
            <v>2006</v>
          </cell>
          <cell r="F979">
            <v>8</v>
          </cell>
          <cell r="G979" t="str">
            <v>COMPAÑÍA DE MINAS BUENAVENTURA S.A.A.</v>
          </cell>
          <cell r="H979" t="str">
            <v>RECUPERADA</v>
          </cell>
          <cell r="J979" t="str">
            <v>*090106&lt;br&gt;HUANCAVELICA-HUANCAVELICA-HUACHOCOLPA</v>
          </cell>
          <cell r="K979" t="str">
            <v>*13&lt;br&gt;DOLORES CAMONES SANTIAGO</v>
          </cell>
          <cell r="L979" t="str">
            <v>APROBADO&lt;br/&gt;NOTIFICADO A LA EMPRESA</v>
          </cell>
          <cell r="P979" t="str">
            <v>USD</v>
          </cell>
        </row>
        <row r="980">
          <cell r="A980">
            <v>2624285</v>
          </cell>
          <cell r="B980">
            <v>6306</v>
          </cell>
          <cell r="C980" t="str">
            <v>ITS</v>
          </cell>
          <cell r="D980">
            <v>42566</v>
          </cell>
          <cell r="E980">
            <v>2016</v>
          </cell>
          <cell r="F980">
            <v>7</v>
          </cell>
          <cell r="G980" t="str">
            <v>COMPAÑÍA DE MINAS BUENAVENTURA S.A.A.</v>
          </cell>
          <cell r="H980" t="str">
            <v>YUMPAG</v>
          </cell>
          <cell r="I980" t="str">
            <v>Proyecto de Exploración Yumpag Carama</v>
          </cell>
          <cell r="J980" t="str">
            <v>*190201&lt;br&gt;PASCO-DANIEL ALCIDES CARRION-YANAHUANCA</v>
          </cell>
          <cell r="K980" t="str">
            <v>*2&lt;br&gt;ACOSTA ARCE MICHAEL,*348&lt;br&gt;PEREZ SOLIS, EVELYN ENA,*310&lt;br&gt;ROSALES GONZALES LUIS ALBERTO,*219&lt;br&gt;HUARINO CHURA LUIS ANTONIO,*128&lt;br&gt;ESTELA SILVA MELANIO</v>
          </cell>
          <cell r="L980" t="str">
            <v>CONFORME&lt;br/&gt;NOTIFICADO A LA EMPRESA</v>
          </cell>
          <cell r="M980" t="str">
            <v>ResDirec-0323-2016/MEM-DGAAM</v>
          </cell>
          <cell r="N980" t="str">
            <v>10/11/2016</v>
          </cell>
          <cell r="O980">
            <v>0</v>
          </cell>
        </row>
        <row r="981">
          <cell r="A981">
            <v>2634077</v>
          </cell>
          <cell r="B981">
            <v>6339</v>
          </cell>
          <cell r="C981" t="str">
            <v>ITS</v>
          </cell>
          <cell r="D981">
            <v>42606</v>
          </cell>
          <cell r="E981">
            <v>2016</v>
          </cell>
          <cell r="F981">
            <v>8</v>
          </cell>
          <cell r="G981" t="str">
            <v>COMPAÑÍA DE MINAS BUENAVENTURA S.A.A.</v>
          </cell>
          <cell r="H981" t="str">
            <v>CHUCAPACA</v>
          </cell>
          <cell r="I981" t="str">
            <v>TERCERA MODIFICATORIA DEL ESTUDIO DE IMPACTO AMBIENTAL SEMIDETALLADO PROYECTO CHUCAPACA</v>
          </cell>
          <cell r="J981" t="str">
            <v>*180206&lt;br&gt;MOQUEGUA-GENERAL SANCHEZ CERRO-LLOQUE,*180204&lt;br&gt;MOQUEGUA-GENERAL SANCHEZ CERRO-ICHUÑA</v>
          </cell>
          <cell r="K981" t="str">
            <v>*227&lt;br&gt;BUSTAMANTE BECERRA JOSE LUIS,*346&lt;br&gt;TIPULA MAMANI, RICHARD JOHNSON,*342&lt;br&gt;VARGAS MARTINEZ, YOSLY VIRGINIA,*310&lt;br&gt;ROSALES GONZALES LUIS ALBERTO,*284&lt;br&gt;LINARES ALVARADO, JOSE LUIS</v>
          </cell>
          <cell r="L981" t="str">
            <v>CONFORME&lt;br/&gt;NOTIFICADO A LA EMPRESA</v>
          </cell>
          <cell r="M981" t="str">
            <v>ResDirec-0326-2016/MEM-DGAAM</v>
          </cell>
          <cell r="N981" t="str">
            <v>11/11/2016</v>
          </cell>
          <cell r="O981">
            <v>0</v>
          </cell>
        </row>
        <row r="982">
          <cell r="A982">
            <v>1630474</v>
          </cell>
          <cell r="B982">
            <v>6360</v>
          </cell>
          <cell r="C982" t="str">
            <v>PC</v>
          </cell>
          <cell r="D982">
            <v>38954</v>
          </cell>
          <cell r="E982">
            <v>2006</v>
          </cell>
          <cell r="F982">
            <v>8</v>
          </cell>
          <cell r="G982" t="str">
            <v>COMPAÑÍA DE MINAS BUENAVENTURA S.A.A.</v>
          </cell>
          <cell r="H982" t="str">
            <v>ANAMARAY</v>
          </cell>
          <cell r="J982" t="str">
            <v>*150901&lt;br&gt;LIMA-OYON-OYON</v>
          </cell>
          <cell r="K982" t="str">
            <v>*21&lt;br&gt;PAREDES PACHECO RUFO</v>
          </cell>
          <cell r="L982" t="str">
            <v>APROBADO&lt;br/&gt;NOTIFICADO A LA EMPRESA</v>
          </cell>
          <cell r="P982" t="str">
            <v>USD</v>
          </cell>
        </row>
        <row r="983">
          <cell r="A983">
            <v>1630468</v>
          </cell>
          <cell r="B983">
            <v>6361</v>
          </cell>
          <cell r="C983" t="str">
            <v>PC</v>
          </cell>
          <cell r="D983">
            <v>38954</v>
          </cell>
          <cell r="E983">
            <v>2006</v>
          </cell>
          <cell r="F983">
            <v>8</v>
          </cell>
          <cell r="G983" t="str">
            <v>COMPAÑÍA DE MINAS BUENAVENTURA S.A.A.</v>
          </cell>
          <cell r="H983" t="str">
            <v>ORCOPAMPA</v>
          </cell>
          <cell r="I983" t="str">
            <v xml:space="preserve">PLAN DE CIERRE UNIDAD ORCOPAMPA </v>
          </cell>
          <cell r="J983" t="str">
            <v>*040409&lt;br&gt;AREQUIPA-CASTILLA-ORCOPAMPA</v>
          </cell>
          <cell r="K983" t="str">
            <v>*55&lt;br&gt;SANTOYO TELLO RAUL</v>
          </cell>
          <cell r="L983" t="str">
            <v>APROBADO&lt;br/&gt;NOTIFICADO A LA EMPRESA</v>
          </cell>
          <cell r="P983" t="str">
            <v>USD</v>
          </cell>
        </row>
        <row r="984">
          <cell r="A984">
            <v>1712786</v>
          </cell>
          <cell r="B984">
            <v>6370</v>
          </cell>
          <cell r="C984" t="str">
            <v>PC</v>
          </cell>
          <cell r="D984">
            <v>39304</v>
          </cell>
          <cell r="E984">
            <v>2007</v>
          </cell>
          <cell r="F984">
            <v>8</v>
          </cell>
          <cell r="G984" t="str">
            <v>COMPAÑÍA DE MINAS BUENAVENTURA S.A.A.</v>
          </cell>
          <cell r="H984" t="str">
            <v>ESPERANZA 2001</v>
          </cell>
          <cell r="I984" t="str">
            <v>PLAN DE CIERRE MINA ESPERANZA 2001</v>
          </cell>
          <cell r="J984" t="str">
            <v>*090301&lt;br&gt;HUANCAVELICA-ANGARAES-LIRCAY</v>
          </cell>
          <cell r="K984" t="str">
            <v>*77&lt;br&gt;ALVARADO HUAMAN CIRO</v>
          </cell>
          <cell r="L984" t="str">
            <v>APROBADO&lt;br/&gt;NOTIFICADO A LA EMPRESA</v>
          </cell>
          <cell r="P984" t="str">
            <v>USD</v>
          </cell>
        </row>
        <row r="985">
          <cell r="A985">
            <v>1737656</v>
          </cell>
          <cell r="B985">
            <v>6372</v>
          </cell>
          <cell r="C985" t="str">
            <v>PC</v>
          </cell>
          <cell r="D985">
            <v>39409</v>
          </cell>
          <cell r="E985">
            <v>2007</v>
          </cell>
          <cell r="F985">
            <v>11</v>
          </cell>
          <cell r="G985" t="str">
            <v>COMPAÑÍA DE MINAS BUENAVENTURA S.A.A.</v>
          </cell>
          <cell r="H985" t="str">
            <v>EL MILAGRO</v>
          </cell>
          <cell r="I985" t="str">
            <v>MODIFICACION PLAN DE CIERRE DEL PROYECTO DE EXPLORACIÓN EL MILAGRO</v>
          </cell>
          <cell r="J985" t="str">
            <v>*050205&lt;br&gt;AYACUCHO-CANGALLO-PARAS</v>
          </cell>
          <cell r="K985" t="str">
            <v>*13&lt;br&gt;DOLORES CAMONES SANTIAGO</v>
          </cell>
          <cell r="L985" t="str">
            <v>APROBADO&lt;br/&gt;NOTIFICADO A LA EMPRESA</v>
          </cell>
          <cell r="P985" t="str">
            <v>USD</v>
          </cell>
        </row>
        <row r="986">
          <cell r="A986">
            <v>1742054</v>
          </cell>
          <cell r="B986">
            <v>6373</v>
          </cell>
          <cell r="C986" t="str">
            <v>PC</v>
          </cell>
          <cell r="D986">
            <v>39426</v>
          </cell>
          <cell r="E986">
            <v>2007</v>
          </cell>
          <cell r="F986">
            <v>12</v>
          </cell>
          <cell r="G986" t="str">
            <v>COMPAÑÍA DE MINAS BUENAVENTURA S.A.A.</v>
          </cell>
          <cell r="H986" t="str">
            <v>HALLAZGO</v>
          </cell>
          <cell r="I986" t="str">
            <v>PLAN DE CIERRE DEL PROYECTO DE EXPLORACION HALLAZGO</v>
          </cell>
          <cell r="J986" t="str">
            <v>*090106&lt;br&gt;HUANCAVELICA-HUANCAVELICA-HUACHOCOLPA</v>
          </cell>
          <cell r="K986" t="str">
            <v>*39&lt;br&gt;ESPINOZA ARIAS REBECA</v>
          </cell>
          <cell r="L986" t="str">
            <v>ENCAUSADO&lt;br/&gt;NOTIFICADO A LA EMPRESA</v>
          </cell>
          <cell r="P986" t="str">
            <v>USD</v>
          </cell>
        </row>
        <row r="987">
          <cell r="A987" t="str">
            <v>02804-2016</v>
          </cell>
          <cell r="B987">
            <v>6384</v>
          </cell>
          <cell r="C987" t="str">
            <v>ITS</v>
          </cell>
          <cell r="D987">
            <v>42633</v>
          </cell>
          <cell r="E987">
            <v>2016</v>
          </cell>
          <cell r="F987">
            <v>9</v>
          </cell>
          <cell r="G987" t="str">
            <v>COMPAÑÍA DE MINAS BUENAVENTURA S.A.A.</v>
          </cell>
          <cell r="H987" t="str">
            <v>TAMBOMAYO</v>
          </cell>
          <cell r="I987" t="str">
            <v>SEGUNDO INFORME TECNICO SUSTENTARIO DEL EIA DEL PROYECTO MINERO TAMBOMAYO</v>
          </cell>
          <cell r="J987" t="str">
            <v>*040516&lt;br&gt;AREQUIPA-CAYLLOMA-TAPAY</v>
          </cell>
          <cell r="K987" t="str">
            <v>*381&lt;br&gt;ZZ_SENACE MILLONES VARGAS, CESAR AUGUSTO,*452&lt;br&gt;ZZ_SENACE GONZALES PAREDES, LUIS ANTONIO,*416&lt;br&gt;ZZ_SENACE BREÑA TORRES, MILVA GRACIELA,*413&lt;br&gt;ZZ_SENACE ATARAMA MORI,DANNY EDUARDO,*385&lt;br&gt;ZZ_SENACE SALAS DELGADO, MILWARD MARCIAL,*382&lt;br&gt;ZZ_SENACE PÉREZ NUÑEZ, FABIÁN</v>
          </cell>
          <cell r="L987" t="str">
            <v>CONFORME&lt;br/&gt;NOTIFICADO A LA EMPRESA</v>
          </cell>
          <cell r="O987">
            <v>9600000</v>
          </cell>
        </row>
        <row r="988">
          <cell r="A988">
            <v>1804641</v>
          </cell>
          <cell r="B988">
            <v>6411</v>
          </cell>
          <cell r="C988" t="str">
            <v>PC</v>
          </cell>
          <cell r="D988">
            <v>39647</v>
          </cell>
          <cell r="E988">
            <v>2008</v>
          </cell>
          <cell r="F988">
            <v>7</v>
          </cell>
          <cell r="G988" t="str">
            <v>COMPAÑÍA DE MINAS BUENAVENTURA S.A.A.</v>
          </cell>
          <cell r="H988" t="str">
            <v>PORACOTA</v>
          </cell>
          <cell r="I988" t="str">
            <v>CIERRE PROYECTO PORACOTA</v>
          </cell>
          <cell r="J988" t="str">
            <v>*040603&lt;br&gt;AREQUIPA-CONDESUYOS-CAYARANI</v>
          </cell>
          <cell r="K988" t="str">
            <v>*9&lt;br&gt;CAMPOS DIAZ LUIS</v>
          </cell>
          <cell r="L988" t="str">
            <v>CONCLUIDO&lt;br/&gt;NOTIFICADO A LA EMPRESA</v>
          </cell>
          <cell r="P988" t="str">
            <v>USD</v>
          </cell>
        </row>
        <row r="989">
          <cell r="A989">
            <v>1830488</v>
          </cell>
          <cell r="B989">
            <v>6421</v>
          </cell>
          <cell r="C989" t="str">
            <v>PC</v>
          </cell>
          <cell r="D989">
            <v>39738</v>
          </cell>
          <cell r="E989">
            <v>2008</v>
          </cell>
          <cell r="F989">
            <v>10</v>
          </cell>
          <cell r="G989" t="str">
            <v>COMPAÑÍA DE MINAS BUENAVENTURA S.A.A.</v>
          </cell>
          <cell r="H989" t="str">
            <v>POZO RICO Y SAN PEDRO</v>
          </cell>
          <cell r="I989" t="str">
            <v>PLAN DE CIERRE DE MINA PROYECTO POZO RICO</v>
          </cell>
          <cell r="J989" t="str">
            <v>*190201&lt;br&gt;PASCO-DANIEL ALCIDES CARRION-YANAHUANCA</v>
          </cell>
          <cell r="K989" t="str">
            <v>*128&lt;br&gt;ESTELA SILVA MELANIO</v>
          </cell>
          <cell r="L989" t="str">
            <v>APROBADO&lt;br/&gt;NOTIFICADO A LA EMPRESA</v>
          </cell>
          <cell r="P989" t="str">
            <v>USD</v>
          </cell>
        </row>
        <row r="990">
          <cell r="A990">
            <v>1944895</v>
          </cell>
          <cell r="B990">
            <v>6439</v>
          </cell>
          <cell r="C990" t="str">
            <v>PC</v>
          </cell>
          <cell r="D990">
            <v>40152</v>
          </cell>
          <cell r="E990">
            <v>2009</v>
          </cell>
          <cell r="F990">
            <v>12</v>
          </cell>
          <cell r="G990" t="str">
            <v>COMPAÑÍA DE MINAS BUENAVENTURA S.A.A.</v>
          </cell>
          <cell r="H990" t="str">
            <v>ISHIHUINCA (CARAVELI)</v>
          </cell>
          <cell r="I990" t="str">
            <v>MODIFICACION DEL PLAN DE CIERRE DE MINAS UNIDAD CARAVELI</v>
          </cell>
          <cell r="J990" t="str">
            <v>*040301&lt;br&gt;AREQUIPA-CARAVELI-CARAVELI</v>
          </cell>
          <cell r="K990" t="str">
            <v>*13&lt;br&gt;DOLORES CAMONES SANTIAGO</v>
          </cell>
          <cell r="L990" t="str">
            <v>APROBADO&lt;br/&gt;NOTIFICADO A LA EMPRESA</v>
          </cell>
          <cell r="P990" t="str">
            <v>USD</v>
          </cell>
        </row>
        <row r="991">
          <cell r="A991">
            <v>1952621</v>
          </cell>
          <cell r="B991">
            <v>6441</v>
          </cell>
          <cell r="C991" t="str">
            <v>PC</v>
          </cell>
          <cell r="D991">
            <v>40184</v>
          </cell>
          <cell r="E991">
            <v>2010</v>
          </cell>
          <cell r="F991">
            <v>1</v>
          </cell>
          <cell r="G991" t="str">
            <v>COMPAÑÍA DE MINAS BUENAVENTURA S.A.A.</v>
          </cell>
          <cell r="H991" t="str">
            <v>MALLAY</v>
          </cell>
          <cell r="I991" t="str">
            <v>PLAN DE CIERRE PROYECTO MALLAY</v>
          </cell>
          <cell r="J991" t="str">
            <v>*150901&lt;br&gt;LIMA-OYON-OYON</v>
          </cell>
          <cell r="K991" t="str">
            <v>*13&lt;br&gt;DOLORES CAMONES SANTIAGO</v>
          </cell>
          <cell r="L991" t="str">
            <v>CONCLUIDO&lt;br/&gt;NOTIFICADO A LA EMPRESA</v>
          </cell>
          <cell r="P991" t="str">
            <v>USD</v>
          </cell>
        </row>
        <row r="992">
          <cell r="A992">
            <v>1967806</v>
          </cell>
          <cell r="B992">
            <v>6443</v>
          </cell>
          <cell r="C992" t="str">
            <v>PC</v>
          </cell>
          <cell r="D992">
            <v>40233</v>
          </cell>
          <cell r="E992">
            <v>2010</v>
          </cell>
          <cell r="F992">
            <v>2</v>
          </cell>
          <cell r="G992" t="str">
            <v>COMPAÑÍA DE MINAS BUENAVENTURA S.A.A.</v>
          </cell>
          <cell r="H992" t="str">
            <v>JULCANI</v>
          </cell>
          <cell r="I992" t="str">
            <v>MODIFICACION DEL PLAN DE CIERRE DE MINAS UNIDAD JULCANI</v>
          </cell>
          <cell r="J992" t="str">
            <v>*090304&lt;br&gt;HUANCAVELICA-ANGARAES-CCOCHACCASA</v>
          </cell>
          <cell r="K992" t="str">
            <v>*21&lt;br&gt;PAREDES PACHECO RUFO</v>
          </cell>
          <cell r="L992" t="str">
            <v>APROBADO&lt;br/&gt;NOTIFICADO A LA EMPRESA</v>
          </cell>
          <cell r="P992" t="str">
            <v>USD</v>
          </cell>
        </row>
        <row r="993">
          <cell r="A993">
            <v>2016708</v>
          </cell>
          <cell r="B993">
            <v>6454</v>
          </cell>
          <cell r="C993" t="str">
            <v>PC</v>
          </cell>
          <cell r="D993">
            <v>40393</v>
          </cell>
          <cell r="E993">
            <v>2010</v>
          </cell>
          <cell r="F993">
            <v>8</v>
          </cell>
          <cell r="G993" t="str">
            <v>COMPAÑÍA DE MINAS BUENAVENTURA S.A.A.</v>
          </cell>
          <cell r="H993" t="str">
            <v>ANGELICA - RUBLO CHICO</v>
          </cell>
          <cell r="I993" t="str">
            <v>PLAN DE CIERRE DEL PROYECTO ANGELICA-RUBLO CHICO</v>
          </cell>
          <cell r="J993" t="str">
            <v>*090106&lt;br&gt;HUANCAVELICA-HUANCAVELICA-HUACHOCOLPA</v>
          </cell>
          <cell r="K993" t="str">
            <v>*34&lt;br&gt;BEDRIÑANA RIOS ABAD</v>
          </cell>
          <cell r="L993" t="str">
            <v>APROBADO&lt;br/&gt;NOTIFICADO A LA EMPRESA</v>
          </cell>
          <cell r="P993" t="str">
            <v>USD</v>
          </cell>
        </row>
        <row r="994">
          <cell r="A994">
            <v>2017785</v>
          </cell>
          <cell r="B994">
            <v>6456</v>
          </cell>
          <cell r="C994" t="str">
            <v>PC</v>
          </cell>
          <cell r="D994">
            <v>40396</v>
          </cell>
          <cell r="E994">
            <v>2010</v>
          </cell>
          <cell r="F994">
            <v>8</v>
          </cell>
          <cell r="G994" t="str">
            <v>COMPAÑÍA DE MINAS BUENAVENTURA S.A.A.</v>
          </cell>
          <cell r="H994" t="str">
            <v>ESPERANZA 2001</v>
          </cell>
          <cell r="I994" t="str">
            <v>MODIFICACION PC UNIDAD ESPERANZA 2001</v>
          </cell>
          <cell r="J994" t="str">
            <v>*090301&lt;br&gt;HUANCAVELICA-ANGARAES-LIRCAY</v>
          </cell>
          <cell r="K994" t="str">
            <v>*13&lt;br&gt;DOLORES CAMONES SANTIAGO</v>
          </cell>
          <cell r="L994" t="str">
            <v>APROBADO&lt;br/&gt;NOTIFICADO A LA EMPRESA</v>
          </cell>
          <cell r="P994" t="str">
            <v>USD</v>
          </cell>
        </row>
        <row r="995">
          <cell r="A995">
            <v>2035693</v>
          </cell>
          <cell r="B995">
            <v>6463</v>
          </cell>
          <cell r="C995" t="str">
            <v>PC</v>
          </cell>
          <cell r="D995">
            <v>40466</v>
          </cell>
          <cell r="E995">
            <v>2010</v>
          </cell>
          <cell r="F995">
            <v>10</v>
          </cell>
          <cell r="G995" t="str">
            <v>COMPAÑÍA DE MINAS BUENAVENTURA S.A.A.</v>
          </cell>
          <cell r="H995" t="str">
            <v>PORACOTA</v>
          </cell>
          <cell r="I995" t="str">
            <v>MODIFICATORIA DEL CRONOGRAMA DEL CIERRE DE MINAS</v>
          </cell>
          <cell r="J995" t="str">
            <v>*040603&lt;br&gt;AREQUIPA-CONDESUYOS-CAYARANI</v>
          </cell>
          <cell r="K995" t="str">
            <v>*9&lt;br&gt;CAMPOS DIAZ LUIS</v>
          </cell>
          <cell r="L995" t="str">
            <v>APROBADO&lt;br/&gt;NOTIFICADO A LA EMPRESA</v>
          </cell>
          <cell r="P995" t="str">
            <v>USD</v>
          </cell>
        </row>
        <row r="996">
          <cell r="A996">
            <v>2037169</v>
          </cell>
          <cell r="B996">
            <v>6464</v>
          </cell>
          <cell r="C996" t="str">
            <v>PC</v>
          </cell>
          <cell r="D996">
            <v>40473</v>
          </cell>
          <cell r="E996">
            <v>2010</v>
          </cell>
          <cell r="F996">
            <v>10</v>
          </cell>
          <cell r="G996" t="str">
            <v>COMPAÑÍA DE MINAS BUENAVENTURA S.A.A.</v>
          </cell>
          <cell r="H996" t="str">
            <v>JULCANI</v>
          </cell>
          <cell r="I996" t="str">
            <v>UNIDAD JULCANI SEGUNDA MODIFICACION</v>
          </cell>
          <cell r="J996" t="str">
            <v>*090304&lt;br&gt;HUANCAVELICA-ANGARAES-CCOCHACCASA</v>
          </cell>
          <cell r="K996" t="str">
            <v>*13&lt;br&gt;DOLORES CAMONES SANTIAGO</v>
          </cell>
          <cell r="L996" t="str">
            <v>APROBADO&lt;br/&gt;NOTIFICADO A LA EMPRESA</v>
          </cell>
          <cell r="P996" t="str">
            <v>USD</v>
          </cell>
        </row>
        <row r="997">
          <cell r="A997">
            <v>2094337</v>
          </cell>
          <cell r="B997">
            <v>6489</v>
          </cell>
          <cell r="C997" t="str">
            <v>PC</v>
          </cell>
          <cell r="D997">
            <v>40687</v>
          </cell>
          <cell r="E997">
            <v>2011</v>
          </cell>
          <cell r="F997">
            <v>5</v>
          </cell>
          <cell r="G997" t="str">
            <v>COMPAÑÍA DE MINAS BUENAVENTURA S.A.A.</v>
          </cell>
          <cell r="H997" t="str">
            <v>ESPERANZA 2001</v>
          </cell>
          <cell r="I997" t="str">
            <v>CIERRE UNIDAD ESPERANZA 2001 SEGUNDA MODIFICACION</v>
          </cell>
          <cell r="J997" t="str">
            <v>*090301&lt;br&gt;HUANCAVELICA-ANGARAES-LIRCAY</v>
          </cell>
          <cell r="K997" t="str">
            <v>*24&lt;br&gt;PORTILLA CORNEJO MATEO</v>
          </cell>
          <cell r="L997" t="str">
            <v>APROBADO&lt;br/&gt;NOTIFICADO A LA EMPRESA</v>
          </cell>
          <cell r="M997" t="str">
            <v>ResDirec-0064-2017/MEM-DGAAM</v>
          </cell>
          <cell r="N997" t="str">
            <v>01/03/2017</v>
          </cell>
          <cell r="P997" t="str">
            <v>USD</v>
          </cell>
        </row>
        <row r="998">
          <cell r="A998">
            <v>2098500</v>
          </cell>
          <cell r="B998">
            <v>6493</v>
          </cell>
          <cell r="C998" t="str">
            <v>PC</v>
          </cell>
          <cell r="D998">
            <v>40702</v>
          </cell>
          <cell r="E998">
            <v>2011</v>
          </cell>
          <cell r="F998">
            <v>6</v>
          </cell>
          <cell r="G998" t="str">
            <v>COMPAÑÍA DE MINAS BUENAVENTURA S.A.A.</v>
          </cell>
          <cell r="H998" t="str">
            <v>ORCOPAMPA</v>
          </cell>
          <cell r="I998" t="str">
            <v>MODIFICACION DEL PLAN DE CIERRE DE MINAS DE LA UNIDAD MINERA ORCOPAMPA</v>
          </cell>
          <cell r="J998" t="str">
            <v>*040409&lt;br&gt;AREQUIPA-CASTILLA-ORCOPAMPA</v>
          </cell>
          <cell r="K998" t="str">
            <v>*128&lt;br&gt;ESTELA SILVA MELANIO</v>
          </cell>
          <cell r="L998" t="str">
            <v>APROBADO&lt;br/&gt;NOTIFICADO A LA EMPRESA</v>
          </cell>
          <cell r="P998" t="str">
            <v>USD</v>
          </cell>
        </row>
        <row r="999">
          <cell r="A999" t="str">
            <v>00619-2017</v>
          </cell>
          <cell r="B999">
            <v>6493</v>
          </cell>
          <cell r="C999" t="str">
            <v>ITS</v>
          </cell>
          <cell r="D999">
            <v>42776</v>
          </cell>
          <cell r="E999">
            <v>2017</v>
          </cell>
          <cell r="F999">
            <v>2</v>
          </cell>
          <cell r="G999" t="str">
            <v>COMPAÑÍA DE MINAS BUENAVENTURA S.A.A.</v>
          </cell>
          <cell r="H999" t="str">
            <v>UCHUCCHACUA</v>
          </cell>
          <cell r="I999" t="str">
            <v>Primer Informe Técnico Sustentatorio de la MEIA de la UEA Uchucchacua</v>
          </cell>
          <cell r="J999" t="str">
            <v>*150901&lt;br&gt;LIMA-OYON-OYON,*190201&lt;br&gt;PASCO-DANIEL ALCIDES CARRION-YANAHUANCA</v>
          </cell>
          <cell r="K999" t="str">
            <v>*382&lt;br&gt;ZZ_SENACE PÉREZ NUÑEZ, FABIÁN,*489&lt;br&gt;ZZ_SENACE TREJO PANTOJA, CYNTHIA KELLY,*488&lt;br&gt;ZZ_SENACE TELLO COCHACHEZ, MARCO ANTONIO,*481&lt;br&gt;ZZ_SENACE CORAL ONCOY, BEATRIZ ELIZABETH,*452&lt;br&gt;ZZ_SENACE GONZALES PAREDES, LUIS ANTONIO,*416&lt;br&gt;ZZ_SENACE BREÑA TORRES, MILVA GRACIELA,*413&lt;br&gt;ZZ_SENACE ATARAMA MORI,DANNY EDUARDO,*407&lt;br&gt;ZZ_SENACE SAAVEDRA KOVACH, MIRIJAM</v>
          </cell>
          <cell r="L999" t="str">
            <v>CONFORME&lt;br/&gt;NOTIFICADO A LA EMPRESA</v>
          </cell>
          <cell r="O999">
            <v>0</v>
          </cell>
        </row>
        <row r="1000">
          <cell r="A1000">
            <v>2688633</v>
          </cell>
          <cell r="B1000">
            <v>6515</v>
          </cell>
          <cell r="C1000" t="str">
            <v>ITS</v>
          </cell>
          <cell r="D1000">
            <v>42807</v>
          </cell>
          <cell r="E1000">
            <v>2017</v>
          </cell>
          <cell r="F1000">
            <v>3</v>
          </cell>
          <cell r="G1000" t="str">
            <v>COMPAÑÍA DE MINAS BUENAVENTURA S.A.A.</v>
          </cell>
          <cell r="H1000" t="str">
            <v>YUMPAG</v>
          </cell>
          <cell r="I1000" t="str">
            <v>Cuarto Informe Tecnico Sustentatorio al EIAsd Proyecto Yumpag Carama</v>
          </cell>
          <cell r="J1000" t="str">
            <v>*190201&lt;br&gt;PASCO-DANIEL ALCIDES CARRION-YANAHUANCA</v>
          </cell>
          <cell r="K1000" t="str">
            <v>*219&lt;br&gt;HUARINO CHURA LUIS ANTONIO,*221&lt;br&gt;SANGA YAMPASI WILSON WILFREDO</v>
          </cell>
          <cell r="L1000" t="str">
            <v>CONFORME&lt;br/&gt;NOTIFICADO A LA EMPRESA</v>
          </cell>
          <cell r="M1000" t="str">
            <v>ResDirec-0111-2017/MEM-DGAAM</v>
          </cell>
          <cell r="N1000" t="str">
            <v>11/04/2017</v>
          </cell>
          <cell r="O1000">
            <v>0</v>
          </cell>
        </row>
        <row r="1001">
          <cell r="A1001">
            <v>2147811</v>
          </cell>
          <cell r="B1001">
            <v>6519</v>
          </cell>
          <cell r="C1001" t="str">
            <v>PC</v>
          </cell>
          <cell r="D1001">
            <v>40879</v>
          </cell>
          <cell r="E1001">
            <v>2011</v>
          </cell>
          <cell r="F1001">
            <v>12</v>
          </cell>
          <cell r="G1001" t="str">
            <v>COMPAÑÍA DE MINAS BUENAVENTURA S.A.A.</v>
          </cell>
          <cell r="H1001" t="str">
            <v>ISHIHUINCA (CARAVELI)</v>
          </cell>
          <cell r="I1001" t="str">
            <v>MODIFICACION DE PLAN DE CIERRE</v>
          </cell>
          <cell r="J1001" t="str">
            <v>*040301&lt;br&gt;AREQUIPA-CARAVELI-CARAVELI</v>
          </cell>
          <cell r="K1001" t="str">
            <v>*24&lt;br&gt;PORTILLA CORNEJO MATEO</v>
          </cell>
          <cell r="L1001" t="str">
            <v>APROBADO&lt;br/&gt;NOTIFICADO A LA EMPRESA</v>
          </cell>
          <cell r="M1001" t="str">
            <v>ResDirec-0190-2017/MEM-DGAAM</v>
          </cell>
          <cell r="N1001" t="str">
            <v>17/07/2017</v>
          </cell>
          <cell r="P1001" t="str">
            <v>USD</v>
          </cell>
        </row>
        <row r="1002">
          <cell r="A1002">
            <v>2159237</v>
          </cell>
          <cell r="B1002">
            <v>6527</v>
          </cell>
          <cell r="C1002" t="str">
            <v>PC</v>
          </cell>
          <cell r="D1002">
            <v>40920</v>
          </cell>
          <cell r="E1002">
            <v>2012</v>
          </cell>
          <cell r="F1002">
            <v>1</v>
          </cell>
          <cell r="G1002" t="str">
            <v>COMPAÑÍA DE MINAS BUENAVENTURA S.A.A.</v>
          </cell>
          <cell r="H1002" t="str">
            <v>ORCOPAMPA</v>
          </cell>
          <cell r="I1002" t="str">
            <v>CONSOLIDACIÓN DE PC EIA DEPOSITO RELAVES 4A Y 5 E INCREMENTO DE PLANTA A 4000 TM</v>
          </cell>
          <cell r="J1002" t="str">
            <v>*040409&lt;br&gt;AREQUIPA-CASTILLA-ORCOPAMPA</v>
          </cell>
          <cell r="K1002" t="str">
            <v>*128&lt;br&gt;ESTELA SILVA MELANIO</v>
          </cell>
          <cell r="L1002" t="str">
            <v>APROBADO&lt;br/&gt;NOTIFICADO A LA EMPRESA</v>
          </cell>
          <cell r="P1002" t="str">
            <v>USD</v>
          </cell>
        </row>
        <row r="1003">
          <cell r="A1003">
            <v>2190184</v>
          </cell>
          <cell r="B1003">
            <v>6549</v>
          </cell>
          <cell r="C1003" t="str">
            <v>PC</v>
          </cell>
          <cell r="D1003">
            <v>41043</v>
          </cell>
          <cell r="E1003">
            <v>2012</v>
          </cell>
          <cell r="F1003">
            <v>5</v>
          </cell>
          <cell r="G1003" t="str">
            <v>COMPAÑÍA DE MINAS BUENAVENTURA S.A.A.</v>
          </cell>
          <cell r="H1003" t="str">
            <v>RECUPERADA</v>
          </cell>
          <cell r="I1003" t="str">
            <v>ACTUALIZACION PLAN DE CIERRE RECUPERADA ESPERANZA 2001 Y ANGELICA RUBLO CHICO</v>
          </cell>
          <cell r="J1003" t="str">
            <v>*090106&lt;br&gt;HUANCAVELICA-HUANCAVELICA-HUACHOCOLPA</v>
          </cell>
          <cell r="K1003" t="str">
            <v>*34&lt;br&gt;BEDRIÑANA RIOS ABAD</v>
          </cell>
          <cell r="L1003" t="str">
            <v>DESISTIDO&lt;br/&gt;NOTIFICADO A LA EMPRESA</v>
          </cell>
          <cell r="P1003" t="str">
            <v>USD</v>
          </cell>
        </row>
        <row r="1004">
          <cell r="A1004">
            <v>2191782</v>
          </cell>
          <cell r="B1004">
            <v>6552</v>
          </cell>
          <cell r="C1004" t="str">
            <v>PC</v>
          </cell>
          <cell r="D1004">
            <v>41050</v>
          </cell>
          <cell r="E1004">
            <v>2012</v>
          </cell>
          <cell r="F1004">
            <v>5</v>
          </cell>
          <cell r="G1004" t="str">
            <v>COMPAÑÍA DE MINAS BUENAVENTURA S.A.A.</v>
          </cell>
          <cell r="H1004" t="str">
            <v>UCHUCCHACUA</v>
          </cell>
          <cell r="I1004" t="str">
            <v>ACTUALIZACION DE PLAN DE CIERRE DE LAS UNIDADES UCHUCCHAGUA Y POZO RICO</v>
          </cell>
          <cell r="J1004" t="str">
            <v>*150901&lt;br&gt;LIMA-OYON-OYON</v>
          </cell>
          <cell r="K1004" t="str">
            <v>*13&lt;br&gt;DOLORES CAMONES SANTIAGO</v>
          </cell>
          <cell r="L1004" t="str">
            <v>DESISTIDO</v>
          </cell>
          <cell r="P1004" t="str">
            <v>USD</v>
          </cell>
        </row>
        <row r="1005">
          <cell r="A1005">
            <v>2216204</v>
          </cell>
          <cell r="B1005">
            <v>6572</v>
          </cell>
          <cell r="C1005" t="str">
            <v>PC</v>
          </cell>
          <cell r="D1005">
            <v>41122</v>
          </cell>
          <cell r="E1005">
            <v>2012</v>
          </cell>
          <cell r="F1005">
            <v>8</v>
          </cell>
          <cell r="G1005" t="str">
            <v>COMPAÑÍA DE MINAS BUENAVENTURA S.A.A.</v>
          </cell>
          <cell r="H1005" t="str">
            <v>JULCANI</v>
          </cell>
          <cell r="I1005" t="str">
            <v>ACTUALIZACION PLAN DE CIERRE UNIDAD MINERA JULCANI</v>
          </cell>
          <cell r="J1005" t="str">
            <v>*090304&lt;br&gt;HUANCAVELICA-ANGARAES-CCOCHACCASA</v>
          </cell>
          <cell r="K1005" t="str">
            <v>*9&lt;br&gt;CAMPOS DIAZ LUIS</v>
          </cell>
          <cell r="L1005" t="str">
            <v>APROBADO&lt;br/&gt;NOTIFICADO A LA EMPRESA</v>
          </cell>
          <cell r="P1005" t="str">
            <v>USD</v>
          </cell>
        </row>
        <row r="1006">
          <cell r="A1006">
            <v>2257443</v>
          </cell>
          <cell r="B1006">
            <v>6615</v>
          </cell>
          <cell r="C1006" t="str">
            <v>PC</v>
          </cell>
          <cell r="D1006">
            <v>41278</v>
          </cell>
          <cell r="E1006">
            <v>2013</v>
          </cell>
          <cell r="F1006">
            <v>1</v>
          </cell>
          <cell r="G1006" t="str">
            <v>COMPAÑÍA DE MINAS BUENAVENTURA S.A.A.</v>
          </cell>
          <cell r="H1006" t="str">
            <v>MALLAY</v>
          </cell>
          <cell r="I1006" t="str">
            <v>ACTUALIZACION PLAN DE CIERRE MALLAY</v>
          </cell>
          <cell r="J1006" t="str">
            <v>*150901&lt;br&gt;LIMA-OYON-OYON</v>
          </cell>
          <cell r="K1006" t="str">
            <v>*24&lt;br&gt;PORTILLA CORNEJO MATEO</v>
          </cell>
          <cell r="L1006" t="str">
            <v>APROBADO&lt;br/&gt;NOTIFICADO A LA EMPRESA</v>
          </cell>
          <cell r="P1006" t="str">
            <v>USD</v>
          </cell>
        </row>
        <row r="1007">
          <cell r="A1007" t="str">
            <v>03148-2017</v>
          </cell>
          <cell r="B1007">
            <v>6622</v>
          </cell>
          <cell r="C1007" t="str">
            <v>ITS</v>
          </cell>
          <cell r="D1007">
            <v>42915</v>
          </cell>
          <cell r="E1007">
            <v>2017</v>
          </cell>
          <cell r="F1007">
            <v>6</v>
          </cell>
          <cell r="G1007" t="str">
            <v>COMPAÑÍA DE MINAS BUENAVENTURA S.A.A.</v>
          </cell>
          <cell r="H1007" t="str">
            <v>ORCOPAMPA</v>
          </cell>
          <cell r="I1007" t="str">
            <v xml:space="preserve">ITS N° 1 DE LA MEIA DE DEPÓSITO DE RELAVES 4A Y 5 E INCREMENTO DE LA CAPACIDAD DE LA PLANTA A 4,000 TMSD DE LA U.E.A. ORCOPAMPA </v>
          </cell>
          <cell r="J1007" t="str">
            <v>*040603&lt;br&gt;AREQUIPA-CONDESUYOS-CAYARANI,*040404&lt;br&gt;AREQUIPA-CASTILLA-CHACHAS,*040409&lt;br&gt;AREQUIPA-CASTILLA-ORCOPAMPA,*040405&lt;br&gt;AREQUIPA-CASTILLA-CHILCAYMARCA</v>
          </cell>
          <cell r="K1007" t="str">
            <v>*382&lt;br&gt;ZZ_SENACE PÉREZ NUÑEZ, FABIÁN,*488&lt;br&gt;ZZ_SENACE TELLO COCHACHEZ, MARCO ANTONIO,*487&lt;br&gt;ZZ_SENACE SILVA ELIZALDE, ARTURO,*482&lt;br&gt;ZZ_SENACE MARTEL GORA, MIGUEL LUIS,*480&lt;br&gt;ZZ_SENACE CACERES BUENO, CELIA MARIA,*479&lt;br&gt;ZZ_SENACE  BORJAS ALCANTARA, DAVID VICTOR,*416&lt;br&gt;ZZ_SENACE BREÑA TORRES, MILVA GRACIELA</v>
          </cell>
          <cell r="L1007" t="str">
            <v>CONFORME&lt;br/&gt;NOTIFICADO A LA EMPRESA</v>
          </cell>
          <cell r="O1007">
            <v>33829210.82</v>
          </cell>
        </row>
        <row r="1008">
          <cell r="A1008">
            <v>2316806</v>
          </cell>
          <cell r="B1008">
            <v>6643</v>
          </cell>
          <cell r="C1008" t="str">
            <v>PC</v>
          </cell>
          <cell r="D1008">
            <v>41491</v>
          </cell>
          <cell r="E1008">
            <v>2013</v>
          </cell>
          <cell r="F1008">
            <v>8</v>
          </cell>
          <cell r="G1008" t="str">
            <v>COMPAÑÍA DE MINAS BUENAVENTURA S.A.A.</v>
          </cell>
          <cell r="H1008" t="str">
            <v>MALLAY</v>
          </cell>
          <cell r="I1008" t="str">
            <v>ACTUALIZACIÓN DEL PLAN DE MINAS DE LA UNIDAD MALLAY</v>
          </cell>
          <cell r="J1008" t="str">
            <v>*150901&lt;br&gt;LIMA-OYON-OYON</v>
          </cell>
          <cell r="K1008" t="str">
            <v>*24&lt;br&gt;PORTILLA CORNEJO MATEO</v>
          </cell>
          <cell r="L1008" t="str">
            <v>APROBADO&lt;br/&gt;NOTIFICADO A LA EMPRESA</v>
          </cell>
          <cell r="P1008" t="str">
            <v>USD</v>
          </cell>
        </row>
        <row r="1009">
          <cell r="A1009">
            <v>2318323</v>
          </cell>
          <cell r="B1009">
            <v>6645</v>
          </cell>
          <cell r="C1009" t="str">
            <v>PC</v>
          </cell>
          <cell r="D1009">
            <v>41494</v>
          </cell>
          <cell r="E1009">
            <v>2013</v>
          </cell>
          <cell r="F1009">
            <v>8</v>
          </cell>
          <cell r="G1009" t="str">
            <v>COMPAÑÍA DE MINAS BUENAVENTURA S.A.A.</v>
          </cell>
          <cell r="H1009" t="str">
            <v>PORACOTA</v>
          </cell>
          <cell r="I1009" t="str">
            <v>ACTUALIZACION DEL PLAN DE CIERRE DE MINAS DE LA U.E.A. PORACOTA</v>
          </cell>
          <cell r="J1009" t="str">
            <v>*040603&lt;br&gt;AREQUIPA-CONDESUYOS-CAYARANI</v>
          </cell>
          <cell r="K1009" t="str">
            <v>*34&lt;br&gt;BEDRIÑANA RIOS ABAD</v>
          </cell>
          <cell r="L1009" t="str">
            <v>APROBADO&lt;br/&gt;NOTIFICADO A LA EMPRESA</v>
          </cell>
          <cell r="P1009" t="str">
            <v>USD</v>
          </cell>
        </row>
        <row r="1010">
          <cell r="A1010">
            <v>2453583</v>
          </cell>
          <cell r="B1010">
            <v>6735</v>
          </cell>
          <cell r="C1010" t="str">
            <v>PC</v>
          </cell>
          <cell r="D1010">
            <v>41975</v>
          </cell>
          <cell r="E1010">
            <v>2014</v>
          </cell>
          <cell r="F1010">
            <v>12</v>
          </cell>
          <cell r="G1010" t="str">
            <v>COMPAÑÍA DE MINAS BUENAVENTURA S.A.A.</v>
          </cell>
          <cell r="H1010" t="str">
            <v>JULCANI</v>
          </cell>
          <cell r="I1010" t="str">
            <v>MODIFICACION DEL PLAN DE CIERRE DE MINAS DE LA UNIDAD JULCANI</v>
          </cell>
          <cell r="J1010" t="str">
            <v>*090304&lt;br&gt;HUANCAVELICA-ANGARAES-CCOCHACCASA</v>
          </cell>
          <cell r="K1010" t="str">
            <v>*24&lt;br&gt;PORTILLA CORNEJO MATEO</v>
          </cell>
          <cell r="L1010" t="str">
            <v>APROBADO</v>
          </cell>
          <cell r="P1010" t="str">
            <v>USD</v>
          </cell>
        </row>
        <row r="1011">
          <cell r="A1011">
            <v>2460228</v>
          </cell>
          <cell r="B1011">
            <v>6740</v>
          </cell>
          <cell r="C1011" t="str">
            <v>PC</v>
          </cell>
          <cell r="D1011">
            <v>42002</v>
          </cell>
          <cell r="E1011">
            <v>2014</v>
          </cell>
          <cell r="F1011">
            <v>12</v>
          </cell>
          <cell r="G1011" t="str">
            <v>COMPAÑÍA DE MINAS BUENAVENTURA S.A.A.</v>
          </cell>
          <cell r="H1011" t="str">
            <v>ORCOPAMPA</v>
          </cell>
          <cell r="I1011" t="str">
            <v>MODIFICACION TERCERA CIERRE UNIDAD ORCOPAMPA</v>
          </cell>
          <cell r="J1011" t="str">
            <v>*040409&lt;br&gt;AREQUIPA-CASTILLA-ORCOPAMPA</v>
          </cell>
          <cell r="K1011" t="str">
            <v>*21&lt;br&gt;PAREDES PACHECO RUFO</v>
          </cell>
          <cell r="L1011" t="str">
            <v>APROBADO</v>
          </cell>
          <cell r="M1011" t="str">
            <v>ResDirec-0348-2017/MEM-DGAAM</v>
          </cell>
          <cell r="N1011" t="str">
            <v>13/12/2017</v>
          </cell>
          <cell r="P1011" t="str">
            <v>USD</v>
          </cell>
        </row>
        <row r="1012">
          <cell r="A1012">
            <v>2751205</v>
          </cell>
          <cell r="B1012">
            <v>6741</v>
          </cell>
          <cell r="C1012" t="str">
            <v>ITS</v>
          </cell>
          <cell r="D1012">
            <v>43028</v>
          </cell>
          <cell r="E1012">
            <v>2017</v>
          </cell>
          <cell r="F1012">
            <v>10</v>
          </cell>
          <cell r="G1012" t="str">
            <v>COMPAÑÍA DE MINAS BUENAVENTURA S.A.A.</v>
          </cell>
          <cell r="H1012" t="str">
            <v>ASUNCIÓN</v>
          </cell>
          <cell r="I1012" t="str">
            <v>PROYECTO DE EXPLORACIÓN ASUNCIÓN</v>
          </cell>
          <cell r="J1012" t="str">
            <v>*040516&lt;br&gt;AREQUIPA-CAYLLOMA-TAPAY</v>
          </cell>
          <cell r="K1012" t="str">
            <v>*25&lt;br&gt;PRADO VELASQUEZ ALFONSO,*550&lt;br&gt;PEREZ LEON, LUZMILA (APOYO),*518&lt;br&gt;CHUQUIMANTARI ARTEAGA RUDDY ANDRE (APOYO),*509&lt;br&gt;CRUZ LEDESMA, DEISY ROSALIA,*310&lt;br&gt;ROSALES GONZALES LUIS ALBERTO</v>
          </cell>
          <cell r="L1012" t="str">
            <v>CONFORME&lt;br/&gt;NOTIFICADO A LA EMPRESA</v>
          </cell>
          <cell r="M1012" t="str">
            <v>ResDirec-0311-2017/MEM-DGAAM</v>
          </cell>
          <cell r="N1012" t="str">
            <v>09/11/2017</v>
          </cell>
          <cell r="O1012">
            <v>350000</v>
          </cell>
        </row>
        <row r="1013">
          <cell r="A1013">
            <v>2462126</v>
          </cell>
          <cell r="B1013">
            <v>6742</v>
          </cell>
          <cell r="C1013" t="str">
            <v>PC</v>
          </cell>
          <cell r="D1013">
            <v>42011</v>
          </cell>
          <cell r="E1013">
            <v>2015</v>
          </cell>
          <cell r="F1013">
            <v>1</v>
          </cell>
          <cell r="G1013" t="str">
            <v>COMPAÑÍA DE MINAS BUENAVENTURA S.A.A.</v>
          </cell>
          <cell r="H1013" t="str">
            <v>LAYO</v>
          </cell>
          <cell r="I1013" t="str">
            <v>ACTUALIZACION DEL CIERRE DEL PROYECTO DE EXPLORACION LAYO</v>
          </cell>
          <cell r="J1013" t="str">
            <v>*040404&lt;br&gt;AREQUIPA-CASTILLA-CHACHAS</v>
          </cell>
          <cell r="K1013" t="str">
            <v>*24&lt;br&gt;PORTILLA CORNEJO MATEO</v>
          </cell>
          <cell r="L1013" t="str">
            <v>CONCLUIDO</v>
          </cell>
          <cell r="P1013" t="str">
            <v>USD</v>
          </cell>
        </row>
        <row r="1014">
          <cell r="A1014">
            <v>2499692</v>
          </cell>
          <cell r="B1014">
            <v>6753</v>
          </cell>
          <cell r="C1014" t="str">
            <v>PC</v>
          </cell>
          <cell r="D1014">
            <v>42144</v>
          </cell>
          <cell r="E1014">
            <v>2015</v>
          </cell>
          <cell r="F1014">
            <v>5</v>
          </cell>
          <cell r="G1014" t="str">
            <v>COMPAÑÍA DE MINAS BUENAVENTURA S.A.A.</v>
          </cell>
          <cell r="H1014" t="str">
            <v>PORACOTA</v>
          </cell>
          <cell r="I1014" t="str">
            <v>MODIFICACION /ACTUALIZACION PC UEA PORACOTA</v>
          </cell>
          <cell r="J1014" t="str">
            <v>*040603&lt;br&gt;AREQUIPA-CONDESUYOS-CAYARANI</v>
          </cell>
          <cell r="K1014" t="str">
            <v>*24&lt;br&gt;PORTILLA CORNEJO MATEO</v>
          </cell>
          <cell r="L1014" t="str">
            <v>APROBADO</v>
          </cell>
          <cell r="P1014" t="str">
            <v>USD</v>
          </cell>
        </row>
        <row r="1015">
          <cell r="A1015">
            <v>2509631</v>
          </cell>
          <cell r="B1015">
            <v>6759</v>
          </cell>
          <cell r="C1015" t="str">
            <v>PC</v>
          </cell>
          <cell r="D1015">
            <v>42179</v>
          </cell>
          <cell r="E1015">
            <v>2015</v>
          </cell>
          <cell r="F1015">
            <v>6</v>
          </cell>
          <cell r="G1015" t="str">
            <v>COMPAÑÍA DE MINAS BUENAVENTURA S.A.A.</v>
          </cell>
          <cell r="H1015" t="str">
            <v>MALLAY</v>
          </cell>
          <cell r="I1015" t="str">
            <v>MODIFICACION Y ACTUALIZACION DEL PLAN DE CIERRE UNIDAD MINERA MALLAY</v>
          </cell>
          <cell r="J1015" t="str">
            <v>*150901&lt;br&gt;LIMA-OYON-OYON</v>
          </cell>
          <cell r="K1015" t="str">
            <v>*24&lt;br&gt;PORTILLA CORNEJO MATEO</v>
          </cell>
          <cell r="L1015" t="str">
            <v>APROBADO</v>
          </cell>
          <cell r="P1015" t="str">
            <v>USD</v>
          </cell>
        </row>
        <row r="1016">
          <cell r="A1016" t="str">
            <v>06498-2017</v>
          </cell>
          <cell r="B1016">
            <v>6762</v>
          </cell>
          <cell r="C1016" t="str">
            <v>ITS</v>
          </cell>
          <cell r="D1016">
            <v>43070</v>
          </cell>
          <cell r="E1016">
            <v>2017</v>
          </cell>
          <cell r="F1016">
            <v>12</v>
          </cell>
          <cell r="G1016" t="str">
            <v>COMPAÑÍA DE MINAS BUENAVENTURA S.A.A.</v>
          </cell>
          <cell r="H1016" t="str">
            <v>JULCANI</v>
          </cell>
          <cell r="I1016" t="str">
            <v>NUEVA PRESA DE RELAVES Nº 9</v>
          </cell>
          <cell r="J1016" t="str">
            <v>*090304&lt;br&gt;HUANCAVELICA-ANGARAES-CCOCHACCASA,*090300&lt;br&gt;HUANCAVELICA-ANGARAES--,*090000&lt;br&gt;HUANCAVELICA----,*090301&lt;br&gt;HUANCAVELICA-ANGARAES-LIRCAY</v>
          </cell>
          <cell r="K1016" t="str">
            <v>*415&lt;br&gt;ZZ_SENACE BEATRIZ HUAMANI PAUCCARA,*543&lt;br&gt;FIORELLA ANGELA MAL¿SQUEZ L¿PEZ,*489&lt;br&gt;ZZ_SENACE TREJO PANTOJA, CYNTHIA KELLY,*482&lt;br&gt;ZZ_SENACE MARTEL GORA, MIGUEL LUIS,*479&lt;br&gt;ZZ_SENACE  BORJAS ALCANTARA, DAVID VICTOR,*416&lt;br&gt;ZZ_SENACE BREÑA TORRES, MILVA GRACIELA</v>
          </cell>
          <cell r="L1016" t="str">
            <v>CONFORME&lt;br/&gt;NOTIFICADO A LA EMPRESA</v>
          </cell>
          <cell r="O1016">
            <v>2802871.1</v>
          </cell>
        </row>
        <row r="1017">
          <cell r="A1017" t="str">
            <v>06452-2017</v>
          </cell>
          <cell r="B1017">
            <v>6763</v>
          </cell>
          <cell r="C1017" t="str">
            <v>ITS</v>
          </cell>
          <cell r="D1017">
            <v>43069</v>
          </cell>
          <cell r="E1017">
            <v>2017</v>
          </cell>
          <cell r="F1017">
            <v>11</v>
          </cell>
          <cell r="G1017" t="str">
            <v>COMPAÑÍA DE MINAS BUENAVENTURA S.A.A.</v>
          </cell>
          <cell r="H1017" t="str">
            <v>CHUCAPACA</v>
          </cell>
          <cell r="I1017" t="str">
            <v>EIA SAN GABRIEL</v>
          </cell>
          <cell r="J1017" t="str">
            <v>*180204&lt;br&gt;MOQUEGUA-GENERAL SANCHEZ CERRO-ICHUÑA,*180200&lt;br&gt;MOQUEGUA-GENERAL SANCHEZ CERRO--,*180000&lt;br&gt;MOQUEGUA----</v>
          </cell>
          <cell r="K1017" t="str">
            <v>*413&lt;br&gt;ZZ_SENACE ATARAMA MORI,DANNY EDUARDO,*543&lt;br&gt;FIORELLA ANGELA MAL¿SQUEZ L¿PEZ,*541&lt;br&gt;IPARRAGUIRRE AYALA PAUL STEVE,*479&lt;br&gt;ZZ_SENACE  BORJAS ALCANTARA, DAVID VICTOR,*416&lt;br&gt;ZZ_SENACE BREÑA TORRES, MILVA GRACIELA,*415&lt;br&gt;ZZ_SENACE BEATRIZ HUAMANI PAUCCARA</v>
          </cell>
          <cell r="L1017" t="str">
            <v>CONFORME&lt;br/&gt;NOTIFICADO A LA EMPRESA</v>
          </cell>
          <cell r="O1017">
            <v>2000000</v>
          </cell>
        </row>
        <row r="1018">
          <cell r="A1018">
            <v>2526108</v>
          </cell>
          <cell r="B1018">
            <v>6772</v>
          </cell>
          <cell r="C1018" t="str">
            <v>PC</v>
          </cell>
          <cell r="D1018">
            <v>42227</v>
          </cell>
          <cell r="E1018">
            <v>2015</v>
          </cell>
          <cell r="F1018">
            <v>8</v>
          </cell>
          <cell r="G1018" t="str">
            <v>COMPAÑÍA DE MINAS BUENAVENTURA S.A.A.</v>
          </cell>
          <cell r="H1018" t="str">
            <v>TAMBOMAYO</v>
          </cell>
          <cell r="I1018" t="str">
            <v>PLAN DE CIERRE PROYECTO TAMBOMAYO</v>
          </cell>
          <cell r="J1018" t="str">
            <v>*040516&lt;br&gt;AREQUIPA-CAYLLOMA-TAPAY</v>
          </cell>
          <cell r="K1018" t="str">
            <v>*24&lt;br&gt;PORTILLA CORNEJO MATEO</v>
          </cell>
          <cell r="L1018" t="str">
            <v>APROBADO</v>
          </cell>
          <cell r="P1018" t="str">
            <v>USD</v>
          </cell>
        </row>
        <row r="1019">
          <cell r="A1019">
            <v>2551418</v>
          </cell>
          <cell r="B1019">
            <v>6783</v>
          </cell>
          <cell r="C1019" t="str">
            <v>PC</v>
          </cell>
          <cell r="D1019">
            <v>42318</v>
          </cell>
          <cell r="E1019">
            <v>2015</v>
          </cell>
          <cell r="F1019">
            <v>11</v>
          </cell>
          <cell r="G1019" t="str">
            <v>COMPAÑÍA DE MINAS BUENAVENTURA S.A.A.</v>
          </cell>
          <cell r="H1019" t="str">
            <v>JULCANI</v>
          </cell>
          <cell r="I1019" t="str">
            <v xml:space="preserve">IV MODIFICACION DEL PLAN DE CIERRE - CIERRE PROGRESIVO </v>
          </cell>
          <cell r="J1019" t="str">
            <v>*090304&lt;br&gt;HUANCAVELICA-ANGARAES-CCOCHACCASA</v>
          </cell>
          <cell r="K1019" t="str">
            <v>*24&lt;br&gt;PORTILLA CORNEJO MATEO</v>
          </cell>
          <cell r="L1019" t="str">
            <v>APROBADO</v>
          </cell>
          <cell r="P1019" t="str">
            <v>USD</v>
          </cell>
        </row>
        <row r="1020">
          <cell r="A1020">
            <v>2554793</v>
          </cell>
          <cell r="B1020">
            <v>6786</v>
          </cell>
          <cell r="C1020" t="str">
            <v>PC</v>
          </cell>
          <cell r="D1020">
            <v>42328</v>
          </cell>
          <cell r="E1020">
            <v>2015</v>
          </cell>
          <cell r="F1020">
            <v>11</v>
          </cell>
          <cell r="G1020" t="str">
            <v>COMPAÑÍA DE MINAS BUENAVENTURA S.A.A.</v>
          </cell>
          <cell r="H1020" t="str">
            <v>ESPERANZA 2001</v>
          </cell>
          <cell r="I1020" t="str">
            <v>ACTUALZIACION DEL PLAN DE CIERRE UNIDAD ESPERANZA 2001</v>
          </cell>
          <cell r="J1020" t="str">
            <v>*090301&lt;br&gt;HUANCAVELICA-ANGARAES-LIRCAY</v>
          </cell>
          <cell r="K1020" t="str">
            <v>*24&lt;br&gt;PORTILLA CORNEJO MATEO</v>
          </cell>
          <cell r="L1020" t="str">
            <v>APROBADO</v>
          </cell>
          <cell r="P1020" t="str">
            <v>USD</v>
          </cell>
        </row>
        <row r="1021">
          <cell r="A1021">
            <v>2554798</v>
          </cell>
          <cell r="B1021">
            <v>6787</v>
          </cell>
          <cell r="C1021" t="str">
            <v>PC</v>
          </cell>
          <cell r="D1021">
            <v>42328</v>
          </cell>
          <cell r="E1021">
            <v>2015</v>
          </cell>
          <cell r="F1021">
            <v>11</v>
          </cell>
          <cell r="G1021" t="str">
            <v>COMPAÑÍA DE MINAS BUENAVENTURA S.A.A.</v>
          </cell>
          <cell r="H1021" t="str">
            <v>RECUPERADA</v>
          </cell>
          <cell r="I1021" t="str">
            <v>ACTUALIZACION DEL PLAN DE CIERRE UNIDAD RECUPERADA</v>
          </cell>
          <cell r="J1021" t="str">
            <v>*090106&lt;br&gt;HUANCAVELICA-HUANCAVELICA-HUACHOCOLPA</v>
          </cell>
          <cell r="K1021" t="str">
            <v>*24&lt;br&gt;PORTILLA CORNEJO MATEO</v>
          </cell>
          <cell r="L1021" t="str">
            <v>OBSERVADO</v>
          </cell>
          <cell r="P1021" t="str">
            <v>USD</v>
          </cell>
        </row>
        <row r="1022">
          <cell r="A1022">
            <v>2554803</v>
          </cell>
          <cell r="B1022">
            <v>6788</v>
          </cell>
          <cell r="C1022" t="str">
            <v>PC</v>
          </cell>
          <cell r="D1022">
            <v>42328</v>
          </cell>
          <cell r="E1022">
            <v>2015</v>
          </cell>
          <cell r="F1022">
            <v>11</v>
          </cell>
          <cell r="G1022" t="str">
            <v>COMPAÑÍA DE MINAS BUENAVENTURA S.A.A.</v>
          </cell>
          <cell r="H1022" t="str">
            <v>ANGELICA - RUBLO CHICO</v>
          </cell>
          <cell r="I1022" t="str">
            <v>ACTUALIZACION DEL PLAN DE CIERRE DE LA UNIDAD ANGELICA RUBLO CHICO</v>
          </cell>
          <cell r="J1022" t="str">
            <v>*090106&lt;br&gt;HUANCAVELICA-HUANCAVELICA-HUACHOCOLPA</v>
          </cell>
          <cell r="K1022" t="str">
            <v>*24&lt;br&gt;PORTILLA CORNEJO MATEO</v>
          </cell>
          <cell r="L1022" t="str">
            <v>DESAPROBADO</v>
          </cell>
          <cell r="P1022" t="str">
            <v>USD</v>
          </cell>
        </row>
        <row r="1023">
          <cell r="A1023">
            <v>2555442</v>
          </cell>
          <cell r="B1023">
            <v>6789</v>
          </cell>
          <cell r="C1023" t="str">
            <v>PC</v>
          </cell>
          <cell r="D1023">
            <v>42332</v>
          </cell>
          <cell r="E1023">
            <v>2015</v>
          </cell>
          <cell r="F1023">
            <v>11</v>
          </cell>
          <cell r="G1023" t="str">
            <v>COMPAÑÍA DE MINAS BUENAVENTURA S.A.A.</v>
          </cell>
          <cell r="H1023" t="str">
            <v>UCHUCCHACUA</v>
          </cell>
          <cell r="I1023" t="str">
            <v>MODIFICACION DE LA UNIDAD MINERA UCHUCCHACUA</v>
          </cell>
          <cell r="J1023" t="str">
            <v>*150901&lt;br&gt;LIMA-OYON-OYON</v>
          </cell>
          <cell r="K1023" t="str">
            <v>*24&lt;br&gt;PORTILLA CORNEJO MATEO</v>
          </cell>
          <cell r="L1023" t="str">
            <v>DESAPROBADO</v>
          </cell>
          <cell r="P1023" t="str">
            <v>USD</v>
          </cell>
        </row>
        <row r="1024">
          <cell r="A1024">
            <v>2562766</v>
          </cell>
          <cell r="B1024">
            <v>6799</v>
          </cell>
          <cell r="C1024" t="str">
            <v>PC</v>
          </cell>
          <cell r="D1024">
            <v>42359</v>
          </cell>
          <cell r="E1024">
            <v>2015</v>
          </cell>
          <cell r="F1024">
            <v>12</v>
          </cell>
          <cell r="G1024" t="str">
            <v>COMPAÑÍA DE MINAS BUENAVENTURA S.A.A.</v>
          </cell>
          <cell r="H1024" t="str">
            <v>MALLAY</v>
          </cell>
          <cell r="I1024" t="str">
            <v>TERCERA MODIFICACION DEL PLAN DE CIERRE UNIDAD MALLAY</v>
          </cell>
          <cell r="J1024" t="str">
            <v>*150901&lt;br&gt;LIMA-OYON-OYON</v>
          </cell>
          <cell r="K1024" t="str">
            <v>*24&lt;br&gt;PORTILLA CORNEJO MATEO</v>
          </cell>
          <cell r="L1024" t="str">
            <v>APROBADO</v>
          </cell>
          <cell r="P1024" t="str">
            <v>USD</v>
          </cell>
        </row>
        <row r="1025">
          <cell r="A1025">
            <v>2565422</v>
          </cell>
          <cell r="B1025">
            <v>6806</v>
          </cell>
          <cell r="C1025" t="str">
            <v>PC</v>
          </cell>
          <cell r="D1025">
            <v>42368</v>
          </cell>
          <cell r="E1025">
            <v>2015</v>
          </cell>
          <cell r="F1025">
            <v>12</v>
          </cell>
          <cell r="G1025" t="str">
            <v>COMPAÑÍA DE MINAS BUENAVENTURA S.A.A.</v>
          </cell>
          <cell r="H1025" t="str">
            <v>ORCOPAMPA</v>
          </cell>
          <cell r="I1025" t="str">
            <v>CUARTA MODIFICACION DEL PC DE LA UNIDAD ORCOPAMPA</v>
          </cell>
          <cell r="J1025" t="str">
            <v>*040409&lt;br&gt;AREQUIPA-CASTILLA-ORCOPAMPA</v>
          </cell>
          <cell r="K1025" t="str">
            <v>*24&lt;br&gt;PORTILLA CORNEJO MATEO</v>
          </cell>
          <cell r="L1025" t="str">
            <v>APROBADO</v>
          </cell>
          <cell r="P1025" t="str">
            <v>USD</v>
          </cell>
        </row>
        <row r="1026">
          <cell r="A1026">
            <v>2596124</v>
          </cell>
          <cell r="B1026">
            <v>6820</v>
          </cell>
          <cell r="C1026" t="str">
            <v>PC</v>
          </cell>
          <cell r="D1026">
            <v>42475</v>
          </cell>
          <cell r="E1026">
            <v>2016</v>
          </cell>
          <cell r="F1026">
            <v>4</v>
          </cell>
          <cell r="G1026" t="str">
            <v>COMPAÑÍA DE MINAS BUENAVENTURA S.A.A.</v>
          </cell>
          <cell r="H1026" t="str">
            <v>POZO RICO Y SAN PEDRO</v>
          </cell>
          <cell r="I1026" t="str">
            <v>MODIFICACION DE PLAN DE CIERRE DE MINAS DE LA UEA MARISOL (CRONOGRAMA)</v>
          </cell>
          <cell r="J1026" t="str">
            <v>*190201&lt;br&gt;PASCO-DANIEL ALCIDES CARRION-YANAHUANCA</v>
          </cell>
          <cell r="K1026" t="str">
            <v>*24&lt;br&gt;PORTILLA CORNEJO MATEO</v>
          </cell>
          <cell r="L1026" t="str">
            <v>APROBADO</v>
          </cell>
          <cell r="P1026" t="str">
            <v>USD</v>
          </cell>
        </row>
        <row r="1027">
          <cell r="A1027">
            <v>2610680</v>
          </cell>
          <cell r="B1027">
            <v>6827</v>
          </cell>
          <cell r="C1027" t="str">
            <v>PC</v>
          </cell>
          <cell r="D1027">
            <v>42520</v>
          </cell>
          <cell r="E1027">
            <v>2016</v>
          </cell>
          <cell r="F1027">
            <v>5</v>
          </cell>
          <cell r="G1027" t="str">
            <v>COMPAÑÍA DE MINAS BUENAVENTURA S.A.A.</v>
          </cell>
          <cell r="H1027" t="str">
            <v>ORCOPAMPA</v>
          </cell>
          <cell r="I1027" t="str">
            <v>MODIFICACION DE PLAN DE CIERRE DE MINAS DE LA UNIDAD MINERA ORCOPAMPA</v>
          </cell>
          <cell r="J1027" t="str">
            <v>*040409&lt;br&gt;AREQUIPA-CASTILLA-ORCOPAMPA</v>
          </cell>
          <cell r="K1027" t="str">
            <v>*24&lt;br&gt;PORTILLA CORNEJO MATEO</v>
          </cell>
          <cell r="L1027" t="str">
            <v>APROBADO</v>
          </cell>
          <cell r="P1027" t="str">
            <v>USD</v>
          </cell>
        </row>
        <row r="1028">
          <cell r="A1028">
            <v>2665395</v>
          </cell>
          <cell r="B1028">
            <v>6933</v>
          </cell>
          <cell r="C1028" t="str">
            <v>EIAsd</v>
          </cell>
          <cell r="D1028">
            <v>42720</v>
          </cell>
          <cell r="E1028">
            <v>2016</v>
          </cell>
          <cell r="F1028">
            <v>12</v>
          </cell>
          <cell r="G1028" t="str">
            <v>COMPAÑÍA DE MINAS BUENAVENTURA S.A.A.</v>
          </cell>
          <cell r="H1028" t="str">
            <v>MAYRA</v>
          </cell>
          <cell r="I1028" t="str">
            <v>MAYRA</v>
          </cell>
          <cell r="J1028" t="str">
            <v>*040513&lt;br&gt;AREQUIPA-CAYLLOMA-MADRIGAL</v>
          </cell>
          <cell r="K1028" t="str">
            <v>*25&lt;br&gt;PRADO VELASQUEZ ALFONSO,*532&lt;br&gt;QUINTANILLA TÁVARA, EDWIN,*500&lt;br&gt;TRELLES TICSE TANIA LUZ MARINA (apoyo),*495&lt;br&gt;CHAMORRO BELLIDO CARMEN ROSA,*441&lt;br&gt;MESIAS CASTRO JACKSON,*348&lt;br&gt;PEREZ SOLIS, EVELYN ENA,*313&lt;br&gt;LOPEZ FLORES, ROSSANA,*310&lt;br&gt;ROSALES GONZALES LUIS ALBERTO,*295&lt;br&gt;DIAZ BERRIOS ABEL,*221&lt;br&gt;SANGA YAMPASI WILSON WILFREDO,*219&lt;br&gt;HUARINO CHURA LUIS ANTONIO</v>
          </cell>
          <cell r="L1028" t="str">
            <v>APROBADO&lt;br/&gt;NOTIFICADO A LA EMPRESA</v>
          </cell>
          <cell r="M1028" t="str">
            <v>ResDirec-0316-2017/MEM-DGAAM</v>
          </cell>
          <cell r="N1028" t="str">
            <v>10/11/2017</v>
          </cell>
          <cell r="O1028">
            <v>1000000</v>
          </cell>
          <cell r="P1028" t="str">
            <v>USD</v>
          </cell>
        </row>
        <row r="1029">
          <cell r="A1029" t="str">
            <v>M-ITS-00263-2018</v>
          </cell>
          <cell r="B1029">
            <v>6946</v>
          </cell>
          <cell r="C1029" t="str">
            <v>ITS</v>
          </cell>
          <cell r="D1029">
            <v>43367</v>
          </cell>
          <cell r="E1029">
            <v>2018</v>
          </cell>
          <cell r="F1029">
            <v>9</v>
          </cell>
          <cell r="G1029" t="str">
            <v>COMPAÑÍA DE MINAS BUENAVENTURA S.A.A.</v>
          </cell>
          <cell r="H1029" t="str">
            <v>TAMBOMAYO</v>
          </cell>
          <cell r="I1029" t="str">
            <v>TERCER ITS EIAD PROYECTO TAMBOMAYO</v>
          </cell>
          <cell r="J1029" t="str">
            <v>*040516&lt;br&gt;AREQUIPA-CAYLLOMA-TAPAY</v>
          </cell>
          <cell r="K1029" t="str">
            <v>*413&lt;br&gt;ZZ_SENACE ATARAMA MORI,DANNY EDUARDO,*574&lt;br&gt;JOSE ALEJANDRO ZEGARRA,*479&lt;br&gt;ZZ_SENACE  BORJAS ALCANTARA, DAVID VICTOR</v>
          </cell>
          <cell r="L1029" t="str">
            <v>CONFORME&lt;br/&gt;NOTIFICADO A LA EMPRESA</v>
          </cell>
          <cell r="O1029">
            <v>15000000</v>
          </cell>
        </row>
        <row r="1030">
          <cell r="A1030" t="str">
            <v>M-ITS-00189-2018</v>
          </cell>
          <cell r="B1030">
            <v>6950</v>
          </cell>
          <cell r="C1030" t="str">
            <v>ITS</v>
          </cell>
          <cell r="D1030">
            <v>43305</v>
          </cell>
          <cell r="E1030">
            <v>2018</v>
          </cell>
          <cell r="F1030">
            <v>7</v>
          </cell>
          <cell r="G1030" t="str">
            <v>COMPAÑÍA DE MINAS BUENAVENTURA S.A.A.</v>
          </cell>
          <cell r="H1030" t="str">
            <v>ORCOPAMPA</v>
          </cell>
          <cell r="I1030" t="str">
            <v>ITS N°2 DE LA MEIA DEL DEPÓSITO DE RELAVES 4A Y 5 E INCREMENTO DE LA CAPACIDAD  DE LA PLANTA A 4000 TMSD DE LA UM ORCOPAMPA</v>
          </cell>
          <cell r="J1030" t="str">
            <v>*040603&lt;br&gt;AREQUIPA-CONDESUYOS-CAYARANI,*040404&lt;br&gt;AREQUIPA-CASTILLA-CHACHAS,*040409&lt;br&gt;AREQUIPA-CASTILLA-ORCOPAMPA,*040405&lt;br&gt;AREQUIPA-CASTILLA-CHILCAYMARCA</v>
          </cell>
          <cell r="K1030" t="str">
            <v>*479&lt;br&gt;ZZ_SENACE  BORJAS ALCANTARA, DAVID VICTOR,*574&lt;br&gt;JOSE ALEJANDRO ZEGARRA,*482&lt;br&gt;ZZ_SENACE MARTEL GORA, MIGUEL LUIS</v>
          </cell>
          <cell r="L1030" t="str">
            <v>CONFORME&lt;br/&gt;NOTIFICADO A LA EMPRESA</v>
          </cell>
          <cell r="O1030">
            <v>10132500</v>
          </cell>
        </row>
        <row r="1031">
          <cell r="A1031">
            <v>2694208</v>
          </cell>
          <cell r="B1031">
            <v>7108</v>
          </cell>
          <cell r="C1031" t="str">
            <v>EIAsd</v>
          </cell>
          <cell r="D1031">
            <v>42828</v>
          </cell>
          <cell r="E1031">
            <v>2017</v>
          </cell>
          <cell r="F1031">
            <v>4</v>
          </cell>
          <cell r="G1031" t="str">
            <v>COMPAÑÍA DE MINAS BUENAVENTURA S.A.A.</v>
          </cell>
          <cell r="H1031" t="str">
            <v>ANAMARAY</v>
          </cell>
          <cell r="I1031" t="str">
            <v>SEGUNDA MODIFICACION DEL EIASD DEL PROYECTO ANAMARAY</v>
          </cell>
          <cell r="J1031" t="str">
            <v>*150901&lt;br&gt;LIMA-OYON-OYON</v>
          </cell>
          <cell r="K1031" t="str">
            <v>*25&lt;br&gt;PRADO VELASQUEZ ALFONSO,*570&lt;br&gt;PEREZ BALDEON KAREN GRACIELA,*528&lt;br&gt;RUIZ GUERRA, FIORELLA,*524&lt;br&gt;ZAMORA  RIOS, LESLY,*508&lt;br&gt;SÁNCHEZ ALVAREZ, MELISSA,*502&lt;br&gt;CERCEDO CAJAS DONNY LUCIA (APOYO),*495&lt;br&gt;CHAMORRO BELLIDO CARMEN ROSA,*438&lt;br&gt;PEREYRA VALENCIA ELIZABETH,*345&lt;br&gt;YUCRA ZELA, SONIA LISSET,*310&lt;br&gt;ROSALES GONZALES LUIS ALBERTO,*220&lt;br&gt;VILLACORTA OLAZA MARCO ANTONIO,*181&lt;br&gt;LEON HUAMAN BETTY</v>
          </cell>
          <cell r="L1031" t="str">
            <v>APROBADO&lt;br/&gt;NOTIFICADO A LA EMPRESA</v>
          </cell>
          <cell r="O1031">
            <v>1500000</v>
          </cell>
          <cell r="P1031" t="str">
            <v>USD</v>
          </cell>
        </row>
        <row r="1032">
          <cell r="A1032">
            <v>2900701</v>
          </cell>
          <cell r="B1032">
            <v>7154</v>
          </cell>
          <cell r="C1032" t="str">
            <v>ITS</v>
          </cell>
          <cell r="D1032">
            <v>43508</v>
          </cell>
          <cell r="E1032">
            <v>2019</v>
          </cell>
          <cell r="F1032">
            <v>2</v>
          </cell>
          <cell r="G1032" t="str">
            <v>COMPAÑÍA DE MINAS BUENAVENTURA S.A.A.</v>
          </cell>
          <cell r="H1032" t="str">
            <v>TAMBOMAYO</v>
          </cell>
          <cell r="I1032" t="str">
            <v>1ER ITS DE LA SEGUNDA MODIFICACION EIASD TAMBOMAYO</v>
          </cell>
          <cell r="J1032" t="str">
            <v>*040516&lt;br&gt;AREQUIPA-CAYLLOMA-TAPAY</v>
          </cell>
          <cell r="K1032" t="str">
            <v>*1&lt;br&gt;ACEVEDO FERNANDEZ ELIAS,*610&lt;br&gt;FARFAN REYES MIRIAM ELIZABETH,*597&lt;br&gt;CUELLAR JOAQUIN, MILAGROS IRENE,*584&lt;br&gt;QUIROZ AHUANARI, CHARLEE JHON (APOYO),*570&lt;br&gt;PEREZ BALDEON KAREN GRACIELA,*311&lt;br&gt;ROJAS VALLADARES, TANIA LUPE,*220&lt;br&gt;VILLACORTA OLAZA MARCO ANTONIO</v>
          </cell>
          <cell r="L1032" t="str">
            <v>CONFORME&lt;br/&gt;NOTIFICADO A LA EMPRESA</v>
          </cell>
          <cell r="M1032" t="str">
            <v>ResDirec-0072-2019/MEM-DGAAM</v>
          </cell>
          <cell r="N1032" t="str">
            <v>17/05/2019</v>
          </cell>
          <cell r="O1032">
            <v>500000</v>
          </cell>
        </row>
        <row r="1033">
          <cell r="A1033">
            <v>2471021</v>
          </cell>
          <cell r="B1033">
            <v>7215</v>
          </cell>
          <cell r="C1033" t="str">
            <v>EIA</v>
          </cell>
          <cell r="D1033">
            <v>42041</v>
          </cell>
          <cell r="E1033">
            <v>2015</v>
          </cell>
          <cell r="F1033">
            <v>2</v>
          </cell>
          <cell r="G1033" t="str">
            <v>COMPAÑÍA DE MINAS BUENAVENTURA S.A.A.</v>
          </cell>
          <cell r="H1033" t="str">
            <v>ORCOPAMPA</v>
          </cell>
          <cell r="I1033" t="str">
            <v>MODIFICACION DEL EIA DE LA UEA ORCOPAMPA</v>
          </cell>
          <cell r="J1033" t="str">
            <v>*040409&lt;br&gt;AREQUIPA-CASTILLA-ORCOPAMPA</v>
          </cell>
          <cell r="K1033" t="str">
            <v>*18&lt;br&gt;HUARINO CHURA LUIS,*416&lt;br&gt;ZZ_SENACE BREÑA TORRES, MILVA GRACIELA,*25&lt;br&gt;PRADO VELASQUEZ ALFONSO</v>
          </cell>
          <cell r="L1033" t="str">
            <v>APROBADO</v>
          </cell>
          <cell r="P1033" t="str">
            <v>USD</v>
          </cell>
        </row>
        <row r="1034">
          <cell r="A1034">
            <v>2945212</v>
          </cell>
          <cell r="B1034">
            <v>7235</v>
          </cell>
          <cell r="C1034" t="str">
            <v>ITS</v>
          </cell>
          <cell r="D1034">
            <v>43630</v>
          </cell>
          <cell r="E1034">
            <v>2019</v>
          </cell>
          <cell r="F1034">
            <v>6</v>
          </cell>
          <cell r="G1034" t="str">
            <v>COMPAÑÍA DE MINAS BUENAVENTURA S.A.A.</v>
          </cell>
          <cell r="H1034" t="str">
            <v>CHUCAPACA</v>
          </cell>
          <cell r="I1034" t="str">
            <v>TERCERA MODIFICATORIA DEL ESTUDIO DE IMPACTO AMBIENTAL SEMIDETALLADO PROYECTO CHUCAPACA</v>
          </cell>
          <cell r="J1034" t="str">
            <v>*180206&lt;br&gt;MOQUEGUA-GENERAL SANCHEZ CERRO-LLOQUE,*180204&lt;br&gt;MOQUEGUA-GENERAL SANCHEZ CERRO-ICHUÑA</v>
          </cell>
          <cell r="K1034" t="str">
            <v>*221&lt;br&gt;SANGA YAMPASI WILSON WILFREDO,*645&lt;br&gt;CINTHYA ESCATE AMPUERO,*641&lt;br&gt;ALEGRE BUSTAMANTE, LAURA MELISSA,*601&lt;br&gt;SARMIENTO MEJIA, HENRY DANIEL,*313&lt;br&gt;LOPEZ FLORES, ROSSANA</v>
          </cell>
          <cell r="L1034" t="str">
            <v>CONFORME&lt;br/&gt;NOTIFICADO A LA EMPRESA</v>
          </cell>
          <cell r="M1034" t="str">
            <v>ResDirec-0137-2019/MINEM-DGAAM</v>
          </cell>
          <cell r="N1034" t="str">
            <v>05/08/2019</v>
          </cell>
          <cell r="O1034">
            <v>742940</v>
          </cell>
        </row>
        <row r="1035">
          <cell r="A1035">
            <v>2726523</v>
          </cell>
          <cell r="B1035">
            <v>7240</v>
          </cell>
          <cell r="C1035" t="str">
            <v>EIAsd</v>
          </cell>
          <cell r="D1035">
            <v>42937</v>
          </cell>
          <cell r="E1035">
            <v>2017</v>
          </cell>
          <cell r="F1035">
            <v>7</v>
          </cell>
          <cell r="G1035" t="str">
            <v>COMPAÑÍA DE MINAS BUENAVENTURA S.A.A.</v>
          </cell>
          <cell r="H1035" t="str">
            <v>YUMPAG</v>
          </cell>
          <cell r="I1035" t="str">
            <v>YUMPAG-CARAMA</v>
          </cell>
          <cell r="J1035" t="str">
            <v>*190201&lt;br&gt;PASCO-DANIEL ALCIDES CARRION-YANAHUANCA</v>
          </cell>
          <cell r="K1035" t="str">
            <v>*25&lt;br&gt;PRADO VELASQUEZ ALFONSO,*581&lt;br&gt;ARENAS ESPINOZA,JULISSA,*540&lt;br&gt;REYES CUBAS,ZARELA ,*526&lt;br&gt;PADILLA VILLAR, FERNANDO JORGE,*524&lt;br&gt;ZAMORA  RIOS, LESLY,*516&lt;br&gt;ROBLES MEDINA, IVAN,*509&lt;br&gt;CRUZ LEDESMA, DEISY ROSALIA,*502&lt;br&gt;CERCEDO CAJAS DONNY LUCIA (APOYO),*495&lt;br&gt;CHAMORRO BELLIDO CARMEN ROSA,*345&lt;br&gt;YUCRA ZELA, SONIA LISSET,*310&lt;br&gt;ROSALES GONZALES LUIS ALBERTO,*295&lt;br&gt;DIAZ BERRIOS ABEL,*220&lt;br&gt;VILLACORTA OLAZA MARCO ANTONIO,*128&lt;br&gt;ESTELA SILVA MELANIO</v>
          </cell>
          <cell r="L1035" t="str">
            <v>APROBADO&lt;br/&gt;NOTIFICADO A LA EMPRESA</v>
          </cell>
          <cell r="O1035">
            <v>3000000</v>
          </cell>
          <cell r="P1035" t="str">
            <v>USD</v>
          </cell>
        </row>
        <row r="1036">
          <cell r="A1036">
            <v>2735527</v>
          </cell>
          <cell r="B1036">
            <v>7274</v>
          </cell>
          <cell r="C1036" t="str">
            <v>EIAsd</v>
          </cell>
          <cell r="D1036">
            <v>42972</v>
          </cell>
          <cell r="E1036">
            <v>2017</v>
          </cell>
          <cell r="F1036">
            <v>8</v>
          </cell>
          <cell r="G1036" t="str">
            <v>COMPAÑÍA DE MINAS BUENAVENTURA S.A.A.</v>
          </cell>
          <cell r="H1036" t="str">
            <v>TAMBOMAYO</v>
          </cell>
          <cell r="I1036" t="str">
            <v>SEGUNDA MODIFICACION EIASD TAMBOMAYO</v>
          </cell>
          <cell r="J1036" t="str">
            <v>*040516&lt;br&gt;AREQUIPA-CAYLLOMA-TAPAY</v>
          </cell>
          <cell r="K1036" t="str">
            <v>*1&lt;br&gt;ACEVEDO FERNANDEZ ELIAS,*660&lt;br&gt;PARDO BONIFAZ JIMMY FRANK,*593&lt;br&gt;ARENAS SOLANO, ESTHER CECILIA,*584&lt;br&gt;QUIROZ AHUANARI, CHARLEE JHON (APOYO),*509&lt;br&gt;CRUZ LEDESMA, DEISY ROSALIA,*504&lt;br&gt;GUERRERO LAZO LUZ MILAGROS (apoyo),*503&lt;br&gt;LÓPEZ ROMERO, RICHARD,*495&lt;br&gt;CHAMORRO BELLIDO CARMEN ROSA,*438&lt;br&gt;PEREYRA VALENCIA ELIZABETH,*311&lt;br&gt;ROJAS VALLADARES, TANIA LUPE,*295&lt;br&gt;DIAZ BERRIOS ABEL,*220&lt;br&gt;VILLACORTA OLAZA MARCO ANTONIO</v>
          </cell>
          <cell r="L1036" t="str">
            <v>APROBADO&lt;br/&gt;NOTIFICADO A LA EMPRESA</v>
          </cell>
          <cell r="M1036" t="str">
            <v>ResDirec-0179-2018/MEM-DGAAM</v>
          </cell>
          <cell r="N1036" t="str">
            <v>28/09/2018</v>
          </cell>
          <cell r="O1036">
            <v>1500000</v>
          </cell>
          <cell r="P1036" t="str">
            <v>USD</v>
          </cell>
        </row>
        <row r="1037">
          <cell r="A1037" t="str">
            <v>M-ITS-00085-2019</v>
          </cell>
          <cell r="B1037">
            <v>7396</v>
          </cell>
          <cell r="C1037" t="str">
            <v>ITS</v>
          </cell>
          <cell r="D1037">
            <v>43581</v>
          </cell>
          <cell r="E1037">
            <v>2019</v>
          </cell>
          <cell r="F1037">
            <v>4</v>
          </cell>
          <cell r="G1037" t="str">
            <v>COMPAÑÍA DE MINAS BUENAVENTURA S.A.A.</v>
          </cell>
          <cell r="I1037" t="str">
            <v>TERCER INFORME TÉCNICO SUSTENTATORIO DE LA U.E.A. JULCANI</v>
          </cell>
          <cell r="L1037" t="str">
            <v>CONFORME</v>
          </cell>
          <cell r="O1037">
            <v>671000</v>
          </cell>
        </row>
        <row r="1038">
          <cell r="A1038" t="str">
            <v>M-CLS-00049-2018</v>
          </cell>
          <cell r="B1038">
            <v>7552</v>
          </cell>
          <cell r="C1038" t="str">
            <v>EIA-d</v>
          </cell>
          <cell r="D1038">
            <v>43201</v>
          </cell>
          <cell r="E1038">
            <v>2018</v>
          </cell>
          <cell r="F1038">
            <v>4</v>
          </cell>
          <cell r="G1038" t="str">
            <v>COMPAÑÍA DE MINAS BUENAVENTURA S.A.A.</v>
          </cell>
          <cell r="H1038" t="str">
            <v>TAMBOMAYO</v>
          </cell>
          <cell r="I1038" t="str">
            <v xml:space="preserve">PRIMERA MODIFICACION DEL EIA TAMBOMAYO </v>
          </cell>
          <cell r="J1038" t="str">
            <v>*040406&lt;br&gt;AREQUIPA-CASTILLA-CHOCO,*040516&lt;br&gt;AREQUIPA-CAYLLOMA-TAPAY,*040513&lt;br&gt;AREQUIPA-CAYLLOMA-MADRIGAL,*040510&lt;br&gt;AREQUIPA-CAYLLOMA-LARI</v>
          </cell>
          <cell r="K1038" t="str">
            <v>*416&lt;br&gt;ZZ_SENACE BREÑA TORRES, MILVA GRACIELA,*482&lt;br&gt;ZZ_SENACE MARTEL GORA, MIGUEL LUIS,*479&lt;br&gt;ZZ_SENACE  BORJAS ALCANTARA, DAVID VICTOR</v>
          </cell>
          <cell r="L1038" t="str">
            <v>APROBADO</v>
          </cell>
          <cell r="O1038">
            <v>15000000</v>
          </cell>
          <cell r="P1038" t="str">
            <v>USD</v>
          </cell>
        </row>
        <row r="1039">
          <cell r="A1039">
            <v>2855004</v>
          </cell>
          <cell r="B1039">
            <v>7778</v>
          </cell>
          <cell r="C1039" t="str">
            <v>EIAsd</v>
          </cell>
          <cell r="D1039">
            <v>43364</v>
          </cell>
          <cell r="E1039">
            <v>2018</v>
          </cell>
          <cell r="F1039">
            <v>9</v>
          </cell>
          <cell r="G1039" t="str">
            <v>COMPAÑÍA DE MINAS BUENAVENTURA S.A.A.</v>
          </cell>
          <cell r="H1039" t="str">
            <v>YUMPAG</v>
          </cell>
          <cell r="I1039" t="str">
            <v>SEGUNDA MODIFICACIÓN DEL EIASD DEL PROYECTO DE EXPLORACIÓN  YUMPAG-CARAMA</v>
          </cell>
          <cell r="J1039" t="str">
            <v>*190201&lt;br&gt;PASCO-DANIEL ALCIDES CARRION-YANAHUANCA</v>
          </cell>
          <cell r="K1039" t="str">
            <v>*610&lt;br&gt;FARFAN REYES MIRIAM ELIZABETH,*635&lt;br&gt;LEON SAAVEDRA SEBASTIAN</v>
          </cell>
          <cell r="L1039" t="str">
            <v>DESISTIDO&lt;br/&gt;NOTIFICADO A LA EMPRESA</v>
          </cell>
          <cell r="M1039" t="str">
            <v>ResDirec-0201-2018/MEM-DGAAM</v>
          </cell>
          <cell r="N1039" t="str">
            <v>09/11/2018</v>
          </cell>
          <cell r="O1039">
            <v>20000000</v>
          </cell>
          <cell r="P1039" t="str">
            <v>USD</v>
          </cell>
        </row>
        <row r="1040">
          <cell r="A1040">
            <v>2876364</v>
          </cell>
          <cell r="B1040">
            <v>7843</v>
          </cell>
          <cell r="C1040" t="str">
            <v>EIAsd</v>
          </cell>
          <cell r="D1040">
            <v>43433</v>
          </cell>
          <cell r="E1040">
            <v>2018</v>
          </cell>
          <cell r="F1040">
            <v>11</v>
          </cell>
          <cell r="G1040" t="str">
            <v>COMPAÑÍA DE MINAS BUENAVENTURA S.A.A.</v>
          </cell>
          <cell r="H1040" t="str">
            <v>YUMPAG</v>
          </cell>
          <cell r="I1040" t="str">
            <v>SEGUNDA MODIFICACIÓN DEL EIASD DEL PROYECTO DE EXPLORACIÓN YUMPAG-CARAMA</v>
          </cell>
          <cell r="J1040" t="str">
            <v>*190201&lt;br&gt;PASCO-DANIEL ALCIDES CARRION-YANAHUANCA</v>
          </cell>
          <cell r="K1040" t="str">
            <v>*25&lt;br&gt;PRADO VELASQUEZ ALFONSO,*660&lt;br&gt;PARDO BONIFAZ JIMMY FRANK,*643&lt;br&gt;NISSE MEI-LIN GARCIA LAY,*618&lt;br&gt;BERROSPI GALINDO ROSA CATHERINE,*617&lt;br&gt;QUISPE CLEMENTE, KARLA BRIGHITT,*615&lt;br&gt;FIGUEROA REINOSO, LUIS ALBERTO,*610&lt;br&gt;FARFAN REYES MIRIAM ELIZABETH,*599&lt;br&gt;CHUQUIMANTARI ARTEAGA,RUDDY ANDRE,*597&lt;br&gt;CUELLAR JOAQUIN, MILAGROS IRENE,*525&lt;br&gt;QUISPE CLEMENTE, KARLA,*502&lt;br&gt;CERCEDO CAJAS DONNY LUCIA (APOYO),*495&lt;br&gt;CHAMORRO BELLIDO CARMEN ROSA</v>
          </cell>
          <cell r="L1040" t="str">
            <v>APROBADO&lt;br/&gt;NOTIFICADO A LA EMPRESA</v>
          </cell>
          <cell r="M1040" t="str">
            <v>ResDirec-0232-2019/MINEM-DGAAM</v>
          </cell>
          <cell r="N1040" t="str">
            <v>26/12/2019</v>
          </cell>
          <cell r="O1040">
            <v>20000000</v>
          </cell>
          <cell r="P1040" t="str">
            <v>USD</v>
          </cell>
        </row>
        <row r="1041">
          <cell r="A1041">
            <v>2828998</v>
          </cell>
          <cell r="B1041">
            <v>7999</v>
          </cell>
          <cell r="C1041" t="str">
            <v>PC</v>
          </cell>
          <cell r="D1041">
            <v>43276</v>
          </cell>
          <cell r="E1041">
            <v>2018</v>
          </cell>
          <cell r="F1041">
            <v>6</v>
          </cell>
          <cell r="G1041" t="str">
            <v>COMPAÑÍA DE MINAS BUENAVENTURA S.A.A.</v>
          </cell>
          <cell r="H1041" t="str">
            <v>ORCOPAMPA</v>
          </cell>
          <cell r="I1041" t="str">
            <v>SEXTA MODIFICACIÓN DEL PLAN DE CIERRE DE MINAS DE LA U.M. ORCOPAMPA</v>
          </cell>
          <cell r="J1041" t="str">
            <v>*040409&lt;br&gt;AREQUIPA-CASTILLA-ORCOPAMPA</v>
          </cell>
          <cell r="K1041" t="str">
            <v>*24&lt;br&gt;PORTILLA CORNEJO MATEO</v>
          </cell>
          <cell r="L1041" t="str">
            <v>NOTIFICADO A LA EMPRESA&lt;br/&gt;NOTIFICADO A LA EMPRESA</v>
          </cell>
          <cell r="P1041" t="str">
            <v>USD</v>
          </cell>
        </row>
        <row r="1042">
          <cell r="A1042">
            <v>2708323</v>
          </cell>
          <cell r="B1042">
            <v>8000</v>
          </cell>
          <cell r="C1042" t="str">
            <v>PC</v>
          </cell>
          <cell r="D1042">
            <v>42884</v>
          </cell>
          <cell r="E1042">
            <v>2017</v>
          </cell>
          <cell r="F1042">
            <v>5</v>
          </cell>
          <cell r="G1042" t="str">
            <v>COMPAÑÍA DE MINAS BUENAVENTURA S.A.A.</v>
          </cell>
          <cell r="H1042" t="str">
            <v>ORCOPAMPA</v>
          </cell>
          <cell r="I1042" t="str">
            <v>MODIFICACION Y ACTUALIZACION DEL PLAN DE CIERRE DE MINAS DE LA UNIDAD ORCOPAMPA</v>
          </cell>
          <cell r="J1042" t="str">
            <v>*040409&lt;br&gt;AREQUIPA-CASTILLA-ORCOPAMPA</v>
          </cell>
          <cell r="K1042" t="str">
            <v>*24&lt;br&gt;PORTILLA CORNEJO MATEO</v>
          </cell>
          <cell r="L1042" t="str">
            <v>APROBADO</v>
          </cell>
          <cell r="P1042" t="str">
            <v>USD</v>
          </cell>
        </row>
        <row r="1043">
          <cell r="A1043">
            <v>2925818</v>
          </cell>
          <cell r="B1043">
            <v>8034</v>
          </cell>
          <cell r="C1043" t="str">
            <v>PC</v>
          </cell>
          <cell r="D1043">
            <v>43591</v>
          </cell>
          <cell r="E1043">
            <v>2019</v>
          </cell>
          <cell r="F1043">
            <v>5</v>
          </cell>
          <cell r="G1043" t="str">
            <v>COMPAÑÍA DE MINAS BUENAVENTURA S.A.A.</v>
          </cell>
          <cell r="H1043" t="str">
            <v>TAMBOMAYO</v>
          </cell>
          <cell r="I1043" t="str">
            <v>PRIMERA MODIFICACION DEL PLAN DE CIERRE DE LA U.M. TAMBOMAYO</v>
          </cell>
          <cell r="J1043" t="str">
            <v>*040516&lt;br&gt;AREQUIPA-CAYLLOMA-TAPAY</v>
          </cell>
          <cell r="K1043" t="str">
            <v>*9&lt;br&gt;CAMPOS DIAZ LUIS,*683&lt;br&gt;LA ROSA ORBEZO NOHELIA THAIS,*672&lt;br&gt;TRUJILLO ESPINOZA JANETT GUISSELA,*659&lt;br&gt;QUIñONES ALCOCER ANGELA LILIANA,*610&lt;br&gt;FARFAN REYES MIRIAM ELIZABETH,*188&lt;br&gt;PORTILLA CORNEJO MATEO,*128&lt;br&gt;ESTELA SILVA MELANIO,*34&lt;br&gt;BEDRIÑANA RIOS ABAD</v>
          </cell>
          <cell r="L1043" t="str">
            <v>APROBADO&lt;br/&gt;NOTIFICADO A LA EMPRESA</v>
          </cell>
          <cell r="M1043" t="str">
            <v>ResDirec-0164-2020/MINEM-DGAAM</v>
          </cell>
          <cell r="N1043" t="str">
            <v>01/12/2020</v>
          </cell>
          <cell r="O1043">
            <v>0</v>
          </cell>
          <cell r="P1043" t="str">
            <v>USD</v>
          </cell>
        </row>
        <row r="1044">
          <cell r="A1044">
            <v>2955796</v>
          </cell>
          <cell r="B1044">
            <v>8101</v>
          </cell>
          <cell r="C1044" t="str">
            <v>PC</v>
          </cell>
          <cell r="D1044">
            <v>43655</v>
          </cell>
          <cell r="E1044">
            <v>2019</v>
          </cell>
          <cell r="F1044">
            <v>7</v>
          </cell>
          <cell r="G1044" t="str">
            <v>COMPAÑÍA DE MINAS BUENAVENTURA S.A.A.</v>
          </cell>
          <cell r="H1044" t="str">
            <v>ORCOPAMPA</v>
          </cell>
          <cell r="I1044" t="str">
            <v>SÉPTIMA MODIFICACIÓN DEL PLAN DE CIERRE DE MINAS DE LA UNIDAD MINERA ORCOPAMPA</v>
          </cell>
          <cell r="J1044" t="str">
            <v>*040404&lt;br&gt;AREQUIPA-CASTILLA-CHACHAS,*040603&lt;br&gt;AREQUIPA-CONDESUYOS-CAYARANI,*040409&lt;br&gt;AREQUIPA-CASTILLA-ORCOPAMPA,*040405&lt;br&gt;AREQUIPA-CASTILLA-CHILCAYMARCA</v>
          </cell>
          <cell r="K1044" t="str">
            <v>*9&lt;br&gt;CAMPOS DIAZ LUIS,*683&lt;br&gt;LA ROSA ORBEZO NOHELIA THAIS,*659&lt;br&gt;QUIñONES ALCOCER ANGELA LILIANA,*188&lt;br&gt;PORTILLA CORNEJO MATEO,*128&lt;br&gt;ESTELA SILVA MELANIO,*34&lt;br&gt;BEDRIÑANA RIOS ABAD,*25&lt;br&gt;PRADO VELASQUEZ ALFONSO</v>
          </cell>
          <cell r="L1044" t="str">
            <v>APROBADO&lt;br/&gt;NOTIFICADO A LA EMPRESA</v>
          </cell>
          <cell r="M1044" t="str">
            <v>ResDirec-0075-2020/MINEM-DGAAM</v>
          </cell>
          <cell r="N1044" t="str">
            <v>13/07/2020</v>
          </cell>
          <cell r="O1044">
            <v>0</v>
          </cell>
          <cell r="P1044" t="str">
            <v>USD</v>
          </cell>
        </row>
        <row r="1045">
          <cell r="A1045">
            <v>3008605</v>
          </cell>
          <cell r="B1045">
            <v>8274</v>
          </cell>
          <cell r="C1045" t="str">
            <v>PAD</v>
          </cell>
          <cell r="D1045">
            <v>43832</v>
          </cell>
          <cell r="E1045">
            <v>2020</v>
          </cell>
          <cell r="F1045">
            <v>1</v>
          </cell>
          <cell r="G1045" t="str">
            <v>COMPAÑÍA DE MINAS BUENAVENTURA S.A.A.</v>
          </cell>
          <cell r="H1045" t="str">
            <v>TAMBOMAYO</v>
          </cell>
          <cell r="I1045" t="str">
            <v>PLAN AMBIENTAL DETALLADO DE LA UNIDAD MINERA TAMBOMAYO</v>
          </cell>
          <cell r="J1045" t="str">
            <v>*040516&lt;br&gt;AREQUIPA-CAYLLOMA-TAPAY</v>
          </cell>
          <cell r="K1045" t="str">
            <v>*1&lt;br&gt;ACEVEDO FERNANDEZ ELIAS,*676&lt;br&gt;VILLAR VASQUEZ MERCEDES DEL PILAR,*311&lt;br&gt;ROJAS VALLADARES, TANIA LUPE</v>
          </cell>
          <cell r="L1045" t="str">
            <v>EVALUACIÓN</v>
          </cell>
          <cell r="O1045">
            <v>142386.01</v>
          </cell>
          <cell r="P1045" t="str">
            <v>USD</v>
          </cell>
        </row>
        <row r="1046">
          <cell r="A1046">
            <v>3007987</v>
          </cell>
          <cell r="B1046">
            <v>8296</v>
          </cell>
          <cell r="C1046" t="str">
            <v>PC</v>
          </cell>
          <cell r="D1046">
            <v>43829</v>
          </cell>
          <cell r="E1046">
            <v>2019</v>
          </cell>
          <cell r="F1046">
            <v>12</v>
          </cell>
          <cell r="G1046" t="str">
            <v>COMPAÑÍA DE MINAS BUENAVENTURA S.A.A.</v>
          </cell>
          <cell r="H1046" t="str">
            <v>JULCANI</v>
          </cell>
          <cell r="I1046" t="str">
            <v>SEPTIMA MODIFICACION DEL PLAN DE CIERRE DE MINAS DE LA UNIDAD MINERA JULCANI</v>
          </cell>
          <cell r="J1046" t="str">
            <v>*090304&lt;br&gt;HUANCAVELICA-ANGARAES-CCOCHACCASA</v>
          </cell>
          <cell r="K1046" t="str">
            <v>*9&lt;br&gt;CAMPOS DIAZ LUIS,*684&lt;br&gt;MARTEL GORA MIGUEL LUIS,*683&lt;br&gt;LA ROSA ORBEZO NOHELIA THAIS,*672&lt;br&gt;TRUJILLO ESPINOZA JANETT GUISSELA,*671&lt;br&gt;CUBAS PARIMANGO LORENZO JARED,*188&lt;br&gt;PORTILLA CORNEJO MATEO,*128&lt;br&gt;ESTELA SILVA MELANIO,*34&lt;br&gt;BEDRIÑANA RIOS ABAD</v>
          </cell>
          <cell r="L1046" t="str">
            <v>APROBADO&lt;br/&gt;NOTIFICADO A LA EMPRESA</v>
          </cell>
          <cell r="M1046" t="str">
            <v>ResDirec-0146-2020/MINEM-DGAAM</v>
          </cell>
          <cell r="N1046" t="str">
            <v>04/11/2020</v>
          </cell>
          <cell r="O1046">
            <v>0</v>
          </cell>
          <cell r="P1046" t="str">
            <v>USD</v>
          </cell>
        </row>
        <row r="1047">
          <cell r="A1047">
            <v>3007990</v>
          </cell>
          <cell r="B1047">
            <v>8301</v>
          </cell>
          <cell r="C1047" t="str">
            <v>PC</v>
          </cell>
          <cell r="D1047">
            <v>43829</v>
          </cell>
          <cell r="E1047">
            <v>2019</v>
          </cell>
          <cell r="F1047">
            <v>12</v>
          </cell>
          <cell r="G1047" t="str">
            <v>COMPAÑÍA DE MINAS BUENAVENTURA S.A.A.</v>
          </cell>
          <cell r="H1047" t="str">
            <v>MALLAY</v>
          </cell>
          <cell r="I1047" t="str">
            <v>SEXTA MODIFICACIÓN DEL PLAN DE CIERRE DE MINAS DE LA UNIDAD MINERA MALLAY</v>
          </cell>
          <cell r="J1047" t="str">
            <v>*150901&lt;br&gt;LIMA-OYON-OYON</v>
          </cell>
          <cell r="K1047" t="str">
            <v>*9&lt;br&gt;CAMPOS DIAZ LUIS,*683&lt;br&gt;LA ROSA ORBEZO NOHELIA THAIS,*672&lt;br&gt;TRUJILLO ESPINOZA JANETT GUISSELA,*610&lt;br&gt;FARFAN REYES MIRIAM ELIZABETH,*188&lt;br&gt;PORTILLA CORNEJO MATEO,*128&lt;br&gt;ESTELA SILVA MELANIO,*34&lt;br&gt;BEDRIÑANA RIOS ABAD</v>
          </cell>
          <cell r="L1047" t="str">
            <v>APROBADO&lt;br/&gt;NOTIFICADO A LA EMPRESA</v>
          </cell>
          <cell r="M1047" t="str">
            <v>ResDirec-0165-2020/MINEM-DGAAM</v>
          </cell>
          <cell r="N1047" t="str">
            <v>01/12/2020</v>
          </cell>
          <cell r="P1047" t="str">
            <v>USD</v>
          </cell>
        </row>
        <row r="1048">
          <cell r="A1048">
            <v>3009075</v>
          </cell>
          <cell r="B1048">
            <v>8306</v>
          </cell>
          <cell r="C1048" t="str">
            <v>PAD</v>
          </cell>
          <cell r="D1048">
            <v>43834</v>
          </cell>
          <cell r="E1048">
            <v>2020</v>
          </cell>
          <cell r="F1048">
            <v>1</v>
          </cell>
          <cell r="G1048" t="str">
            <v>COMPAÑÍA DE MINAS BUENAVENTURA S.A.A.</v>
          </cell>
          <cell r="H1048" t="str">
            <v>UCHUCCHACUA</v>
          </cell>
          <cell r="I1048" t="str">
            <v>PLAN AMBIENTAL DETALLADO DE LA U.E.A. UCHUCCHACUA</v>
          </cell>
          <cell r="J1048" t="str">
            <v>*150901&lt;br&gt;LIMA-OYON-OYON,*190201&lt;br&gt;PASCO-DANIEL ALCIDES CARRION-YANAHUANCA</v>
          </cell>
          <cell r="K1048" t="str">
            <v>*221&lt;br&gt;SANGA YAMPASI WILSON WILFREDO,*698&lt;br&gt;BOTTGER BORONDA AUGUSTO LENIN,*687&lt;br&gt;CISNEROS PRADO ELIZABETH (Apoyo),*675&lt;br&gt;ESCATE AMPUERO CINTHYA LETICIA,*668&lt;br&gt;MEJIA ISIDRO JHONNY ANIVAL,*649&lt;br&gt;BOTTGER GAMARRA JOYCE CAROL,*641&lt;br&gt;ALEGRE BUSTAMANTE, LAURA MELISSA,*227&lt;br&gt;BUSTAMANTE BECERRA JOSE LUIS</v>
          </cell>
          <cell r="L1048" t="str">
            <v>APROBADO</v>
          </cell>
          <cell r="O1048">
            <v>9000</v>
          </cell>
          <cell r="P1048" t="str">
            <v>USD</v>
          </cell>
        </row>
        <row r="1049">
          <cell r="A1049">
            <v>3008678</v>
          </cell>
          <cell r="B1049">
            <v>8311</v>
          </cell>
          <cell r="C1049" t="str">
            <v>PAD</v>
          </cell>
          <cell r="D1049">
            <v>43832</v>
          </cell>
          <cell r="E1049">
            <v>2020</v>
          </cell>
          <cell r="F1049">
            <v>1</v>
          </cell>
          <cell r="G1049" t="str">
            <v>COMPAÑÍA DE MINAS BUENAVENTURA S.A.A.</v>
          </cell>
          <cell r="H1049" t="str">
            <v>JULCANI</v>
          </cell>
          <cell r="I1049" t="str">
            <v>PLAN AMBIENTAL DETALLADO DE LA UNIDAD MINERA JULCANI</v>
          </cell>
          <cell r="J1049" t="str">
            <v>*090304&lt;br&gt;HUANCAVELICA-ANGARAES-CCOCHACCASA</v>
          </cell>
          <cell r="K1049" t="str">
            <v>*617&lt;br&gt;QUISPE CLEMENTE, KARLA BRIGHITT,*618&lt;br&gt;BERROSPI GALINDO ROSA CATHERINE</v>
          </cell>
          <cell r="L1049" t="str">
            <v>EVALUACIÓN</v>
          </cell>
          <cell r="O1049">
            <v>44876</v>
          </cell>
          <cell r="P1049" t="str">
            <v>USD</v>
          </cell>
        </row>
        <row r="1050">
          <cell r="A1050">
            <v>3049035</v>
          </cell>
          <cell r="B1050">
            <v>8479</v>
          </cell>
          <cell r="C1050" t="str">
            <v>EIAsd</v>
          </cell>
          <cell r="D1050">
            <v>44018</v>
          </cell>
          <cell r="E1050">
            <v>2020</v>
          </cell>
          <cell r="F1050">
            <v>7</v>
          </cell>
          <cell r="G1050" t="str">
            <v>COMPAÑÍA DE MINAS BUENAVENTURA S.A.A.</v>
          </cell>
          <cell r="H1050" t="str">
            <v>TAMBOMAYO</v>
          </cell>
          <cell r="I1050" t="str">
            <v>TERCERA MODIFICACIÓN DEL ESTUDIO DE IMPACTO AMBIENTAL SEMIDETALLADO DEL PROYECTO MINERO TAMBOMAYO</v>
          </cell>
          <cell r="J1050" t="str">
            <v>*040516&lt;br&gt;AREQUIPA-CAYLLOMA-TAPAY</v>
          </cell>
          <cell r="K1050" t="str">
            <v>*1&lt;br&gt;ACEVEDO FERNANDEZ ELIAS,*695&lt;br&gt;BALLADARES ZEVALLOS CARMEN PAOLA,*684&lt;br&gt;MARTEL GORA MIGUEL LUIS,*676&lt;br&gt;VILLAR VASQUEZ MERCEDES DEL PILAR,*660&lt;br&gt;PARDO BONIFAZ JIMMY FRANK,*643&lt;br&gt;NISSE MEI-LIN GARCIA LAY,*495&lt;br&gt;CHAMORRO BELLIDO CARMEN ROSA,*311&lt;br&gt;ROJAS VALLADARES, TANIA LUPE,*220&lt;br&gt;VILLACORTA OLAZA MARCO ANTONIO</v>
          </cell>
          <cell r="L1050" t="str">
            <v>OBSERVADO&lt;br/&gt;NOTIFICADO A LA EMPRESA</v>
          </cell>
          <cell r="O1050">
            <v>163964712</v>
          </cell>
          <cell r="P1050" t="str">
            <v>USD</v>
          </cell>
        </row>
        <row r="1051">
          <cell r="A1051">
            <v>3082210</v>
          </cell>
          <cell r="B1051">
            <v>8565</v>
          </cell>
          <cell r="C1051" t="str">
            <v>PC</v>
          </cell>
          <cell r="D1051">
            <v>44114</v>
          </cell>
          <cell r="E1051">
            <v>2020</v>
          </cell>
          <cell r="F1051">
            <v>10</v>
          </cell>
          <cell r="G1051" t="str">
            <v>COMPAÑÍA DE MINAS BUENAVENTURA S.A.A.</v>
          </cell>
          <cell r="H1051" t="str">
            <v>UCHUCCHACUA</v>
          </cell>
          <cell r="I1051" t="str">
            <v>MODIFICACIÓN DEL PLAN DE CIERRE DE MINAS DE LA UNIDAD económica administrativa uchucchacua</v>
          </cell>
          <cell r="J1051" t="str">
            <v>*150901&lt;br&gt;LIMA-OYON-OYON,*190201&lt;br&gt;PASCO-DANIEL ALCIDES CARRION-YANAHUANCA</v>
          </cell>
          <cell r="K1051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051" t="str">
            <v>EVALUACIÓN</v>
          </cell>
          <cell r="O1051">
            <v>0</v>
          </cell>
          <cell r="P1051" t="str">
            <v>USD</v>
          </cell>
        </row>
        <row r="1052">
          <cell r="A1052">
            <v>3089181</v>
          </cell>
          <cell r="B1052">
            <v>8576</v>
          </cell>
          <cell r="C1052" t="str">
            <v>PC</v>
          </cell>
          <cell r="D1052">
            <v>44134</v>
          </cell>
          <cell r="E1052">
            <v>2020</v>
          </cell>
          <cell r="F1052">
            <v>10</v>
          </cell>
          <cell r="G1052" t="str">
            <v>COMPAÑÍA DE MINAS BUENAVENTURA S.A.A.</v>
          </cell>
          <cell r="H1052" t="str">
            <v>POZO RICO Y SAN PEDRO</v>
          </cell>
          <cell r="I1052" t="str">
            <v>SEGUNDA MODIFICACION DEL PLAN DE CIERRE DE MINAS DE LA UNIDAD MINERA POZO RICO</v>
          </cell>
          <cell r="J1052" t="str">
            <v>*190201&lt;br&gt;PASCO-DANIEL ALCIDES CARRION-YANAHUANCA</v>
          </cell>
          <cell r="K1052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052" t="str">
            <v>EVALUACIÓN</v>
          </cell>
          <cell r="P1052" t="str">
            <v>USD</v>
          </cell>
        </row>
        <row r="1053">
          <cell r="A1053">
            <v>3093059</v>
          </cell>
          <cell r="B1053">
            <v>8590</v>
          </cell>
          <cell r="C1053" t="str">
            <v>EIAsd</v>
          </cell>
          <cell r="D1053">
            <v>44145</v>
          </cell>
          <cell r="E1053">
            <v>2020</v>
          </cell>
          <cell r="F1053">
            <v>11</v>
          </cell>
          <cell r="G1053" t="str">
            <v>COMPAÑÍA DE MINAS BUENAVENTURA S.A.A.</v>
          </cell>
          <cell r="H1053" t="str">
            <v>YUMPAG</v>
          </cell>
          <cell r="I1053" t="str">
            <v>TERCERA MODIFICACIÓN DEL EIASD DEL PROYECTO DE EXPLORACIÓN YUMPAG-CARAMA</v>
          </cell>
          <cell r="J1053" t="str">
            <v>*190201&lt;br&gt;PASCO-DANIEL ALCIDES CARRION-YANAHUANCA</v>
          </cell>
          <cell r="K1053" t="str">
            <v>*617&lt;br&gt;QUISPE CLEMENTE, KARLA BRIGHITT,*618&lt;br&gt;BERROSPI GALINDO ROSA CATHERINE</v>
          </cell>
          <cell r="L1053" t="str">
            <v>EVALUACIÓN</v>
          </cell>
          <cell r="O1053">
            <v>48940662</v>
          </cell>
          <cell r="P1053" t="str">
            <v>USD</v>
          </cell>
        </row>
        <row r="1054">
          <cell r="A1054">
            <v>3106581</v>
          </cell>
          <cell r="B1054">
            <v>8625</v>
          </cell>
          <cell r="C1054" t="str">
            <v>PC</v>
          </cell>
          <cell r="D1054">
            <v>44193</v>
          </cell>
          <cell r="E1054">
            <v>2020</v>
          </cell>
          <cell r="F1054">
            <v>12</v>
          </cell>
          <cell r="G1054" t="str">
            <v>COMPAÑÍA DE MINAS BUENAVENTURA S.A.A.</v>
          </cell>
          <cell r="H1054" t="str">
            <v>ORCOPAMPA</v>
          </cell>
          <cell r="I1054" t="str">
            <v>Octava Modificación del Plan de Cierre de Minas de la Unidad Minera Orcopampa</v>
          </cell>
          <cell r="J1054" t="str">
            <v>*040405&lt;br&gt;AREQUIPA-CASTILLA-CHILCAYMARCA,*040603&lt;br&gt;AREQUIPA-CONDESUYOS-CAYARANI,*040409&lt;br&gt;AREQUIPA-CASTILLA-ORCOPAMPA</v>
          </cell>
          <cell r="K1054" t="str">
            <v>*9&lt;br&gt;CAMPOS DIAZ LUIS,*702&lt;br&gt;CARDENAS RODRIGUEZ CRISTINA ANTUANET,*188&lt;br&gt;PORTILLA CORNEJO MATEO,*128&lt;br&gt;ESTELA SILVA MELANIO,*34&lt;br&gt;BEDRIÑANA RIOS ABAD</v>
          </cell>
          <cell r="L1054" t="str">
            <v>EVALUACIÓN</v>
          </cell>
          <cell r="P1054" t="str">
            <v>USD</v>
          </cell>
        </row>
        <row r="1055">
          <cell r="A1055">
            <v>1309948</v>
          </cell>
          <cell r="B1055">
            <v>591</v>
          </cell>
          <cell r="C1055" t="str">
            <v>EIAsd</v>
          </cell>
          <cell r="D1055">
            <v>36928</v>
          </cell>
          <cell r="E1055">
            <v>2001</v>
          </cell>
          <cell r="F1055">
            <v>2</v>
          </cell>
          <cell r="G1055" t="str">
            <v>COMPAÑIA DE MINAS MAGISTRAL S.A.</v>
          </cell>
          <cell r="H1055" t="str">
            <v>MAGISTRAL</v>
          </cell>
          <cell r="I1055" t="str">
            <v>EXPLORACION</v>
          </cell>
          <cell r="J1055" t="str">
            <v>*021503&lt;br&gt;ANCASH-PALLASCA-CONCHUCOS</v>
          </cell>
          <cell r="K1055" t="str">
            <v>*50&lt;br&gt;RODAS EDDI</v>
          </cell>
          <cell r="L1055" t="str">
            <v>APROBADO</v>
          </cell>
          <cell r="P1055" t="str">
            <v>USD</v>
          </cell>
        </row>
        <row r="1056">
          <cell r="A1056">
            <v>1519177</v>
          </cell>
          <cell r="B1056">
            <v>1224</v>
          </cell>
          <cell r="C1056" t="str">
            <v>EIAsd</v>
          </cell>
          <cell r="D1056">
            <v>38412</v>
          </cell>
          <cell r="E1056">
            <v>2005</v>
          </cell>
          <cell r="F1056">
            <v>3</v>
          </cell>
          <cell r="G1056" t="str">
            <v>COMPAÑIA DE MINAS MAGISTRAL S.A.</v>
          </cell>
          <cell r="H1056" t="str">
            <v>MAGISTRAL</v>
          </cell>
          <cell r="I1056" t="str">
            <v>EXPLORACION</v>
          </cell>
          <cell r="J1056" t="str">
            <v>*021503&lt;br&gt;ANCASH-PALLASCA-CONCHUCOS</v>
          </cell>
          <cell r="K1056" t="str">
            <v>*47&lt;br&gt;PINEDO CESAR</v>
          </cell>
          <cell r="L1056" t="str">
            <v>APROBADO</v>
          </cell>
          <cell r="P1056" t="str">
            <v>USD</v>
          </cell>
        </row>
        <row r="1057">
          <cell r="A1057">
            <v>1534504</v>
          </cell>
          <cell r="B1057">
            <v>1274</v>
          </cell>
          <cell r="C1057" t="str">
            <v>EIAsd</v>
          </cell>
          <cell r="D1057">
            <v>38496</v>
          </cell>
          <cell r="E1057">
            <v>2005</v>
          </cell>
          <cell r="F1057">
            <v>5</v>
          </cell>
          <cell r="G1057" t="str">
            <v>COMPAÑIA DE MINAS MAGISTRAL S.A.</v>
          </cell>
          <cell r="H1057" t="str">
            <v>MAGISTRAL</v>
          </cell>
          <cell r="I1057" t="str">
            <v xml:space="preserve">MODIFICACION </v>
          </cell>
          <cell r="J1057" t="str">
            <v>*021503&lt;br&gt;ANCASH-PALLASCA-CONCHUCOS</v>
          </cell>
          <cell r="K1057" t="str">
            <v>*47&lt;br&gt;PINEDO CESAR</v>
          </cell>
          <cell r="L1057" t="str">
            <v>APROBADO</v>
          </cell>
          <cell r="P1057" t="str">
            <v>USD</v>
          </cell>
        </row>
        <row r="1058">
          <cell r="A1058">
            <v>1561685</v>
          </cell>
          <cell r="B1058">
            <v>1335</v>
          </cell>
          <cell r="C1058" t="str">
            <v>EIAsd</v>
          </cell>
          <cell r="D1058">
            <v>38622</v>
          </cell>
          <cell r="E1058">
            <v>2005</v>
          </cell>
          <cell r="F1058">
            <v>9</v>
          </cell>
          <cell r="G1058" t="str">
            <v>COMPAÑIA DE MINAS MAGISTRAL S.A.</v>
          </cell>
          <cell r="H1058" t="str">
            <v>MAGISTRAL</v>
          </cell>
          <cell r="I1058" t="str">
            <v xml:space="preserve">SEGUNDA MODIFICACION </v>
          </cell>
          <cell r="J1058" t="str">
            <v>*021503&lt;br&gt;ANCASH-PALLASCA-CONCHUCOS</v>
          </cell>
          <cell r="K1058" t="str">
            <v>*1&lt;br&gt;ACEVEDO FERNANDEZ ELIAS</v>
          </cell>
          <cell r="L1058" t="str">
            <v>APROBADO</v>
          </cell>
          <cell r="P1058" t="str">
            <v>USD</v>
          </cell>
        </row>
        <row r="1059">
          <cell r="A1059">
            <v>1769937</v>
          </cell>
          <cell r="B1059">
            <v>4853</v>
          </cell>
          <cell r="C1059" t="str">
            <v>EIA</v>
          </cell>
          <cell r="D1059">
            <v>39535</v>
          </cell>
          <cell r="E1059">
            <v>2008</v>
          </cell>
          <cell r="F1059">
            <v>3</v>
          </cell>
          <cell r="G1059" t="str">
            <v>COMPAÑIA DE MINAS MAGISTRAL S.A.</v>
          </cell>
          <cell r="H1059" t="str">
            <v>MAGISTRAL</v>
          </cell>
          <cell r="I1059" t="str">
            <v>EXPLOTACION MAGISTRAL</v>
          </cell>
          <cell r="J1059" t="str">
            <v>*021503&lt;br&gt;ANCASH-PALLASCA-CONCHUCOS</v>
          </cell>
          <cell r="K1059" t="str">
            <v>*46&lt;br&gt;PIMENTEL JOSE</v>
          </cell>
          <cell r="L1059" t="str">
            <v>DESAPROBADO&lt;br/&gt;NOTIFICADO A LA EMPRESA</v>
          </cell>
          <cell r="P1059" t="str">
            <v>USD</v>
          </cell>
        </row>
        <row r="1060">
          <cell r="A1060">
            <v>1280216</v>
          </cell>
          <cell r="B1060">
            <v>531</v>
          </cell>
          <cell r="C1060" t="str">
            <v>EIAsd</v>
          </cell>
          <cell r="D1060">
            <v>36670</v>
          </cell>
          <cell r="E1060">
            <v>2000</v>
          </cell>
          <cell r="F1060">
            <v>5</v>
          </cell>
          <cell r="G1060" t="str">
            <v>COMPAÑIA EXPLOTADORA DE LAS MINAS DE COLQUIPOCRO S.A.C.</v>
          </cell>
          <cell r="H1060" t="str">
            <v>U.E.A. COLQUIPOCRO</v>
          </cell>
          <cell r="I1060" t="str">
            <v>EXPLORACION</v>
          </cell>
          <cell r="J1060" t="str">
            <v>*021206&lt;br&gt;ANCASH-HUAYLAS-PAMPAROMAS</v>
          </cell>
          <cell r="K1060" t="str">
            <v>*1&lt;br&gt;ACEVEDO FERNANDEZ ELIAS</v>
          </cell>
          <cell r="L1060" t="str">
            <v>APROBADO</v>
          </cell>
          <cell r="P1060" t="str">
            <v>USD</v>
          </cell>
        </row>
        <row r="1061">
          <cell r="A1061">
            <v>2300191</v>
          </cell>
          <cell r="B1061">
            <v>3880</v>
          </cell>
          <cell r="C1061" t="str">
            <v>DIA</v>
          </cell>
          <cell r="D1061">
            <v>41437</v>
          </cell>
          <cell r="E1061">
            <v>2013</v>
          </cell>
          <cell r="F1061">
            <v>6</v>
          </cell>
          <cell r="G1061" t="str">
            <v>COMPAÑIA INDUSTRIAL ESPARRAGO S.A.</v>
          </cell>
          <cell r="H1061" t="str">
            <v>ARQUIMEDES</v>
          </cell>
          <cell r="I1061" t="str">
            <v>ARQUIMEDES</v>
          </cell>
          <cell r="J1061" t="str">
            <v>*120426&lt;br&gt;JUNIN-JAUJA-POMACANCHA,*120703&lt;br&gt;JUNIN-TARMA-HUARICOLCA</v>
          </cell>
          <cell r="K1061" t="str">
            <v>*8&lt;br&gt;BREÑA TORRES GRACIELA,*310&lt;br&gt;ROSALES GONZALES LUIS ALBERTO,*179&lt;br&gt;ZEGARRA ANCAJIMA, ANA SOFIA</v>
          </cell>
          <cell r="L1061" t="str">
            <v>APROBADO&lt;br/&gt;NOTIFICADO A LA EMPRESA</v>
          </cell>
          <cell r="O1061">
            <v>500000</v>
          </cell>
          <cell r="P1061" t="str">
            <v>USD</v>
          </cell>
        </row>
        <row r="1062">
          <cell r="A1062">
            <v>1228703</v>
          </cell>
          <cell r="B1062">
            <v>411</v>
          </cell>
          <cell r="C1062" t="str">
            <v>DIA</v>
          </cell>
          <cell r="D1062">
            <v>36260</v>
          </cell>
          <cell r="E1062">
            <v>1999</v>
          </cell>
          <cell r="F1062">
            <v>4</v>
          </cell>
          <cell r="G1062" t="str">
            <v>COMPAÑIA MAGISTRAL S.A.C</v>
          </cell>
          <cell r="H1062" t="str">
            <v>MAGISTRAL</v>
          </cell>
          <cell r="I1062" t="str">
            <v>MAGISTRAL 11 (M-11)</v>
          </cell>
          <cell r="J1062" t="str">
            <v>*021503&lt;br&gt;ANCASH-PALLASCA-CONCHUCOS</v>
          </cell>
          <cell r="K1062" t="str">
            <v>*1&lt;br&gt;ACEVEDO FERNANDEZ ELIAS</v>
          </cell>
          <cell r="L1062" t="str">
            <v>APROBADO</v>
          </cell>
          <cell r="P1062" t="str">
            <v>USD</v>
          </cell>
        </row>
        <row r="1063">
          <cell r="A1063">
            <v>1286302</v>
          </cell>
          <cell r="B1063">
            <v>545</v>
          </cell>
          <cell r="C1063" t="str">
            <v>DIA</v>
          </cell>
          <cell r="D1063">
            <v>36712</v>
          </cell>
          <cell r="E1063">
            <v>2000</v>
          </cell>
          <cell r="F1063">
            <v>7</v>
          </cell>
          <cell r="G1063" t="str">
            <v>COMPAÑIA MAGISTRAL S.A.C</v>
          </cell>
          <cell r="H1063" t="str">
            <v>CERRO ORO</v>
          </cell>
          <cell r="I1063" t="str">
            <v>CERRO ORO</v>
          </cell>
          <cell r="J1063" t="str">
            <v>*021702&lt;br&gt;ANCASH-RECUAY-CATAC</v>
          </cell>
          <cell r="K1063" t="str">
            <v>*1&lt;br&gt;ACEVEDO FERNANDEZ ELIAS</v>
          </cell>
          <cell r="L1063" t="str">
            <v>APROBADO</v>
          </cell>
          <cell r="P1063" t="str">
            <v>USD</v>
          </cell>
        </row>
        <row r="1064">
          <cell r="A1064">
            <v>1296139</v>
          </cell>
          <cell r="B1064">
            <v>566</v>
          </cell>
          <cell r="C1064" t="str">
            <v>DIA</v>
          </cell>
          <cell r="D1064">
            <v>36801</v>
          </cell>
          <cell r="E1064">
            <v>2000</v>
          </cell>
          <cell r="F1064">
            <v>10</v>
          </cell>
          <cell r="G1064" t="str">
            <v>COMPAÑIA MAGISTRAL S.A.C</v>
          </cell>
          <cell r="H1064" t="str">
            <v>SANTO DOMINGO</v>
          </cell>
          <cell r="I1064" t="str">
            <v>SANTO DOMINGO</v>
          </cell>
          <cell r="J1064" t="str">
            <v>*210806&lt;br&gt;PUNO-MELGAR-NUÑOA</v>
          </cell>
          <cell r="K1064" t="str">
            <v>*21&lt;br&gt;PAREDES PACHECO RUFO</v>
          </cell>
          <cell r="L1064" t="str">
            <v>APROBADO</v>
          </cell>
          <cell r="P1064" t="str">
            <v>USD</v>
          </cell>
        </row>
        <row r="1065">
          <cell r="A1065">
            <v>1409918</v>
          </cell>
          <cell r="B1065">
            <v>870</v>
          </cell>
          <cell r="C1065" t="str">
            <v>DIA</v>
          </cell>
          <cell r="D1065">
            <v>37747</v>
          </cell>
          <cell r="E1065">
            <v>2003</v>
          </cell>
          <cell r="F1065">
            <v>5</v>
          </cell>
          <cell r="G1065" t="str">
            <v>COMPAÑIA MAGISTRAL S.A.C</v>
          </cell>
          <cell r="I1065" t="str">
            <v>ANTORO SUR</v>
          </cell>
          <cell r="J1065" t="str">
            <v>*090101&lt;br&gt;HUANCAVELICA-HUANCAVELICA-HUANCAVELICA</v>
          </cell>
          <cell r="K1065" t="str">
            <v>*29&lt;br&gt;ARCHIVO</v>
          </cell>
          <cell r="L1065" t="str">
            <v>APROBADO</v>
          </cell>
          <cell r="P1065" t="str">
            <v>USD</v>
          </cell>
        </row>
        <row r="1066">
          <cell r="A1066">
            <v>1457860</v>
          </cell>
          <cell r="B1066">
            <v>1033</v>
          </cell>
          <cell r="C1066" t="str">
            <v>EIAsd</v>
          </cell>
          <cell r="D1066">
            <v>38061</v>
          </cell>
          <cell r="E1066">
            <v>2004</v>
          </cell>
          <cell r="F1066">
            <v>3</v>
          </cell>
          <cell r="G1066" t="str">
            <v>COMPAÑIA MAGISTRAL S.A.C</v>
          </cell>
          <cell r="H1066" t="str">
            <v>MAGISTRAL</v>
          </cell>
          <cell r="I1066" t="str">
            <v>EXPLORACIÓN</v>
          </cell>
          <cell r="J1066" t="str">
            <v>*021503&lt;br&gt;ANCASH-PALLASCA-CONCHUCOS</v>
          </cell>
          <cell r="K1066" t="str">
            <v>*60&lt;br&gt;VIALE LORENA</v>
          </cell>
          <cell r="L1066" t="str">
            <v>APROBADO</v>
          </cell>
          <cell r="P1066" t="str">
            <v>USD</v>
          </cell>
        </row>
        <row r="1067">
          <cell r="A1067">
            <v>1477862</v>
          </cell>
          <cell r="B1067">
            <v>1090</v>
          </cell>
          <cell r="C1067" t="str">
            <v>EIAsd</v>
          </cell>
          <cell r="D1067">
            <v>38175</v>
          </cell>
          <cell r="E1067">
            <v>2004</v>
          </cell>
          <cell r="F1067">
            <v>7</v>
          </cell>
          <cell r="G1067" t="str">
            <v>COMPAÑIA MAGISTRAL S.A.C</v>
          </cell>
          <cell r="H1067" t="str">
            <v>ANTORO SUR</v>
          </cell>
          <cell r="I1067" t="str">
            <v>EXPLORACIÓN</v>
          </cell>
          <cell r="J1067" t="str">
            <v>*090101&lt;br&gt;HUANCAVELICA-HUANCAVELICA-HUANCAVELICA</v>
          </cell>
          <cell r="K1067" t="str">
            <v>*40&lt;br&gt;GUARNIZO JIMMY</v>
          </cell>
          <cell r="L1067" t="str">
            <v>APROBADO</v>
          </cell>
          <cell r="P1067" t="str">
            <v>USD</v>
          </cell>
        </row>
        <row r="1068">
          <cell r="A1068">
            <v>1514335</v>
          </cell>
          <cell r="B1068">
            <v>1213</v>
          </cell>
          <cell r="C1068" t="str">
            <v>EIAsd</v>
          </cell>
          <cell r="D1068">
            <v>38384</v>
          </cell>
          <cell r="E1068">
            <v>2005</v>
          </cell>
          <cell r="F1068">
            <v>2</v>
          </cell>
          <cell r="G1068" t="str">
            <v>COMPAÑIA MAGISTRAL S.A.C</v>
          </cell>
          <cell r="H1068" t="str">
            <v>MAGISTRAL</v>
          </cell>
          <cell r="I1068" t="str">
            <v>MODIFICACION</v>
          </cell>
          <cell r="J1068" t="str">
            <v>*021503&lt;br&gt;ANCASH-PALLASCA-CONCHUCOS</v>
          </cell>
          <cell r="K1068" t="str">
            <v>*48&lt;br&gt;QUENALLATA ANA</v>
          </cell>
          <cell r="L1068" t="str">
            <v>IMPROCEDENTE</v>
          </cell>
          <cell r="P1068" t="str">
            <v>USD</v>
          </cell>
        </row>
        <row r="1069">
          <cell r="A1069">
            <v>1522284</v>
          </cell>
          <cell r="B1069">
            <v>1231</v>
          </cell>
          <cell r="C1069" t="str">
            <v>DIA</v>
          </cell>
          <cell r="D1069">
            <v>38428</v>
          </cell>
          <cell r="E1069">
            <v>2005</v>
          </cell>
          <cell r="F1069">
            <v>3</v>
          </cell>
          <cell r="G1069" t="str">
            <v>COMPAÑIA MINERA ABEG S.A.C.</v>
          </cell>
          <cell r="H1069" t="str">
            <v>AIDITA</v>
          </cell>
          <cell r="I1069" t="str">
            <v>AIDITA</v>
          </cell>
          <cell r="J1069" t="str">
            <v>*050613&lt;br&gt;AYACUCHO-LUCANAS-OTOCA</v>
          </cell>
          <cell r="K1069" t="str">
            <v>*36&lt;br&gt;CAMBORDA RASUL</v>
          </cell>
          <cell r="L1069" t="str">
            <v>IMPROCEDENTE</v>
          </cell>
          <cell r="P1069" t="str">
            <v>USD</v>
          </cell>
        </row>
        <row r="1070">
          <cell r="A1070">
            <v>1486020</v>
          </cell>
          <cell r="B1070">
            <v>1116</v>
          </cell>
          <cell r="C1070" t="str">
            <v>DIA</v>
          </cell>
          <cell r="D1070">
            <v>38219</v>
          </cell>
          <cell r="E1070">
            <v>2004</v>
          </cell>
          <cell r="F1070">
            <v>8</v>
          </cell>
          <cell r="G1070" t="str">
            <v>COMPAÑIA MINERA AFRODITA S.A.C.</v>
          </cell>
          <cell r="H1070" t="str">
            <v>AFRODITA</v>
          </cell>
          <cell r="I1070" t="str">
            <v>AFRODITA / CORDILLERA DEL CONDOR</v>
          </cell>
          <cell r="J1070" t="str">
            <v>*010402&lt;br&gt;AMAZONAS-CONDORCANQUI-EL CENEPA</v>
          </cell>
          <cell r="K1070" t="str">
            <v>*47&lt;br&gt;PINEDO CESAR</v>
          </cell>
          <cell r="L1070" t="str">
            <v>APROBADO</v>
          </cell>
          <cell r="P1070" t="str">
            <v>USD</v>
          </cell>
        </row>
        <row r="1071">
          <cell r="A1071">
            <v>1606192</v>
          </cell>
          <cell r="B1071">
            <v>1439</v>
          </cell>
          <cell r="C1071" t="str">
            <v>DIA</v>
          </cell>
          <cell r="D1071">
            <v>38848</v>
          </cell>
          <cell r="E1071">
            <v>2006</v>
          </cell>
          <cell r="F1071">
            <v>5</v>
          </cell>
          <cell r="G1071" t="str">
            <v>COMPAÑIA MINERA AFRODITA S.A.C.</v>
          </cell>
          <cell r="H1071" t="str">
            <v>AFRODITA</v>
          </cell>
          <cell r="I1071" t="str">
            <v>AFRODITA (MODIFICACION)</v>
          </cell>
          <cell r="J1071" t="str">
            <v>*010402&lt;br&gt;AMAZONAS-CONDORCANQUI-EL CENEPA</v>
          </cell>
          <cell r="K1071" t="str">
            <v>*47&lt;br&gt;PINEDO CESAR</v>
          </cell>
          <cell r="L1071" t="str">
            <v>APROBADO&lt;br/&gt;NOTIFICADO A LA EMPRESA</v>
          </cell>
          <cell r="P1071" t="str">
            <v>USD</v>
          </cell>
        </row>
        <row r="1072">
          <cell r="A1072">
            <v>1668115</v>
          </cell>
          <cell r="B1072">
            <v>1583</v>
          </cell>
          <cell r="C1072" t="str">
            <v>DIA</v>
          </cell>
          <cell r="D1072">
            <v>39120</v>
          </cell>
          <cell r="E1072">
            <v>2007</v>
          </cell>
          <cell r="F1072">
            <v>2</v>
          </cell>
          <cell r="G1072" t="str">
            <v>COMPAÑIA MINERA AFRODITA S.A.C.</v>
          </cell>
          <cell r="H1072" t="str">
            <v>AFRODITA</v>
          </cell>
          <cell r="I1072" t="str">
            <v>AFRODITA (MODIFICACION)</v>
          </cell>
          <cell r="J1072" t="str">
            <v>*010402&lt;br&gt;AMAZONAS-CONDORCANQUI-EL CENEPA</v>
          </cell>
          <cell r="K1072" t="str">
            <v>*1&lt;br&gt;ACEVEDO FERNANDEZ ELIAS</v>
          </cell>
          <cell r="L1072" t="str">
            <v>APROBADO</v>
          </cell>
          <cell r="P1072" t="str">
            <v>USD</v>
          </cell>
        </row>
        <row r="1073">
          <cell r="A1073">
            <v>1904528</v>
          </cell>
          <cell r="B1073">
            <v>2046</v>
          </cell>
          <cell r="C1073" t="str">
            <v>DIA</v>
          </cell>
          <cell r="D1073">
            <v>40003</v>
          </cell>
          <cell r="E1073">
            <v>2009</v>
          </cell>
          <cell r="F1073">
            <v>7</v>
          </cell>
          <cell r="G1073" t="str">
            <v>COMPAÑIA MINERA AFRODITA S.A.C.</v>
          </cell>
          <cell r="H1073" t="str">
            <v>AFRODITA</v>
          </cell>
          <cell r="I1073" t="str">
            <v>AFRODITA</v>
          </cell>
          <cell r="J1073" t="str">
            <v>*010402&lt;br&gt;AMAZONAS-CONDORCANQUI-EL CENEPA</v>
          </cell>
          <cell r="K1073" t="str">
            <v>*48&lt;br&gt;QUENALLATA ANA</v>
          </cell>
          <cell r="L1073" t="str">
            <v>NO PRESENTADO&lt;br/&gt;NOTIFICADO A LA EMPRESA</v>
          </cell>
          <cell r="P1073" t="str">
            <v>USD</v>
          </cell>
        </row>
        <row r="1074">
          <cell r="A1074">
            <v>1915390</v>
          </cell>
          <cell r="B1074">
            <v>2061</v>
          </cell>
          <cell r="C1074" t="str">
            <v>DIA</v>
          </cell>
          <cell r="D1074">
            <v>40044</v>
          </cell>
          <cell r="E1074">
            <v>2009</v>
          </cell>
          <cell r="F1074">
            <v>8</v>
          </cell>
          <cell r="G1074" t="str">
            <v>COMPAÑIA MINERA AFRODITA S.A.C.</v>
          </cell>
          <cell r="H1074" t="str">
            <v>AFRODITA</v>
          </cell>
          <cell r="I1074" t="str">
            <v>AFRODITA</v>
          </cell>
          <cell r="J1074" t="str">
            <v>*010402&lt;br&gt;AMAZONAS-CONDORCANQUI-EL CENEPA</v>
          </cell>
          <cell r="K1074" t="str">
            <v>*297&lt;br&gt;SANTOYO TELLO JULIO RAUL</v>
          </cell>
          <cell r="L1074" t="str">
            <v>NO PRESENTADO&lt;br/&gt;NOTIFICADO A LA EMPRESA</v>
          </cell>
          <cell r="P1074" t="str">
            <v>USD</v>
          </cell>
        </row>
        <row r="1075">
          <cell r="A1075">
            <v>1931286</v>
          </cell>
          <cell r="B1075">
            <v>2085</v>
          </cell>
          <cell r="C1075" t="str">
            <v>DIA</v>
          </cell>
          <cell r="D1075">
            <v>40102</v>
          </cell>
          <cell r="E1075">
            <v>2009</v>
          </cell>
          <cell r="F1075">
            <v>10</v>
          </cell>
          <cell r="G1075" t="str">
            <v>COMPAÑIA MINERA AFRODITA S.A.C.</v>
          </cell>
          <cell r="H1075" t="str">
            <v>AFRODITA</v>
          </cell>
          <cell r="I1075" t="str">
            <v>AFRODITA</v>
          </cell>
          <cell r="J1075" t="str">
            <v>*010402&lt;br&gt;AMAZONAS-CONDORCANQUI-EL CENEPA</v>
          </cell>
          <cell r="K1075" t="str">
            <v>*11&lt;br&gt;CHAVEZ MENDOZA ANGEL8ANT)</v>
          </cell>
          <cell r="L1075" t="str">
            <v>IMPROCEDENTE&lt;br/&gt;NOTIFICADO A LA EMPRESA</v>
          </cell>
          <cell r="P1075" t="str">
            <v>USD</v>
          </cell>
        </row>
        <row r="1076">
          <cell r="A1076">
            <v>1938938</v>
          </cell>
          <cell r="B1076">
            <v>2100</v>
          </cell>
          <cell r="C1076" t="str">
            <v>DIA</v>
          </cell>
          <cell r="D1076">
            <v>40128</v>
          </cell>
          <cell r="E1076">
            <v>2009</v>
          </cell>
          <cell r="F1076">
            <v>11</v>
          </cell>
          <cell r="G1076" t="str">
            <v>COMPAÑIA MINERA AFRODITA S.A.C.</v>
          </cell>
          <cell r="H1076" t="str">
            <v>AFRODITA</v>
          </cell>
          <cell r="I1076" t="str">
            <v>AFRODITA</v>
          </cell>
          <cell r="J1076" t="str">
            <v>*010402&lt;br&gt;AMAZONAS-CONDORCANQUI-EL CENEPA</v>
          </cell>
          <cell r="K1076" t="str">
            <v>*297&lt;br&gt;SANTOYO TELLO JULIO RAUL</v>
          </cell>
          <cell r="L1076" t="str">
            <v>APROBADO&lt;br/&gt;NOTIFICADO A LA EMPRESA</v>
          </cell>
          <cell r="P1076" t="str">
            <v>USD</v>
          </cell>
        </row>
        <row r="1077">
          <cell r="A1077">
            <v>2038028</v>
          </cell>
          <cell r="B1077">
            <v>2289</v>
          </cell>
          <cell r="C1077" t="str">
            <v>DIA</v>
          </cell>
          <cell r="D1077">
            <v>40478</v>
          </cell>
          <cell r="E1077">
            <v>2010</v>
          </cell>
          <cell r="F1077">
            <v>10</v>
          </cell>
          <cell r="G1077" t="str">
            <v>COMPAÑIA MINERA AFRODITA S.A.C.</v>
          </cell>
          <cell r="H1077" t="str">
            <v>LAHAINA 8</v>
          </cell>
          <cell r="I1077" t="str">
            <v>ADRIANA</v>
          </cell>
          <cell r="J1077" t="str">
            <v>*010402&lt;br&gt;AMAZONAS-CONDORCANQUI-EL CENEPA</v>
          </cell>
          <cell r="K1077" t="str">
            <v>*297&lt;br&gt;SANTOYO TELLO JULIO RAUL</v>
          </cell>
          <cell r="L1077" t="str">
            <v>ENCAUSADO&lt;br/&gt;NOTIFICADO A LA EMPRESA</v>
          </cell>
          <cell r="P1077" t="str">
            <v>USD</v>
          </cell>
        </row>
        <row r="1078">
          <cell r="A1078">
            <v>2048298</v>
          </cell>
          <cell r="B1078">
            <v>2316</v>
          </cell>
          <cell r="C1078" t="str">
            <v>EIAsd</v>
          </cell>
          <cell r="D1078">
            <v>40518</v>
          </cell>
          <cell r="E1078">
            <v>2010</v>
          </cell>
          <cell r="F1078">
            <v>12</v>
          </cell>
          <cell r="G1078" t="str">
            <v>COMPAÑIA MINERA AFRODITA S.A.C.</v>
          </cell>
          <cell r="H1078" t="str">
            <v>LAHAINA 8</v>
          </cell>
          <cell r="I1078" t="str">
            <v>ADRIANA</v>
          </cell>
          <cell r="J1078" t="str">
            <v>*010402&lt;br&gt;AMAZONAS-CONDORCANQUI-EL CENEPA</v>
          </cell>
          <cell r="K1078" t="str">
            <v>*297&lt;br&gt;SANTOYO TELLO JULIO RAUL</v>
          </cell>
          <cell r="L1078" t="str">
            <v>APROBADO</v>
          </cell>
          <cell r="P1078" t="str">
            <v>USD</v>
          </cell>
        </row>
        <row r="1079">
          <cell r="A1079">
            <v>1439557</v>
          </cell>
          <cell r="B1079">
            <v>971</v>
          </cell>
          <cell r="C1079" t="str">
            <v>DIA</v>
          </cell>
          <cell r="D1079">
            <v>37939</v>
          </cell>
          <cell r="E1079">
            <v>2003</v>
          </cell>
          <cell r="F1079">
            <v>11</v>
          </cell>
          <cell r="G1079" t="str">
            <v>COMPAÑIA MINERA AGREGADOS CALCAREOS S.A.</v>
          </cell>
          <cell r="H1079" t="str">
            <v>SAN ALFONSO</v>
          </cell>
          <cell r="I1079" t="str">
            <v>SAN ALFONSO</v>
          </cell>
          <cell r="J1079" t="str">
            <v>*020804&lt;br&gt;ANCASH-CASMA-YAUTAN</v>
          </cell>
          <cell r="K1079" t="str">
            <v>*1&lt;br&gt;ACEVEDO FERNANDEZ ELIAS</v>
          </cell>
          <cell r="L1079" t="str">
            <v>APROBADO</v>
          </cell>
          <cell r="P1079" t="str">
            <v>USD</v>
          </cell>
        </row>
        <row r="1080">
          <cell r="A1080">
            <v>1459015</v>
          </cell>
          <cell r="B1080">
            <v>1041</v>
          </cell>
          <cell r="C1080" t="str">
            <v>DIA</v>
          </cell>
          <cell r="D1080">
            <v>38069</v>
          </cell>
          <cell r="E1080">
            <v>2004</v>
          </cell>
          <cell r="F1080">
            <v>3</v>
          </cell>
          <cell r="G1080" t="str">
            <v>COMPAÑIA MINERA AGREGADOS CALCAREOS S.A.</v>
          </cell>
          <cell r="H1080" t="str">
            <v>LUCILA I</v>
          </cell>
          <cell r="I1080" t="str">
            <v>LUCILA I</v>
          </cell>
          <cell r="J1080" t="str">
            <v>*120902&lt;br&gt;JUNIN-CHUPACA-AHUAC</v>
          </cell>
          <cell r="K1080" t="str">
            <v>*56&lt;br&gt;SOLARI HENRY</v>
          </cell>
          <cell r="L1080" t="str">
            <v>APROBADO</v>
          </cell>
          <cell r="P1080" t="str">
            <v>USD</v>
          </cell>
        </row>
        <row r="1081">
          <cell r="A1081">
            <v>1504175</v>
          </cell>
          <cell r="B1081">
            <v>1175</v>
          </cell>
          <cell r="C1081" t="str">
            <v>DIA</v>
          </cell>
          <cell r="D1081">
            <v>38317</v>
          </cell>
          <cell r="E1081">
            <v>2004</v>
          </cell>
          <cell r="F1081">
            <v>11</v>
          </cell>
          <cell r="G1081" t="str">
            <v>COMPAÑIA MINERA AGREGADOS CALCAREOS S.A.</v>
          </cell>
          <cell r="I1081" t="str">
            <v>SAN ALFONSO (MODIFICACION DE CRONOGRAMA)</v>
          </cell>
          <cell r="J1081" t="str">
            <v>*020804&lt;br&gt;ANCASH-CASMA-YAUTAN</v>
          </cell>
          <cell r="K1081" t="str">
            <v>*1&lt;br&gt;ACEVEDO FERNANDEZ ELIAS</v>
          </cell>
          <cell r="L1081" t="str">
            <v>APROBADO</v>
          </cell>
          <cell r="P1081" t="str">
            <v>USD</v>
          </cell>
        </row>
        <row r="1082">
          <cell r="A1082">
            <v>1508738</v>
          </cell>
          <cell r="B1082">
            <v>1194</v>
          </cell>
          <cell r="C1082" t="str">
            <v>DIA</v>
          </cell>
          <cell r="D1082">
            <v>38357</v>
          </cell>
          <cell r="E1082">
            <v>2005</v>
          </cell>
          <cell r="F1082">
            <v>1</v>
          </cell>
          <cell r="G1082" t="str">
            <v>COMPAÑIA MINERA AGREGADOS CALCAREOS S.A.</v>
          </cell>
          <cell r="I1082" t="str">
            <v>LUCILA I</v>
          </cell>
          <cell r="J1082" t="str">
            <v>*120902&lt;br&gt;JUNIN-CHUPACA-AHUAC</v>
          </cell>
          <cell r="K1082" t="str">
            <v>*56&lt;br&gt;SOLARI HENRY</v>
          </cell>
          <cell r="L1082" t="str">
            <v>APROBADO</v>
          </cell>
          <cell r="P1082" t="str">
            <v>USD</v>
          </cell>
        </row>
        <row r="1083">
          <cell r="A1083">
            <v>1615823</v>
          </cell>
          <cell r="B1083">
            <v>1457</v>
          </cell>
          <cell r="C1083" t="str">
            <v>DIA</v>
          </cell>
          <cell r="D1083">
            <v>38895</v>
          </cell>
          <cell r="E1083">
            <v>2006</v>
          </cell>
          <cell r="F1083">
            <v>6</v>
          </cell>
          <cell r="G1083" t="str">
            <v>COMPAÑIA MINERA AGREGADOS CALCAREOS S.A.</v>
          </cell>
          <cell r="H1083" t="str">
            <v>JESUS PODEROSO Nº 14</v>
          </cell>
          <cell r="I1083" t="str">
            <v>JESUS PODEROSO Nº 14</v>
          </cell>
          <cell r="J1083" t="str">
            <v>*120403&lt;br&gt;JUNIN-JAUJA-APATA</v>
          </cell>
          <cell r="K1083" t="str">
            <v>*47&lt;br&gt;PINEDO CESAR</v>
          </cell>
          <cell r="L1083" t="str">
            <v>APROBADO</v>
          </cell>
          <cell r="P1083" t="str">
            <v>USD</v>
          </cell>
        </row>
        <row r="1084">
          <cell r="A1084">
            <v>1208245</v>
          </cell>
          <cell r="B1084">
            <v>4395</v>
          </cell>
          <cell r="C1084" t="str">
            <v>EIA</v>
          </cell>
          <cell r="D1084">
            <v>36087</v>
          </cell>
          <cell r="E1084">
            <v>1998</v>
          </cell>
          <cell r="F1084">
            <v>10</v>
          </cell>
          <cell r="G1084" t="str">
            <v>COMPAÑIA MINERA AGREGADOS CALCAREOS S.A.</v>
          </cell>
          <cell r="H1084" t="str">
            <v>JESUS PODEROSO N° 12 (EFLUENTE)</v>
          </cell>
          <cell r="I1084" t="str">
            <v>EXTRACCIÓN DE MATERIAL NO METÁLICO (TALCO)</v>
          </cell>
          <cell r="J1084" t="str">
            <v>*120128&lt;br&gt;JUNIN-HUANCAYO-QUILCAS</v>
          </cell>
          <cell r="K1084" t="str">
            <v>*1&lt;br&gt;ACEVEDO FERNANDEZ ELIAS</v>
          </cell>
          <cell r="L1084" t="str">
            <v>APROBADO</v>
          </cell>
          <cell r="P1084" t="str">
            <v>USD</v>
          </cell>
        </row>
        <row r="1085">
          <cell r="A1085">
            <v>1224440</v>
          </cell>
          <cell r="B1085">
            <v>4405</v>
          </cell>
          <cell r="C1085" t="str">
            <v>EIA</v>
          </cell>
          <cell r="D1085">
            <v>36228</v>
          </cell>
          <cell r="E1085">
            <v>1999</v>
          </cell>
          <cell r="F1085">
            <v>3</v>
          </cell>
          <cell r="G1085" t="str">
            <v>COMPAÑIA MINERA AGREGADOS CALCAREOS S.A.</v>
          </cell>
          <cell r="H1085" t="str">
            <v>JAIME</v>
          </cell>
          <cell r="I1085" t="str">
            <v>EXPLOTACION DE MINERALES NO METALICOS</v>
          </cell>
          <cell r="J1085" t="str">
            <v>*120802&lt;br&gt;JUNIN-YAULI-CHACAPALPA</v>
          </cell>
          <cell r="K1085" t="str">
            <v>*1&lt;br&gt;ACEVEDO FERNANDEZ ELIAS</v>
          </cell>
          <cell r="L1085" t="str">
            <v>APROBADO</v>
          </cell>
          <cell r="P1085" t="str">
            <v>USD</v>
          </cell>
        </row>
        <row r="1086">
          <cell r="A1086">
            <v>1256024</v>
          </cell>
          <cell r="B1086">
            <v>4424</v>
          </cell>
          <cell r="C1086" t="str">
            <v>EIA</v>
          </cell>
          <cell r="D1086">
            <v>36438</v>
          </cell>
          <cell r="E1086">
            <v>1999</v>
          </cell>
          <cell r="F1086">
            <v>10</v>
          </cell>
          <cell r="G1086" t="str">
            <v>COMPAÑIA MINERA AGREGADOS CALCAREOS S.A.</v>
          </cell>
          <cell r="H1086" t="str">
            <v>U.E.A. SILICAL</v>
          </cell>
          <cell r="I1086" t="str">
            <v>EXPLOTACION DE PIROFILITA</v>
          </cell>
          <cell r="J1086" t="str">
            <v>*120705&lt;br&gt;JUNIN-TARMA-LA UNION</v>
          </cell>
          <cell r="K1086" t="str">
            <v>*1&lt;br&gt;ACEVEDO FERNANDEZ ELIAS</v>
          </cell>
          <cell r="L1086" t="str">
            <v>APROBADO</v>
          </cell>
          <cell r="P1086" t="str">
            <v>USD</v>
          </cell>
        </row>
        <row r="1087">
          <cell r="A1087">
            <v>1264218</v>
          </cell>
          <cell r="B1087">
            <v>4452</v>
          </cell>
          <cell r="C1087" t="str">
            <v>EIA</v>
          </cell>
          <cell r="D1087">
            <v>36511</v>
          </cell>
          <cell r="E1087">
            <v>1999</v>
          </cell>
          <cell r="F1087">
            <v>12</v>
          </cell>
          <cell r="G1087" t="str">
            <v>COMPAÑIA MINERA AGREGADOS CALCAREOS S.A.</v>
          </cell>
          <cell r="H1087" t="str">
            <v>LA SUERTE</v>
          </cell>
          <cell r="I1087" t="str">
            <v>EXPLOTACION DE DIATOMITA</v>
          </cell>
          <cell r="J1087" t="str">
            <v>*110501&lt;br&gt;ICA-PISCO-PISCO</v>
          </cell>
          <cell r="K1087" t="str">
            <v>*44&lt;br&gt;MEDINA FERNANDO</v>
          </cell>
          <cell r="L1087" t="str">
            <v>APROBADO</v>
          </cell>
          <cell r="P1087" t="str">
            <v>USD</v>
          </cell>
        </row>
        <row r="1088">
          <cell r="A1088">
            <v>1264221</v>
          </cell>
          <cell r="B1088">
            <v>4457</v>
          </cell>
          <cell r="C1088" t="str">
            <v>EIA</v>
          </cell>
          <cell r="D1088">
            <v>36511</v>
          </cell>
          <cell r="E1088">
            <v>1999</v>
          </cell>
          <cell r="F1088">
            <v>12</v>
          </cell>
          <cell r="G1088" t="str">
            <v>COMPAÑIA MINERA AGREGADOS CALCAREOS S.A.</v>
          </cell>
          <cell r="H1088" t="str">
            <v>SANTA ROSA</v>
          </cell>
          <cell r="I1088" t="str">
            <v>EXPLOTACION DE ARCILLA</v>
          </cell>
          <cell r="J1088" t="str">
            <v>*150123&lt;br&gt;LIMA-LIMA-PACHACAMAC</v>
          </cell>
          <cell r="K1088" t="str">
            <v>*50&lt;br&gt;RODAS EDDI</v>
          </cell>
          <cell r="L1088" t="str">
            <v>APROBADO</v>
          </cell>
          <cell r="P1088" t="str">
            <v>USD</v>
          </cell>
        </row>
        <row r="1089">
          <cell r="A1089">
            <v>1264219</v>
          </cell>
          <cell r="B1089">
            <v>4458</v>
          </cell>
          <cell r="C1089" t="str">
            <v>EIA</v>
          </cell>
          <cell r="D1089">
            <v>36511</v>
          </cell>
          <cell r="E1089">
            <v>1999</v>
          </cell>
          <cell r="F1089">
            <v>12</v>
          </cell>
          <cell r="G1089" t="str">
            <v>COMPAÑIA MINERA AGREGADOS CALCAREOS S.A.</v>
          </cell>
          <cell r="H1089" t="str">
            <v>PACHACAMAC Nº 3</v>
          </cell>
          <cell r="I1089" t="str">
            <v>EXPLOTACION DE ARCILLA</v>
          </cell>
          <cell r="J1089" t="str">
            <v>*150123&lt;br&gt;LIMA-LIMA-PACHACAMAC</v>
          </cell>
          <cell r="K1089" t="str">
            <v>*1&lt;br&gt;ACEVEDO FERNANDEZ ELIAS</v>
          </cell>
          <cell r="L1089" t="str">
            <v>APROBADO</v>
          </cell>
          <cell r="P1089" t="str">
            <v>USD</v>
          </cell>
        </row>
        <row r="1090">
          <cell r="A1090">
            <v>1265687</v>
          </cell>
          <cell r="B1090">
            <v>4470</v>
          </cell>
          <cell r="C1090" t="str">
            <v>EIA</v>
          </cell>
          <cell r="D1090">
            <v>36530</v>
          </cell>
          <cell r="E1090">
            <v>2000</v>
          </cell>
          <cell r="F1090">
            <v>1</v>
          </cell>
          <cell r="G1090" t="str">
            <v>COMPAÑIA MINERA AGREGADOS CALCAREOS S.A.</v>
          </cell>
          <cell r="H1090" t="str">
            <v>SAN JUAN Nº 1</v>
          </cell>
          <cell r="I1090" t="str">
            <v>EXPLOTACION DE CALIZA MARMOLIZADA</v>
          </cell>
          <cell r="J1090" t="str">
            <v>*110304&lt;br&gt;ICA-NASCA-MARCONA</v>
          </cell>
          <cell r="K1090" t="str">
            <v>*1&lt;br&gt;ACEVEDO FERNANDEZ ELIAS</v>
          </cell>
          <cell r="L1090" t="str">
            <v>APROBADO</v>
          </cell>
          <cell r="P1090" t="str">
            <v>USD</v>
          </cell>
        </row>
        <row r="1091">
          <cell r="A1091">
            <v>1264956</v>
          </cell>
          <cell r="B1091">
            <v>4471</v>
          </cell>
          <cell r="C1091" t="str">
            <v>EIA</v>
          </cell>
          <cell r="D1091">
            <v>36531</v>
          </cell>
          <cell r="E1091">
            <v>2000</v>
          </cell>
          <cell r="F1091">
            <v>1</v>
          </cell>
          <cell r="G1091" t="str">
            <v>COMPAÑIA MINERA AGREGADOS CALCAREOS S.A.</v>
          </cell>
          <cell r="H1091" t="str">
            <v>SAN MIGUEL DE LAS LOMAS</v>
          </cell>
          <cell r="I1091" t="str">
            <v>PLAN DE CIERRE Y PLANEAMIENTO DE MINADO</v>
          </cell>
          <cell r="J1091" t="str">
            <v>*150106&lt;br&gt;LIMA-LIMA-CARABAYLLO</v>
          </cell>
          <cell r="K1091" t="str">
            <v>*29&lt;br&gt;ARCHIVO</v>
          </cell>
          <cell r="L1091" t="str">
            <v>CONCLUIDO</v>
          </cell>
          <cell r="P1091" t="str">
            <v>USD</v>
          </cell>
        </row>
        <row r="1092">
          <cell r="A1092">
            <v>1274600</v>
          </cell>
          <cell r="B1092">
            <v>4477</v>
          </cell>
          <cell r="C1092" t="str">
            <v>EIA</v>
          </cell>
          <cell r="D1092">
            <v>36606</v>
          </cell>
          <cell r="E1092">
            <v>2000</v>
          </cell>
          <cell r="F1092">
            <v>3</v>
          </cell>
          <cell r="G1092" t="str">
            <v>COMPAÑIA MINERA AGREGADOS CALCAREOS S.A.</v>
          </cell>
          <cell r="H1092" t="str">
            <v>JESUS PODEROSO Nº 12</v>
          </cell>
          <cell r="I1092" t="str">
            <v>EXPLOTACION DE SILICATO ALUMINIO MAGNESIO</v>
          </cell>
          <cell r="J1092" t="str">
            <v>*120128&lt;br&gt;JUNIN-HUANCAYO-QUILCAS</v>
          </cell>
          <cell r="K1092" t="str">
            <v>*1&lt;br&gt;ACEVEDO FERNANDEZ ELIAS</v>
          </cell>
          <cell r="L1092" t="str">
            <v>APROBADO</v>
          </cell>
          <cell r="P1092" t="str">
            <v>USD</v>
          </cell>
        </row>
        <row r="1093">
          <cell r="A1093">
            <v>1283472</v>
          </cell>
          <cell r="B1093">
            <v>4492</v>
          </cell>
          <cell r="C1093" t="str">
            <v>EIA</v>
          </cell>
          <cell r="D1093">
            <v>36699</v>
          </cell>
          <cell r="E1093">
            <v>2000</v>
          </cell>
          <cell r="F1093">
            <v>6</v>
          </cell>
          <cell r="G1093" t="str">
            <v>COMPAÑIA MINERA AGREGADOS CALCAREOS S.A.</v>
          </cell>
          <cell r="H1093" t="str">
            <v>SIPINA</v>
          </cell>
          <cell r="I1093" t="str">
            <v>11 PROYECTOS-AREQUIPA E ICA</v>
          </cell>
          <cell r="J1093" t="str">
            <v>*040207&lt;br&gt;AREQUIPA-CAMANA-QUILCA</v>
          </cell>
          <cell r="K1093" t="str">
            <v>*89&lt;br&gt;PAULINO AMADOR</v>
          </cell>
          <cell r="L1093" t="str">
            <v>APROBADO</v>
          </cell>
          <cell r="P1093" t="str">
            <v>USD</v>
          </cell>
        </row>
        <row r="1094">
          <cell r="A1094">
            <v>12834720</v>
          </cell>
          <cell r="B1094">
            <v>4493</v>
          </cell>
          <cell r="C1094" t="str">
            <v>EIA</v>
          </cell>
          <cell r="D1094">
            <v>36699</v>
          </cell>
          <cell r="E1094">
            <v>2000</v>
          </cell>
          <cell r="F1094">
            <v>6</v>
          </cell>
          <cell r="G1094" t="str">
            <v>COMPAÑIA MINERA AGREGADOS CALCAREOS S.A.</v>
          </cell>
          <cell r="H1094" t="str">
            <v>LA NEGRA</v>
          </cell>
          <cell r="I1094" t="str">
            <v>ZONA SUR (CONCESIONES AREQUIPA ICA) - LA NEGRA</v>
          </cell>
          <cell r="J1094" t="str">
            <v>*110403&lt;br&gt;ICA-PALPA-RIO GRANDE</v>
          </cell>
          <cell r="K1094" t="str">
            <v>*1&lt;br&gt;ACEVEDO FERNANDEZ ELIAS</v>
          </cell>
          <cell r="L1094" t="str">
            <v>APROBADO</v>
          </cell>
          <cell r="P1094" t="str">
            <v>USD</v>
          </cell>
        </row>
        <row r="1095">
          <cell r="A1095">
            <v>1294592</v>
          </cell>
          <cell r="B1095">
            <v>4502</v>
          </cell>
          <cell r="C1095" t="str">
            <v>EIA</v>
          </cell>
          <cell r="D1095">
            <v>36784</v>
          </cell>
          <cell r="E1095">
            <v>2000</v>
          </cell>
          <cell r="F1095">
            <v>9</v>
          </cell>
          <cell r="G1095" t="str">
            <v>COMPAÑIA MINERA AGREGADOS CALCAREOS S.A.</v>
          </cell>
          <cell r="H1095" t="str">
            <v>LOS CUATRO ASTUDILLOS</v>
          </cell>
          <cell r="I1095" t="str">
            <v>EXPLOTACION DE CALIZAS</v>
          </cell>
          <cell r="J1095" t="str">
            <v>*120804&lt;br&gt;JUNIN-YAULI-MARCAPOMACOCHA</v>
          </cell>
          <cell r="K1095" t="str">
            <v>*1&lt;br&gt;ACEVEDO FERNANDEZ ELIAS</v>
          </cell>
          <cell r="L1095" t="str">
            <v>APROBADO</v>
          </cell>
          <cell r="P1095" t="str">
            <v>USD</v>
          </cell>
        </row>
        <row r="1096">
          <cell r="A1096">
            <v>1300716</v>
          </cell>
          <cell r="B1096">
            <v>4507</v>
          </cell>
          <cell r="C1096" t="str">
            <v>EIA</v>
          </cell>
          <cell r="D1096">
            <v>36844</v>
          </cell>
          <cell r="E1096">
            <v>2000</v>
          </cell>
          <cell r="F1096">
            <v>11</v>
          </cell>
          <cell r="G1096" t="str">
            <v>COMPAÑIA MINERA AGREGADOS CALCAREOS S.A.</v>
          </cell>
          <cell r="H1096" t="str">
            <v>HUARCO</v>
          </cell>
          <cell r="I1096" t="str">
            <v>EXPLOTACION DE SILICATOS</v>
          </cell>
          <cell r="J1096" t="str">
            <v>*020505&lt;br&gt;ANCASH-BOLOGNESI-CAJACAY</v>
          </cell>
          <cell r="K1096" t="str">
            <v>*21&lt;br&gt;PAREDES PACHECO RUFO</v>
          </cell>
          <cell r="L1096" t="str">
            <v>APROBADO</v>
          </cell>
          <cell r="P1096" t="str">
            <v>USD</v>
          </cell>
        </row>
        <row r="1097">
          <cell r="A1097">
            <v>1303403</v>
          </cell>
          <cell r="B1097">
            <v>4510</v>
          </cell>
          <cell r="C1097" t="str">
            <v>EIA</v>
          </cell>
          <cell r="D1097">
            <v>36871</v>
          </cell>
          <cell r="E1097">
            <v>2000</v>
          </cell>
          <cell r="F1097">
            <v>12</v>
          </cell>
          <cell r="G1097" t="str">
            <v>COMPAÑIA MINERA AGREGADOS CALCAREOS S.A.</v>
          </cell>
          <cell r="H1097" t="str">
            <v>HERLINDA</v>
          </cell>
          <cell r="I1097" t="str">
            <v>EXPLOTACION DE SILICATOS</v>
          </cell>
          <cell r="J1097" t="str">
            <v>*120403&lt;br&gt;JUNIN-JAUJA-APATA</v>
          </cell>
          <cell r="K1097" t="str">
            <v>*50&lt;br&gt;RODAS EDDI</v>
          </cell>
          <cell r="L1097" t="str">
            <v>APROBADO</v>
          </cell>
          <cell r="P1097" t="str">
            <v>USD</v>
          </cell>
        </row>
        <row r="1098">
          <cell r="A1098">
            <v>1310448</v>
          </cell>
          <cell r="B1098">
            <v>4524</v>
          </cell>
          <cell r="C1098" t="str">
            <v>EIA</v>
          </cell>
          <cell r="D1098">
            <v>36931</v>
          </cell>
          <cell r="E1098">
            <v>2001</v>
          </cell>
          <cell r="F1098">
            <v>2</v>
          </cell>
          <cell r="G1098" t="str">
            <v>COMPAÑIA MINERA AGREGADOS CALCAREOS S.A.</v>
          </cell>
          <cell r="H1098" t="str">
            <v>ROTO</v>
          </cell>
          <cell r="I1098" t="str">
            <v>EXPLOTACION A CIELO ABIERTO (CANTERA) DE 20 TM/DIA</v>
          </cell>
          <cell r="J1098" t="str">
            <v>*110301&lt;br&gt;ICA-NASCA-NASCA</v>
          </cell>
          <cell r="K1098" t="str">
            <v>*1&lt;br&gt;ACEVEDO FERNANDEZ ELIAS</v>
          </cell>
          <cell r="L1098" t="str">
            <v>APROBADO</v>
          </cell>
          <cell r="P1098" t="str">
            <v>USD</v>
          </cell>
        </row>
        <row r="1099">
          <cell r="A1099">
            <v>1350780</v>
          </cell>
          <cell r="B1099">
            <v>4555</v>
          </cell>
          <cell r="C1099" t="str">
            <v>EIA</v>
          </cell>
          <cell r="D1099">
            <v>37286</v>
          </cell>
          <cell r="E1099">
            <v>2002</v>
          </cell>
          <cell r="F1099">
            <v>1</v>
          </cell>
          <cell r="G1099" t="str">
            <v>COMPAÑIA MINERA AGREGADOS CALCAREOS S.A.</v>
          </cell>
          <cell r="H1099" t="str">
            <v>NUEVA ESPERANZA</v>
          </cell>
          <cell r="I1099" t="str">
            <v xml:space="preserve">EXPLOTACION DE MINERALES NO-METALICOS </v>
          </cell>
          <cell r="J1099" t="str">
            <v>*090119&lt;br&gt;HUANCAVELICA-HUANCAVELICA-HUANDO</v>
          </cell>
          <cell r="K1099" t="str">
            <v>*57&lt;br&gt;SUAREZ JUAN</v>
          </cell>
          <cell r="L1099" t="str">
            <v>APROBADO</v>
          </cell>
          <cell r="P1099" t="str">
            <v>USD</v>
          </cell>
        </row>
        <row r="1100">
          <cell r="A1100">
            <v>1350771</v>
          </cell>
          <cell r="B1100">
            <v>4556</v>
          </cell>
          <cell r="C1100" t="str">
            <v>EIA</v>
          </cell>
          <cell r="D1100">
            <v>37286</v>
          </cell>
          <cell r="E1100">
            <v>2002</v>
          </cell>
          <cell r="F1100">
            <v>1</v>
          </cell>
          <cell r="G1100" t="str">
            <v>COMPAÑIA MINERA AGREGADOS CALCAREOS S.A.</v>
          </cell>
          <cell r="H1100" t="str">
            <v>PATAY</v>
          </cell>
          <cell r="I1100" t="str">
            <v xml:space="preserve">EXPLOTACION DE MINERALES NO-METALICOS </v>
          </cell>
          <cell r="J1100" t="str">
            <v>*120706&lt;br&gt;JUNIN-TARMA-PALCA</v>
          </cell>
          <cell r="K1100" t="str">
            <v>*57&lt;br&gt;SUAREZ JUAN</v>
          </cell>
          <cell r="L1100" t="str">
            <v>APROBADO</v>
          </cell>
          <cell r="P1100" t="str">
            <v>USD</v>
          </cell>
        </row>
        <row r="1101">
          <cell r="A1101">
            <v>1350786</v>
          </cell>
          <cell r="B1101">
            <v>4557</v>
          </cell>
          <cell r="C1101" t="str">
            <v>EIA</v>
          </cell>
          <cell r="D1101">
            <v>37286</v>
          </cell>
          <cell r="E1101">
            <v>2002</v>
          </cell>
          <cell r="F1101">
            <v>1</v>
          </cell>
          <cell r="G1101" t="str">
            <v>COMPAÑIA MINERA AGREGADOS CALCAREOS S.A.</v>
          </cell>
          <cell r="H1101" t="str">
            <v>NUESTRA SEÑORA DE LAS MERCEDES</v>
          </cell>
          <cell r="I1101" t="str">
            <v xml:space="preserve">EXPLOTACION DE MINERALES NO-METALICOS </v>
          </cell>
          <cell r="J1101" t="str">
            <v>*150722&lt;br&gt;LIMA-HUAROCHIRI-SAN MATEO</v>
          </cell>
          <cell r="K1101" t="str">
            <v>*57&lt;br&gt;SUAREZ JUAN</v>
          </cell>
          <cell r="L1101" t="str">
            <v>APROBADO</v>
          </cell>
          <cell r="P1101" t="str">
            <v>USD</v>
          </cell>
        </row>
        <row r="1102">
          <cell r="A1102">
            <v>1350763</v>
          </cell>
          <cell r="B1102">
            <v>4558</v>
          </cell>
          <cell r="C1102" t="str">
            <v>EIA</v>
          </cell>
          <cell r="D1102">
            <v>37286</v>
          </cell>
          <cell r="E1102">
            <v>2002</v>
          </cell>
          <cell r="F1102">
            <v>1</v>
          </cell>
          <cell r="G1102" t="str">
            <v>COMPAÑIA MINERA AGREGADOS CALCAREOS S.A.</v>
          </cell>
          <cell r="H1102" t="str">
            <v>DON CARLOS</v>
          </cell>
          <cell r="I1102" t="str">
            <v>EXPLOTACION DE MINERALES NO-METALICOS</v>
          </cell>
          <cell r="J1102" t="str">
            <v>*120101&lt;br&gt;JUNIN-HUANCAYO-HUANCAYO</v>
          </cell>
          <cell r="K1102" t="str">
            <v>*29&lt;br&gt;ARCHIVO</v>
          </cell>
          <cell r="L1102" t="str">
            <v>APROBADO</v>
          </cell>
          <cell r="P1102" t="str">
            <v>USD</v>
          </cell>
        </row>
        <row r="1103">
          <cell r="A1103">
            <v>1350775</v>
          </cell>
          <cell r="B1103">
            <v>4559</v>
          </cell>
          <cell r="C1103" t="str">
            <v>EIA</v>
          </cell>
          <cell r="D1103">
            <v>37286</v>
          </cell>
          <cell r="E1103">
            <v>2002</v>
          </cell>
          <cell r="F1103">
            <v>1</v>
          </cell>
          <cell r="G1103" t="str">
            <v>COMPAÑIA MINERA AGREGADOS CALCAREOS S.A.</v>
          </cell>
          <cell r="H1103" t="str">
            <v>ROSA BLANCA</v>
          </cell>
          <cell r="I1103" t="str">
            <v xml:space="preserve">EXPLOTACION DE MINERALES NO-METALICOS </v>
          </cell>
          <cell r="J1103" t="str">
            <v>*190105&lt;br&gt;PASCO-PASCO-NINACACA</v>
          </cell>
          <cell r="K1103" t="str">
            <v>*57&lt;br&gt;SUAREZ JUAN</v>
          </cell>
          <cell r="L1103" t="str">
            <v>APROBADO</v>
          </cell>
          <cell r="P1103" t="str">
            <v>USD</v>
          </cell>
        </row>
        <row r="1104">
          <cell r="A1104">
            <v>1350785</v>
          </cell>
          <cell r="B1104">
            <v>4560</v>
          </cell>
          <cell r="C1104" t="str">
            <v>EIA</v>
          </cell>
          <cell r="D1104">
            <v>37286</v>
          </cell>
          <cell r="E1104">
            <v>2002</v>
          </cell>
          <cell r="F1104">
            <v>1</v>
          </cell>
          <cell r="G1104" t="str">
            <v>COMPAÑIA MINERA AGREGADOS CALCAREOS S.A.</v>
          </cell>
          <cell r="H1104" t="str">
            <v>SAN CARLOS</v>
          </cell>
          <cell r="I1104" t="str">
            <v xml:space="preserve">EXPLOTACION DE MINERALES NO-METALICOS </v>
          </cell>
          <cell r="J1104" t="str">
            <v>*050108&lt;br&gt;AYACUCHO-HUAMANGA-QUINUA</v>
          </cell>
          <cell r="K1104" t="str">
            <v>*29&lt;br&gt;ARCHIVO</v>
          </cell>
          <cell r="L1104" t="str">
            <v>CONCLUIDO</v>
          </cell>
          <cell r="P1104" t="str">
            <v>USD</v>
          </cell>
        </row>
        <row r="1105">
          <cell r="A1105">
            <v>1350765</v>
          </cell>
          <cell r="B1105">
            <v>4561</v>
          </cell>
          <cell r="C1105" t="str">
            <v>EIA</v>
          </cell>
          <cell r="D1105">
            <v>37286</v>
          </cell>
          <cell r="E1105">
            <v>2002</v>
          </cell>
          <cell r="F1105">
            <v>1</v>
          </cell>
          <cell r="G1105" t="str">
            <v>COMPAÑIA MINERA AGREGADOS CALCAREOS S.A.</v>
          </cell>
          <cell r="H1105" t="str">
            <v>SAN CAMILO</v>
          </cell>
          <cell r="I1105" t="str">
            <v xml:space="preserve">EXPLOTACION DE MINERALES NO-METALICOS </v>
          </cell>
          <cell r="J1105" t="str">
            <v>*150705&lt;br&gt;LIMA-HUAROCHIRI-CHICLA</v>
          </cell>
          <cell r="K1105" t="str">
            <v>*57&lt;br&gt;SUAREZ JUAN</v>
          </cell>
          <cell r="L1105" t="str">
            <v>APROBADO</v>
          </cell>
          <cell r="P1105" t="str">
            <v>USD</v>
          </cell>
        </row>
        <row r="1106">
          <cell r="A1106">
            <v>1388896</v>
          </cell>
          <cell r="B1106">
            <v>4588</v>
          </cell>
          <cell r="C1106" t="str">
            <v>EIA</v>
          </cell>
          <cell r="D1106">
            <v>37571</v>
          </cell>
          <cell r="E1106">
            <v>2002</v>
          </cell>
          <cell r="F1106">
            <v>11</v>
          </cell>
          <cell r="G1106" t="str">
            <v>COMPAÑIA MINERA AGREGADOS CALCAREOS S.A.</v>
          </cell>
          <cell r="H1106" t="str">
            <v>SAN PEDRO II ROSARIO</v>
          </cell>
          <cell r="I1106" t="str">
            <v xml:space="preserve">EXPLOTACIÓN DE SILICATOS </v>
          </cell>
          <cell r="J1106" t="str">
            <v>*120403&lt;br&gt;JUNIN-JAUJA-APATA</v>
          </cell>
          <cell r="K1106" t="str">
            <v>*1&lt;br&gt;ACEVEDO FERNANDEZ ELIAS</v>
          </cell>
          <cell r="L1106" t="str">
            <v>APROBADO</v>
          </cell>
          <cell r="P1106" t="str">
            <v>USD</v>
          </cell>
        </row>
        <row r="1107">
          <cell r="A1107">
            <v>1389630</v>
          </cell>
          <cell r="B1107">
            <v>4589</v>
          </cell>
          <cell r="C1107" t="str">
            <v>EIA</v>
          </cell>
          <cell r="D1107">
            <v>37575</v>
          </cell>
          <cell r="E1107">
            <v>2002</v>
          </cell>
          <cell r="F1107">
            <v>11</v>
          </cell>
          <cell r="G1107" t="str">
            <v>COMPAÑIA MINERA AGREGADOS CALCAREOS S.A.</v>
          </cell>
          <cell r="H1107" t="str">
            <v>ENRIQUE II</v>
          </cell>
          <cell r="I1107" t="str">
            <v xml:space="preserve">EXPLOTACIÓN DE YESO </v>
          </cell>
          <cell r="J1107" t="str">
            <v>*120805&lt;br&gt;JUNIN-YAULI-MOROCOCHA</v>
          </cell>
          <cell r="K1107" t="str">
            <v>*1&lt;br&gt;ACEVEDO FERNANDEZ ELIAS</v>
          </cell>
          <cell r="L1107" t="str">
            <v>APROBADO</v>
          </cell>
          <cell r="P1107" t="str">
            <v>USD</v>
          </cell>
        </row>
        <row r="1108">
          <cell r="A1108">
            <v>1393718</v>
          </cell>
          <cell r="B1108">
            <v>4593</v>
          </cell>
          <cell r="C1108" t="str">
            <v>EIA</v>
          </cell>
          <cell r="D1108">
            <v>37603</v>
          </cell>
          <cell r="E1108">
            <v>2002</v>
          </cell>
          <cell r="F1108">
            <v>12</v>
          </cell>
          <cell r="G1108" t="str">
            <v>COMPAÑIA MINERA AGREGADOS CALCAREOS S.A.</v>
          </cell>
          <cell r="H1108" t="str">
            <v>JAIME</v>
          </cell>
          <cell r="I1108" t="str">
            <v xml:space="preserve">EXPLOTACIÓN DE CALIZAS Y TRAVERTINO EN "LA CALCITA UNO" Y "SANTA EULALIA 2-82" </v>
          </cell>
          <cell r="J1108" t="str">
            <v>*120802&lt;br&gt;JUNIN-YAULI-CHACAPALPA</v>
          </cell>
          <cell r="K1108" t="str">
            <v>*1&lt;br&gt;ACEVEDO FERNANDEZ ELIAS</v>
          </cell>
          <cell r="L1108" t="str">
            <v>APROBADO</v>
          </cell>
          <cell r="P1108" t="str">
            <v>USD</v>
          </cell>
        </row>
        <row r="1109">
          <cell r="A1109">
            <v>1416551</v>
          </cell>
          <cell r="B1109">
            <v>4602</v>
          </cell>
          <cell r="C1109" t="str">
            <v>EIA</v>
          </cell>
          <cell r="D1109">
            <v>37792</v>
          </cell>
          <cell r="E1109">
            <v>2003</v>
          </cell>
          <cell r="F1109">
            <v>6</v>
          </cell>
          <cell r="G1109" t="str">
            <v>COMPAÑIA MINERA AGREGADOS CALCAREOS S.A.</v>
          </cell>
          <cell r="H1109" t="str">
            <v>U.E.A. CERRO BLANCO</v>
          </cell>
          <cell r="I1109" t="str">
            <v>EXPLOTACIÓN DE BENTONITA</v>
          </cell>
          <cell r="J1109" t="str">
            <v>*200502&lt;br&gt;PIURA-PAITA-AMOTAPE</v>
          </cell>
          <cell r="K1109" t="str">
            <v>*56&lt;br&gt;SOLARI HENRY</v>
          </cell>
          <cell r="L1109" t="str">
            <v>APROBADO</v>
          </cell>
          <cell r="P1109" t="str">
            <v>USD</v>
          </cell>
        </row>
        <row r="1110">
          <cell r="A1110">
            <v>1499010</v>
          </cell>
          <cell r="B1110">
            <v>4643</v>
          </cell>
          <cell r="C1110" t="str">
            <v>EIA</v>
          </cell>
          <cell r="D1110">
            <v>38289</v>
          </cell>
          <cell r="E1110">
            <v>2004</v>
          </cell>
          <cell r="F1110">
            <v>10</v>
          </cell>
          <cell r="G1110" t="str">
            <v>COMPAÑIA MINERA AGREGADOS CALCAREOS S.A.</v>
          </cell>
          <cell r="H1110" t="str">
            <v>ENCANTO BLANCO</v>
          </cell>
          <cell r="I1110" t="str">
            <v>EXPLOTACION DE CALIZAS</v>
          </cell>
          <cell r="J1110" t="str">
            <v>*120108&lt;br&gt;JUNIN-HUANCAYO-CHONGOS ALTO</v>
          </cell>
          <cell r="K1110" t="str">
            <v>*47&lt;br&gt;PINEDO CESAR</v>
          </cell>
          <cell r="L1110" t="str">
            <v>NO PRESENTADO</v>
          </cell>
          <cell r="P1110" t="str">
            <v>USD</v>
          </cell>
        </row>
        <row r="1111">
          <cell r="A1111">
            <v>1509881</v>
          </cell>
          <cell r="B1111">
            <v>4648</v>
          </cell>
          <cell r="C1111" t="str">
            <v>EIA</v>
          </cell>
          <cell r="D1111">
            <v>38362</v>
          </cell>
          <cell r="E1111">
            <v>2005</v>
          </cell>
          <cell r="F1111">
            <v>1</v>
          </cell>
          <cell r="G1111" t="str">
            <v>COMPAÑIA MINERA AGREGADOS CALCAREOS S.A.</v>
          </cell>
          <cell r="H1111" t="str">
            <v>SOMINBOR 26</v>
          </cell>
          <cell r="I1111" t="str">
            <v xml:space="preserve">EXPLOTACION DE CALIZAS Y TRAVERTINOS </v>
          </cell>
          <cell r="J1111" t="str">
            <v>*120902&lt;br&gt;JUNIN-CHUPACA-AHUAC</v>
          </cell>
          <cell r="K1111" t="str">
            <v>*43&lt;br&gt;LEON ALDO</v>
          </cell>
          <cell r="L1111" t="str">
            <v>NO PRESENTADO&lt;br/&gt;NOTIFICADO A LA EMPRESA</v>
          </cell>
          <cell r="P1111" t="str">
            <v>USD</v>
          </cell>
        </row>
        <row r="1112">
          <cell r="A1112">
            <v>1514893</v>
          </cell>
          <cell r="B1112">
            <v>4651</v>
          </cell>
          <cell r="C1112" t="str">
            <v>EIA</v>
          </cell>
          <cell r="D1112">
            <v>38387</v>
          </cell>
          <cell r="E1112">
            <v>2005</v>
          </cell>
          <cell r="F1112">
            <v>2</v>
          </cell>
          <cell r="G1112" t="str">
            <v>COMPAÑIA MINERA AGREGADOS CALCAREOS S.A.</v>
          </cell>
          <cell r="H1112" t="str">
            <v>SOMINBOR 26</v>
          </cell>
          <cell r="I1112" t="str">
            <v>EXPLOTACION DE CALIZAS Y TRAVERTINOS</v>
          </cell>
          <cell r="J1112" t="str">
            <v>*120902&lt;br&gt;JUNIN-CHUPACA-AHUAC</v>
          </cell>
          <cell r="K1112" t="str">
            <v>*43&lt;br&gt;LEON ALDO</v>
          </cell>
          <cell r="L1112" t="str">
            <v>APROBADO</v>
          </cell>
          <cell r="P1112" t="str">
            <v>USD</v>
          </cell>
        </row>
        <row r="1113">
          <cell r="A1113">
            <v>1525650</v>
          </cell>
          <cell r="B1113">
            <v>4660</v>
          </cell>
          <cell r="C1113" t="str">
            <v>EIA</v>
          </cell>
          <cell r="D1113">
            <v>38449</v>
          </cell>
          <cell r="E1113">
            <v>2005</v>
          </cell>
          <cell r="F1113">
            <v>4</v>
          </cell>
          <cell r="G1113" t="str">
            <v>COMPAÑIA MINERA AGREGADOS CALCAREOS S.A.</v>
          </cell>
          <cell r="H1113" t="str">
            <v>ENCANTO BLANCO</v>
          </cell>
          <cell r="I1113" t="str">
            <v>EXPLOTACION DE CALIZAS</v>
          </cell>
          <cell r="J1113" t="str">
            <v>*120108&lt;br&gt;JUNIN-HUANCAYO-CHONGOS ALTO</v>
          </cell>
          <cell r="K1113" t="str">
            <v>*47&lt;br&gt;PINEDO CESAR</v>
          </cell>
          <cell r="L1113" t="str">
            <v>NO PRESENTADO&lt;br/&gt;NOTIFICADO A LA EMPRESA</v>
          </cell>
          <cell r="P1113" t="str">
            <v>USD</v>
          </cell>
        </row>
        <row r="1114">
          <cell r="A1114">
            <v>1674621</v>
          </cell>
          <cell r="B1114">
            <v>4780</v>
          </cell>
          <cell r="C1114" t="str">
            <v>EIA</v>
          </cell>
          <cell r="D1114">
            <v>39149</v>
          </cell>
          <cell r="E1114">
            <v>2007</v>
          </cell>
          <cell r="F1114">
            <v>3</v>
          </cell>
          <cell r="G1114" t="str">
            <v>COMPAÑIA MINERA AGREGADOS CALCAREOS S.A.</v>
          </cell>
          <cell r="H1114" t="str">
            <v>PATAY</v>
          </cell>
          <cell r="I1114" t="str">
            <v>MODIFICACIÓN DEL EIA (EXPLOTACION DEL DERECHO MINERO "DON ENRIQUE 2-88")</v>
          </cell>
          <cell r="J1114" t="str">
            <v>*120706&lt;br&gt;JUNIN-TARMA-PALCA</v>
          </cell>
          <cell r="K1114" t="str">
            <v>*49&lt;br&gt;RETAMOZO PLACIDO</v>
          </cell>
          <cell r="L1114" t="str">
            <v>APROBADO&lt;br/&gt;NOTIFICADO A LA EMPRESA</v>
          </cell>
          <cell r="P1114" t="str">
            <v>USD</v>
          </cell>
        </row>
        <row r="1115">
          <cell r="A1115">
            <v>1680352</v>
          </cell>
          <cell r="B1115">
            <v>4784</v>
          </cell>
          <cell r="C1115" t="str">
            <v>EIA</v>
          </cell>
          <cell r="D1115">
            <v>39175</v>
          </cell>
          <cell r="E1115">
            <v>2007</v>
          </cell>
          <cell r="F1115">
            <v>4</v>
          </cell>
          <cell r="G1115" t="str">
            <v>COMPAÑIA MINERA AGREGADOS CALCAREOS S.A.</v>
          </cell>
          <cell r="H1115" t="str">
            <v>ENCANTO BLANCO</v>
          </cell>
          <cell r="I1115" t="str">
            <v xml:space="preserve">EXPLOTACION DE CALIZAS </v>
          </cell>
          <cell r="J1115" t="str">
            <v>*120108&lt;br&gt;JUNIN-HUANCAYO-CHONGOS ALTO</v>
          </cell>
          <cell r="K1115" t="str">
            <v>*49&lt;br&gt;RETAMOZO PLACIDO</v>
          </cell>
          <cell r="L1115" t="str">
            <v>APROBADO&lt;br/&gt;NOTIFICADO A LA EMPRESA</v>
          </cell>
          <cell r="P1115" t="str">
            <v>USD</v>
          </cell>
        </row>
        <row r="1116">
          <cell r="A1116">
            <v>1691263</v>
          </cell>
          <cell r="B1116">
            <v>4796</v>
          </cell>
          <cell r="C1116" t="str">
            <v>EIA</v>
          </cell>
          <cell r="D1116">
            <v>39225</v>
          </cell>
          <cell r="E1116">
            <v>2007</v>
          </cell>
          <cell r="F1116">
            <v>5</v>
          </cell>
          <cell r="G1116" t="str">
            <v>COMPAÑIA MINERA AGREGADOS CALCAREOS S.A.</v>
          </cell>
          <cell r="H1116" t="str">
            <v>LA NEGRA</v>
          </cell>
          <cell r="I1116" t="str">
            <v>MODIFICACION DE PROGRAMA DE MONITOREO</v>
          </cell>
          <cell r="J1116" t="str">
            <v>*110403&lt;br&gt;ICA-PALPA-RIO GRANDE</v>
          </cell>
          <cell r="L1116" t="str">
            <v>APROBADO&lt;br/&gt;NOTIFICADO A LA EMPRESA</v>
          </cell>
          <cell r="P1116" t="str">
            <v>USD</v>
          </cell>
        </row>
        <row r="1117">
          <cell r="A1117">
            <v>1719658</v>
          </cell>
          <cell r="B1117">
            <v>4812</v>
          </cell>
          <cell r="C1117" t="str">
            <v>EIA</v>
          </cell>
          <cell r="D1117">
            <v>39336</v>
          </cell>
          <cell r="E1117">
            <v>2007</v>
          </cell>
          <cell r="F1117">
            <v>9</v>
          </cell>
          <cell r="G1117" t="str">
            <v>COMPAÑIA MINERA AGREGADOS CALCAREOS S.A.</v>
          </cell>
          <cell r="H1117" t="str">
            <v>LOS CUATRO ASTUDILLOS</v>
          </cell>
          <cell r="I1117" t="str">
            <v>MODIFICACION PROGRMA DE MONITOREO</v>
          </cell>
          <cell r="J1117" t="str">
            <v>*120804&lt;br&gt;JUNIN-YAULI-MARCAPOMACOCHA</v>
          </cell>
          <cell r="K1117" t="str">
            <v>*1&lt;br&gt;ACEVEDO FERNANDEZ ELIAS</v>
          </cell>
          <cell r="L1117" t="str">
            <v>OBSERVADO</v>
          </cell>
          <cell r="P1117" t="str">
            <v>USD</v>
          </cell>
        </row>
        <row r="1118">
          <cell r="A1118">
            <v>1747696</v>
          </cell>
          <cell r="B1118">
            <v>4837</v>
          </cell>
          <cell r="C1118" t="str">
            <v>EIA</v>
          </cell>
          <cell r="D1118">
            <v>39454</v>
          </cell>
          <cell r="E1118">
            <v>2008</v>
          </cell>
          <cell r="F1118">
            <v>1</v>
          </cell>
          <cell r="G1118" t="str">
            <v>COMPAÑIA MINERA AGREGADOS CALCAREOS S.A.</v>
          </cell>
          <cell r="H1118" t="str">
            <v>ROTO</v>
          </cell>
          <cell r="I1118" t="str">
            <v>MODIFICACION DE EIA  ROTO EXPLOTACION DEL DERECHO MINERO CLAVELINA 98</v>
          </cell>
          <cell r="J1118" t="str">
            <v>*110301&lt;br&gt;ICA-NASCA-NASCA</v>
          </cell>
          <cell r="K1118" t="str">
            <v>*38&lt;br&gt;COBEÑAS ALICIA</v>
          </cell>
          <cell r="L1118" t="str">
            <v>APROBADO&lt;br/&gt;NOTIFICADO A LA EMPRESA</v>
          </cell>
          <cell r="P1118" t="str">
            <v>USD</v>
          </cell>
        </row>
        <row r="1119">
          <cell r="A1119">
            <v>1759127</v>
          </cell>
          <cell r="B1119">
            <v>4847</v>
          </cell>
          <cell r="C1119" t="str">
            <v>EIA</v>
          </cell>
          <cell r="D1119">
            <v>39491</v>
          </cell>
          <cell r="E1119">
            <v>2008</v>
          </cell>
          <cell r="F1119">
            <v>2</v>
          </cell>
          <cell r="G1119" t="str">
            <v>COMPAÑIA MINERA AGREGADOS CALCAREOS S.A.</v>
          </cell>
          <cell r="H1119" t="str">
            <v>LOS CUATRO ASTUDILLOS</v>
          </cell>
          <cell r="I1119" t="str">
            <v>MODIFICACION 2 ESTACIONES DE MONITOREO DE AGUA</v>
          </cell>
          <cell r="J1119" t="str">
            <v>*120804&lt;br&gt;JUNIN-YAULI-MARCAPOMACOCHA</v>
          </cell>
          <cell r="K1119" t="str">
            <v>*55&lt;br&gt;SANTOYO TELLO RAUL</v>
          </cell>
          <cell r="L1119" t="str">
            <v>APROBADO&lt;br/&gt;NOTIFICADO A LA EMPRESA</v>
          </cell>
          <cell r="P1119" t="str">
            <v>USD</v>
          </cell>
        </row>
        <row r="1120">
          <cell r="A1120">
            <v>2077093</v>
          </cell>
          <cell r="B1120">
            <v>5102</v>
          </cell>
          <cell r="C1120" t="str">
            <v>EIA</v>
          </cell>
          <cell r="D1120">
            <v>40618</v>
          </cell>
          <cell r="E1120">
            <v>2011</v>
          </cell>
          <cell r="F1120">
            <v>3</v>
          </cell>
          <cell r="G1120" t="str">
            <v>COMPAÑIA MINERA AGREGADOS CALCAREOS S.A.</v>
          </cell>
          <cell r="H1120" t="str">
            <v>ASCA DOS ( PTA. DE BENEFICIO)</v>
          </cell>
          <cell r="I1120" t="str">
            <v>REUBICACION DE LAS ESTACIONES DE MONITOREO DE CALIDAD DE AIRE E-1 Y E-2</v>
          </cell>
          <cell r="J1120" t="str">
            <v>*150117&lt;br&gt;LIMA-LIMA-LOS OLIVOS</v>
          </cell>
          <cell r="K1120" t="str">
            <v>*2&lt;br&gt;ACOSTA ARCE MICHAEL</v>
          </cell>
          <cell r="L1120" t="str">
            <v>CONCLUIDO</v>
          </cell>
          <cell r="P1120" t="str">
            <v>USD</v>
          </cell>
        </row>
        <row r="1121">
          <cell r="A1121">
            <v>1447598</v>
          </cell>
          <cell r="B1121">
            <v>993</v>
          </cell>
          <cell r="C1121" t="str">
            <v>DIA</v>
          </cell>
          <cell r="D1121">
            <v>38000</v>
          </cell>
          <cell r="E1121">
            <v>2004</v>
          </cell>
          <cell r="F1121">
            <v>1</v>
          </cell>
          <cell r="G1121" t="str">
            <v>COMPAÑIA MINERA ALGAMARCA S.A.</v>
          </cell>
          <cell r="H1121" t="str">
            <v>SAN JOSE DE ALGAMARCA</v>
          </cell>
          <cell r="I1121" t="str">
            <v>SAN JOSÉ DE ALGAMARCA</v>
          </cell>
          <cell r="J1121" t="str">
            <v>*060202&lt;br&gt;CAJAMARCA-CAJABAMBA-CACHACHI</v>
          </cell>
          <cell r="K1121" t="str">
            <v>*1&lt;br&gt;ACEVEDO FERNANDEZ ELIAS</v>
          </cell>
          <cell r="L1121" t="str">
            <v>DESISTIDO</v>
          </cell>
          <cell r="P1121" t="str">
            <v>USD</v>
          </cell>
        </row>
        <row r="1122">
          <cell r="A1122">
            <v>1097988</v>
          </cell>
          <cell r="B1122">
            <v>4346</v>
          </cell>
          <cell r="C1122" t="str">
            <v>EIA</v>
          </cell>
          <cell r="D1122">
            <v>35398</v>
          </cell>
          <cell r="E1122">
            <v>1996</v>
          </cell>
          <cell r="F1122">
            <v>11</v>
          </cell>
          <cell r="G1122" t="str">
            <v>COMPAÑIA MINERA ANITA DE TIBILLOS S.A.</v>
          </cell>
          <cell r="H1122" t="str">
            <v>EL PALMAR</v>
          </cell>
          <cell r="I1122" t="str">
            <v>PLANTA DE BENEFICIO</v>
          </cell>
          <cell r="J1122" t="str">
            <v>*110403&lt;br&gt;ICA-PALPA-RIO GRANDE</v>
          </cell>
          <cell r="K1122" t="str">
            <v>*29&lt;br&gt;ARCHIVO</v>
          </cell>
          <cell r="L1122" t="str">
            <v>APROBADO</v>
          </cell>
          <cell r="P1122" t="str">
            <v>USD</v>
          </cell>
        </row>
        <row r="1123">
          <cell r="A1123">
            <v>1640625</v>
          </cell>
          <cell r="B1123">
            <v>1520</v>
          </cell>
          <cell r="C1123" t="str">
            <v>DIA</v>
          </cell>
          <cell r="D1123">
            <v>38996</v>
          </cell>
          <cell r="E1123">
            <v>2006</v>
          </cell>
          <cell r="F1123">
            <v>10</v>
          </cell>
          <cell r="G1123" t="str">
            <v>COMPAÑIA MINERA ANTAMINA S.A.</v>
          </cell>
          <cell r="I1123" t="str">
            <v>CONDORCOCHA</v>
          </cell>
          <cell r="J1123" t="str">
            <v>*021014&lt;br&gt;ANCASH-HUARI-SAN MARCOS</v>
          </cell>
          <cell r="K1123" t="str">
            <v>*49&lt;br&gt;RETAMOZO PLACIDO</v>
          </cell>
          <cell r="L1123" t="str">
            <v>APROBADO&lt;br/&gt;NOTIFICADO A LA EMPRESA</v>
          </cell>
          <cell r="P1123" t="str">
            <v>USD</v>
          </cell>
        </row>
        <row r="1124">
          <cell r="A1124">
            <v>1855880</v>
          </cell>
          <cell r="B1124">
            <v>1997</v>
          </cell>
          <cell r="C1124" t="str">
            <v>DIA</v>
          </cell>
          <cell r="D1124">
            <v>39843</v>
          </cell>
          <cell r="E1124">
            <v>2009</v>
          </cell>
          <cell r="F1124">
            <v>1</v>
          </cell>
          <cell r="G1124" t="str">
            <v>COMPAÑIA MINERA ANTAMINA S.A.</v>
          </cell>
          <cell r="H1124" t="str">
            <v>CONDORCOCHA</v>
          </cell>
          <cell r="I1124" t="str">
            <v>CONDORCCOCHA</v>
          </cell>
          <cell r="J1124" t="str">
            <v>*021014&lt;br&gt;ANCASH-HUARI-SAN MARCOS</v>
          </cell>
          <cell r="K1124" t="str">
            <v>*8&lt;br&gt;BREÑA TORRES GRACIELA</v>
          </cell>
          <cell r="L1124" t="str">
            <v>APROBADO&lt;br/&gt;NOTIFICADO A LA EMPRESA</v>
          </cell>
          <cell r="P1124" t="str">
            <v>USD</v>
          </cell>
        </row>
        <row r="1125">
          <cell r="A1125">
            <v>1178074</v>
          </cell>
          <cell r="B1125">
            <v>4379</v>
          </cell>
          <cell r="C1125" t="str">
            <v>EIA</v>
          </cell>
          <cell r="D1125">
            <v>35881</v>
          </cell>
          <cell r="E1125">
            <v>1998</v>
          </cell>
          <cell r="F1125">
            <v>3</v>
          </cell>
          <cell r="G1125" t="str">
            <v>COMPAÑIA MINERA ANTAMINA S.A.</v>
          </cell>
          <cell r="H1125" t="str">
            <v xml:space="preserve">ANTAMINA </v>
          </cell>
          <cell r="I1125" t="str">
            <v>DISEÑO DEL PROYECTO</v>
          </cell>
          <cell r="J1125" t="str">
            <v>*021014&lt;br&gt;ANCASH-HUARI-SAN MARCOS</v>
          </cell>
          <cell r="K1125" t="str">
            <v>*29&lt;br&gt;ARCHIVO</v>
          </cell>
          <cell r="L1125" t="str">
            <v>APROBADO</v>
          </cell>
          <cell r="P1125" t="str">
            <v>USD</v>
          </cell>
        </row>
        <row r="1126">
          <cell r="A1126">
            <v>1392040</v>
          </cell>
          <cell r="B1126">
            <v>4591</v>
          </cell>
          <cell r="C1126" t="str">
            <v>EIA</v>
          </cell>
          <cell r="D1126">
            <v>37595</v>
          </cell>
          <cell r="E1126">
            <v>2002</v>
          </cell>
          <cell r="F1126">
            <v>12</v>
          </cell>
          <cell r="G1126" t="str">
            <v>COMPAÑIA MINERA ANTAMINA S.A.</v>
          </cell>
          <cell r="H1126" t="str">
            <v xml:space="preserve">PUERTO HUARMEY </v>
          </cell>
          <cell r="I1126" t="str">
            <v>MODIFICACIÓN AL EIA - INFORME COMPLEMENTARIO</v>
          </cell>
          <cell r="J1126" t="str">
            <v>*021101&lt;br&gt;ANCASH-HUARMEY-HUARMEY</v>
          </cell>
          <cell r="K1126" t="str">
            <v>*29&lt;br&gt;ARCHIVO</v>
          </cell>
          <cell r="L1126" t="str">
            <v>APROBADO</v>
          </cell>
          <cell r="P1126" t="str">
            <v>USD</v>
          </cell>
        </row>
        <row r="1127">
          <cell r="A1127">
            <v>1613987</v>
          </cell>
          <cell r="B1127">
            <v>4736</v>
          </cell>
          <cell r="C1127" t="str">
            <v>EIA</v>
          </cell>
          <cell r="D1127">
            <v>38884</v>
          </cell>
          <cell r="E1127">
            <v>2006</v>
          </cell>
          <cell r="F1127">
            <v>6</v>
          </cell>
          <cell r="G1127" t="str">
            <v>COMPAÑIA MINERA ANTAMINA S.A.</v>
          </cell>
          <cell r="H1127" t="str">
            <v xml:space="preserve">ANTAMINA </v>
          </cell>
          <cell r="I1127" t="str">
            <v>ACTUALIZACIÓN DEL PLAN DE MANEJO AMBIENTAL</v>
          </cell>
          <cell r="J1127" t="str">
            <v>*021014&lt;br&gt;ANCASH-HUARI-SAN MARCOS</v>
          </cell>
          <cell r="K1127" t="str">
            <v>*43&lt;br&gt;LEON ALDO</v>
          </cell>
          <cell r="L1127" t="str">
            <v>APROBADO</v>
          </cell>
          <cell r="P1127" t="str">
            <v>USD</v>
          </cell>
        </row>
        <row r="1128">
          <cell r="A1128">
            <v>1707562</v>
          </cell>
          <cell r="B1128">
            <v>4803</v>
          </cell>
          <cell r="C1128" t="str">
            <v>EIA</v>
          </cell>
          <cell r="D1128">
            <v>39283</v>
          </cell>
          <cell r="E1128">
            <v>2007</v>
          </cell>
          <cell r="F1128">
            <v>7</v>
          </cell>
          <cell r="G1128" t="str">
            <v>COMPAÑIA MINERA ANTAMINA S.A.</v>
          </cell>
          <cell r="H1128" t="str">
            <v xml:space="preserve">ANTAMINA </v>
          </cell>
          <cell r="I1128" t="str">
            <v>EXPANSION DEL TAJO ABIERTO Y OPTIMIZACION DEL PROCESAMIENTO</v>
          </cell>
          <cell r="J1128" t="str">
            <v>*021014&lt;br&gt;ANCASH-HUARI-SAN MARCOS</v>
          </cell>
          <cell r="K1128" t="str">
            <v>*1&lt;br&gt;ACEVEDO FERNANDEZ ELIAS</v>
          </cell>
          <cell r="L1128" t="str">
            <v>APROBADO&lt;br/&gt;NOTIFICADO A LA EMPRESA</v>
          </cell>
          <cell r="P1128" t="str">
            <v>USD</v>
          </cell>
        </row>
        <row r="1129">
          <cell r="A1129">
            <v>1882930</v>
          </cell>
          <cell r="B1129">
            <v>4936</v>
          </cell>
          <cell r="C1129" t="str">
            <v>EIA</v>
          </cell>
          <cell r="D1129">
            <v>39941</v>
          </cell>
          <cell r="E1129">
            <v>2009</v>
          </cell>
          <cell r="F1129">
            <v>5</v>
          </cell>
          <cell r="G1129" t="str">
            <v>COMPAÑIA MINERA ANTAMINA S.A.</v>
          </cell>
          <cell r="H1129" t="str">
            <v xml:space="preserve">ANTAMINA </v>
          </cell>
          <cell r="I1129" t="str">
            <v>MOD. EIA  DENOMINADA LINEA AUX. DE TRANSM. ELÉCTR. DE 220 KV. SE VIZCARRA-SE ANT</v>
          </cell>
          <cell r="J1129" t="str">
            <v>*021014&lt;br&gt;ANCASH-HUARI-SAN MARCOS</v>
          </cell>
          <cell r="K1129" t="str">
            <v>*10&lt;br&gt;CARRANZA VALDIVIESO JOSE</v>
          </cell>
          <cell r="L1129" t="str">
            <v>APROBADO&lt;br/&gt;NOTIFICADO A LA EMPRESA</v>
          </cell>
          <cell r="P1129" t="str">
            <v>USD</v>
          </cell>
        </row>
        <row r="1130">
          <cell r="A1130">
            <v>1953558</v>
          </cell>
          <cell r="B1130">
            <v>4983</v>
          </cell>
          <cell r="C1130" t="str">
            <v>EIA</v>
          </cell>
          <cell r="D1130">
            <v>40186</v>
          </cell>
          <cell r="E1130">
            <v>2010</v>
          </cell>
          <cell r="F1130">
            <v>1</v>
          </cell>
          <cell r="G1130" t="str">
            <v>COMPAÑIA MINERA ANTAMINA S.A.</v>
          </cell>
          <cell r="H1130" t="str">
            <v xml:space="preserve">ANTAMINA </v>
          </cell>
          <cell r="I1130" t="str">
            <v xml:space="preserve">MOD. EIA DEL PROYECTO ANTAMINA VARIANTE EN EL TRAMO PUNTO "O" </v>
          </cell>
          <cell r="J1130" t="str">
            <v>*021014&lt;br&gt;ANCASH-HUARI-SAN MARCOS</v>
          </cell>
          <cell r="K1130" t="str">
            <v>*10&lt;br&gt;CARRANZA VALDIVIESO JOSE</v>
          </cell>
          <cell r="L1130" t="str">
            <v>APROBADO</v>
          </cell>
          <cell r="P1130" t="str">
            <v>USD</v>
          </cell>
        </row>
        <row r="1131">
          <cell r="A1131">
            <v>2007217</v>
          </cell>
          <cell r="B1131">
            <v>5022</v>
          </cell>
          <cell r="C1131" t="str">
            <v>EIA</v>
          </cell>
          <cell r="D1131">
            <v>40364</v>
          </cell>
          <cell r="E1131">
            <v>2010</v>
          </cell>
          <cell r="F1131">
            <v>7</v>
          </cell>
          <cell r="G1131" t="str">
            <v>COMPAÑIA MINERA ANTAMINA S.A.</v>
          </cell>
          <cell r="H1131" t="str">
            <v xml:space="preserve">ANTAMINA </v>
          </cell>
          <cell r="I1131" t="str">
            <v>INCREMENTO DE RESERVA Y OPTIMIZACION DEL PLAN DE MINADO MOD EIA</v>
          </cell>
          <cell r="J1131" t="str">
            <v>*021014&lt;br&gt;ANCASH-HUARI-SAN MARCOS</v>
          </cell>
          <cell r="K1131" t="str">
            <v>*10&lt;br&gt;CARRANZA VALDIVIESO JOSE</v>
          </cell>
          <cell r="L1131" t="str">
            <v>APROBADO&lt;br/&gt;NOTIFICADO A LA EMPRESA</v>
          </cell>
          <cell r="M1131" t="str">
            <v>ResDirec-0046-2015/MEM-DGAAM</v>
          </cell>
          <cell r="N1131" t="str">
            <v>26/01/2015</v>
          </cell>
          <cell r="P1131" t="str">
            <v>USD</v>
          </cell>
        </row>
        <row r="1132">
          <cell r="A1132">
            <v>2456804</v>
          </cell>
          <cell r="B1132">
            <v>5022</v>
          </cell>
          <cell r="C1132" t="str">
            <v>ITS</v>
          </cell>
          <cell r="D1132">
            <v>41984</v>
          </cell>
          <cell r="E1132">
            <v>2014</v>
          </cell>
          <cell r="F1132">
            <v>12</v>
          </cell>
          <cell r="G1132" t="str">
            <v>COMPAÑIA MINERA ANTAMINA S.A.</v>
          </cell>
          <cell r="H1132" t="str">
            <v xml:space="preserve">ANTAMINA </v>
          </cell>
          <cell r="I1132" t="str">
            <v>MODIFICACIONES A LA INFRAESTRUCTURA AUXILIAR Y COMPLEMENTARIA DE MINA Y EXTENSI¿ DEL BOTADERO ESTE</v>
          </cell>
          <cell r="J1132" t="str">
            <v>*021014&lt;br&gt;ANCASH-HUARI-SAN MARCOS</v>
          </cell>
          <cell r="K1132" t="str">
            <v>*1&lt;br&gt;ACEVEDO FERNANDEZ ELIAS,*311&lt;br&gt;ROJAS VALLADARES, TANIA LUPE,*299&lt;br&gt;REYES UBILLUS ISMAEL,*298&lt;br&gt;LOPEZ ROMERO, RICHARD (APOYO),*288&lt;br&gt;RUESTA RUIZ, PEDRO,*220&lt;br&gt;VILLACORTA OLAZA MARCO ANTONIO,*25&lt;br&gt;PRADO VELASQUEZ ALFONSO,*20&lt;br&gt;LEON IRIARTE MARITZA</v>
          </cell>
          <cell r="L1132" t="str">
            <v>CONFORME&lt;br/&gt;NOTIFICADO A LA EMPRESA</v>
          </cell>
          <cell r="M1132" t="str">
            <v>ResDirec-0046-2015/MEM-DGAAM</v>
          </cell>
          <cell r="N1132" t="str">
            <v>26/01/2015</v>
          </cell>
          <cell r="O1132">
            <v>86600000</v>
          </cell>
        </row>
        <row r="1133">
          <cell r="A1133">
            <v>2018084</v>
          </cell>
          <cell r="B1133">
            <v>5028</v>
          </cell>
          <cell r="C1133" t="str">
            <v>EIA</v>
          </cell>
          <cell r="D1133">
            <v>40397</v>
          </cell>
          <cell r="E1133">
            <v>2010</v>
          </cell>
          <cell r="F1133">
            <v>8</v>
          </cell>
          <cell r="G1133" t="str">
            <v>COMPAÑIA MINERA ANTAMINA S.A.</v>
          </cell>
          <cell r="H1133" t="str">
            <v xml:space="preserve">ANTAMINA </v>
          </cell>
          <cell r="I1133" t="str">
            <v>MODIFICACION EIA LINEA AUXILIAR DE TRANSMISION ELECTRICA EN 220KV  ANTAMINA</v>
          </cell>
          <cell r="J1133" t="str">
            <v>*021014&lt;br&gt;ANCASH-HUARI-SAN MARCOS</v>
          </cell>
          <cell r="K1133" t="str">
            <v>*10&lt;br&gt;CARRANZA VALDIVIESO JOSE</v>
          </cell>
          <cell r="L1133" t="str">
            <v>APROBADO&lt;br/&gt;NOTIFICADO A LA EMPRESA</v>
          </cell>
          <cell r="M1133" t="str">
            <v>ResDirec-0375-2014/MEM-DGAAM</v>
          </cell>
          <cell r="N1133" t="str">
            <v>22/07/2014</v>
          </cell>
          <cell r="P1133" t="str">
            <v>USD</v>
          </cell>
        </row>
        <row r="1134">
          <cell r="A1134">
            <v>2423207</v>
          </cell>
          <cell r="B1134">
            <v>5348</v>
          </cell>
          <cell r="C1134" t="str">
            <v>ITS</v>
          </cell>
          <cell r="D1134">
            <v>41862</v>
          </cell>
          <cell r="E1134">
            <v>2014</v>
          </cell>
          <cell r="F1134">
            <v>8</v>
          </cell>
          <cell r="G1134" t="str">
            <v>COMPAÑIA MINERA ANTAMINA S.A.</v>
          </cell>
          <cell r="H1134" t="str">
            <v xml:space="preserve">ANTAMINA </v>
          </cell>
          <cell r="I1134" t="str">
            <v>MODIFICACION DEL METODO DE CONSTRUCCION DE LA PRESA DE RELAVES - LINEA CENTRAL</v>
          </cell>
          <cell r="J1134" t="str">
            <v>*021014&lt;br&gt;ANCASH-HUARI-SAN MARCOS</v>
          </cell>
          <cell r="K1134" t="str">
            <v>*10&lt;br&gt;CARRANZA VALDIVIESO JOSE,*300&lt;br&gt;CRUZ CORONEL, HUMBERTO,*290&lt;br&gt;TENORIO MUNAYLLA, FABIANA (APOYO),*288&lt;br&gt;RUESTA RUIZ, PEDRO,*263&lt;br&gt;PINEDO REA, PAOLA VANESSA,*25&lt;br&gt;PRADO VELASQUEZ ALFONSO</v>
          </cell>
          <cell r="L1134" t="str">
            <v>CONFORME&lt;br/&gt;NOTIFICADO A LA EMPRESA</v>
          </cell>
          <cell r="M1134" t="str">
            <v>ResDirec-0507-2014/MEM-DGAAM</v>
          </cell>
          <cell r="N1134" t="str">
            <v>07/10/2014</v>
          </cell>
          <cell r="O1134">
            <v>230000000</v>
          </cell>
        </row>
        <row r="1135">
          <cell r="A1135">
            <v>2563860</v>
          </cell>
          <cell r="B1135">
            <v>6114</v>
          </cell>
          <cell r="C1135" t="str">
            <v>ITS</v>
          </cell>
          <cell r="D1135">
            <v>42362</v>
          </cell>
          <cell r="E1135">
            <v>2015</v>
          </cell>
          <cell r="F1135">
            <v>12</v>
          </cell>
          <cell r="G1135" t="str">
            <v>COMPAÑIA MINERA ANTAMINA S.A.</v>
          </cell>
          <cell r="H1135" t="str">
            <v xml:space="preserve">ANTAMINA </v>
          </cell>
          <cell r="I1135" t="str">
            <v>INCREMENTO DE RESERVA Y OPTIMIZACION DEL PLAN DE MINADO MOD EIA</v>
          </cell>
          <cell r="J1135" t="str">
            <v>*021014&lt;br&gt;ANCASH-HUARI-SAN MARCOS</v>
          </cell>
          <cell r="K1135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1135" t="str">
            <v>CONFORME&lt;br/&gt;NOTIFICADO A LA EMPRESA</v>
          </cell>
          <cell r="M1135" t="str">
            <v>ResDirec-0124-2016/MEM-DGAAM</v>
          </cell>
          <cell r="N1135" t="str">
            <v>28/04/2016</v>
          </cell>
          <cell r="O1135">
            <v>50000000</v>
          </cell>
        </row>
        <row r="1136">
          <cell r="A1136">
            <v>1626538</v>
          </cell>
          <cell r="B1136">
            <v>6318</v>
          </cell>
          <cell r="C1136" t="str">
            <v>PC</v>
          </cell>
          <cell r="D1136">
            <v>38945</v>
          </cell>
          <cell r="E1136">
            <v>2006</v>
          </cell>
          <cell r="F1136">
            <v>8</v>
          </cell>
          <cell r="G1136" t="str">
            <v>COMPAÑIA MINERA ANTAMINA S.A.</v>
          </cell>
          <cell r="H1136" t="str">
            <v xml:space="preserve">ANTAMINA </v>
          </cell>
          <cell r="I1136" t="str">
            <v>PLAN DE CIERRE DE LA MINA ANTAMINA</v>
          </cell>
          <cell r="J1136" t="str">
            <v>*021014&lt;br&gt;ANCASH-HUARI-SAN MARCOS</v>
          </cell>
          <cell r="K1136" t="str">
            <v>*21&lt;br&gt;PAREDES PACHECO RUFO</v>
          </cell>
          <cell r="L1136" t="str">
            <v>APROBADO&lt;br/&gt;NOTIFICADO A LA EMPRESA</v>
          </cell>
          <cell r="P1136" t="str">
            <v>USD</v>
          </cell>
        </row>
        <row r="1137">
          <cell r="A1137">
            <v>2026999</v>
          </cell>
          <cell r="B1137">
            <v>6460</v>
          </cell>
          <cell r="C1137" t="str">
            <v>PC</v>
          </cell>
          <cell r="D1137">
            <v>40431</v>
          </cell>
          <cell r="E1137">
            <v>2010</v>
          </cell>
          <cell r="F1137">
            <v>9</v>
          </cell>
          <cell r="G1137" t="str">
            <v>COMPAÑIA MINERA ANTAMINA S.A.</v>
          </cell>
          <cell r="H1137" t="str">
            <v xml:space="preserve">ANTAMINA </v>
          </cell>
          <cell r="I1137" t="str">
            <v>PLAN DE CIERRE ANTAMINA</v>
          </cell>
          <cell r="J1137" t="str">
            <v>*021014&lt;br&gt;ANCASH-HUARI-SAN MARCOS</v>
          </cell>
          <cell r="K1137" t="str">
            <v>*21&lt;br&gt;PAREDES PACHECO RUFO</v>
          </cell>
          <cell r="L1137" t="str">
            <v>APROBADO&lt;br/&gt;NOTIFICADO A LA EMPRESA</v>
          </cell>
          <cell r="P1137" t="str">
            <v>USD</v>
          </cell>
        </row>
        <row r="1138">
          <cell r="A1138">
            <v>2168740</v>
          </cell>
          <cell r="B1138">
            <v>6531</v>
          </cell>
          <cell r="C1138" t="str">
            <v>PC</v>
          </cell>
          <cell r="D1138">
            <v>40956</v>
          </cell>
          <cell r="E1138">
            <v>2012</v>
          </cell>
          <cell r="F1138">
            <v>2</v>
          </cell>
          <cell r="G1138" t="str">
            <v>COMPAÑIA MINERA ANTAMINA S.A.</v>
          </cell>
          <cell r="H1138" t="str">
            <v xml:space="preserve">ANTAMINA </v>
          </cell>
          <cell r="I1138" t="str">
            <v>ACTUALIZACION PLAN DE CIERRE DE MINAS UNIDAD ANTAMINA</v>
          </cell>
          <cell r="J1138" t="str">
            <v>*021014&lt;br&gt;ANCASH-HUARI-SAN MARCOS</v>
          </cell>
          <cell r="K1138" t="str">
            <v>*21&lt;br&gt;PAREDES PACHECO RUFO</v>
          </cell>
          <cell r="L1138" t="str">
            <v>APROBADO&lt;br/&gt;NOTIFICADO A LA EMPRESA</v>
          </cell>
          <cell r="P1138" t="str">
            <v>USD</v>
          </cell>
        </row>
        <row r="1139">
          <cell r="A1139">
            <v>2563642</v>
          </cell>
          <cell r="B1139">
            <v>6802</v>
          </cell>
          <cell r="C1139" t="str">
            <v>PC</v>
          </cell>
          <cell r="D1139">
            <v>42361</v>
          </cell>
          <cell r="E1139">
            <v>2015</v>
          </cell>
          <cell r="F1139">
            <v>12</v>
          </cell>
          <cell r="G1139" t="str">
            <v>COMPAÑIA MINERA ANTAMINA S.A.</v>
          </cell>
          <cell r="H1139" t="str">
            <v xml:space="preserve">ANTAMINA </v>
          </cell>
          <cell r="I1139" t="str">
            <v>ACTUALIZACION DE PLAN DE CIERRE DE MINAS DE LA UNIDAD MINERA ANTAMINA</v>
          </cell>
          <cell r="J1139" t="str">
            <v>*021014&lt;br&gt;ANCASH-HUARI-SAN MARCOS</v>
          </cell>
          <cell r="K1139" t="str">
            <v>*24&lt;br&gt;PORTILLA CORNEJO MATEO</v>
          </cell>
          <cell r="L1139" t="str">
            <v>EVALUACIÓN</v>
          </cell>
          <cell r="P1139" t="str">
            <v>USD</v>
          </cell>
        </row>
        <row r="1140">
          <cell r="A1140">
            <v>1231315</v>
          </cell>
          <cell r="B1140">
            <v>425</v>
          </cell>
          <cell r="C1140" t="str">
            <v>EIAsd</v>
          </cell>
          <cell r="D1140">
            <v>36284</v>
          </cell>
          <cell r="E1140">
            <v>1999</v>
          </cell>
          <cell r="F1140">
            <v>5</v>
          </cell>
          <cell r="G1140" t="str">
            <v>COMPAÑIA MINERA ANTAPACCAY S.A.</v>
          </cell>
          <cell r="H1140" t="str">
            <v>ANTAPACCAY (AIRE)</v>
          </cell>
          <cell r="I1140" t="str">
            <v>EXPLORACION</v>
          </cell>
          <cell r="J1140" t="str">
            <v>*080801&lt;br&gt;CUSCO-ESPINAR-ESPINAR</v>
          </cell>
          <cell r="K1140" t="str">
            <v>*29&lt;br&gt;ARCHIVO</v>
          </cell>
          <cell r="L1140" t="str">
            <v>APROBADO</v>
          </cell>
          <cell r="P1140" t="str">
            <v>USD</v>
          </cell>
        </row>
        <row r="1141">
          <cell r="A1141">
            <v>1235248</v>
          </cell>
          <cell r="B1141">
            <v>466</v>
          </cell>
          <cell r="C1141" t="str">
            <v>EIAsd</v>
          </cell>
          <cell r="D1141">
            <v>36312</v>
          </cell>
          <cell r="E1141">
            <v>1999</v>
          </cell>
          <cell r="F1141">
            <v>6</v>
          </cell>
          <cell r="G1141" t="str">
            <v>COMPAÑIA MINERA ANTAPACCAY S.A.</v>
          </cell>
          <cell r="H1141" t="str">
            <v>COROCCOHUAYCO</v>
          </cell>
          <cell r="I1141" t="str">
            <v>PERFORACIONES COMPLEMENTARIAS</v>
          </cell>
          <cell r="J1141" t="str">
            <v>*080801&lt;br&gt;CUSCO-ESPINAR-ESPINAR</v>
          </cell>
          <cell r="K1141" t="str">
            <v>*44&lt;br&gt;MEDINA FERNANDO</v>
          </cell>
          <cell r="L1141" t="str">
            <v>CONCLUIDO</v>
          </cell>
          <cell r="P1141" t="str">
            <v>USD</v>
          </cell>
        </row>
        <row r="1142">
          <cell r="A1142">
            <v>1213006</v>
          </cell>
          <cell r="B1142">
            <v>400</v>
          </cell>
          <cell r="C1142" t="str">
            <v>DIA</v>
          </cell>
          <cell r="D1142">
            <v>36126</v>
          </cell>
          <cell r="E1142">
            <v>1998</v>
          </cell>
          <cell r="F1142">
            <v>11</v>
          </cell>
          <cell r="G1142" t="str">
            <v>COMPAÑIA MINERA ANTAPACCAY S.A.</v>
          </cell>
          <cell r="H1142" t="str">
            <v>ATALAYA</v>
          </cell>
          <cell r="I1142" t="str">
            <v>ATALAYA</v>
          </cell>
          <cell r="J1142" t="str">
            <v>*080801&lt;br&gt;CUSCO-ESPINAR-ESPINAR</v>
          </cell>
          <cell r="K1142" t="str">
            <v>*44&lt;br&gt;MEDINA FERNANDO</v>
          </cell>
          <cell r="L1142" t="str">
            <v>APROBADO</v>
          </cell>
          <cell r="P1142" t="str">
            <v>USD</v>
          </cell>
        </row>
        <row r="1143">
          <cell r="A1143">
            <v>1213009</v>
          </cell>
          <cell r="B1143">
            <v>401</v>
          </cell>
          <cell r="C1143" t="str">
            <v>DIA</v>
          </cell>
          <cell r="D1143">
            <v>36126</v>
          </cell>
          <cell r="E1143">
            <v>1998</v>
          </cell>
          <cell r="F1143">
            <v>11</v>
          </cell>
          <cell r="G1143" t="str">
            <v>COMPAÑIA MINERA ANTAPACCAY S.A.</v>
          </cell>
          <cell r="I1143" t="str">
            <v>ALTUARCA</v>
          </cell>
          <cell r="J1143" t="str">
            <v>*080801&lt;br&gt;CUSCO-ESPINAR-ESPINAR</v>
          </cell>
          <cell r="K1143" t="str">
            <v>*44&lt;br&gt;MEDINA FERNANDO</v>
          </cell>
          <cell r="L1143" t="str">
            <v>APROBADO</v>
          </cell>
          <cell r="P1143" t="str">
            <v>USD</v>
          </cell>
        </row>
        <row r="1144">
          <cell r="A1144">
            <v>1278553</v>
          </cell>
          <cell r="B1144">
            <v>525</v>
          </cell>
          <cell r="C1144" t="str">
            <v>DIA</v>
          </cell>
          <cell r="D1144">
            <v>36651</v>
          </cell>
          <cell r="E1144">
            <v>2000</v>
          </cell>
          <cell r="F1144">
            <v>5</v>
          </cell>
          <cell r="G1144" t="str">
            <v>COMPAÑIA MINERA ANTAPACCAY S.A.</v>
          </cell>
          <cell r="H1144" t="str">
            <v>CHULPIA</v>
          </cell>
          <cell r="I1144" t="str">
            <v>CHULPIA</v>
          </cell>
          <cell r="J1144" t="str">
            <v>*080805&lt;br&gt;CUSCO-ESPINAR-PALLPATA</v>
          </cell>
          <cell r="K1144" t="str">
            <v>*1&lt;br&gt;ACEVEDO FERNANDEZ ELIAS</v>
          </cell>
          <cell r="L1144" t="str">
            <v>APROBADO</v>
          </cell>
          <cell r="P1144" t="str">
            <v>USD</v>
          </cell>
        </row>
        <row r="1145">
          <cell r="A1145">
            <v>1281941</v>
          </cell>
          <cell r="B1145">
            <v>540</v>
          </cell>
          <cell r="C1145" t="str">
            <v>DIA</v>
          </cell>
          <cell r="D1145">
            <v>36686</v>
          </cell>
          <cell r="E1145">
            <v>2000</v>
          </cell>
          <cell r="F1145">
            <v>6</v>
          </cell>
          <cell r="G1145" t="str">
            <v>COMPAÑIA MINERA ANTAPACCAY S.A.</v>
          </cell>
          <cell r="H1145" t="str">
            <v>CHORRO</v>
          </cell>
          <cell r="I1145" t="str">
            <v>CHORRO</v>
          </cell>
          <cell r="J1145" t="str">
            <v>*180101&lt;br&gt;MOQUEGUA-MARISCAL NIETO-MOQUEGUA</v>
          </cell>
          <cell r="K1145" t="str">
            <v>*1&lt;br&gt;ACEVEDO FERNANDEZ ELIAS</v>
          </cell>
          <cell r="L1145" t="str">
            <v>APROBADO</v>
          </cell>
          <cell r="P1145" t="str">
            <v>USD</v>
          </cell>
        </row>
        <row r="1146">
          <cell r="A1146">
            <v>1389108</v>
          </cell>
          <cell r="B1146">
            <v>803</v>
          </cell>
          <cell r="C1146" t="str">
            <v>DIA</v>
          </cell>
          <cell r="D1146">
            <v>37572</v>
          </cell>
          <cell r="E1146">
            <v>2002</v>
          </cell>
          <cell r="F1146">
            <v>11</v>
          </cell>
          <cell r="G1146" t="str">
            <v>COMPAÑIA MINERA ANTAPACCAY S.A.</v>
          </cell>
          <cell r="H1146" t="str">
            <v>BAMBAS ESTE</v>
          </cell>
          <cell r="I1146" t="str">
            <v>BAMBAS ESTE</v>
          </cell>
          <cell r="J1146" t="str">
            <v>*030506&lt;br&gt;APURIMAC-COTABAMBAS-CHALLHUAHUACHO</v>
          </cell>
          <cell r="K1146" t="str">
            <v>*35&lt;br&gt;BLANCO IRMA</v>
          </cell>
          <cell r="L1146" t="str">
            <v>APROBADO</v>
          </cell>
          <cell r="P1146" t="str">
            <v>USD</v>
          </cell>
        </row>
        <row r="1147">
          <cell r="A1147">
            <v>1406998</v>
          </cell>
          <cell r="B1147">
            <v>851</v>
          </cell>
          <cell r="C1147" t="str">
            <v>DIA</v>
          </cell>
          <cell r="D1147">
            <v>37718</v>
          </cell>
          <cell r="E1147">
            <v>2003</v>
          </cell>
          <cell r="F1147">
            <v>4</v>
          </cell>
          <cell r="G1147" t="str">
            <v>COMPAÑIA MINERA ANTAPACCAY S.A.</v>
          </cell>
          <cell r="H1147" t="str">
            <v>MARIA BOMBON</v>
          </cell>
          <cell r="I1147" t="str">
            <v>MARIA BOMBON</v>
          </cell>
          <cell r="J1147" t="str">
            <v>*040706&lt;br&gt;AREQUIPA-ISLAY-PUNTA DE BOMBON</v>
          </cell>
          <cell r="K1147" t="str">
            <v>*35&lt;br&gt;BLANCO IRMA</v>
          </cell>
          <cell r="L1147" t="str">
            <v>APROBADO</v>
          </cell>
          <cell r="P1147" t="str">
            <v>USD</v>
          </cell>
        </row>
        <row r="1148">
          <cell r="A1148">
            <v>1406999</v>
          </cell>
          <cell r="B1148">
            <v>852</v>
          </cell>
          <cell r="C1148" t="str">
            <v>DIA</v>
          </cell>
          <cell r="D1148">
            <v>37718</v>
          </cell>
          <cell r="E1148">
            <v>2003</v>
          </cell>
          <cell r="F1148">
            <v>4</v>
          </cell>
          <cell r="G1148" t="str">
            <v>COMPAÑIA MINERA ANTAPACCAY S.A.</v>
          </cell>
          <cell r="H1148" t="str">
            <v>SAN JOSE</v>
          </cell>
          <cell r="I1148" t="str">
            <v>SAN JOSE</v>
          </cell>
          <cell r="J1148" t="str">
            <v>*040108&lt;br&gt;AREQUIPA-AREQUIPA-LA JOYA</v>
          </cell>
          <cell r="K1148" t="str">
            <v>*1&lt;br&gt;ACEVEDO FERNANDEZ ELIAS</v>
          </cell>
          <cell r="L1148" t="str">
            <v>APROBADO</v>
          </cell>
          <cell r="P1148" t="str">
            <v>USD</v>
          </cell>
        </row>
        <row r="1149">
          <cell r="A1149">
            <v>1407000</v>
          </cell>
          <cell r="B1149">
            <v>853</v>
          </cell>
          <cell r="C1149" t="str">
            <v>DIA</v>
          </cell>
          <cell r="D1149">
            <v>37718</v>
          </cell>
          <cell r="E1149">
            <v>2003</v>
          </cell>
          <cell r="F1149">
            <v>4</v>
          </cell>
          <cell r="G1149" t="str">
            <v>COMPAÑIA MINERA ANTAPACCAY S.A.</v>
          </cell>
          <cell r="H1149" t="str">
            <v>LINGA WEST</v>
          </cell>
          <cell r="I1149" t="str">
            <v>LINGA WEST</v>
          </cell>
          <cell r="J1149" t="str">
            <v>*040701&lt;br&gt;AREQUIPA-ISLAY-MOLLENDO</v>
          </cell>
          <cell r="K1149" t="str">
            <v>*35&lt;br&gt;BLANCO IRMA</v>
          </cell>
          <cell r="L1149" t="str">
            <v>APROBADO</v>
          </cell>
          <cell r="P1149" t="str">
            <v>USD</v>
          </cell>
        </row>
        <row r="1150">
          <cell r="A1150">
            <v>1407001</v>
          </cell>
          <cell r="B1150">
            <v>854</v>
          </cell>
          <cell r="C1150" t="str">
            <v>DIA</v>
          </cell>
          <cell r="D1150">
            <v>37718</v>
          </cell>
          <cell r="E1150">
            <v>2003</v>
          </cell>
          <cell r="F1150">
            <v>4</v>
          </cell>
          <cell r="G1150" t="str">
            <v>COMPAÑIA MINERA ANTAPACCAY S.A.</v>
          </cell>
          <cell r="I1150" t="str">
            <v>LA JOYA</v>
          </cell>
          <cell r="J1150" t="str">
            <v>*040701&lt;br&gt;AREQUIPA-ISLAY-MOLLENDO</v>
          </cell>
          <cell r="K1150" t="str">
            <v>*1&lt;br&gt;ACEVEDO FERNANDEZ ELIAS</v>
          </cell>
          <cell r="L1150" t="str">
            <v>APROBADO</v>
          </cell>
          <cell r="P1150" t="str">
            <v>USD</v>
          </cell>
        </row>
        <row r="1151">
          <cell r="A1151">
            <v>1431595</v>
          </cell>
          <cell r="B1151">
            <v>943</v>
          </cell>
          <cell r="C1151" t="str">
            <v>DIA</v>
          </cell>
          <cell r="D1151">
            <v>37900</v>
          </cell>
          <cell r="E1151">
            <v>2003</v>
          </cell>
          <cell r="F1151">
            <v>10</v>
          </cell>
          <cell r="G1151" t="str">
            <v>COMPAÑIA MINERA ANTAPACCAY S.A.</v>
          </cell>
          <cell r="H1151" t="str">
            <v>SANTANA</v>
          </cell>
          <cell r="I1151" t="str">
            <v>SANTANA</v>
          </cell>
          <cell r="J1151" t="str">
            <v>*230105&lt;br&gt;TACNA-TACNA-INCLAN</v>
          </cell>
          <cell r="K1151" t="str">
            <v>*1&lt;br&gt;ACEVEDO FERNANDEZ ELIAS</v>
          </cell>
          <cell r="L1151" t="str">
            <v>APROBADO</v>
          </cell>
          <cell r="P1151" t="str">
            <v>USD</v>
          </cell>
        </row>
        <row r="1152">
          <cell r="A1152">
            <v>1431597</v>
          </cell>
          <cell r="B1152">
            <v>944</v>
          </cell>
          <cell r="C1152" t="str">
            <v>DIA</v>
          </cell>
          <cell r="D1152">
            <v>37900</v>
          </cell>
          <cell r="E1152">
            <v>2003</v>
          </cell>
          <cell r="F1152">
            <v>10</v>
          </cell>
          <cell r="G1152" t="str">
            <v>COMPAÑIA MINERA ANTAPACCAY S.A.</v>
          </cell>
          <cell r="H1152" t="str">
            <v>RICARDO</v>
          </cell>
          <cell r="I1152" t="str">
            <v>RICARDO</v>
          </cell>
          <cell r="J1152" t="str">
            <v>*230105&lt;br&gt;TACNA-TACNA-INCLAN</v>
          </cell>
          <cell r="K1152" t="str">
            <v>*1&lt;br&gt;ACEVEDO FERNANDEZ ELIAS</v>
          </cell>
          <cell r="L1152" t="str">
            <v>ABANDONO</v>
          </cell>
          <cell r="P1152" t="str">
            <v>USD</v>
          </cell>
        </row>
        <row r="1153">
          <cell r="A1153">
            <v>1431598</v>
          </cell>
          <cell r="B1153">
            <v>945</v>
          </cell>
          <cell r="C1153" t="str">
            <v>DIA</v>
          </cell>
          <cell r="D1153">
            <v>37900</v>
          </cell>
          <cell r="E1153">
            <v>2003</v>
          </cell>
          <cell r="F1153">
            <v>10</v>
          </cell>
          <cell r="G1153" t="str">
            <v>COMPAÑIA MINERA ANTAPACCAY S.A.</v>
          </cell>
          <cell r="H1153" t="str">
            <v>PIEDEMONT</v>
          </cell>
          <cell r="I1153" t="str">
            <v>PIEDEMONT</v>
          </cell>
          <cell r="J1153" t="str">
            <v>*230105&lt;br&gt;TACNA-TACNA-INCLAN</v>
          </cell>
          <cell r="K1153" t="str">
            <v>*1&lt;br&gt;ACEVEDO FERNANDEZ ELIAS</v>
          </cell>
          <cell r="L1153" t="str">
            <v>ABANDONO</v>
          </cell>
          <cell r="P1153" t="str">
            <v>USD</v>
          </cell>
        </row>
        <row r="1154">
          <cell r="A1154">
            <v>1431599</v>
          </cell>
          <cell r="B1154">
            <v>946</v>
          </cell>
          <cell r="C1154" t="str">
            <v>DIA</v>
          </cell>
          <cell r="D1154">
            <v>37900</v>
          </cell>
          <cell r="E1154">
            <v>2003</v>
          </cell>
          <cell r="F1154">
            <v>10</v>
          </cell>
          <cell r="G1154" t="str">
            <v>COMPAÑIA MINERA ANTAPACCAY S.A.</v>
          </cell>
          <cell r="H1154" t="str">
            <v>SALCHICHA</v>
          </cell>
          <cell r="I1154" t="str">
            <v>SALCHICHA</v>
          </cell>
          <cell r="J1154" t="str">
            <v>*230303&lt;br&gt;TACNA-JORGE BASADRE-ITE</v>
          </cell>
          <cell r="K1154" t="str">
            <v>*1&lt;br&gt;ACEVEDO FERNANDEZ ELIAS</v>
          </cell>
          <cell r="L1154" t="str">
            <v>ABANDONO</v>
          </cell>
          <cell r="P1154" t="str">
            <v>USD</v>
          </cell>
        </row>
        <row r="1155">
          <cell r="A1155">
            <v>1431775</v>
          </cell>
          <cell r="B1155">
            <v>947</v>
          </cell>
          <cell r="C1155" t="str">
            <v>DIA</v>
          </cell>
          <cell r="D1155">
            <v>37901</v>
          </cell>
          <cell r="E1155">
            <v>2003</v>
          </cell>
          <cell r="F1155">
            <v>10</v>
          </cell>
          <cell r="G1155" t="str">
            <v>COMPAÑIA MINERA ANTAPACCAY S.A.</v>
          </cell>
          <cell r="H1155" t="str">
            <v>PAMPA CLEMESI</v>
          </cell>
          <cell r="I1155" t="str">
            <v>PAMPA CLEMESI</v>
          </cell>
          <cell r="J1155" t="str">
            <v>*180101&lt;br&gt;MOQUEGUA-MARISCAL NIETO-MOQUEGUA</v>
          </cell>
          <cell r="K1155" t="str">
            <v>*1&lt;br&gt;ACEVEDO FERNANDEZ ELIAS</v>
          </cell>
          <cell r="L1155" t="str">
            <v>ABANDONO</v>
          </cell>
          <cell r="P1155" t="str">
            <v>USD</v>
          </cell>
        </row>
        <row r="1156">
          <cell r="A1156">
            <v>1436194</v>
          </cell>
          <cell r="B1156">
            <v>963</v>
          </cell>
          <cell r="C1156" t="str">
            <v>DIA</v>
          </cell>
          <cell r="D1156">
            <v>37928</v>
          </cell>
          <cell r="E1156">
            <v>2003</v>
          </cell>
          <cell r="F1156">
            <v>11</v>
          </cell>
          <cell r="G1156" t="str">
            <v>COMPAÑIA MINERA ANTAPACCAY S.A.</v>
          </cell>
          <cell r="H1156" t="str">
            <v>CLEMESI</v>
          </cell>
          <cell r="I1156" t="str">
            <v>CLEMESI</v>
          </cell>
          <cell r="J1156" t="str">
            <v>*180101&lt;br&gt;MOQUEGUA-MARISCAL NIETO-MOQUEGUA</v>
          </cell>
          <cell r="K1156" t="str">
            <v>*1&lt;br&gt;ACEVEDO FERNANDEZ ELIAS</v>
          </cell>
          <cell r="L1156" t="str">
            <v>ABANDONO</v>
          </cell>
          <cell r="P1156" t="str">
            <v>USD</v>
          </cell>
        </row>
        <row r="1157">
          <cell r="A1157">
            <v>1436198</v>
          </cell>
          <cell r="B1157">
            <v>964</v>
          </cell>
          <cell r="C1157" t="str">
            <v>DIA</v>
          </cell>
          <cell r="D1157">
            <v>37928</v>
          </cell>
          <cell r="E1157">
            <v>2003</v>
          </cell>
          <cell r="F1157">
            <v>11</v>
          </cell>
          <cell r="G1157" t="str">
            <v>COMPAÑIA MINERA ANTAPACCAY S.A.</v>
          </cell>
          <cell r="H1157" t="str">
            <v>PIEDEMONT EAST</v>
          </cell>
          <cell r="I1157" t="str">
            <v>PIEDEMONT EAST</v>
          </cell>
          <cell r="J1157" t="str">
            <v>*230102&lt;br&gt;TACNA-TACNA-ALTO DE LA ALIANZA</v>
          </cell>
          <cell r="K1157" t="str">
            <v>*1&lt;br&gt;ACEVEDO FERNANDEZ ELIAS</v>
          </cell>
          <cell r="L1157" t="str">
            <v>APROBADO</v>
          </cell>
          <cell r="P1157" t="str">
            <v>USD</v>
          </cell>
        </row>
        <row r="1158">
          <cell r="A1158">
            <v>1440078</v>
          </cell>
          <cell r="B1158">
            <v>972</v>
          </cell>
          <cell r="C1158" t="str">
            <v>DIA</v>
          </cell>
          <cell r="D1158">
            <v>37942</v>
          </cell>
          <cell r="E1158">
            <v>2003</v>
          </cell>
          <cell r="F1158">
            <v>11</v>
          </cell>
          <cell r="G1158" t="str">
            <v>COMPAÑIA MINERA ANTAPACCAY S.A.</v>
          </cell>
          <cell r="H1158" t="str">
            <v>COYUNGO</v>
          </cell>
          <cell r="I1158" t="str">
            <v>COYUNGO 1</v>
          </cell>
          <cell r="J1158" t="str">
            <v>*110111&lt;br&gt;ICA-ICA-SANTIAGO</v>
          </cell>
          <cell r="K1158" t="str">
            <v>*1&lt;br&gt;ACEVEDO FERNANDEZ ELIAS</v>
          </cell>
          <cell r="L1158" t="str">
            <v>APROBADO</v>
          </cell>
          <cell r="P1158" t="str">
            <v>USD</v>
          </cell>
        </row>
        <row r="1159">
          <cell r="A1159">
            <v>1440429</v>
          </cell>
          <cell r="B1159">
            <v>973</v>
          </cell>
          <cell r="C1159" t="str">
            <v>DIA</v>
          </cell>
          <cell r="D1159">
            <v>37944</v>
          </cell>
          <cell r="E1159">
            <v>2003</v>
          </cell>
          <cell r="F1159">
            <v>11</v>
          </cell>
          <cell r="G1159" t="str">
            <v>COMPAÑIA MINERA ANTAPACCAY S.A.</v>
          </cell>
          <cell r="H1159" t="str">
            <v>YAUCA 1</v>
          </cell>
          <cell r="I1159" t="str">
            <v>YAUCA 1</v>
          </cell>
          <cell r="J1159" t="str">
            <v>*040302&lt;br&gt;AREQUIPA-CARAVELI-ACARI</v>
          </cell>
          <cell r="K1159" t="str">
            <v>*1&lt;br&gt;ACEVEDO FERNANDEZ ELIAS</v>
          </cell>
          <cell r="L1159" t="str">
            <v>APROBADO</v>
          </cell>
          <cell r="P1159" t="str">
            <v>USD</v>
          </cell>
        </row>
        <row r="1160">
          <cell r="A1160">
            <v>1489709</v>
          </cell>
          <cell r="B1160">
            <v>1128</v>
          </cell>
          <cell r="C1160" t="str">
            <v>DIA</v>
          </cell>
          <cell r="D1160">
            <v>38240</v>
          </cell>
          <cell r="E1160">
            <v>2004</v>
          </cell>
          <cell r="F1160">
            <v>9</v>
          </cell>
          <cell r="G1160" t="str">
            <v>COMPAÑIA MINERA ANTAPACCAY S.A.</v>
          </cell>
          <cell r="H1160" t="str">
            <v>ALTO HUANCANE</v>
          </cell>
          <cell r="I1160" t="str">
            <v>ALTO HUANCANE</v>
          </cell>
          <cell r="J1160" t="str">
            <v>*080801&lt;br&gt;CUSCO-ESPINAR-ESPINAR</v>
          </cell>
          <cell r="K1160" t="str">
            <v>*1&lt;br&gt;ACEVEDO FERNANDEZ ELIAS</v>
          </cell>
          <cell r="L1160" t="str">
            <v>APROBADO</v>
          </cell>
          <cell r="P1160" t="str">
            <v>USD</v>
          </cell>
        </row>
        <row r="1161">
          <cell r="A1161">
            <v>1497208</v>
          </cell>
          <cell r="B1161">
            <v>1151</v>
          </cell>
          <cell r="C1161" t="str">
            <v>DIA</v>
          </cell>
          <cell r="D1161">
            <v>38279</v>
          </cell>
          <cell r="E1161">
            <v>2004</v>
          </cell>
          <cell r="F1161">
            <v>10</v>
          </cell>
          <cell r="G1161" t="str">
            <v>COMPAÑIA MINERA ANTAPACCAY S.A.</v>
          </cell>
          <cell r="H1161" t="str">
            <v>TORTILLA SUR</v>
          </cell>
          <cell r="I1161" t="str">
            <v>TORTILLA SUR</v>
          </cell>
          <cell r="J1161" t="str">
            <v>*040125&lt;br&gt;AREQUIPA-AREQUIPA-VITOR</v>
          </cell>
          <cell r="K1161" t="str">
            <v>*1&lt;br&gt;ACEVEDO FERNANDEZ ELIAS</v>
          </cell>
          <cell r="L1161" t="str">
            <v>APROBADO</v>
          </cell>
          <cell r="P1161" t="str">
            <v>USD</v>
          </cell>
        </row>
        <row r="1162">
          <cell r="A1162">
            <v>1497209</v>
          </cell>
          <cell r="B1162">
            <v>1152</v>
          </cell>
          <cell r="C1162" t="str">
            <v>DIA</v>
          </cell>
          <cell r="D1162">
            <v>38279</v>
          </cell>
          <cell r="E1162">
            <v>2004</v>
          </cell>
          <cell r="F1162">
            <v>10</v>
          </cell>
          <cell r="G1162" t="str">
            <v>COMPAÑIA MINERA ANTAPACCAY S.A.</v>
          </cell>
          <cell r="H1162" t="str">
            <v>TORTILLA NORTE</v>
          </cell>
          <cell r="I1162" t="str">
            <v>TORTILLA NORTE</v>
          </cell>
          <cell r="J1162" t="str">
            <v>*040125&lt;br&gt;AREQUIPA-AREQUIPA-VITOR</v>
          </cell>
          <cell r="K1162" t="str">
            <v>*1&lt;br&gt;ACEVEDO FERNANDEZ ELIAS</v>
          </cell>
          <cell r="L1162" t="str">
            <v>APROBADO</v>
          </cell>
          <cell r="P1162" t="str">
            <v>USD</v>
          </cell>
        </row>
        <row r="1163">
          <cell r="A1163">
            <v>1497210</v>
          </cell>
          <cell r="B1163">
            <v>1153</v>
          </cell>
          <cell r="C1163" t="str">
            <v>DIA</v>
          </cell>
          <cell r="D1163">
            <v>38279</v>
          </cell>
          <cell r="E1163">
            <v>2004</v>
          </cell>
          <cell r="F1163">
            <v>10</v>
          </cell>
          <cell r="G1163" t="str">
            <v>COMPAÑIA MINERA ANTAPACCAY S.A.</v>
          </cell>
          <cell r="H1163" t="str">
            <v>CUY</v>
          </cell>
          <cell r="I1163" t="str">
            <v>CUY</v>
          </cell>
          <cell r="J1163" t="str">
            <v>*040701&lt;br&gt;AREQUIPA-ISLAY-MOLLENDO</v>
          </cell>
          <cell r="K1163" t="str">
            <v>*56&lt;br&gt;SOLARI HENRY</v>
          </cell>
          <cell r="L1163" t="str">
            <v>APROBADO</v>
          </cell>
          <cell r="P1163" t="str">
            <v>USD</v>
          </cell>
        </row>
        <row r="1164">
          <cell r="A1164">
            <v>1497212</v>
          </cell>
          <cell r="B1164">
            <v>1154</v>
          </cell>
          <cell r="C1164" t="str">
            <v>DIA</v>
          </cell>
          <cell r="D1164">
            <v>38279</v>
          </cell>
          <cell r="E1164">
            <v>2004</v>
          </cell>
          <cell r="F1164">
            <v>10</v>
          </cell>
          <cell r="G1164" t="str">
            <v>COMPAÑIA MINERA ANTAPACCAY S.A.</v>
          </cell>
          <cell r="H1164" t="str">
            <v>LA JOYA</v>
          </cell>
          <cell r="I1164" t="str">
            <v>JOYA NORTE</v>
          </cell>
          <cell r="J1164" t="str">
            <v>*040701&lt;br&gt;AREQUIPA-ISLAY-MOLLENDO</v>
          </cell>
          <cell r="K1164" t="str">
            <v>*47&lt;br&gt;PINEDO CESAR</v>
          </cell>
          <cell r="L1164" t="str">
            <v>APROBADO</v>
          </cell>
          <cell r="P1164" t="str">
            <v>USD</v>
          </cell>
        </row>
        <row r="1165">
          <cell r="A1165">
            <v>1497752</v>
          </cell>
          <cell r="B1165">
            <v>1156</v>
          </cell>
          <cell r="C1165" t="str">
            <v>DIA</v>
          </cell>
          <cell r="D1165">
            <v>38282</v>
          </cell>
          <cell r="E1165">
            <v>2004</v>
          </cell>
          <cell r="F1165">
            <v>10</v>
          </cell>
          <cell r="G1165" t="str">
            <v>COMPAÑIA MINERA ANTAPACCAY S.A.</v>
          </cell>
          <cell r="H1165" t="str">
            <v>CHICHARRON</v>
          </cell>
          <cell r="I1165" t="str">
            <v>CHICHARRON</v>
          </cell>
          <cell r="J1165" t="str">
            <v>*040520&lt;br&gt;AREQUIPA-CAYLLOMA-MAJES</v>
          </cell>
          <cell r="K1165" t="str">
            <v>*56&lt;br&gt;SOLARI HENRY</v>
          </cell>
          <cell r="L1165" t="str">
            <v>APROBADO</v>
          </cell>
          <cell r="P1165" t="str">
            <v>USD</v>
          </cell>
        </row>
        <row r="1166">
          <cell r="A1166">
            <v>1498614</v>
          </cell>
          <cell r="B1166">
            <v>1160</v>
          </cell>
          <cell r="C1166" t="str">
            <v>DIA</v>
          </cell>
          <cell r="D1166">
            <v>38287</v>
          </cell>
          <cell r="E1166">
            <v>2004</v>
          </cell>
          <cell r="F1166">
            <v>10</v>
          </cell>
          <cell r="G1166" t="str">
            <v>COMPAÑIA MINERA ANTAPACCAY S.A.</v>
          </cell>
          <cell r="H1166" t="str">
            <v>TIRADITO SUR</v>
          </cell>
          <cell r="I1166" t="str">
            <v>TIRADITO SUR</v>
          </cell>
          <cell r="J1166" t="str">
            <v>*040520&lt;br&gt;AREQUIPA-CAYLLOMA-MAJES</v>
          </cell>
          <cell r="K1166" t="str">
            <v>*47&lt;br&gt;PINEDO CESAR</v>
          </cell>
          <cell r="L1166" t="str">
            <v>APROBADO</v>
          </cell>
          <cell r="P1166" t="str">
            <v>USD</v>
          </cell>
        </row>
        <row r="1167">
          <cell r="A1167">
            <v>1498616</v>
          </cell>
          <cell r="B1167">
            <v>1161</v>
          </cell>
          <cell r="C1167" t="str">
            <v>DIA</v>
          </cell>
          <cell r="D1167">
            <v>38287</v>
          </cell>
          <cell r="E1167">
            <v>2004</v>
          </cell>
          <cell r="F1167">
            <v>10</v>
          </cell>
          <cell r="G1167" t="str">
            <v>COMPAÑIA MINERA ANTAPACCAY S.A.</v>
          </cell>
          <cell r="H1167" t="str">
            <v>TIRADITO NORTE</v>
          </cell>
          <cell r="I1167" t="str">
            <v>TIRADITO NORTE</v>
          </cell>
          <cell r="J1167" t="str">
            <v>*040520&lt;br&gt;AREQUIPA-CAYLLOMA-MAJES</v>
          </cell>
          <cell r="K1167" t="str">
            <v>*47&lt;br&gt;PINEDO CESAR</v>
          </cell>
          <cell r="L1167" t="str">
            <v>APROBADO</v>
          </cell>
          <cell r="P1167" t="str">
            <v>USD</v>
          </cell>
        </row>
        <row r="1168">
          <cell r="A1168">
            <v>1499007</v>
          </cell>
          <cell r="B1168">
            <v>1162</v>
          </cell>
          <cell r="C1168" t="str">
            <v>DIA</v>
          </cell>
          <cell r="D1168">
            <v>38289</v>
          </cell>
          <cell r="E1168">
            <v>2004</v>
          </cell>
          <cell r="F1168">
            <v>10</v>
          </cell>
          <cell r="G1168" t="str">
            <v>COMPAÑIA MINERA ANTAPACCAY S.A.</v>
          </cell>
          <cell r="H1168" t="str">
            <v>ALTO TACNA</v>
          </cell>
          <cell r="I1168" t="str">
            <v>ALTO TACNA</v>
          </cell>
          <cell r="J1168" t="str">
            <v>*230203&lt;br&gt;TACNA-CANDARAVE-CAMILACA</v>
          </cell>
          <cell r="K1168" t="str">
            <v>*1&lt;br&gt;ACEVEDO FERNANDEZ ELIAS</v>
          </cell>
          <cell r="L1168" t="str">
            <v>APROBADO</v>
          </cell>
          <cell r="P1168" t="str">
            <v>USD</v>
          </cell>
        </row>
        <row r="1169">
          <cell r="A1169">
            <v>1505590</v>
          </cell>
          <cell r="B1169">
            <v>1178</v>
          </cell>
          <cell r="C1169" t="str">
            <v>DIA</v>
          </cell>
          <cell r="D1169">
            <v>38325</v>
          </cell>
          <cell r="E1169">
            <v>2004</v>
          </cell>
          <cell r="F1169">
            <v>12</v>
          </cell>
          <cell r="G1169" t="str">
            <v>COMPAÑIA MINERA ANTAPACCAY S.A.</v>
          </cell>
          <cell r="H1169" t="str">
            <v>HUANCANE BAJO</v>
          </cell>
          <cell r="I1169" t="str">
            <v>HUANCANE BAJO</v>
          </cell>
          <cell r="J1169" t="str">
            <v>*080801&lt;br&gt;CUSCO-ESPINAR-ESPINAR</v>
          </cell>
          <cell r="K1169" t="str">
            <v>*1&lt;br&gt;ACEVEDO FERNANDEZ ELIAS</v>
          </cell>
          <cell r="L1169" t="str">
            <v>APROBADO</v>
          </cell>
          <cell r="P1169" t="str">
            <v>USD</v>
          </cell>
        </row>
        <row r="1170">
          <cell r="A1170">
            <v>1514190</v>
          </cell>
          <cell r="B1170">
            <v>1211</v>
          </cell>
          <cell r="C1170" t="str">
            <v>DIA</v>
          </cell>
          <cell r="D1170">
            <v>38384</v>
          </cell>
          <cell r="E1170">
            <v>2005</v>
          </cell>
          <cell r="F1170">
            <v>2</v>
          </cell>
          <cell r="G1170" t="str">
            <v>COMPAÑIA MINERA ANTAPACCAY S.A.</v>
          </cell>
          <cell r="H1170" t="str">
            <v>COROCCOHUAYCO</v>
          </cell>
          <cell r="I1170" t="str">
            <v>CHAPIPAMPA</v>
          </cell>
          <cell r="J1170" t="str">
            <v>*080801&lt;br&gt;CUSCO-ESPINAR-ESPINAR</v>
          </cell>
          <cell r="K1170" t="str">
            <v>*47&lt;br&gt;PINEDO CESAR</v>
          </cell>
          <cell r="L1170" t="str">
            <v>APROBADO&lt;br/&gt;NOTIFICADO A LA EMPRESA</v>
          </cell>
          <cell r="P1170" t="str">
            <v>USD</v>
          </cell>
        </row>
        <row r="1171">
          <cell r="A1171">
            <v>1514191</v>
          </cell>
          <cell r="B1171">
            <v>1212</v>
          </cell>
          <cell r="C1171" t="str">
            <v>DIA</v>
          </cell>
          <cell r="D1171">
            <v>38384</v>
          </cell>
          <cell r="E1171">
            <v>2005</v>
          </cell>
          <cell r="F1171">
            <v>2</v>
          </cell>
          <cell r="G1171" t="str">
            <v>COMPAÑIA MINERA ANTAPACCAY S.A.</v>
          </cell>
          <cell r="H1171" t="str">
            <v>ALTUCANCHA</v>
          </cell>
          <cell r="I1171" t="str">
            <v>ALTUCANCHA</v>
          </cell>
          <cell r="J1171" t="str">
            <v>*080801&lt;br&gt;CUSCO-ESPINAR-ESPINAR</v>
          </cell>
          <cell r="K1171" t="str">
            <v>*47&lt;br&gt;PINEDO CESAR</v>
          </cell>
          <cell r="L1171" t="str">
            <v>APROBADO&lt;br/&gt;NOTIFICADO A LA EMPRESA</v>
          </cell>
          <cell r="P1171" t="str">
            <v>USD</v>
          </cell>
        </row>
        <row r="1172">
          <cell r="A1172">
            <v>1525133</v>
          </cell>
          <cell r="B1172">
            <v>1240</v>
          </cell>
          <cell r="C1172" t="str">
            <v>DIA</v>
          </cell>
          <cell r="D1172">
            <v>38447</v>
          </cell>
          <cell r="E1172">
            <v>2005</v>
          </cell>
          <cell r="F1172">
            <v>4</v>
          </cell>
          <cell r="G1172" t="str">
            <v>COMPAÑIA MINERA ANTAPACCAY S.A.</v>
          </cell>
          <cell r="H1172" t="str">
            <v>PROYECTO 306</v>
          </cell>
          <cell r="I1172" t="str">
            <v>PROYECTO 306</v>
          </cell>
          <cell r="J1172" t="str">
            <v>*080801&lt;br&gt;CUSCO-ESPINAR-ESPINAR</v>
          </cell>
          <cell r="K1172" t="str">
            <v>*47&lt;br&gt;PINEDO CESAR</v>
          </cell>
          <cell r="L1172" t="str">
            <v>APROBADO</v>
          </cell>
          <cell r="P1172" t="str">
            <v>USD</v>
          </cell>
        </row>
        <row r="1173">
          <cell r="A1173">
            <v>1527967</v>
          </cell>
          <cell r="B1173">
            <v>1248</v>
          </cell>
          <cell r="C1173" t="str">
            <v>DIA</v>
          </cell>
          <cell r="D1173">
            <v>38461</v>
          </cell>
          <cell r="E1173">
            <v>2005</v>
          </cell>
          <cell r="F1173">
            <v>4</v>
          </cell>
          <cell r="G1173" t="str">
            <v>COMPAÑIA MINERA ANTAPACCAY S.A.</v>
          </cell>
          <cell r="H1173" t="str">
            <v>COYUNGO</v>
          </cell>
          <cell r="I1173" t="str">
            <v>COYUNGO</v>
          </cell>
          <cell r="J1173" t="str">
            <v>*110111&lt;br&gt;ICA-ICA-SANTIAGO</v>
          </cell>
          <cell r="K1173" t="str">
            <v>*1&lt;br&gt;ACEVEDO FERNANDEZ ELIAS</v>
          </cell>
          <cell r="L1173" t="str">
            <v>APROBADO</v>
          </cell>
          <cell r="P1173" t="str">
            <v>USD</v>
          </cell>
        </row>
        <row r="1174">
          <cell r="A1174">
            <v>1532111</v>
          </cell>
          <cell r="B1174">
            <v>1264</v>
          </cell>
          <cell r="C1174" t="str">
            <v>DIA</v>
          </cell>
          <cell r="D1174">
            <v>38484</v>
          </cell>
          <cell r="E1174">
            <v>2005</v>
          </cell>
          <cell r="F1174">
            <v>5</v>
          </cell>
          <cell r="G1174" t="str">
            <v>COMPAÑIA MINERA ANTAPACCAY S.A.</v>
          </cell>
          <cell r="H1174" t="str">
            <v>HUACROYUTA MARQUIRI</v>
          </cell>
          <cell r="I1174" t="str">
            <v>HUACROYUTA MARQUIRI</v>
          </cell>
          <cell r="J1174" t="str">
            <v>*080805&lt;br&gt;CUSCO-ESPINAR-PALLPATA</v>
          </cell>
          <cell r="K1174" t="str">
            <v>*47&lt;br&gt;PINEDO CESAR</v>
          </cell>
          <cell r="L1174" t="str">
            <v>APROBADO&lt;br/&gt;NOTIFICADO A LA EMPRESA</v>
          </cell>
          <cell r="P1174" t="str">
            <v>USD</v>
          </cell>
        </row>
        <row r="1175">
          <cell r="A1175">
            <v>1532115</v>
          </cell>
          <cell r="B1175">
            <v>1265</v>
          </cell>
          <cell r="C1175" t="str">
            <v>DIA</v>
          </cell>
          <cell r="D1175">
            <v>38484</v>
          </cell>
          <cell r="E1175">
            <v>2005</v>
          </cell>
          <cell r="F1175">
            <v>5</v>
          </cell>
          <cell r="G1175" t="str">
            <v>COMPAÑIA MINERA ANTAPACCAY S.A.</v>
          </cell>
          <cell r="H1175" t="str">
            <v>ANTACAMA</v>
          </cell>
          <cell r="I1175" t="str">
            <v>ANTACAMA</v>
          </cell>
          <cell r="J1175" t="str">
            <v>*080805&lt;br&gt;CUSCO-ESPINAR-PALLPATA</v>
          </cell>
          <cell r="K1175" t="str">
            <v>*62&lt;br&gt;VILLEGAS ANA</v>
          </cell>
          <cell r="L1175" t="str">
            <v>APROBADO</v>
          </cell>
          <cell r="P1175" t="str">
            <v>USD</v>
          </cell>
        </row>
        <row r="1176">
          <cell r="A1176">
            <v>1536358</v>
          </cell>
          <cell r="B1176">
            <v>1281</v>
          </cell>
          <cell r="C1176" t="str">
            <v>DIA</v>
          </cell>
          <cell r="D1176">
            <v>38506</v>
          </cell>
          <cell r="E1176">
            <v>2005</v>
          </cell>
          <cell r="F1176">
            <v>6</v>
          </cell>
          <cell r="G1176" t="str">
            <v>COMPAÑIA MINERA ANTAPACCAY S.A.</v>
          </cell>
          <cell r="H1176" t="str">
            <v>ICA</v>
          </cell>
          <cell r="I1176" t="str">
            <v>ICA</v>
          </cell>
          <cell r="J1176" t="str">
            <v>*040313&lt;br&gt;AREQUIPA-CARAVELI-YAUCA</v>
          </cell>
          <cell r="K1176" t="str">
            <v>*62&lt;br&gt;VILLEGAS ANA</v>
          </cell>
          <cell r="L1176" t="str">
            <v>APROBADO&lt;br/&gt;NOTIFICADO A LA EMPRESA</v>
          </cell>
          <cell r="P1176" t="str">
            <v>USD</v>
          </cell>
        </row>
        <row r="1177">
          <cell r="A1177">
            <v>1541067</v>
          </cell>
          <cell r="B1177">
            <v>1288</v>
          </cell>
          <cell r="C1177" t="str">
            <v>DIA</v>
          </cell>
          <cell r="D1177">
            <v>38527</v>
          </cell>
          <cell r="E1177">
            <v>2005</v>
          </cell>
          <cell r="F1177">
            <v>6</v>
          </cell>
          <cell r="G1177" t="str">
            <v>COMPAÑIA MINERA ANTAPACCAY S.A.</v>
          </cell>
          <cell r="I1177" t="str">
            <v>ANTAPACCAY NORTE</v>
          </cell>
          <cell r="J1177" t="str">
            <v>*080801&lt;br&gt;CUSCO-ESPINAR-ESPINAR</v>
          </cell>
          <cell r="K1177" t="str">
            <v>*1&lt;br&gt;ACEVEDO FERNANDEZ ELIAS</v>
          </cell>
          <cell r="L1177" t="str">
            <v>APROBADO</v>
          </cell>
          <cell r="P1177" t="str">
            <v>USD</v>
          </cell>
        </row>
        <row r="1178">
          <cell r="A1178">
            <v>1546746</v>
          </cell>
          <cell r="B1178">
            <v>1297</v>
          </cell>
          <cell r="C1178" t="str">
            <v>DIA</v>
          </cell>
          <cell r="D1178">
            <v>38546</v>
          </cell>
          <cell r="E1178">
            <v>2005</v>
          </cell>
          <cell r="F1178">
            <v>7</v>
          </cell>
          <cell r="G1178" t="str">
            <v>COMPAÑIA MINERA ANTAPACCAY S.A.</v>
          </cell>
          <cell r="I1178" t="str">
            <v>ANTAPACCAY SUR</v>
          </cell>
          <cell r="J1178" t="str">
            <v>*080801&lt;br&gt;CUSCO-ESPINAR-ESPINAR</v>
          </cell>
          <cell r="K1178" t="str">
            <v>*1&lt;br&gt;ACEVEDO FERNANDEZ ELIAS</v>
          </cell>
          <cell r="L1178" t="str">
            <v>APROBADO</v>
          </cell>
          <cell r="P1178" t="str">
            <v>USD</v>
          </cell>
        </row>
        <row r="1179">
          <cell r="A1179">
            <v>1721304</v>
          </cell>
          <cell r="B1179">
            <v>1712</v>
          </cell>
          <cell r="C1179" t="str">
            <v>DIA</v>
          </cell>
          <cell r="D1179">
            <v>39344</v>
          </cell>
          <cell r="E1179">
            <v>2007</v>
          </cell>
          <cell r="F1179">
            <v>9</v>
          </cell>
          <cell r="G1179" t="str">
            <v>COMPAÑIA MINERA ANTAPACCAY S.A.</v>
          </cell>
          <cell r="H1179" t="str">
            <v>HUINI</v>
          </cell>
          <cell r="I1179" t="str">
            <v>HUINI</v>
          </cell>
          <cell r="J1179" t="str">
            <v>*080801&lt;br&gt;CUSCO-ESPINAR-ESPINAR</v>
          </cell>
          <cell r="K1179" t="str">
            <v>*8&lt;br&gt;BREÑA TORRES GRACIELA</v>
          </cell>
          <cell r="L1179" t="str">
            <v>APROBADO</v>
          </cell>
          <cell r="P1179" t="str">
            <v>USD</v>
          </cell>
        </row>
        <row r="1180">
          <cell r="A1180">
            <v>1925044</v>
          </cell>
          <cell r="B1180">
            <v>2080</v>
          </cell>
          <cell r="C1180" t="str">
            <v>DIA</v>
          </cell>
          <cell r="D1180">
            <v>40081</v>
          </cell>
          <cell r="E1180">
            <v>2009</v>
          </cell>
          <cell r="F1180">
            <v>9</v>
          </cell>
          <cell r="G1180" t="str">
            <v>COMPAÑIA MINERA ANTAPACCAY S.A.</v>
          </cell>
          <cell r="H1180" t="str">
            <v>COROCCOHUAYCO</v>
          </cell>
          <cell r="I1180" t="str">
            <v>COROCCOHUAYCO</v>
          </cell>
          <cell r="J1180" t="str">
            <v>*080801&lt;br&gt;CUSCO-ESPINAR-ESPINAR</v>
          </cell>
          <cell r="K1180" t="str">
            <v>*8&lt;br&gt;BREÑA TORRES GRACIELA</v>
          </cell>
          <cell r="L1180" t="str">
            <v>APROBADO&lt;br/&gt;NOTIFICADO A LA EMPRESA</v>
          </cell>
          <cell r="P1180" t="str">
            <v>USD</v>
          </cell>
        </row>
        <row r="1181">
          <cell r="A1181">
            <v>1682068</v>
          </cell>
          <cell r="B1181">
            <v>1622</v>
          </cell>
          <cell r="C1181" t="str">
            <v>EIAsd</v>
          </cell>
          <cell r="D1181">
            <v>39182</v>
          </cell>
          <cell r="E1181">
            <v>2007</v>
          </cell>
          <cell r="F1181">
            <v>4</v>
          </cell>
          <cell r="G1181" t="str">
            <v>COMPAÑIA MINERA ANTAPACCAY S.A.</v>
          </cell>
          <cell r="H1181" t="str">
            <v>ANTAPACCAY (AIRE)</v>
          </cell>
          <cell r="I1181" t="str">
            <v>EXPLORACION</v>
          </cell>
          <cell r="J1181" t="str">
            <v>*080801&lt;br&gt;CUSCO-ESPINAR-ESPINAR</v>
          </cell>
          <cell r="K1181" t="str">
            <v>*49&lt;br&gt;RETAMOZO PLACIDO</v>
          </cell>
          <cell r="L1181" t="str">
            <v>APROBADO</v>
          </cell>
          <cell r="P1181" t="str">
            <v>USD</v>
          </cell>
        </row>
        <row r="1182">
          <cell r="A1182">
            <v>1696019</v>
          </cell>
          <cell r="B1182">
            <v>1652</v>
          </cell>
          <cell r="C1182" t="str">
            <v>EIAsd</v>
          </cell>
          <cell r="D1182">
            <v>39244</v>
          </cell>
          <cell r="E1182">
            <v>2007</v>
          </cell>
          <cell r="F1182">
            <v>6</v>
          </cell>
          <cell r="G1182" t="str">
            <v>COMPAÑIA MINERA ANTAPACCAY S.A.</v>
          </cell>
          <cell r="H1182" t="str">
            <v>LAS BAMBAS</v>
          </cell>
          <cell r="I1182" t="str">
            <v>EXPLORACION (SEGUNDA MODIFICACION)</v>
          </cell>
          <cell r="J1182" t="str">
            <v>*030506&lt;br&gt;APURIMAC-COTABAMBAS-CHALLHUAHUACHO</v>
          </cell>
          <cell r="K1182" t="str">
            <v>*1&lt;br&gt;ACEVEDO FERNANDEZ ELIAS</v>
          </cell>
          <cell r="L1182" t="str">
            <v>APROBADO&lt;br/&gt;NOTIFICADO A LA EMPRESA</v>
          </cell>
          <cell r="P1182" t="str">
            <v>USD</v>
          </cell>
        </row>
        <row r="1183">
          <cell r="A1183">
            <v>1756509</v>
          </cell>
          <cell r="B1183">
            <v>1817</v>
          </cell>
          <cell r="C1183" t="str">
            <v>EIAsd</v>
          </cell>
          <cell r="D1183">
            <v>39484</v>
          </cell>
          <cell r="E1183">
            <v>2008</v>
          </cell>
          <cell r="F1183">
            <v>2</v>
          </cell>
          <cell r="G1183" t="str">
            <v>COMPAÑIA MINERA ANTAPACCAY S.A.</v>
          </cell>
          <cell r="H1183" t="str">
            <v>LAS BAMBAS</v>
          </cell>
          <cell r="I1183" t="str">
            <v xml:space="preserve">MODIFICACION (TERCERA) LAS BAMBAS </v>
          </cell>
          <cell r="J1183" t="str">
            <v>*030506&lt;br&gt;APURIMAC-COTABAMBAS-CHALLHUAHUACHO</v>
          </cell>
          <cell r="K1183" t="str">
            <v>*1&lt;br&gt;ACEVEDO FERNANDEZ ELIAS</v>
          </cell>
          <cell r="L1183" t="str">
            <v>APROBADO&lt;br/&gt;NOTIFICADO A LA EMPRESA</v>
          </cell>
          <cell r="P1183" t="str">
            <v>USD</v>
          </cell>
        </row>
        <row r="1184">
          <cell r="A1184">
            <v>1824199</v>
          </cell>
          <cell r="B1184">
            <v>1953</v>
          </cell>
          <cell r="C1184" t="str">
            <v>EIAsd</v>
          </cell>
          <cell r="D1184">
            <v>39716</v>
          </cell>
          <cell r="E1184">
            <v>2008</v>
          </cell>
          <cell r="F1184">
            <v>9</v>
          </cell>
          <cell r="G1184" t="str">
            <v>COMPAÑIA MINERA ANTAPACCAY S.A.</v>
          </cell>
          <cell r="H1184" t="str">
            <v>ANTAPACCAY (AIRE)</v>
          </cell>
          <cell r="I1184" t="str">
            <v>MODIFICACION DE CRONOGRAMA</v>
          </cell>
          <cell r="J1184" t="str">
            <v>*080801&lt;br&gt;CUSCO-ESPINAR-ESPINAR</v>
          </cell>
          <cell r="K1184" t="str">
            <v>*49&lt;br&gt;RETAMOZO PLACIDO</v>
          </cell>
          <cell r="L1184" t="str">
            <v>APROBADO&lt;br/&gt;NOTIFICADO A LA EMPRESA</v>
          </cell>
          <cell r="P1184" t="str">
            <v>USD</v>
          </cell>
        </row>
        <row r="1185">
          <cell r="A1185">
            <v>1838724</v>
          </cell>
          <cell r="B1185">
            <v>1978</v>
          </cell>
          <cell r="C1185" t="str">
            <v>EIAsd</v>
          </cell>
          <cell r="D1185">
            <v>39771</v>
          </cell>
          <cell r="E1185">
            <v>2008</v>
          </cell>
          <cell r="F1185">
            <v>11</v>
          </cell>
          <cell r="G1185" t="str">
            <v>COMPAÑIA MINERA ANTAPACCAY S.A.</v>
          </cell>
          <cell r="H1185" t="str">
            <v>ANTAPACCAY (AIRE)</v>
          </cell>
          <cell r="I1185" t="str">
            <v>MODIFICACION DE EIA SD "ANTAPACCAY"</v>
          </cell>
          <cell r="J1185" t="str">
            <v>*080801&lt;br&gt;CUSCO-ESPINAR-ESPINAR</v>
          </cell>
          <cell r="K1185" t="str">
            <v>*49&lt;br&gt;RETAMOZO PLACIDO</v>
          </cell>
          <cell r="L1185" t="str">
            <v>APROBADO&lt;br/&gt;NOTIFICADO A LA EMPRESA</v>
          </cell>
          <cell r="P1185" t="str">
            <v>USD</v>
          </cell>
        </row>
        <row r="1186">
          <cell r="A1186">
            <v>1963056</v>
          </cell>
          <cell r="B1186">
            <v>2142</v>
          </cell>
          <cell r="C1186" t="str">
            <v>EIAsd</v>
          </cell>
          <cell r="D1186">
            <v>40217</v>
          </cell>
          <cell r="E1186">
            <v>2010</v>
          </cell>
          <cell r="F1186">
            <v>2</v>
          </cell>
          <cell r="G1186" t="str">
            <v>COMPAÑIA MINERA ANTAPACCAY S.A.</v>
          </cell>
          <cell r="H1186" t="str">
            <v>COROCCOHUAYCO</v>
          </cell>
          <cell r="I1186" t="str">
            <v>COROCCOHUAYCO</v>
          </cell>
          <cell r="J1186" t="str">
            <v>*080801&lt;br&gt;CUSCO-ESPINAR-ESPINAR</v>
          </cell>
          <cell r="K1186" t="str">
            <v>*1&lt;br&gt;ACEVEDO FERNANDEZ ELIAS</v>
          </cell>
          <cell r="L1186" t="str">
            <v>APROBADO&lt;br/&gt;NOTIFICADO A LA EMPRESA</v>
          </cell>
          <cell r="P1186" t="str">
            <v>USD</v>
          </cell>
        </row>
        <row r="1187">
          <cell r="A1187">
            <v>1973148</v>
          </cell>
          <cell r="B1187">
            <v>2161</v>
          </cell>
          <cell r="C1187" t="str">
            <v>EIAsd</v>
          </cell>
          <cell r="D1187">
            <v>40249</v>
          </cell>
          <cell r="E1187">
            <v>2010</v>
          </cell>
          <cell r="F1187">
            <v>3</v>
          </cell>
          <cell r="G1187" t="str">
            <v>COMPAÑIA MINERA ANTAPACCAY S.A.</v>
          </cell>
          <cell r="H1187" t="str">
            <v>LAS BAMBAS</v>
          </cell>
          <cell r="I1187" t="str">
            <v>LAS BAMBAS CUARTA MODIFICACION</v>
          </cell>
          <cell r="J1187" t="str">
            <v>*030502&lt;br&gt;APURIMAC-COTABAMBAS-COTABAMBAS</v>
          </cell>
          <cell r="K1187" t="str">
            <v>*1&lt;br&gt;ACEVEDO FERNANDEZ ELIAS</v>
          </cell>
          <cell r="L1187" t="str">
            <v>APROBADO&lt;br/&gt;NOTIFICADO A LA EMPRESA</v>
          </cell>
          <cell r="P1187" t="str">
            <v>USD</v>
          </cell>
        </row>
        <row r="1188">
          <cell r="A1188">
            <v>2030284</v>
          </cell>
          <cell r="B1188">
            <v>2266</v>
          </cell>
          <cell r="C1188" t="str">
            <v>EIAsd</v>
          </cell>
          <cell r="D1188">
            <v>40448</v>
          </cell>
          <cell r="E1188">
            <v>2010</v>
          </cell>
          <cell r="F1188">
            <v>9</v>
          </cell>
          <cell r="G1188" t="str">
            <v>COMPAÑIA MINERA ANTAPACCAY S.A.</v>
          </cell>
          <cell r="H1188" t="str">
            <v>LAS BAMBAS</v>
          </cell>
          <cell r="I1188" t="str">
            <v>PROYECTO LAS BAMBAS MODIFICACION</v>
          </cell>
          <cell r="J1188" t="str">
            <v>*030502&lt;br&gt;APURIMAC-COTABAMBAS-COTABAMBAS</v>
          </cell>
          <cell r="K1188" t="str">
            <v>*1&lt;br&gt;ACEVEDO FERNANDEZ ELIAS</v>
          </cell>
          <cell r="L1188" t="str">
            <v>APROBADO&lt;br/&gt;NOTIFICADO A LA EMPRESA</v>
          </cell>
          <cell r="P1188" t="str">
            <v>USD</v>
          </cell>
        </row>
        <row r="1189">
          <cell r="A1189">
            <v>2045150</v>
          </cell>
          <cell r="B1189">
            <v>2310</v>
          </cell>
          <cell r="C1189" t="str">
            <v>EIAsd</v>
          </cell>
          <cell r="D1189">
            <v>40504</v>
          </cell>
          <cell r="E1189">
            <v>2010</v>
          </cell>
          <cell r="F1189">
            <v>11</v>
          </cell>
          <cell r="G1189" t="str">
            <v>COMPAÑIA MINERA ANTAPACCAY S.A.</v>
          </cell>
          <cell r="H1189" t="str">
            <v>ANTAPACCAY</v>
          </cell>
          <cell r="I1189" t="str">
            <v>TERCERA MODIFICACION PROYECTO ANTAPACCAY</v>
          </cell>
          <cell r="J1189" t="str">
            <v>*080801&lt;br&gt;CUSCO-ESPINAR-ESPINAR</v>
          </cell>
          <cell r="K1189" t="str">
            <v>*1&lt;br&gt;ACEVEDO FERNANDEZ ELIAS</v>
          </cell>
          <cell r="L1189" t="str">
            <v>APROBADO&lt;br/&gt;NOTIFICADO A LA EMPRESA</v>
          </cell>
          <cell r="P1189" t="str">
            <v>USD</v>
          </cell>
        </row>
        <row r="1190">
          <cell r="A1190">
            <v>2370968</v>
          </cell>
          <cell r="B1190">
            <v>2928</v>
          </cell>
          <cell r="C1190" t="str">
            <v>ITS</v>
          </cell>
          <cell r="D1190">
            <v>41697</v>
          </cell>
          <cell r="E1190">
            <v>2014</v>
          </cell>
          <cell r="F1190">
            <v>2</v>
          </cell>
          <cell r="G1190" t="str">
            <v>COMPAÑIA MINERA ANTAPACCAY S.A.</v>
          </cell>
          <cell r="H1190" t="str">
            <v>COROCCOHUAYCO</v>
          </cell>
          <cell r="I1190" t="str">
            <v>COROCCOHUAYCO</v>
          </cell>
          <cell r="J1190" t="str">
            <v>*080801&lt;br&gt;CUSCO-ESPINAR-ESPINAR</v>
          </cell>
          <cell r="K1190" t="str">
            <v>*1&lt;br&gt;ACEVEDO FERNANDEZ ELIAS,*285&lt;br&gt;NOLASCO MELGAREJO, KARINA,*276&lt;br&gt;ROJAS VALLADARES TANIA LUPE,*255&lt;br&gt;LOPEZ ROMERO, RICHARD JONATHAN (APOYO),*158&lt;br&gt;SCOTTO ESPINOZA, CARLOS,*25&lt;br&gt;PRADO VELASQUEZ ALFONSO,*20&lt;br&gt;LEON IRIARTE MARITZA</v>
          </cell>
          <cell r="L1190" t="str">
            <v>CONFORME&lt;br/&gt;NOTIFICADO A LA EMPRESA</v>
          </cell>
          <cell r="M1190" t="str">
            <v>ResDirec-0154-2014/MEM-DGAAM</v>
          </cell>
          <cell r="N1190" t="str">
            <v>27/03/2014</v>
          </cell>
          <cell r="O1190">
            <v>5000000</v>
          </cell>
        </row>
        <row r="1191">
          <cell r="A1191">
            <v>2349842</v>
          </cell>
          <cell r="B1191">
            <v>4053</v>
          </cell>
          <cell r="C1191" t="str">
            <v>EIAsd</v>
          </cell>
          <cell r="D1191">
            <v>41617</v>
          </cell>
          <cell r="E1191">
            <v>2013</v>
          </cell>
          <cell r="F1191">
            <v>12</v>
          </cell>
          <cell r="G1191" t="str">
            <v>COMPAÑIA MINERA ANTAPACCAY S.A.</v>
          </cell>
          <cell r="H1191" t="str">
            <v>COROCCOHUAYCO</v>
          </cell>
          <cell r="I1191" t="str">
            <v>MODIFICACIÓN DEL EIASD DEL PROYECTO COROCCOHUAYCO</v>
          </cell>
          <cell r="J1191" t="str">
            <v>*080801&lt;br&gt;CUSCO-ESPINAR-ESPINAR</v>
          </cell>
          <cell r="K1191" t="str">
            <v>*1&lt;br&gt;ACEVEDO FERNANDEZ ELIAS,*311&lt;br&gt;ROJAS VALLADARES, TANIA LUPE,*310&lt;br&gt;ROSALES GONZALES LUIS ALBERTO,*298&lt;br&gt;LOPEZ ROMERO, RICHARD (APOYO),*294&lt;br&gt;BEGGLO CACERES-OLAZO ADRIAN ,*242&lt;br&gt;PASTRANA, MATEO,*220&lt;br&gt;VILLACORTA OLAZA MARCO ANTONIO,*217&lt;br&gt;CASTELO MAMANCHURA GUSTAVO JAVIER,*20&lt;br&gt;LEON IRIARTE MARITZA</v>
          </cell>
          <cell r="L1191" t="str">
            <v>APROBADO&lt;br/&gt;NOTIFICADO A LA EMPRESA</v>
          </cell>
          <cell r="M1191" t="str">
            <v>ResDirec-0396-2014/MEM-DGAAM</v>
          </cell>
          <cell r="N1191" t="str">
            <v>06/08/2014</v>
          </cell>
          <cell r="O1191">
            <v>21000000</v>
          </cell>
          <cell r="P1191" t="str">
            <v>USD</v>
          </cell>
        </row>
        <row r="1192">
          <cell r="A1192">
            <v>978724</v>
          </cell>
          <cell r="B1192">
            <v>4267</v>
          </cell>
          <cell r="C1192" t="str">
            <v>EIA</v>
          </cell>
          <cell r="D1192">
            <v>34603</v>
          </cell>
          <cell r="E1192">
            <v>1994</v>
          </cell>
          <cell r="F1192">
            <v>9</v>
          </cell>
          <cell r="G1192" t="str">
            <v>COMPAÑIA MINERA ANTAPACCAY S.A.</v>
          </cell>
          <cell r="H1192" t="str">
            <v>TINTAYA</v>
          </cell>
          <cell r="I1192" t="str">
            <v>PLANTA PILOTO DE FLOTACION DE SULFUROS</v>
          </cell>
          <cell r="J1192" t="str">
            <v>*080801&lt;br&gt;CUSCO-ESPINAR-ESPINAR</v>
          </cell>
          <cell r="K1192" t="str">
            <v>*29&lt;br&gt;ARCHIVO</v>
          </cell>
          <cell r="L1192" t="str">
            <v>APROBADO</v>
          </cell>
          <cell r="P1192" t="str">
            <v>USD</v>
          </cell>
        </row>
        <row r="1193">
          <cell r="A1193">
            <v>1054314</v>
          </cell>
          <cell r="B1193">
            <v>4315</v>
          </cell>
          <cell r="C1193" t="str">
            <v>EIA</v>
          </cell>
          <cell r="D1193">
            <v>35123</v>
          </cell>
          <cell r="E1193">
            <v>1996</v>
          </cell>
          <cell r="F1193">
            <v>2</v>
          </cell>
          <cell r="G1193" t="str">
            <v>COMPAÑIA MINERA ANTAPACCAY S.A.</v>
          </cell>
          <cell r="H1193" t="str">
            <v>TINTAYA</v>
          </cell>
          <cell r="I1193" t="str">
            <v>PLANTA DE OXIDOS</v>
          </cell>
          <cell r="J1193" t="str">
            <v>*080801&lt;br&gt;CUSCO-ESPINAR-ESPINAR</v>
          </cell>
          <cell r="K1193" t="str">
            <v>*29&lt;br&gt;ARCHIVO</v>
          </cell>
          <cell r="L1193" t="str">
            <v>APROBADO</v>
          </cell>
          <cell r="P1193" t="str">
            <v>USD</v>
          </cell>
        </row>
        <row r="1194">
          <cell r="A1194">
            <v>1297153</v>
          </cell>
          <cell r="B1194">
            <v>4505</v>
          </cell>
          <cell r="C1194" t="str">
            <v>EIA</v>
          </cell>
          <cell r="D1194">
            <v>36809</v>
          </cell>
          <cell r="E1194">
            <v>2000</v>
          </cell>
          <cell r="F1194">
            <v>10</v>
          </cell>
          <cell r="G1194" t="str">
            <v>COMPAÑIA MINERA ANTAPACCAY S.A.</v>
          </cell>
          <cell r="H1194" t="str">
            <v>TINTAYA</v>
          </cell>
          <cell r="I1194" t="str">
            <v>PLANTA DE OXIDOS (ADDENDUM)</v>
          </cell>
          <cell r="J1194" t="str">
            <v>*080801&lt;br&gt;CUSCO-ESPINAR-ESPINAR</v>
          </cell>
          <cell r="K1194" t="str">
            <v>*53&lt;br&gt;SANCHEZ LUIS</v>
          </cell>
          <cell r="L1194" t="str">
            <v>APROBADO</v>
          </cell>
          <cell r="P1194" t="str">
            <v>USD</v>
          </cell>
        </row>
        <row r="1195">
          <cell r="A1195">
            <v>1316841</v>
          </cell>
          <cell r="B1195">
            <v>4528</v>
          </cell>
          <cell r="C1195" t="str">
            <v>EIA</v>
          </cell>
          <cell r="D1195">
            <v>36991</v>
          </cell>
          <cell r="E1195">
            <v>2001</v>
          </cell>
          <cell r="F1195">
            <v>4</v>
          </cell>
          <cell r="G1195" t="str">
            <v>COMPAÑIA MINERA ANTAPACCAY S.A.</v>
          </cell>
          <cell r="H1195" t="str">
            <v>TINTAYA</v>
          </cell>
          <cell r="I1195" t="str">
            <v>PRESA DE RELAVES HUINIPAMPA</v>
          </cell>
          <cell r="J1195" t="str">
            <v>*080801&lt;br&gt;CUSCO-ESPINAR-ESPINAR</v>
          </cell>
          <cell r="K1195" t="str">
            <v>*53&lt;br&gt;SANCHEZ LUIS</v>
          </cell>
          <cell r="L1195" t="str">
            <v>APROBADO</v>
          </cell>
          <cell r="P1195" t="str">
            <v>USD</v>
          </cell>
        </row>
        <row r="1196">
          <cell r="A1196">
            <v>1441852</v>
          </cell>
          <cell r="B1196">
            <v>4611</v>
          </cell>
          <cell r="C1196" t="str">
            <v>EIA</v>
          </cell>
          <cell r="D1196">
            <v>37950</v>
          </cell>
          <cell r="E1196">
            <v>2003</v>
          </cell>
          <cell r="F1196">
            <v>11</v>
          </cell>
          <cell r="G1196" t="str">
            <v>COMPAÑIA MINERA ANTAPACCAY S.A.</v>
          </cell>
          <cell r="H1196" t="str">
            <v>TINTAYA</v>
          </cell>
          <cell r="I1196" t="str">
            <v>MODIFICACIÓN DEL EIA DE LA PLANTA DE ÓXIDOS</v>
          </cell>
          <cell r="J1196" t="str">
            <v>*080801&lt;br&gt;CUSCO-ESPINAR-ESPINAR</v>
          </cell>
          <cell r="K1196" t="str">
            <v>*53&lt;br&gt;SANCHEZ LUIS</v>
          </cell>
          <cell r="L1196" t="str">
            <v>APROBADO</v>
          </cell>
          <cell r="P1196" t="str">
            <v>USD</v>
          </cell>
        </row>
        <row r="1197">
          <cell r="A1197">
            <v>1622791</v>
          </cell>
          <cell r="B1197">
            <v>4750</v>
          </cell>
          <cell r="C1197" t="str">
            <v>EIA</v>
          </cell>
          <cell r="D1197">
            <v>38932</v>
          </cell>
          <cell r="E1197">
            <v>2006</v>
          </cell>
          <cell r="F1197">
            <v>8</v>
          </cell>
          <cell r="G1197" t="str">
            <v>COMPAÑIA MINERA ANTAPACCAY S.A.</v>
          </cell>
          <cell r="H1197" t="str">
            <v>TINTAYA</v>
          </cell>
          <cell r="I1197" t="str">
            <v>MODIFICACION DEL EIA DE LA PLANTA DE OXIDOS - BOTADERO 28</v>
          </cell>
          <cell r="J1197" t="str">
            <v>*080801&lt;br&gt;CUSCO-ESPINAR-ESPINAR</v>
          </cell>
          <cell r="K1197" t="str">
            <v>*48&lt;br&gt;QUENALLATA ANA</v>
          </cell>
          <cell r="L1197" t="str">
            <v>DESISTIDO</v>
          </cell>
          <cell r="P1197" t="str">
            <v>USD</v>
          </cell>
        </row>
        <row r="1198">
          <cell r="A1198">
            <v>1947323</v>
          </cell>
          <cell r="B1198">
            <v>4979</v>
          </cell>
          <cell r="C1198" t="str">
            <v>EIA</v>
          </cell>
          <cell r="D1198">
            <v>40158</v>
          </cell>
          <cell r="E1198">
            <v>2009</v>
          </cell>
          <cell r="F1198">
            <v>12</v>
          </cell>
          <cell r="G1198" t="str">
            <v>COMPAÑIA MINERA ANTAPACCAY S.A.</v>
          </cell>
          <cell r="H1198" t="str">
            <v>ANTAPACCAY</v>
          </cell>
          <cell r="I1198" t="str">
            <v xml:space="preserve">EXPLOTACION ANTAPACCAY-EXPANSION TINTAYA </v>
          </cell>
          <cell r="J1198" t="str">
            <v>*080801&lt;br&gt;CUSCO-ESPINAR-ESPINAR</v>
          </cell>
          <cell r="K1198" t="str">
            <v>*1&lt;br&gt;ACEVEDO FERNANDEZ ELIAS</v>
          </cell>
          <cell r="L1198" t="str">
            <v>APROBADO&lt;br/&gt;NOTIFICADO A LA EMPRESA</v>
          </cell>
          <cell r="M1198" t="str">
            <v>ResDirec-0590-2014/MEM-DGAAM</v>
          </cell>
          <cell r="N1198" t="str">
            <v>02/12/2014</v>
          </cell>
          <cell r="P1198" t="str">
            <v>USD</v>
          </cell>
        </row>
        <row r="1199">
          <cell r="A1199">
            <v>2440853</v>
          </cell>
          <cell r="B1199">
            <v>4979</v>
          </cell>
          <cell r="C1199" t="str">
            <v>ITS</v>
          </cell>
          <cell r="D1199">
            <v>41929</v>
          </cell>
          <cell r="E1199">
            <v>2014</v>
          </cell>
          <cell r="F1199">
            <v>10</v>
          </cell>
          <cell r="G1199" t="str">
            <v>COMPAÑIA MINERA ANTAPACCAY S.A.</v>
          </cell>
          <cell r="H1199" t="str">
            <v>ANTAPACCAY</v>
          </cell>
          <cell r="I1199" t="str">
            <v xml:space="preserve"> Mejora Tecnol¿gica en la Planta Concentradora Antapaccay con Incremento de la Capacidad de Procesamiento de Mineral y Reactivaci¿n de la Planta Concentradora Tintaya de la Unidad Minera Antapaccay Expansi¿n Tintaya</v>
          </cell>
          <cell r="J1199" t="str">
            <v>*080801&lt;br&gt;CUSCO-ESPINAR-ESPINAR</v>
          </cell>
          <cell r="K1199" t="str">
            <v>*1&lt;br&gt;ACEVEDO FERNANDEZ ELIAS,*299&lt;br&gt;REYES UBILLUS ISMAEL,*292&lt;br&gt;CAMPOS ARMAS DANY HANS (APOYO),*285&lt;br&gt;NOLASCO MELGAREJO, KARINA,*276&lt;br&gt;ROJAS VALLADARES TANIA LUPE,*220&lt;br&gt;VILLACORTA OLAZA MARCO ANTONIO,*25&lt;br&gt;PRADO VELASQUEZ ALFONSO,*20&lt;br&gt;LEON IRIARTE MARITZA</v>
          </cell>
          <cell r="L1199" t="str">
            <v>CONFORME&lt;br/&gt;NOTIFICADO A LA EMPRESA</v>
          </cell>
          <cell r="M1199" t="str">
            <v>ResDirec-0590-2014/MEM-DGAAM</v>
          </cell>
          <cell r="N1199" t="str">
            <v>02/12/2014</v>
          </cell>
          <cell r="O1199">
            <v>64181921</v>
          </cell>
        </row>
        <row r="1200">
          <cell r="A1200">
            <v>1991091</v>
          </cell>
          <cell r="B1200">
            <v>5004</v>
          </cell>
          <cell r="C1200" t="str">
            <v>EIA</v>
          </cell>
          <cell r="D1200">
            <v>40312</v>
          </cell>
          <cell r="E1200">
            <v>2010</v>
          </cell>
          <cell r="F1200">
            <v>5</v>
          </cell>
          <cell r="G1200" t="str">
            <v>COMPAÑIA MINERA ANTAPACCAY S.A.</v>
          </cell>
          <cell r="H1200" t="str">
            <v>LAS BAMBAS</v>
          </cell>
          <cell r="I1200" t="str">
            <v>LAS BAMBAS</v>
          </cell>
          <cell r="J1200" t="str">
            <v>*030506&lt;br&gt;APURIMAC-COTABAMBAS-CHALLHUAHUACHO</v>
          </cell>
          <cell r="K1200" t="str">
            <v>*1&lt;br&gt;ACEVEDO FERNANDEZ ELIAS</v>
          </cell>
          <cell r="L1200" t="str">
            <v>APROBADO&lt;br/&gt;NOTIFICADO A LA EMPRESA</v>
          </cell>
          <cell r="P1200" t="str">
            <v>USD</v>
          </cell>
        </row>
        <row r="1201">
          <cell r="A1201">
            <v>2130923</v>
          </cell>
          <cell r="B1201">
            <v>5133</v>
          </cell>
          <cell r="C1201" t="str">
            <v>EIA</v>
          </cell>
          <cell r="D1201">
            <v>40816</v>
          </cell>
          <cell r="E1201">
            <v>2011</v>
          </cell>
          <cell r="F1201">
            <v>9</v>
          </cell>
          <cell r="G1201" t="str">
            <v>COMPAÑIA MINERA ANTAPACCAY S.A.</v>
          </cell>
          <cell r="H1201" t="str">
            <v>ANTAPACCAY</v>
          </cell>
          <cell r="I1201" t="str">
            <v>MODIFICACION DEL EIA PROGRAMA DE MONITOREO ANTAPACCAY</v>
          </cell>
          <cell r="J1201" t="str">
            <v>*080801&lt;br&gt;CUSCO-ESPINAR-ESPINAR</v>
          </cell>
          <cell r="K1201" t="str">
            <v>*12&lt;br&gt;DEL CASTILLO ALCANTARA AIME</v>
          </cell>
          <cell r="L1201" t="str">
            <v>APROBADO&lt;br/&gt;NOTIFICADO A LA EMPRESA</v>
          </cell>
          <cell r="P1201" t="str">
            <v>USD</v>
          </cell>
        </row>
        <row r="1202">
          <cell r="A1202">
            <v>2271860</v>
          </cell>
          <cell r="B1202">
            <v>5258</v>
          </cell>
          <cell r="C1202" t="str">
            <v>EIA</v>
          </cell>
          <cell r="D1202">
            <v>41333</v>
          </cell>
          <cell r="E1202">
            <v>2013</v>
          </cell>
          <cell r="F1202">
            <v>2</v>
          </cell>
          <cell r="G1202" t="str">
            <v>COMPAÑIA MINERA ANTAPACCAY S.A.</v>
          </cell>
          <cell r="H1202" t="str">
            <v>TINTAYA</v>
          </cell>
          <cell r="I1202" t="str">
            <v>PLAN INTEGRAL TINTAYA</v>
          </cell>
          <cell r="J1202" t="str">
            <v>*080801&lt;br&gt;CUSCO-ESPINAR-ESPINAR</v>
          </cell>
          <cell r="L1202" t="str">
            <v>OBSERVADO&lt;br/&gt;NOTIFICADO A LA EMPRESA</v>
          </cell>
          <cell r="P1202" t="str">
            <v>USD</v>
          </cell>
        </row>
        <row r="1203">
          <cell r="A1203">
            <v>2467598</v>
          </cell>
          <cell r="B1203">
            <v>5630</v>
          </cell>
          <cell r="C1203" t="str">
            <v>EIA-d</v>
          </cell>
          <cell r="D1203">
            <v>42030</v>
          </cell>
          <cell r="E1203">
            <v>2015</v>
          </cell>
          <cell r="F1203">
            <v>1</v>
          </cell>
          <cell r="G1203" t="str">
            <v>COMPAÑIA MINERA ANTAPACCAY S.A.</v>
          </cell>
          <cell r="H1203" t="str">
            <v>ANTAPACCAY</v>
          </cell>
          <cell r="I1203" t="str">
            <v>MODIFICACION DE EIA ANTAPACCAY EXPANSION TINTAYA</v>
          </cell>
          <cell r="K1203" t="str">
            <v>*1&lt;br&gt;ACEVEDO FERNANDEZ ELIAS,*340&lt;br&gt;REYES UBILLUS ISMAEL,*311&lt;br&gt;ROJAS VALLADARES, TANIA LUPE,*310&lt;br&gt;ROSALES GONZALES LUIS ALBERTO,*298&lt;br&gt;LOPEZ ROMERO, RICHARD (APOYO),*294&lt;br&gt;BEGGLO CACERES-OLAZO ADRIAN ,*285&lt;br&gt;NOLASCO MELGAREJO, KARINA,*220&lt;br&gt;VILLACORTA OLAZA MARCO ANTONIO,*20&lt;br&gt;LEON IRIARTE MARITZA</v>
          </cell>
          <cell r="L1203" t="str">
            <v>APROBADO</v>
          </cell>
          <cell r="P1203" t="str">
            <v>USD</v>
          </cell>
        </row>
        <row r="1204">
          <cell r="A1204">
            <v>2529336</v>
          </cell>
          <cell r="B1204">
            <v>5814</v>
          </cell>
          <cell r="C1204" t="str">
            <v>ITS</v>
          </cell>
          <cell r="D1204">
            <v>42242</v>
          </cell>
          <cell r="E1204">
            <v>2015</v>
          </cell>
          <cell r="F1204">
            <v>8</v>
          </cell>
          <cell r="G1204" t="str">
            <v>COMPAÑIA MINERA ANTAPACCAY S.A.</v>
          </cell>
          <cell r="H1204" t="str">
            <v>ANTAPACCAY</v>
          </cell>
          <cell r="I1204" t="str">
            <v>AMPLIACION PLANTA CONCENTRADORA TINTAYA, ADICION DE COMPONENTES PARA LA OPERACION U.M. ANTAPACCAY EXPANSION TINTAYA Y OTROS</v>
          </cell>
          <cell r="J1204" t="str">
            <v>*080801&lt;br&gt;CUSCO-ESPINAR-ESPINAR</v>
          </cell>
          <cell r="K1204" t="str">
            <v>*1&lt;br&gt;ACEVEDO FERNANDEZ ELIAS,*340&lt;br&gt;REYES UBILLUS ISMAEL,*321&lt;br&gt;ATENCIO MERINO MIGUEL (APOYO),*311&lt;br&gt;ROJAS VALLADARES, TANIA LUPE,*294&lt;br&gt;BEGGLO CACERES-OLAZO ADRIAN ,*220&lt;br&gt;VILLACORTA OLAZA MARCO ANTONIO,*20&lt;br&gt;LEON IRIARTE MARITZA</v>
          </cell>
          <cell r="L1204" t="str">
            <v>DESISTIDO&lt;br/&gt;NOTIFICADO A LA EMPRESA</v>
          </cell>
          <cell r="M1204" t="str">
            <v>ResDirec-0368-2015/MEM-DGAAM</v>
          </cell>
          <cell r="N1204" t="str">
            <v>16/09/2015</v>
          </cell>
          <cell r="O1204">
            <v>102845594.5</v>
          </cell>
        </row>
        <row r="1205">
          <cell r="A1205">
            <v>2536957</v>
          </cell>
          <cell r="B1205">
            <v>5999</v>
          </cell>
          <cell r="C1205" t="str">
            <v>ITS</v>
          </cell>
          <cell r="D1205">
            <v>42265</v>
          </cell>
          <cell r="E1205">
            <v>2015</v>
          </cell>
          <cell r="F1205">
            <v>9</v>
          </cell>
          <cell r="G1205" t="str">
            <v>COMPAÑIA MINERA ANTAPACCAY S.A.</v>
          </cell>
          <cell r="H1205" t="str">
            <v>ANTAPACCAY</v>
          </cell>
          <cell r="I1205" t="str">
            <v xml:space="preserve">EXPLOTACION ANTAPACCAY-EXPANSION TINTAYA </v>
          </cell>
          <cell r="J1205" t="str">
            <v>*080801&lt;br&gt;CUSCO-ESPINAR-ESPINAR</v>
          </cell>
          <cell r="K1205" t="str">
            <v>*1&lt;br&gt;ACEVEDO FERNANDEZ ELIAS,*340&lt;br&gt;REYES UBILLUS ISMAEL,*321&lt;br&gt;ATENCIO MERINO MIGUEL (APOYO),*311&lt;br&gt;ROJAS VALLADARES, TANIA LUPE,*220&lt;br&gt;VILLACORTA OLAZA MARCO ANTONIO,*25&lt;br&gt;PRADO VELASQUEZ ALFONSO,*20&lt;br&gt;LEON IRIARTE MARITZA</v>
          </cell>
          <cell r="L1205" t="str">
            <v>CONFORME&lt;br/&gt;NOTIFICADO A LA EMPRESA</v>
          </cell>
          <cell r="M1205" t="str">
            <v>ResDirec-0501-2015/MEM-DGAAM</v>
          </cell>
          <cell r="N1205" t="str">
            <v>24/12/2015</v>
          </cell>
          <cell r="O1205">
            <v>37684808</v>
          </cell>
        </row>
        <row r="1206">
          <cell r="A1206">
            <v>2563947</v>
          </cell>
          <cell r="B1206">
            <v>6136</v>
          </cell>
          <cell r="C1206" t="str">
            <v>ITS</v>
          </cell>
          <cell r="D1206">
            <v>42365</v>
          </cell>
          <cell r="E1206">
            <v>2015</v>
          </cell>
          <cell r="F1206">
            <v>12</v>
          </cell>
          <cell r="G1206" t="str">
            <v>COMPAÑIA MINERA ANTAPACCAY S.A.</v>
          </cell>
          <cell r="H1206" t="str">
            <v>ANTAPACCAY</v>
          </cell>
          <cell r="I1206" t="str">
            <v xml:space="preserve">EXPLOTACION ANTAPACCAY-EXPANSION TINTAYA </v>
          </cell>
          <cell r="J1206" t="str">
            <v>*080801&lt;br&gt;CUSCO-ESPINAR-ESPINAR</v>
          </cell>
          <cell r="K1206" t="str">
            <v>*1&lt;br&gt;ACEVEDO FERNANDEZ ELIAS,*340&lt;br&gt;REYES UBILLUS ISMAEL,*311&lt;br&gt;ROJAS VALLADARES, TANIA LUPE,*220&lt;br&gt;VILLACORTA OLAZA MARCO ANTONIO,*20&lt;br&gt;LEON IRIARTE MARITZA</v>
          </cell>
          <cell r="L1206" t="str">
            <v>CONFORME&lt;br/&gt;NOTIFICADO A LA EMPRESA</v>
          </cell>
          <cell r="M1206" t="str">
            <v>ResDirec-0224-2016/MEM-DGAAM</v>
          </cell>
          <cell r="N1206" t="str">
            <v>19/07/2016</v>
          </cell>
          <cell r="O1206">
            <v>10700000</v>
          </cell>
        </row>
        <row r="1207">
          <cell r="A1207">
            <v>1626390</v>
          </cell>
          <cell r="B1207">
            <v>6345</v>
          </cell>
          <cell r="C1207" t="str">
            <v>PC</v>
          </cell>
          <cell r="D1207">
            <v>38945</v>
          </cell>
          <cell r="E1207">
            <v>2006</v>
          </cell>
          <cell r="F1207">
            <v>8</v>
          </cell>
          <cell r="G1207" t="str">
            <v>COMPAÑIA MINERA ANTAPACCAY S.A.</v>
          </cell>
          <cell r="H1207" t="str">
            <v>TINTAYA</v>
          </cell>
          <cell r="I1207" t="str">
            <v>PLAN DE CIERRE DE FACTIBILIDAD.</v>
          </cell>
          <cell r="J1207" t="str">
            <v>*080801&lt;br&gt;CUSCO-ESPINAR-ESPINAR</v>
          </cell>
          <cell r="K1207" t="str">
            <v>*13&lt;br&gt;DOLORES CAMONES SANTIAGO</v>
          </cell>
          <cell r="L1207" t="str">
            <v>APROBADO&lt;br/&gt;NOTIFICADO A LA EMPRESA</v>
          </cell>
          <cell r="P1207" t="str">
            <v>USD</v>
          </cell>
        </row>
        <row r="1208">
          <cell r="A1208" t="str">
            <v>03045-2016</v>
          </cell>
          <cell r="B1208">
            <v>6380</v>
          </cell>
          <cell r="C1208" t="str">
            <v>ITS</v>
          </cell>
          <cell r="D1208">
            <v>42647</v>
          </cell>
          <cell r="E1208">
            <v>2016</v>
          </cell>
          <cell r="F1208">
            <v>10</v>
          </cell>
          <cell r="G1208" t="str">
            <v>COMPAÑIA MINERA ANTAPACCAY S.A.</v>
          </cell>
          <cell r="H1208" t="str">
            <v>ANTAPACCAY</v>
          </cell>
          <cell r="I1208" t="str">
            <v>“COMPONENTES PARA INICIO OPERACION ZONA NORTE”</v>
          </cell>
          <cell r="J1208" t="str">
            <v>*080801&lt;br&gt;CUSCO-ESPINAR-ESPINAR</v>
          </cell>
          <cell r="K1208" t="str">
            <v>*381&lt;br&gt;ZZ_SENACE MILLONES VARGAS, CESAR AUGUSTO,*452&lt;br&gt;ZZ_SENACE GONZALES PAREDES, LUIS ANTONIO,*450&lt;br&gt;ZZ_SENACE MARTINEZ QUIROZ, MONICA,*432&lt;br&gt;ZZ_SENACE VARGAS-MACH, MARTHA YACKELINE ,*416&lt;br&gt;ZZ_SENACE BREÑA TORRES, MILVA GRACIELA,*415&lt;br&gt;ZZ_SENACE BEATRIZ HUAMANI PAUCCARA,*413&lt;br&gt;ZZ_SENACE ATARAMA MORI,DANNY EDUARDO,*386&lt;br&gt;ZZ_SENACE CORAL ONCOY, BEATRIZ E.</v>
          </cell>
          <cell r="L1208" t="str">
            <v>DESISTIDO&lt;br/&gt;NOTIFICADO A LA EMPRESA</v>
          </cell>
          <cell r="O1208">
            <v>8817825</v>
          </cell>
        </row>
        <row r="1209">
          <cell r="A1209" t="str">
            <v>03892-2016</v>
          </cell>
          <cell r="B1209">
            <v>6429</v>
          </cell>
          <cell r="C1209" t="str">
            <v>ITS</v>
          </cell>
          <cell r="D1209">
            <v>42711</v>
          </cell>
          <cell r="E1209">
            <v>2016</v>
          </cell>
          <cell r="F1209">
            <v>12</v>
          </cell>
          <cell r="G1209" t="str">
            <v>COMPAÑIA MINERA ANTAPACCAY S.A.</v>
          </cell>
          <cell r="H1209" t="str">
            <v>ANTAPACCAY</v>
          </cell>
          <cell r="I1209" t="str">
            <v>COMPONENTES PARA INICIO DE OPERACIÓN DE LA ZONA NORTE DE LA U.M. ANTAPACCAY EXPANSION TINTAYA</v>
          </cell>
          <cell r="J1209" t="str">
            <v>*080801&lt;br&gt;CUSCO-ESPINAR-ESPINAR</v>
          </cell>
          <cell r="K1209" t="str">
            <v>*381&lt;br&gt;ZZ_SENACE MILLONES VARGAS, CESAR AUGUSTO,*452&lt;br&gt;ZZ_SENACE GONZALES PAREDES, LUIS ANTONIO,*432&lt;br&gt;ZZ_SENACE VARGAS-MACH, MARTHA YACKELINE ,*416&lt;br&gt;ZZ_SENACE BREÑA TORRES, MILVA GRACIELA,*413&lt;br&gt;ZZ_SENACE ATARAMA MORI,DANNY EDUARDO,*408&lt;br&gt;ZZ_SENACE CHANG OSHITA, RUBEN ERNESTO,*382&lt;br&gt;ZZ_SENACE PÉREZ NUÑEZ, FABIÁN</v>
          </cell>
          <cell r="L1209" t="str">
            <v>DESISTIDO&lt;br/&gt;NOTIFICADO A LA EMPRESA</v>
          </cell>
          <cell r="O1209">
            <v>4878743.8499999996</v>
          </cell>
        </row>
        <row r="1210">
          <cell r="A1210" t="str">
            <v>04103-2016</v>
          </cell>
          <cell r="B1210">
            <v>6435</v>
          </cell>
          <cell r="C1210" t="str">
            <v>ITS</v>
          </cell>
          <cell r="D1210">
            <v>42725</v>
          </cell>
          <cell r="E1210">
            <v>2016</v>
          </cell>
          <cell r="F1210">
            <v>12</v>
          </cell>
          <cell r="G1210" t="str">
            <v>COMPAÑIA MINERA ANTAPACCAY S.A.</v>
          </cell>
          <cell r="H1210" t="str">
            <v>ANTAPACCAY</v>
          </cell>
          <cell r="I1210" t="str">
            <v xml:space="preserve">EXPLOTACION ANTAPACCAY-EXPANSION TINTAYA </v>
          </cell>
          <cell r="J1210" t="str">
            <v>*080801&lt;br&gt;CUSCO-ESPINAR-ESPINAR</v>
          </cell>
          <cell r="K1210" t="str">
            <v>*381&lt;br&gt;ZZ_SENACE MILLONES VARGAS, CESAR AUGUSTO,*452&lt;br&gt;ZZ_SENACE GONZALES PAREDES, LUIS ANTONIO,*432&lt;br&gt;ZZ_SENACE VARGAS-MACH, MARTHA YACKELINE ,*416&lt;br&gt;ZZ_SENACE BREÑA TORRES, MILVA GRACIELA,*413&lt;br&gt;ZZ_SENACE ATARAMA MORI,DANNY EDUARDO,*407&lt;br&gt;ZZ_SENACE SAAVEDRA KOVACH, MIRIJAM,*382&lt;br&gt;ZZ_SENACE PÉREZ NUÑEZ, FABIÁN</v>
          </cell>
          <cell r="L1210" t="str">
            <v>CONFORME&lt;br/&gt;NOTIFICADO A LA EMPRESA</v>
          </cell>
          <cell r="O1210">
            <v>487874.85</v>
          </cell>
        </row>
        <row r="1211">
          <cell r="A1211">
            <v>2053916</v>
          </cell>
          <cell r="B1211">
            <v>6474</v>
          </cell>
          <cell r="C1211" t="str">
            <v>PC</v>
          </cell>
          <cell r="D1211">
            <v>40541</v>
          </cell>
          <cell r="E1211">
            <v>2010</v>
          </cell>
          <cell r="F1211">
            <v>12</v>
          </cell>
          <cell r="G1211" t="str">
            <v>COMPAÑIA MINERA ANTAPACCAY S.A.</v>
          </cell>
          <cell r="H1211" t="str">
            <v>TINTAYA</v>
          </cell>
          <cell r="I1211" t="str">
            <v>MODIFICACION PLAN DE CIERRE UNIDAD MINERA TINTAYA</v>
          </cell>
          <cell r="J1211" t="str">
            <v>*080801&lt;br&gt;CUSCO-ESPINAR-ESPINAR</v>
          </cell>
          <cell r="K1211" t="str">
            <v>*21&lt;br&gt;PAREDES PACHECO RUFO</v>
          </cell>
          <cell r="L1211" t="str">
            <v>APROBADO&lt;br/&gt;NOTIFICADO A LA EMPRESA</v>
          </cell>
          <cell r="P1211" t="str">
            <v>USD</v>
          </cell>
        </row>
        <row r="1212">
          <cell r="A1212" t="str">
            <v>02568-2017</v>
          </cell>
          <cell r="B1212">
            <v>6567</v>
          </cell>
          <cell r="C1212" t="str">
            <v>ITS</v>
          </cell>
          <cell r="D1212">
            <v>42892</v>
          </cell>
          <cell r="E1212">
            <v>2017</v>
          </cell>
          <cell r="F1212">
            <v>6</v>
          </cell>
          <cell r="G1212" t="str">
            <v>COMPAÑIA MINERA ANTAPACCAY S.A.</v>
          </cell>
          <cell r="H1212" t="str">
            <v>ANTAPACCAY</v>
          </cell>
          <cell r="I1212" t="str">
            <v xml:space="preserve">Quinto ITS </v>
          </cell>
          <cell r="J1212" t="str">
            <v>*080801&lt;br&gt;CUSCO-ESPINAR-ESPINAR</v>
          </cell>
          <cell r="K1212" t="str">
            <v xml:space="preserve">*416&lt;br&gt;ZZ_SENACE BREÑA TORRES, MILVA GRACIELA,*489&lt;br&gt;ZZ_SENACE TREJO PANTOJA, CYNTHIA KELLY,*488&lt;br&gt;ZZ_SENACE TELLO COCHACHEZ, MARCO ANTONIO,*482&lt;br&gt;ZZ_SENACE MARTEL GORA, MIGUEL LUIS,*480&lt;br&gt;ZZ_SENACE CACERES BUENO, CELIA MARIA,*479&lt;br&gt;ZZ_SENACE  BORJAS ALCANTARA, DAVID VICTOR,*432&lt;br&gt;ZZ_SENACE VARGAS-MACH, MARTHA YACKELINE </v>
          </cell>
          <cell r="L1212" t="str">
            <v>NO CONFORME&lt;br/&gt;NOTIFICADO A LA EMPRESA</v>
          </cell>
          <cell r="O1212">
            <v>6300000</v>
          </cell>
        </row>
        <row r="1213">
          <cell r="A1213">
            <v>2381703</v>
          </cell>
          <cell r="B1213">
            <v>6690</v>
          </cell>
          <cell r="C1213" t="str">
            <v>PC</v>
          </cell>
          <cell r="D1213">
            <v>41736</v>
          </cell>
          <cell r="E1213">
            <v>2014</v>
          </cell>
          <cell r="F1213">
            <v>4</v>
          </cell>
          <cell r="G1213" t="str">
            <v>COMPAÑIA MINERA ANTAPACCAY S.A.</v>
          </cell>
          <cell r="H1213" t="str">
            <v>ANTAPACCAY</v>
          </cell>
          <cell r="I1213" t="str">
            <v>ACTUALIZACION PLAN DE CIERRE DE LA UNIDAD ANTAPACCAY</v>
          </cell>
          <cell r="J1213" t="str">
            <v>*080801&lt;br&gt;CUSCO-ESPINAR-ESPINAR</v>
          </cell>
          <cell r="K1213" t="str">
            <v>*9&lt;br&gt;CAMPOS DIAZ LUIS</v>
          </cell>
          <cell r="L1213" t="str">
            <v>APROBADO&lt;br/&gt;NOTIFICADO A LA EMPRESA</v>
          </cell>
          <cell r="P1213" t="str">
            <v>USD</v>
          </cell>
        </row>
        <row r="1214">
          <cell r="A1214" t="str">
            <v>00360-2017</v>
          </cell>
          <cell r="B1214">
            <v>7021</v>
          </cell>
          <cell r="C1214" t="str">
            <v>EIA-d</v>
          </cell>
          <cell r="D1214">
            <v>42761</v>
          </cell>
          <cell r="E1214">
            <v>2017</v>
          </cell>
          <cell r="F1214">
            <v>1</v>
          </cell>
          <cell r="G1214" t="str">
            <v>COMPAÑIA MINERA ANTAPACCAY S.A.</v>
          </cell>
          <cell r="H1214" t="str">
            <v>ANTAPACCAY</v>
          </cell>
          <cell r="I1214" t="str">
            <v>“MODIFICACIÓN DEL EIA PROYECTO ANTAPACCAY EXPANSIÓN TINTAYA – INTEGRACIÓN COROCCOHUAYCO”</v>
          </cell>
          <cell r="J1214" t="str">
            <v>*080801&lt;br&gt;CUSCO-ESPINAR-ESPINAR,*080808&lt;br&gt;CUSCO-ESPINAR-ALTO PICHIGUA,*080805&lt;br&gt;CUSCO-ESPINAR-PALLPATA,*080804&lt;br&gt;CUSCO-ESPINAR-OCORURO</v>
          </cell>
          <cell r="K1214" t="str">
            <v>*381&lt;br&gt;ZZ_SENACE MILLONES VARGAS, CESAR AUGUSTO,*479&lt;br&gt;ZZ_SENACE  BORJAS ALCANTARA, DAVID VICTOR,*450&lt;br&gt;ZZ_SENACE MARTINEZ QUIROZ, MONICA,*416&lt;br&gt;ZZ_SENACE BREÑA TORRES, MILVA GRACIELA,*415&lt;br&gt;ZZ_SENACE BEATRIZ HUAMANI PAUCCARA,*414&lt;br&gt;ZZ_SENACE LUCEN BUSTAMANTE, MARIELENA NEREYDA,*391&lt;br&gt;ZZ_SENACE MARTEL GORA, MIGUEL,*382&lt;br&gt;ZZ_SENACE PÉREZ NUÑEZ, FABIÁN</v>
          </cell>
          <cell r="L1214" t="str">
            <v>APROBADO</v>
          </cell>
          <cell r="O1214">
            <v>590000000</v>
          </cell>
          <cell r="P1214" t="str">
            <v>USD</v>
          </cell>
        </row>
        <row r="1215">
          <cell r="A1215">
            <v>2771514</v>
          </cell>
          <cell r="B1215">
            <v>7407</v>
          </cell>
          <cell r="C1215" t="str">
            <v>EIAsd</v>
          </cell>
          <cell r="D1215">
            <v>43090</v>
          </cell>
          <cell r="E1215">
            <v>2017</v>
          </cell>
          <cell r="F1215">
            <v>12</v>
          </cell>
          <cell r="G1215" t="str">
            <v>COMPAÑIA MINERA ANTAPACCAY S.A.</v>
          </cell>
          <cell r="H1215" t="str">
            <v>COROCCOHUAYCO</v>
          </cell>
          <cell r="I1215" t="str">
            <v>SEGUNDA MODIFICACIÓN DEL EIASD DEL PROYECTO COROCCOHUAYCO</v>
          </cell>
          <cell r="J1215" t="str">
            <v>*080801&lt;br&gt;CUSCO-ESPINAR-ESPINAR</v>
          </cell>
          <cell r="K1215" t="str">
            <v>*1&lt;br&gt;ACEVEDO FERNANDEZ ELIAS,*660&lt;br&gt;PARDO BONIFAZ JIMMY FRANK,*584&lt;br&gt;QUIROZ AHUANARI, CHARLEE JHON (APOYO),*570&lt;br&gt;PEREZ BALDEON KAREN GRACIELA,*504&lt;br&gt;GUERRERO LAZO LUZ MILAGROS (apoyo),*495&lt;br&gt;CHAMORRO BELLIDO CARMEN ROSA,*438&lt;br&gt;PEREYRA VALENCIA ELIZABETH,*311&lt;br&gt;ROJAS VALLADARES, TANIA LUPE,*220&lt;br&gt;VILLACORTA OLAZA MARCO ANTONIO,*13&lt;br&gt;DOLORES CAMONES SANTIAGO</v>
          </cell>
          <cell r="L1215" t="str">
            <v>APROBADO&lt;br/&gt;NOTIFICADO A LA EMPRESA</v>
          </cell>
          <cell r="M1215" t="str">
            <v>ResDirec-0135-2018/MEM-DGAAM</v>
          </cell>
          <cell r="N1215" t="str">
            <v>16/07/2018</v>
          </cell>
          <cell r="O1215">
            <v>97000000</v>
          </cell>
          <cell r="P1215" t="str">
            <v>USD</v>
          </cell>
        </row>
        <row r="1216">
          <cell r="A1216">
            <v>2980418</v>
          </cell>
          <cell r="B1216">
            <v>8175</v>
          </cell>
          <cell r="C1216" t="str">
            <v>PC</v>
          </cell>
          <cell r="D1216">
            <v>43732</v>
          </cell>
          <cell r="E1216">
            <v>2019</v>
          </cell>
          <cell r="F1216">
            <v>9</v>
          </cell>
          <cell r="G1216" t="str">
            <v>COMPAÑIA MINERA ANTAPACCAY S.A.</v>
          </cell>
          <cell r="H1216" t="str">
            <v>ANTAPACCAY</v>
          </cell>
          <cell r="I1216" t="str">
            <v>segunda actualización del PCM U.M. antapaccay expansión tintaya - integración coroccohuayco</v>
          </cell>
          <cell r="J1216" t="str">
            <v>*080801&lt;br&gt;CUSCO-ESPINAR-ESPINAR</v>
          </cell>
          <cell r="K1216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1216" t="str">
            <v>EVALUACIÓN</v>
          </cell>
          <cell r="O1216">
            <v>0</v>
          </cell>
          <cell r="P1216" t="str">
            <v>USD</v>
          </cell>
        </row>
        <row r="1217">
          <cell r="A1217">
            <v>3015404</v>
          </cell>
          <cell r="B1217">
            <v>8292</v>
          </cell>
          <cell r="C1217" t="str">
            <v>PC</v>
          </cell>
          <cell r="D1217">
            <v>43853</v>
          </cell>
          <cell r="E1217">
            <v>2020</v>
          </cell>
          <cell r="F1217">
            <v>1</v>
          </cell>
          <cell r="G1217" t="str">
            <v>COMPAÑIA MINERA ANTAPACCAY S.A.</v>
          </cell>
          <cell r="H1217" t="str">
            <v>ANTAPACCAY</v>
          </cell>
          <cell r="I1217" t="str">
            <v>antapaccay expansión tintaya - integración coroccohuayco</v>
          </cell>
          <cell r="J1217" t="str">
            <v>*080801&lt;br&gt;CUSCO-ESPINAR-ESPINAR</v>
          </cell>
          <cell r="K1217" t="str">
            <v>*128&lt;br&gt;ESTELA SILVA MELANIO,*188&lt;br&gt;PORTILLA CORNEJO MATEO</v>
          </cell>
          <cell r="L1217" t="str">
            <v>EVALUACIÓN</v>
          </cell>
          <cell r="O1217">
            <v>0</v>
          </cell>
          <cell r="P1217" t="str">
            <v>USD</v>
          </cell>
        </row>
        <row r="1218">
          <cell r="A1218">
            <v>1312874</v>
          </cell>
          <cell r="B1218">
            <v>604</v>
          </cell>
          <cell r="C1218" t="str">
            <v>EIAsd</v>
          </cell>
          <cell r="D1218">
            <v>36956</v>
          </cell>
          <cell r="E1218">
            <v>2001</v>
          </cell>
          <cell r="F1218">
            <v>3</v>
          </cell>
          <cell r="G1218" t="str">
            <v>COMPAÑIA MINERA ARCATA S.A.</v>
          </cell>
          <cell r="H1218" t="str">
            <v>ALCA VICTORIA</v>
          </cell>
          <cell r="I1218" t="str">
            <v>EXPLORACION</v>
          </cell>
          <cell r="J1218" t="str">
            <v>*080708&lt;br&gt;CUSCO-CHUMBIVILCAS-VELILLE</v>
          </cell>
          <cell r="K1218" t="str">
            <v>*1&lt;br&gt;ACEVEDO FERNANDEZ ELIAS</v>
          </cell>
          <cell r="L1218" t="str">
            <v>APROBADO</v>
          </cell>
          <cell r="P1218" t="str">
            <v>USD</v>
          </cell>
        </row>
        <row r="1219">
          <cell r="A1219">
            <v>1096662</v>
          </cell>
          <cell r="B1219">
            <v>4344</v>
          </cell>
          <cell r="C1219" t="str">
            <v>EIA</v>
          </cell>
          <cell r="D1219">
            <v>35390</v>
          </cell>
          <cell r="E1219">
            <v>1996</v>
          </cell>
          <cell r="F1219">
            <v>11</v>
          </cell>
          <cell r="G1219" t="str">
            <v>COMPAÑIA MINERA ARCATA S.A.</v>
          </cell>
          <cell r="H1219" t="str">
            <v>ARCATA</v>
          </cell>
          <cell r="I1219" t="str">
            <v>AMPLIACION DE CANCHA DE RELAVES Nº 6</v>
          </cell>
          <cell r="J1219" t="str">
            <v>*040603&lt;br&gt;AREQUIPA-CONDESUYOS-CAYARANI</v>
          </cell>
          <cell r="K1219" t="str">
            <v>*29&lt;br&gt;ARCHIVO</v>
          </cell>
          <cell r="L1219" t="str">
            <v>APROBADO</v>
          </cell>
          <cell r="P1219" t="str">
            <v>USD</v>
          </cell>
        </row>
        <row r="1220">
          <cell r="A1220">
            <v>1234503</v>
          </cell>
          <cell r="B1220">
            <v>458</v>
          </cell>
          <cell r="C1220" t="str">
            <v>EIAsd</v>
          </cell>
          <cell r="D1220">
            <v>36306</v>
          </cell>
          <cell r="E1220">
            <v>1999</v>
          </cell>
          <cell r="F1220">
            <v>5</v>
          </cell>
          <cell r="G1220" t="str">
            <v>COMPAÑIA MINERA ARES S.A.C.</v>
          </cell>
          <cell r="H1220" t="str">
            <v>ANDROMEDA</v>
          </cell>
          <cell r="I1220" t="str">
            <v>EXPLORACION</v>
          </cell>
          <cell r="J1220" t="str">
            <v>*040804&lt;br&gt;AREQUIPA-LA UNION-HUAYNACOTAS</v>
          </cell>
          <cell r="K1220" t="str">
            <v>*44&lt;br&gt;MEDINA FERNANDO</v>
          </cell>
          <cell r="L1220" t="str">
            <v>APROBADO</v>
          </cell>
          <cell r="P1220" t="str">
            <v>USD</v>
          </cell>
        </row>
        <row r="1221">
          <cell r="A1221">
            <v>1312870</v>
          </cell>
          <cell r="B1221">
            <v>602</v>
          </cell>
          <cell r="C1221" t="str">
            <v>EIAsd</v>
          </cell>
          <cell r="D1221">
            <v>36956</v>
          </cell>
          <cell r="E1221">
            <v>2001</v>
          </cell>
          <cell r="F1221">
            <v>3</v>
          </cell>
          <cell r="G1221" t="str">
            <v>COMPAÑIA MINERA ARES S.A.C.</v>
          </cell>
          <cell r="H1221" t="str">
            <v>CCELLOCCASA</v>
          </cell>
          <cell r="I1221" t="str">
            <v>EXPLORACION</v>
          </cell>
          <cell r="J1221" t="str">
            <v>*050605&lt;br&gt;AYACUCHO-LUCANAS-CHAVIÑA</v>
          </cell>
          <cell r="K1221" t="str">
            <v>*1&lt;br&gt;ACEVEDO FERNANDEZ ELIAS</v>
          </cell>
          <cell r="L1221" t="str">
            <v>APROBADO</v>
          </cell>
          <cell r="P1221" t="str">
            <v>USD</v>
          </cell>
        </row>
        <row r="1222">
          <cell r="A1222">
            <v>1312873</v>
          </cell>
          <cell r="B1222">
            <v>603</v>
          </cell>
          <cell r="C1222" t="str">
            <v>EIAsd</v>
          </cell>
          <cell r="D1222">
            <v>36956</v>
          </cell>
          <cell r="E1222">
            <v>2001</v>
          </cell>
          <cell r="F1222">
            <v>3</v>
          </cell>
          <cell r="G1222" t="str">
            <v>COMPAÑIA MINERA ARES S.A.C.</v>
          </cell>
          <cell r="H1222" t="str">
            <v>AZUCAR</v>
          </cell>
          <cell r="I1222" t="str">
            <v>EXPLORACION</v>
          </cell>
          <cell r="J1222" t="str">
            <v>*080701&lt;br&gt;CUSCO-CHUMBIVILCAS-SANTO TOMAS</v>
          </cell>
          <cell r="K1222" t="str">
            <v>*1&lt;br&gt;ACEVEDO FERNANDEZ ELIAS</v>
          </cell>
          <cell r="L1222" t="str">
            <v>APROBADO</v>
          </cell>
          <cell r="P1222" t="str">
            <v>USD</v>
          </cell>
        </row>
        <row r="1223">
          <cell r="A1223">
            <v>1432751</v>
          </cell>
          <cell r="B1223">
            <v>949</v>
          </cell>
          <cell r="C1223" t="str">
            <v>EIAsd</v>
          </cell>
          <cell r="D1223">
            <v>37908</v>
          </cell>
          <cell r="E1223">
            <v>2003</v>
          </cell>
          <cell r="F1223">
            <v>10</v>
          </cell>
          <cell r="G1223" t="str">
            <v>COMPAÑIA MINERA ARES S.A.C.</v>
          </cell>
          <cell r="H1223" t="str">
            <v>SANTA URSULA</v>
          </cell>
          <cell r="I1223" t="str">
            <v>EXPLORACIÓN DE VETA</v>
          </cell>
          <cell r="J1223" t="str">
            <v>*080807&lt;br&gt;CUSCO-ESPINAR-SUYCKUTAMBO</v>
          </cell>
          <cell r="K1223" t="str">
            <v>*1&lt;br&gt;ACEVEDO FERNANDEZ ELIAS</v>
          </cell>
          <cell r="L1223" t="str">
            <v>ABANDONO&lt;br/&gt;NOTIFICADO A LA EMPRESA</v>
          </cell>
          <cell r="P1223" t="str">
            <v>USD</v>
          </cell>
        </row>
        <row r="1224">
          <cell r="A1224">
            <v>1277306</v>
          </cell>
          <cell r="B1224">
            <v>521</v>
          </cell>
          <cell r="C1224" t="str">
            <v>DIA</v>
          </cell>
          <cell r="D1224">
            <v>36635</v>
          </cell>
          <cell r="E1224">
            <v>2000</v>
          </cell>
          <cell r="F1224">
            <v>4</v>
          </cell>
          <cell r="G1224" t="str">
            <v>COMPAÑIA MINERA ARES S.A.C.</v>
          </cell>
          <cell r="I1224" t="str">
            <v>AZUCAR</v>
          </cell>
          <cell r="J1224" t="str">
            <v>*080701&lt;br&gt;CUSCO-CHUMBIVILCAS-SANTO TOMAS</v>
          </cell>
          <cell r="K1224" t="str">
            <v>*1&lt;br&gt;ACEVEDO FERNANDEZ ELIAS</v>
          </cell>
          <cell r="L1224" t="str">
            <v>APROBADO</v>
          </cell>
          <cell r="P1224" t="str">
            <v>USD</v>
          </cell>
        </row>
        <row r="1225">
          <cell r="A1225">
            <v>1299114</v>
          </cell>
          <cell r="B1225">
            <v>574</v>
          </cell>
          <cell r="C1225" t="str">
            <v>DIA</v>
          </cell>
          <cell r="D1225">
            <v>36825</v>
          </cell>
          <cell r="E1225">
            <v>2000</v>
          </cell>
          <cell r="F1225">
            <v>10</v>
          </cell>
          <cell r="G1225" t="str">
            <v>COMPAÑIA MINERA ARES S.A.C.</v>
          </cell>
          <cell r="I1225" t="str">
            <v>QUELLOPATA</v>
          </cell>
          <cell r="J1225" t="str">
            <v>*050704&lt;br&gt;AYACUCHO-PARINACOCHAS-PACAPAUSA</v>
          </cell>
          <cell r="K1225" t="str">
            <v>*21&lt;br&gt;PAREDES PACHECO RUFO</v>
          </cell>
          <cell r="L1225" t="str">
            <v>APROBADO</v>
          </cell>
          <cell r="P1225" t="str">
            <v>USD</v>
          </cell>
        </row>
        <row r="1226">
          <cell r="A1226">
            <v>1378499</v>
          </cell>
          <cell r="B1226">
            <v>766</v>
          </cell>
          <cell r="C1226" t="str">
            <v>DIA</v>
          </cell>
          <cell r="D1226">
            <v>37487</v>
          </cell>
          <cell r="E1226">
            <v>2002</v>
          </cell>
          <cell r="F1226">
            <v>8</v>
          </cell>
          <cell r="G1226" t="str">
            <v>COMPAÑIA MINERA ARES S.A.C.</v>
          </cell>
          <cell r="H1226" t="str">
            <v>PACHACONAS</v>
          </cell>
          <cell r="I1226" t="str">
            <v>PACHACONAS</v>
          </cell>
          <cell r="J1226" t="str">
            <v>*030306&lt;br&gt;APURIMAC-ANTABAMBA-PACHACONAS</v>
          </cell>
          <cell r="K1226" t="str">
            <v>*57&lt;br&gt;SUAREZ JUAN</v>
          </cell>
          <cell r="L1226" t="str">
            <v>CONCLUIDO</v>
          </cell>
          <cell r="P1226" t="str">
            <v>USD</v>
          </cell>
        </row>
        <row r="1227">
          <cell r="A1227">
            <v>1492769</v>
          </cell>
          <cell r="B1227">
            <v>1136</v>
          </cell>
          <cell r="C1227" t="str">
            <v>DIA</v>
          </cell>
          <cell r="D1227">
            <v>38254</v>
          </cell>
          <cell r="E1227">
            <v>2004</v>
          </cell>
          <cell r="F1227">
            <v>9</v>
          </cell>
          <cell r="G1227" t="str">
            <v>COMPAÑIA MINERA ARES S.A.C.</v>
          </cell>
          <cell r="H1227" t="str">
            <v>PACCHAS SUR</v>
          </cell>
          <cell r="I1227" t="str">
            <v>PACCHAS SUR</v>
          </cell>
          <cell r="J1227" t="str">
            <v>*050701&lt;br&gt;AYACUCHO-PARINACOCHAS-CORACORA</v>
          </cell>
          <cell r="K1227" t="str">
            <v>*47&lt;br&gt;PINEDO CESAR</v>
          </cell>
          <cell r="L1227" t="str">
            <v>APROBADO</v>
          </cell>
          <cell r="P1227" t="str">
            <v>USD</v>
          </cell>
        </row>
        <row r="1228">
          <cell r="A1228">
            <v>1503364</v>
          </cell>
          <cell r="B1228">
            <v>1172</v>
          </cell>
          <cell r="C1228" t="str">
            <v>DIA</v>
          </cell>
          <cell r="D1228">
            <v>38315</v>
          </cell>
          <cell r="E1228">
            <v>2004</v>
          </cell>
          <cell r="F1228">
            <v>11</v>
          </cell>
          <cell r="G1228" t="str">
            <v>COMPAÑIA MINERA ARES S.A.C.</v>
          </cell>
          <cell r="H1228" t="str">
            <v>TARARUNQUI</v>
          </cell>
          <cell r="I1228" t="str">
            <v>TARARUNQUI</v>
          </cell>
          <cell r="J1228" t="str">
            <v>*050703&lt;br&gt;AYACUCHO-PARINACOCHAS-CORONEL CASTAÑEDA</v>
          </cell>
          <cell r="K1228" t="str">
            <v>*1&lt;br&gt;ACEVEDO FERNANDEZ ELIAS</v>
          </cell>
          <cell r="L1228" t="str">
            <v>ABANDONO&lt;br/&gt;NOTIFICADO A LA EMPRESA</v>
          </cell>
          <cell r="P1228" t="str">
            <v>USD</v>
          </cell>
        </row>
        <row r="1229">
          <cell r="A1229">
            <v>1506859</v>
          </cell>
          <cell r="B1229">
            <v>1184</v>
          </cell>
          <cell r="C1229" t="str">
            <v>DIA</v>
          </cell>
          <cell r="D1229">
            <v>38331</v>
          </cell>
          <cell r="E1229">
            <v>2004</v>
          </cell>
          <cell r="F1229">
            <v>12</v>
          </cell>
          <cell r="G1229" t="str">
            <v>COMPAÑIA MINERA ARES S.A.C.</v>
          </cell>
          <cell r="I1229" t="str">
            <v>CUELLO CUELLO</v>
          </cell>
          <cell r="J1229" t="str">
            <v>*030406&lt;br&gt;APURIMAC-AYMARAES-COTARUSE</v>
          </cell>
          <cell r="K1229" t="str">
            <v>*1&lt;br&gt;ACEVEDO FERNANDEZ ELIAS</v>
          </cell>
          <cell r="L1229" t="str">
            <v>APROBADO</v>
          </cell>
          <cell r="P1229" t="str">
            <v>USD</v>
          </cell>
        </row>
        <row r="1230">
          <cell r="A1230">
            <v>1506866</v>
          </cell>
          <cell r="B1230">
            <v>1185</v>
          </cell>
          <cell r="C1230" t="str">
            <v>DIA</v>
          </cell>
          <cell r="D1230">
            <v>38331</v>
          </cell>
          <cell r="E1230">
            <v>2004</v>
          </cell>
          <cell r="F1230">
            <v>12</v>
          </cell>
          <cell r="G1230" t="str">
            <v>COMPAÑIA MINERA ARES S.A.C.</v>
          </cell>
          <cell r="I1230" t="str">
            <v>HUACHUHUILCA</v>
          </cell>
          <cell r="J1230" t="str">
            <v>*030406&lt;br&gt;APURIMAC-AYMARAES-COTARUSE</v>
          </cell>
          <cell r="K1230" t="str">
            <v>*1&lt;br&gt;ACEVEDO FERNANDEZ ELIAS</v>
          </cell>
          <cell r="L1230" t="str">
            <v>APROBADO</v>
          </cell>
          <cell r="P1230" t="str">
            <v>USD</v>
          </cell>
        </row>
        <row r="1231">
          <cell r="A1231">
            <v>1549393</v>
          </cell>
          <cell r="B1231">
            <v>1301</v>
          </cell>
          <cell r="C1231" t="str">
            <v>DIA</v>
          </cell>
          <cell r="D1231">
            <v>38554</v>
          </cell>
          <cell r="E1231">
            <v>2005</v>
          </cell>
          <cell r="F1231">
            <v>7</v>
          </cell>
          <cell r="G1231" t="str">
            <v>COMPAÑIA MINERA ARES S.A.C.</v>
          </cell>
          <cell r="H1231" t="str">
            <v>CUELLO CUELLO</v>
          </cell>
          <cell r="I1231" t="str">
            <v>CUELLO CUELLO (MODIFICACION)</v>
          </cell>
          <cell r="J1231" t="str">
            <v>*030406&lt;br&gt;APURIMAC-AYMARAES-COTARUSE</v>
          </cell>
          <cell r="K1231" t="str">
            <v>*1&lt;br&gt;ACEVEDO FERNANDEZ ELIAS</v>
          </cell>
          <cell r="L1231" t="str">
            <v>DESISTIDO</v>
          </cell>
          <cell r="P1231" t="str">
            <v>USD</v>
          </cell>
        </row>
        <row r="1232">
          <cell r="A1232">
            <v>1614753</v>
          </cell>
          <cell r="B1232">
            <v>1453</v>
          </cell>
          <cell r="C1232" t="str">
            <v>DIA</v>
          </cell>
          <cell r="D1232">
            <v>38889</v>
          </cell>
          <cell r="E1232">
            <v>2006</v>
          </cell>
          <cell r="F1232">
            <v>6</v>
          </cell>
          <cell r="G1232" t="str">
            <v>COMPAÑIA MINERA ARES S.A.C.</v>
          </cell>
          <cell r="H1232" t="str">
            <v>PULLALLY</v>
          </cell>
          <cell r="I1232" t="str">
            <v>PULLALLY</v>
          </cell>
          <cell r="J1232" t="str">
            <v>*040806&lt;br&gt;AREQUIPA-LA UNION-PUYCA</v>
          </cell>
          <cell r="K1232" t="str">
            <v>*39&lt;br&gt;ESPINOZA ARIAS REBECA</v>
          </cell>
          <cell r="L1232" t="str">
            <v>ABANDONO&lt;br/&gt;NOTIFICADO A LA EMPRESA</v>
          </cell>
          <cell r="P1232" t="str">
            <v>USD</v>
          </cell>
        </row>
        <row r="1233">
          <cell r="A1233">
            <v>1670919</v>
          </cell>
          <cell r="B1233">
            <v>1591</v>
          </cell>
          <cell r="C1233" t="str">
            <v>DIA</v>
          </cell>
          <cell r="D1233">
            <v>39133</v>
          </cell>
          <cell r="E1233">
            <v>2007</v>
          </cell>
          <cell r="F1233">
            <v>2</v>
          </cell>
          <cell r="G1233" t="str">
            <v>COMPAÑIA MINERA ARES S.A.C.</v>
          </cell>
          <cell r="H1233" t="str">
            <v>TINCOS</v>
          </cell>
          <cell r="I1233" t="str">
            <v>TINCOS</v>
          </cell>
          <cell r="J1233" t="str">
            <v>*090615&lt;br&gt;HUANCAVELICA-HUAYTARA-SANTO DOMINGO DE CAPILLAS</v>
          </cell>
          <cell r="K1233" t="str">
            <v>*56&lt;br&gt;SOLARI HENRY</v>
          </cell>
          <cell r="L1233" t="str">
            <v>CONCLUIDO&lt;br/&gt;NOTIFICADO A LA EMPRESA</v>
          </cell>
          <cell r="P1233" t="str">
            <v>USD</v>
          </cell>
        </row>
        <row r="1234">
          <cell r="A1234">
            <v>1687708</v>
          </cell>
          <cell r="B1234">
            <v>1637</v>
          </cell>
          <cell r="C1234" t="str">
            <v>DIA</v>
          </cell>
          <cell r="D1234">
            <v>39209</v>
          </cell>
          <cell r="E1234">
            <v>2007</v>
          </cell>
          <cell r="F1234">
            <v>5</v>
          </cell>
          <cell r="G1234" t="str">
            <v>COMPAÑIA MINERA ARES S.A.C.</v>
          </cell>
          <cell r="H1234" t="str">
            <v>AZUCAR</v>
          </cell>
          <cell r="I1234" t="str">
            <v>MINASPATA</v>
          </cell>
          <cell r="J1234" t="str">
            <v>*080701&lt;br&gt;CUSCO-CHUMBIVILCAS-SANTO TOMAS</v>
          </cell>
          <cell r="K1234" t="str">
            <v>*8&lt;br&gt;BREÑA TORRES GRACIELA</v>
          </cell>
          <cell r="L1234" t="str">
            <v>APROBADO&lt;br/&gt;NOTIFICADO A LA EMPRESA</v>
          </cell>
          <cell r="P1234" t="str">
            <v>USD</v>
          </cell>
        </row>
        <row r="1235">
          <cell r="A1235">
            <v>1717243</v>
          </cell>
          <cell r="B1235">
            <v>1699</v>
          </cell>
          <cell r="C1235" t="str">
            <v>DIA</v>
          </cell>
          <cell r="D1235">
            <v>39329</v>
          </cell>
          <cell r="E1235">
            <v>2007</v>
          </cell>
          <cell r="F1235">
            <v>9</v>
          </cell>
          <cell r="G1235" t="str">
            <v>COMPAÑIA MINERA ARES S.A.C.</v>
          </cell>
          <cell r="H1235" t="str">
            <v>AZUCAR</v>
          </cell>
          <cell r="I1235" t="str">
            <v>MINASPATA AZUCAR</v>
          </cell>
          <cell r="J1235" t="str">
            <v>*080701&lt;br&gt;CUSCO-CHUMBIVILCAS-SANTO TOMAS</v>
          </cell>
          <cell r="K1235" t="str">
            <v>*8&lt;br&gt;BREÑA TORRES GRACIELA</v>
          </cell>
          <cell r="L1235" t="str">
            <v>APROBADO&lt;br/&gt;NOTIFICADO A LA EMPRESA</v>
          </cell>
          <cell r="P1235" t="str">
            <v>USD</v>
          </cell>
        </row>
        <row r="1236">
          <cell r="A1236">
            <v>1762386</v>
          </cell>
          <cell r="B1236">
            <v>1831</v>
          </cell>
          <cell r="C1236" t="str">
            <v>DIA</v>
          </cell>
          <cell r="D1236">
            <v>39505</v>
          </cell>
          <cell r="E1236">
            <v>2008</v>
          </cell>
          <cell r="F1236">
            <v>2</v>
          </cell>
          <cell r="G1236" t="str">
            <v>COMPAÑIA MINERA ARES S.A.C.</v>
          </cell>
          <cell r="H1236" t="str">
            <v>PALCA</v>
          </cell>
          <cell r="I1236" t="str">
            <v>PALCA</v>
          </cell>
          <cell r="J1236" t="str">
            <v>*030406&lt;br&gt;APURIMAC-AYMARAES-COTARUSE</v>
          </cell>
          <cell r="K1236" t="str">
            <v>*8&lt;br&gt;BREÑA TORRES GRACIELA</v>
          </cell>
          <cell r="L1236" t="str">
            <v>APROBADO&lt;br/&gt;NOTIFICADO A LA EMPRESA</v>
          </cell>
          <cell r="P1236" t="str">
            <v>USD</v>
          </cell>
        </row>
        <row r="1237">
          <cell r="A1237">
            <v>1768186</v>
          </cell>
          <cell r="B1237">
            <v>1860</v>
          </cell>
          <cell r="C1237" t="str">
            <v>DIA</v>
          </cell>
          <cell r="D1237">
            <v>39525</v>
          </cell>
          <cell r="E1237">
            <v>2008</v>
          </cell>
          <cell r="F1237">
            <v>3</v>
          </cell>
          <cell r="G1237" t="str">
            <v>COMPAÑIA MINERA ARES S.A.C.</v>
          </cell>
          <cell r="H1237" t="str">
            <v>SELENE - MARCO IV - HUACHUHUILCA</v>
          </cell>
          <cell r="I1237" t="str">
            <v>MARCO IV</v>
          </cell>
          <cell r="J1237" t="str">
            <v>*030406&lt;br&gt;APURIMAC-AYMARAES-COTARUSE</v>
          </cell>
          <cell r="K1237" t="str">
            <v>*8&lt;br&gt;BREÑA TORRES GRACIELA</v>
          </cell>
          <cell r="L1237" t="str">
            <v>APROBADO&lt;br/&gt;NOTIFICADO A LA EMPRESA</v>
          </cell>
          <cell r="P1237" t="str">
            <v>USD</v>
          </cell>
        </row>
        <row r="1238">
          <cell r="A1238">
            <v>1774265</v>
          </cell>
          <cell r="B1238">
            <v>1885</v>
          </cell>
          <cell r="C1238" t="str">
            <v>DIA</v>
          </cell>
          <cell r="D1238">
            <v>39548</v>
          </cell>
          <cell r="E1238">
            <v>2008</v>
          </cell>
          <cell r="F1238">
            <v>4</v>
          </cell>
          <cell r="G1238" t="str">
            <v>COMPAÑIA MINERA ARES S.A.C.</v>
          </cell>
          <cell r="H1238" t="str">
            <v>BLANCO 25</v>
          </cell>
          <cell r="I1238" t="str">
            <v>BLANCA 25</v>
          </cell>
          <cell r="J1238" t="str">
            <v>*030406&lt;br&gt;APURIMAC-AYMARAES-COTARUSE</v>
          </cell>
          <cell r="K1238" t="str">
            <v>*8&lt;br&gt;BREÑA TORRES GRACIELA</v>
          </cell>
          <cell r="L1238" t="str">
            <v>APROBADO&lt;br/&gt;NOTIFICADO A LA EMPRESA</v>
          </cell>
          <cell r="P1238" t="str">
            <v>USD</v>
          </cell>
        </row>
        <row r="1239">
          <cell r="A1239">
            <v>1774782</v>
          </cell>
          <cell r="B1239">
            <v>1891</v>
          </cell>
          <cell r="C1239" t="str">
            <v>DIA</v>
          </cell>
          <cell r="D1239">
            <v>39549</v>
          </cell>
          <cell r="E1239">
            <v>2008</v>
          </cell>
          <cell r="F1239">
            <v>4</v>
          </cell>
          <cell r="G1239" t="str">
            <v>COMPAÑIA MINERA ARES S.A.C.</v>
          </cell>
          <cell r="H1239" t="str">
            <v>AZUCA</v>
          </cell>
          <cell r="I1239" t="str">
            <v>AZUCA</v>
          </cell>
          <cell r="J1239" t="str">
            <v>*080701&lt;br&gt;CUSCO-CHUMBIVILCAS-SANTO TOMAS</v>
          </cell>
          <cell r="K1239" t="str">
            <v>*8&lt;br&gt;BREÑA TORRES GRACIELA</v>
          </cell>
          <cell r="L1239" t="str">
            <v>APROBADO&lt;br/&gt;NOTIFICADO A LA EMPRESA</v>
          </cell>
          <cell r="P1239" t="str">
            <v>USD</v>
          </cell>
        </row>
        <row r="1240">
          <cell r="A1240">
            <v>1841694</v>
          </cell>
          <cell r="B1240">
            <v>1982</v>
          </cell>
          <cell r="C1240" t="str">
            <v>DIA</v>
          </cell>
          <cell r="D1240">
            <v>39786</v>
          </cell>
          <cell r="E1240">
            <v>2008</v>
          </cell>
          <cell r="F1240">
            <v>12</v>
          </cell>
          <cell r="G1240" t="str">
            <v>COMPAÑIA MINERA ARES S.A.C.</v>
          </cell>
          <cell r="H1240" t="str">
            <v>CRESPO</v>
          </cell>
          <cell r="I1240" t="str">
            <v>CRESPO</v>
          </cell>
          <cell r="J1240" t="str">
            <v>*080701&lt;br&gt;CUSCO-CHUMBIVILCAS-SANTO TOMAS</v>
          </cell>
          <cell r="K1240" t="str">
            <v>*8&lt;br&gt;BREÑA TORRES GRACIELA</v>
          </cell>
          <cell r="L1240" t="str">
            <v>NO PRESENTADO&lt;br/&gt;NOTIFICADO A LA EMPRESA</v>
          </cell>
          <cell r="P1240" t="str">
            <v>USD</v>
          </cell>
        </row>
        <row r="1241">
          <cell r="A1241">
            <v>1941098</v>
          </cell>
          <cell r="B1241">
            <v>2104</v>
          </cell>
          <cell r="C1241" t="str">
            <v>DIA</v>
          </cell>
          <cell r="D1241">
            <v>40137</v>
          </cell>
          <cell r="E1241">
            <v>2009</v>
          </cell>
          <cell r="F1241">
            <v>11</v>
          </cell>
          <cell r="G1241" t="str">
            <v>COMPAÑIA MINERA ARES S.A.C.</v>
          </cell>
          <cell r="H1241" t="str">
            <v>CACURANI-CALLATA</v>
          </cell>
          <cell r="I1241" t="str">
            <v>CACURANI CALLATA</v>
          </cell>
          <cell r="J1241" t="str">
            <v>*210709&lt;br&gt;PUNO-LAMPA-SANTA LUCIA</v>
          </cell>
          <cell r="K1241" t="str">
            <v>*25&lt;br&gt;PRADO VELASQUEZ ALFONSO</v>
          </cell>
          <cell r="L1241" t="str">
            <v>APROBADO&lt;br/&gt;NOTIFICADO A LA EMPRESA</v>
          </cell>
          <cell r="P1241" t="str">
            <v>USD</v>
          </cell>
        </row>
        <row r="1242">
          <cell r="A1242">
            <v>1982055</v>
          </cell>
          <cell r="B1242">
            <v>2175</v>
          </cell>
          <cell r="C1242" t="str">
            <v>DIA</v>
          </cell>
          <cell r="D1242">
            <v>40282</v>
          </cell>
          <cell r="E1242">
            <v>2010</v>
          </cell>
          <cell r="F1242">
            <v>4</v>
          </cell>
          <cell r="G1242" t="str">
            <v>COMPAÑIA MINERA ARES S.A.C.</v>
          </cell>
          <cell r="H1242" t="str">
            <v>SABINA</v>
          </cell>
          <cell r="I1242" t="str">
            <v>SABINA</v>
          </cell>
          <cell r="J1242" t="str">
            <v>*210707&lt;br&gt;PUNO-LAMPA-PARATIA</v>
          </cell>
          <cell r="K1242" t="str">
            <v>*8&lt;br&gt;BREÑA TORRES GRACIELA</v>
          </cell>
          <cell r="L1242" t="str">
            <v>APROBADO</v>
          </cell>
          <cell r="P1242" t="str">
            <v>USD</v>
          </cell>
        </row>
        <row r="1243">
          <cell r="A1243">
            <v>1996960</v>
          </cell>
          <cell r="B1243">
            <v>2201</v>
          </cell>
          <cell r="C1243" t="str">
            <v>DIA</v>
          </cell>
          <cell r="D1243">
            <v>40337</v>
          </cell>
          <cell r="E1243">
            <v>2010</v>
          </cell>
          <cell r="F1243">
            <v>6</v>
          </cell>
          <cell r="G1243" t="str">
            <v>COMPAÑIA MINERA ARES S.A.C.</v>
          </cell>
          <cell r="H1243" t="str">
            <v>CERRO BLANCO</v>
          </cell>
          <cell r="I1243" t="str">
            <v>CERRO BLANCO</v>
          </cell>
          <cell r="J1243" t="str">
            <v>*040805&lt;br&gt;AREQUIPA-LA UNION-PAMPAMARCA</v>
          </cell>
          <cell r="K1243" t="str">
            <v>*1&lt;br&gt;ACEVEDO FERNANDEZ ELIAS</v>
          </cell>
          <cell r="L1243" t="str">
            <v>APROBADO&lt;br/&gt;NOTIFICADO A LA EMPRESA</v>
          </cell>
          <cell r="P1243" t="str">
            <v>USD</v>
          </cell>
        </row>
        <row r="1244">
          <cell r="A1244">
            <v>2014612</v>
          </cell>
          <cell r="B1244">
            <v>2224</v>
          </cell>
          <cell r="C1244" t="str">
            <v>DIA</v>
          </cell>
          <cell r="D1244">
            <v>40380</v>
          </cell>
          <cell r="E1244">
            <v>2010</v>
          </cell>
          <cell r="F1244">
            <v>7</v>
          </cell>
          <cell r="G1244" t="str">
            <v>COMPAÑIA MINERA ARES S.A.C.</v>
          </cell>
          <cell r="H1244" t="str">
            <v>ALPACOCHA</v>
          </cell>
          <cell r="I1244" t="str">
            <v>ALPACOCHA-ANTILLA</v>
          </cell>
          <cell r="J1244" t="str">
            <v>*030104&lt;br&gt;APURIMAC-ABANCAY-CURAHUASI</v>
          </cell>
          <cell r="K1244" t="str">
            <v>*8&lt;br&gt;BREÑA TORRES GRACIELA</v>
          </cell>
          <cell r="L1244" t="str">
            <v>APROBADO</v>
          </cell>
          <cell r="P1244" t="str">
            <v>USD</v>
          </cell>
        </row>
        <row r="1245">
          <cell r="A1245">
            <v>2023416</v>
          </cell>
          <cell r="B1245">
            <v>2250</v>
          </cell>
          <cell r="C1245" t="str">
            <v>DIA</v>
          </cell>
          <cell r="D1245">
            <v>40421</v>
          </cell>
          <cell r="E1245">
            <v>2010</v>
          </cell>
          <cell r="F1245">
            <v>8</v>
          </cell>
          <cell r="G1245" t="str">
            <v>COMPAÑIA MINERA ARES S.A.C.</v>
          </cell>
          <cell r="H1245" t="str">
            <v>JASPEROIDE 1</v>
          </cell>
          <cell r="I1245" t="str">
            <v>JASPEROIDE</v>
          </cell>
          <cell r="J1245" t="str">
            <v>*081006&lt;br&gt;CUSCO-PARURO-OMACHA</v>
          </cell>
          <cell r="K1245" t="str">
            <v>*8&lt;br&gt;BREÑA TORRES GRACIELA</v>
          </cell>
          <cell r="L1245" t="str">
            <v>APROBADO&lt;br/&gt;NOTIFICADO A LA EMPRESA</v>
          </cell>
          <cell r="P1245" t="str">
            <v>USD</v>
          </cell>
        </row>
        <row r="1246">
          <cell r="A1246">
            <v>2037936</v>
          </cell>
          <cell r="B1246">
            <v>2288</v>
          </cell>
          <cell r="C1246" t="str">
            <v>DIA</v>
          </cell>
          <cell r="D1246">
            <v>40479</v>
          </cell>
          <cell r="E1246">
            <v>2010</v>
          </cell>
          <cell r="F1246">
            <v>10</v>
          </cell>
          <cell r="G1246" t="str">
            <v>COMPAÑIA MINERA ARES S.A.C.</v>
          </cell>
          <cell r="H1246" t="str">
            <v>QUIHUIRI</v>
          </cell>
          <cell r="I1246" t="str">
            <v>QUIHUIRI</v>
          </cell>
          <cell r="J1246" t="str">
            <v>*030104&lt;br&gt;APURIMAC-ABANCAY-CURAHUASI</v>
          </cell>
          <cell r="K1246" t="str">
            <v>*8&lt;br&gt;BREÑA TORRES GRACIELA</v>
          </cell>
          <cell r="L1246" t="str">
            <v>APROBADO</v>
          </cell>
          <cell r="P1246" t="str">
            <v>USD</v>
          </cell>
        </row>
        <row r="1247">
          <cell r="A1247">
            <v>2065655</v>
          </cell>
          <cell r="B1247">
            <v>2355</v>
          </cell>
          <cell r="C1247" t="str">
            <v>DIA</v>
          </cell>
          <cell r="D1247">
            <v>40579</v>
          </cell>
          <cell r="E1247">
            <v>2011</v>
          </cell>
          <cell r="F1247">
            <v>2</v>
          </cell>
          <cell r="G1247" t="str">
            <v>COMPAÑIA MINERA ARES S.A.C.</v>
          </cell>
          <cell r="H1247" t="str">
            <v>PARIHUANA</v>
          </cell>
          <cell r="I1247" t="str">
            <v>PARIHUANA</v>
          </cell>
          <cell r="J1247" t="str">
            <v>*210706&lt;br&gt;PUNO-LAMPA-PALCA</v>
          </cell>
          <cell r="K1247" t="str">
            <v>*25&lt;br&gt;PRADO VELASQUEZ ALFONSO</v>
          </cell>
          <cell r="L1247" t="str">
            <v>APROBADO&lt;br/&gt;NOTIFICADO A LA EMPRESA</v>
          </cell>
          <cell r="P1247" t="str">
            <v>USD</v>
          </cell>
        </row>
        <row r="1248">
          <cell r="A1248">
            <v>2086956</v>
          </cell>
          <cell r="B1248">
            <v>2402</v>
          </cell>
          <cell r="C1248" t="str">
            <v>DIA</v>
          </cell>
          <cell r="D1248">
            <v>40660</v>
          </cell>
          <cell r="E1248">
            <v>2011</v>
          </cell>
          <cell r="F1248">
            <v>4</v>
          </cell>
          <cell r="G1248" t="str">
            <v>COMPAÑIA MINERA ARES S.A.C.</v>
          </cell>
          <cell r="H1248" t="str">
            <v>APACHETA</v>
          </cell>
          <cell r="I1248" t="str">
            <v>APACHETA</v>
          </cell>
          <cell r="J1248" t="str">
            <v>*090607&lt;br&gt;HUANCAVELICA-HUAYTARA-PILPICHACA</v>
          </cell>
          <cell r="K1248" t="str">
            <v>*25&lt;br&gt;PRADO VELASQUEZ ALFONSO</v>
          </cell>
          <cell r="L1248" t="str">
            <v>APROBADO&lt;br/&gt;NOTIFICADO A LA EMPRESA</v>
          </cell>
          <cell r="P1248" t="str">
            <v>USD</v>
          </cell>
        </row>
        <row r="1249">
          <cell r="A1249">
            <v>2135159</v>
          </cell>
          <cell r="B1249">
            <v>2621</v>
          </cell>
          <cell r="C1249" t="str">
            <v>DIA</v>
          </cell>
          <cell r="D1249">
            <v>40828</v>
          </cell>
          <cell r="E1249">
            <v>2011</v>
          </cell>
          <cell r="F1249">
            <v>10</v>
          </cell>
          <cell r="G1249" t="str">
            <v>COMPAÑIA MINERA ARES S.A.C.</v>
          </cell>
          <cell r="H1249" t="str">
            <v>IBEL</v>
          </cell>
          <cell r="I1249" t="str">
            <v>IBEL</v>
          </cell>
          <cell r="J1249" t="str">
            <v>*030305&lt;br&gt;APURIMAC-ANTABAMBA-OROPESA</v>
          </cell>
          <cell r="K1249" t="str">
            <v>*1&lt;br&gt;ACEVEDO FERNANDEZ ELIAS,*310&lt;br&gt;ROSALES GONZALES LUIS ALBERTO,*298&lt;br&gt;LOPEZ ROMERO, RICHARD (APOYO),*223&lt;br&gt;BARDALES CORONEL YOLANDA,*217&lt;br&gt;CASTELO MAMANCHURA GUSTAVO JAVIER,*141&lt;br&gt;VASQUEZ SAMANIEGO CELIA,*128&lt;br&gt;ESTELA SILVA MELANIO,*82&lt;br&gt;TELLO ISLA ANA,*20&lt;br&gt;LEON IRIARTE MARITZA</v>
          </cell>
          <cell r="L1249" t="str">
            <v>APROBADO&lt;br/&gt;NOTIFICADO A LA EMPRESA</v>
          </cell>
          <cell r="M1249" t="str">
            <v>ResDirec-0411-2013/MEM-AAM</v>
          </cell>
          <cell r="N1249" t="str">
            <v>30/10/2013</v>
          </cell>
          <cell r="O1249">
            <v>839076</v>
          </cell>
          <cell r="P1249" t="str">
            <v>USD</v>
          </cell>
        </row>
        <row r="1250">
          <cell r="A1250">
            <v>2146839</v>
          </cell>
          <cell r="B1250">
            <v>2742</v>
          </cell>
          <cell r="C1250" t="str">
            <v>DIA</v>
          </cell>
          <cell r="D1250">
            <v>40876</v>
          </cell>
          <cell r="E1250">
            <v>2011</v>
          </cell>
          <cell r="F1250">
            <v>11</v>
          </cell>
          <cell r="G1250" t="str">
            <v>COMPAÑIA MINERA ARES S.A.C.</v>
          </cell>
          <cell r="H1250" t="str">
            <v>PARAÍSO 1</v>
          </cell>
          <cell r="I1250" t="str">
            <v>PROYECTO DE EXPLORACIÓN MINERA PARAÍSO</v>
          </cell>
          <cell r="J1250" t="str">
            <v>*030104&lt;br&gt;APURIMAC-ABANCAY-CURAHUASI</v>
          </cell>
          <cell r="K1250" t="str">
            <v>*8&lt;br&gt;BREÑA TORRES GRACIELA,*310&lt;br&gt;ROSALES GONZALES LUIS ALBERTO,*180&lt;br&gt;RAMIREZ PALET ALDO</v>
          </cell>
          <cell r="L1250" t="str">
            <v>APROBADO&lt;br/&gt;NOTIFICADO A LA EMPRESA</v>
          </cell>
          <cell r="O1250">
            <v>41818</v>
          </cell>
          <cell r="P1250" t="str">
            <v>USD</v>
          </cell>
        </row>
        <row r="1251">
          <cell r="A1251">
            <v>2147132</v>
          </cell>
          <cell r="B1251">
            <v>2745</v>
          </cell>
          <cell r="C1251" t="str">
            <v>DIA</v>
          </cell>
          <cell r="D1251">
            <v>40878</v>
          </cell>
          <cell r="E1251">
            <v>2011</v>
          </cell>
          <cell r="F1251">
            <v>12</v>
          </cell>
          <cell r="G1251" t="str">
            <v>COMPAÑIA MINERA ARES S.A.C.</v>
          </cell>
          <cell r="H1251" t="str">
            <v>CUELLO CUELLO</v>
          </cell>
          <cell r="I1251" t="str">
            <v>CUELLO CUELLO</v>
          </cell>
          <cell r="J1251" t="str">
            <v>*030406&lt;br&gt;APURIMAC-AYMARAES-COTARUSE</v>
          </cell>
          <cell r="K1251" t="str">
            <v>*8&lt;br&gt;BREÑA TORRES GRACIELA,*180&lt;br&gt;RAMIREZ PALET ALDO,*147&lt;br&gt;PEREZ BALDEON KAREN</v>
          </cell>
          <cell r="L1251" t="str">
            <v>APROBADO&lt;br/&gt;NOTIFICADO A LA EMPRESA</v>
          </cell>
          <cell r="O1251">
            <v>647400</v>
          </cell>
          <cell r="P1251" t="str">
            <v>USD</v>
          </cell>
        </row>
        <row r="1252">
          <cell r="A1252">
            <v>2155626</v>
          </cell>
          <cell r="B1252">
            <v>2590</v>
          </cell>
          <cell r="C1252" t="str">
            <v>DIA</v>
          </cell>
          <cell r="D1252">
            <v>40911</v>
          </cell>
          <cell r="E1252">
            <v>2012</v>
          </cell>
          <cell r="F1252">
            <v>1</v>
          </cell>
          <cell r="G1252" t="str">
            <v>COMPAÑIA MINERA ARES S.A.C.</v>
          </cell>
          <cell r="H1252" t="str">
            <v>PROYECTO EXPLORACION SAN MARTIN</v>
          </cell>
          <cell r="I1252" t="str">
            <v>EXPLORACION MINERA SAN MARTIN</v>
          </cell>
          <cell r="J1252" t="str">
            <v>*040806&lt;br&gt;AREQUIPA-LA UNION-PUYCA</v>
          </cell>
          <cell r="K1252" t="str">
            <v>*1&lt;br&gt;ACEVEDO FERNANDEZ ELIAS,*310&lt;br&gt;ROSALES GONZALES LUIS ALBERTO,*233&lt;br&gt;MESIAS CASTRO, JACKSON,*223&lt;br&gt;BARDALES CORONEL YOLANDA,*217&lt;br&gt;CASTELO MAMANCHURA GUSTAVO JAVIER,*187&lt;br&gt;RODRIGUEZ LLACTAS DIEGO (APOYO),*128&lt;br&gt;ESTELA SILVA MELANIO</v>
          </cell>
          <cell r="L1252" t="str">
            <v>APROBADO&lt;br/&gt;NOTIFICADO A LA EMPRESA</v>
          </cell>
          <cell r="M1252" t="str">
            <v>ResDirec-0036-2013/MEM-AAM</v>
          </cell>
          <cell r="N1252" t="str">
            <v>31/01/2013</v>
          </cell>
          <cell r="O1252">
            <v>314780</v>
          </cell>
          <cell r="P1252" t="str">
            <v>USD</v>
          </cell>
        </row>
        <row r="1253">
          <cell r="A1253">
            <v>2224448</v>
          </cell>
          <cell r="B1253">
            <v>2986</v>
          </cell>
          <cell r="C1253" t="str">
            <v>DIA</v>
          </cell>
          <cell r="D1253">
            <v>41145</v>
          </cell>
          <cell r="E1253">
            <v>2012</v>
          </cell>
          <cell r="F1253">
            <v>8</v>
          </cell>
          <cell r="G1253" t="str">
            <v>COMPAÑIA MINERA ARES S.A.C.</v>
          </cell>
          <cell r="H1253" t="str">
            <v>HUACHOJA 1</v>
          </cell>
          <cell r="I1253" t="str">
            <v>HUACHOJA</v>
          </cell>
          <cell r="J1253" t="str">
            <v>*050612&lt;br&gt;AYACUCHO-LUCANAS-OCAÑA</v>
          </cell>
          <cell r="K1253" t="str">
            <v>*8&lt;br&gt;BREÑA TORRES GRACIELA,*310&lt;br&gt;ROSALES GONZALES LUIS ALBERTO,*179&lt;br&gt;ZEGARRA ANCAJIMA, ANA SOFIA</v>
          </cell>
          <cell r="L1253" t="str">
            <v>APROBADO&lt;br/&gt;NOTIFICADO A LA EMPRESA</v>
          </cell>
          <cell r="O1253">
            <v>27000</v>
          </cell>
          <cell r="P1253" t="str">
            <v>USD</v>
          </cell>
        </row>
        <row r="1254">
          <cell r="A1254">
            <v>2237008</v>
          </cell>
          <cell r="B1254">
            <v>3148</v>
          </cell>
          <cell r="C1254" t="str">
            <v>DIA</v>
          </cell>
          <cell r="D1254">
            <v>41194</v>
          </cell>
          <cell r="E1254">
            <v>2012</v>
          </cell>
          <cell r="F1254">
            <v>10</v>
          </cell>
          <cell r="G1254" t="str">
            <v>COMPAÑIA MINERA ARES S.A.C.</v>
          </cell>
          <cell r="H1254" t="str">
            <v>CCELLOPUNTA</v>
          </cell>
          <cell r="I1254" t="str">
            <v>DECLARACIÓN DE IMPACTO AMBIENTAL PROYECTO DE EXPLORACIÓN CCELLOPUNTA</v>
          </cell>
          <cell r="J1254" t="str">
            <v>*090607&lt;br&gt;HUANCAVELICA-HUAYTARA-PILPICHACA</v>
          </cell>
          <cell r="K1254" t="str">
            <v>*8&lt;br&gt;BREÑA TORRES GRACIELA,*310&lt;br&gt;ROSALES GONZALES LUIS ALBERTO,*179&lt;br&gt;ZEGARRA ANCAJIMA, ANA SOFIA</v>
          </cell>
          <cell r="L1254" t="str">
            <v>APROBADO&lt;br/&gt;NOTIFICADO A LA EMPRESA</v>
          </cell>
          <cell r="O1254">
            <v>49500</v>
          </cell>
          <cell r="P1254" t="str">
            <v>USD</v>
          </cell>
        </row>
        <row r="1255">
          <cell r="A1255">
            <v>2242782</v>
          </cell>
          <cell r="B1255">
            <v>2744</v>
          </cell>
          <cell r="C1255" t="str">
            <v>DIA</v>
          </cell>
          <cell r="D1255">
            <v>41220</v>
          </cell>
          <cell r="E1255">
            <v>2012</v>
          </cell>
          <cell r="F1255">
            <v>11</v>
          </cell>
          <cell r="G1255" t="str">
            <v>COMPAÑIA MINERA ARES S.A.C.</v>
          </cell>
          <cell r="H1255" t="str">
            <v>PROYECTO DE EXPLORACIÓN HUACULLO</v>
          </cell>
          <cell r="I1255" t="str">
            <v>HUACULLO</v>
          </cell>
          <cell r="J1255" t="str">
            <v>*030305&lt;br&gt;APURIMAC-ANTABAMBA-OROPESA</v>
          </cell>
          <cell r="K1255" t="str">
            <v>*1&lt;br&gt;ACEVEDO FERNANDEZ ELIAS,*310&lt;br&gt;ROSALES GONZALES LUIS ALBERTO,*217&lt;br&gt;CASTELO MAMANCHURA GUSTAVO JAVIER</v>
          </cell>
          <cell r="L1255" t="str">
            <v>DESISTIDO&lt;br/&gt;NOTIFICADO A LA EMPRESA</v>
          </cell>
          <cell r="M1255" t="str">
            <v>ResDirec-0450-2012/MEM-AAM</v>
          </cell>
          <cell r="N1255" t="str">
            <v>27/12/2012</v>
          </cell>
          <cell r="O1255">
            <v>314780</v>
          </cell>
          <cell r="P1255" t="str">
            <v>USD</v>
          </cell>
        </row>
        <row r="1256">
          <cell r="A1256">
            <v>2263294</v>
          </cell>
          <cell r="B1256">
            <v>3321</v>
          </cell>
          <cell r="C1256" t="str">
            <v>DIA</v>
          </cell>
          <cell r="D1256">
            <v>41298</v>
          </cell>
          <cell r="E1256">
            <v>2013</v>
          </cell>
          <cell r="F1256">
            <v>1</v>
          </cell>
          <cell r="G1256" t="str">
            <v>COMPAÑIA MINERA ARES S.A.C.</v>
          </cell>
          <cell r="H1256" t="str">
            <v xml:space="preserve">HUACULLO </v>
          </cell>
          <cell r="I1256" t="str">
            <v>PROYECTO HUACULLO</v>
          </cell>
          <cell r="J1256" t="str">
            <v>*030305&lt;br&gt;APURIMAC-ANTABAMBA-OROPESA</v>
          </cell>
          <cell r="K1256" t="str">
            <v>*1&lt;br&gt;ACEVEDO FERNANDEZ ELIAS,*311&lt;br&gt;ROJAS VALLADARES, TANIA LUPE,*310&lt;br&gt;ROSALES GONZALES LUIS ALBERTO,*298&lt;br&gt;LOPEZ ROMERO, RICHARD (APOYO),*285&lt;br&gt;NOLASCO MELGAREJO, KARINA,*253&lt;br&gt;FERNANDEZ RAMIREZ, KATE,*223&lt;br&gt;BARDALES CORONEL YOLANDA,*220&lt;br&gt;VILLACORTA OLAZA MARCO ANTONIO,*217&lt;br&gt;CASTELO MAMANCHURA GUSTAVO JAVIER,*187&lt;br&gt;RODRIGUEZ LLACTAS DIEGO (APOYO),*183&lt;br&gt;ZZ_ANA02 (AQUINO ESPINOZA, PAVEL),*128&lt;br&gt;ESTELA SILVA MELANIO,*20&lt;br&gt;LEON IRIARTE MARITZA</v>
          </cell>
          <cell r="L1256" t="str">
            <v>APROBADO&lt;br/&gt;NOTIFICADO A LA EMPRESA</v>
          </cell>
          <cell r="M1256" t="str">
            <v>ResDirec-0561-2014/MEM-DGAAM</v>
          </cell>
          <cell r="N1256" t="str">
            <v>17/11/2014</v>
          </cell>
          <cell r="O1256">
            <v>314780</v>
          </cell>
          <cell r="P1256" t="str">
            <v>USD</v>
          </cell>
        </row>
        <row r="1257">
          <cell r="A1257">
            <v>2288124</v>
          </cell>
          <cell r="B1257">
            <v>3893</v>
          </cell>
          <cell r="C1257" t="str">
            <v>DIA</v>
          </cell>
          <cell r="D1257">
            <v>41396</v>
          </cell>
          <cell r="E1257">
            <v>2013</v>
          </cell>
          <cell r="F1257">
            <v>5</v>
          </cell>
          <cell r="G1257" t="str">
            <v>COMPAÑIA MINERA ARES S.A.C.</v>
          </cell>
          <cell r="H1257" t="str">
            <v>CERRO BLANCO</v>
          </cell>
          <cell r="I1257" t="str">
            <v>CERRO BLANCO</v>
          </cell>
          <cell r="J1257" t="str">
            <v>*040805&lt;br&gt;AREQUIPA-LA UNION-PAMPAMARCA</v>
          </cell>
          <cell r="K1257" t="str">
            <v>*147&lt;br&gt;PEREZ BALDEON KAREN,*346&lt;br&gt;TIPULA MAMANI, RICHARD JOHNSON,*310&lt;br&gt;ROSALES GONZALES LUIS ALBERTO,*295&lt;br&gt;DIAZ BERRIOS ABEL,*256&lt;br&gt;DEL SOLAR PALOMINO, PABEL,*243&lt;br&gt;NUÑEZ CANO, KATTERINA  (apoyo),*241&lt;br&gt;TELLO ISLA, ANA CAROLINA,*186&lt;br&gt;LUCEN BUSTAMANTE MARIELENA,*180&lt;br&gt;RAMIREZ PALET ALDO,*177&lt;br&gt;PIMENTEL, JOSE</v>
          </cell>
          <cell r="L1257" t="str">
            <v>DESISTIDO&lt;br/&gt;NOTIFICADO A LA EMPRESA</v>
          </cell>
          <cell r="M1257" t="str">
            <v>ResDirec-0407-2013/MEM-AAM</v>
          </cell>
          <cell r="N1257" t="str">
            <v>30/10/2013</v>
          </cell>
          <cell r="O1257">
            <v>82649</v>
          </cell>
          <cell r="P1257" t="str">
            <v>USD</v>
          </cell>
        </row>
        <row r="1258">
          <cell r="A1258">
            <v>2298708</v>
          </cell>
          <cell r="B1258">
            <v>3323</v>
          </cell>
          <cell r="C1258" t="str">
            <v>DIA</v>
          </cell>
          <cell r="D1258">
            <v>41435</v>
          </cell>
          <cell r="E1258">
            <v>2013</v>
          </cell>
          <cell r="F1258">
            <v>6</v>
          </cell>
          <cell r="G1258" t="str">
            <v>COMPAÑIA MINERA ARES S.A.C.</v>
          </cell>
          <cell r="H1258" t="str">
            <v>JULIETA</v>
          </cell>
          <cell r="I1258" t="str">
            <v>JULIETA</v>
          </cell>
          <cell r="J1258" t="str">
            <v>*131001&lt;br&gt;LA LIBERTAD-SANTIAGO DE CHUCO-SANTIAGO DE CHUCO,*131006&lt;br&gt;LA LIBERTAD-SANTIAGO DE CHUCO-QUIRUVILCA</v>
          </cell>
          <cell r="K1258" t="str">
            <v>*8&lt;br&gt;BREÑA TORRES GRACIELA,*310&lt;br&gt;ROSALES GONZALES LUIS ALBERTO,*179&lt;br&gt;ZEGARRA ANCAJIMA, ANA SOFIA</v>
          </cell>
          <cell r="L1258" t="str">
            <v>APROBADO&lt;br/&gt;NOTIFICADO A LA EMPRESA</v>
          </cell>
          <cell r="O1258">
            <v>40000</v>
          </cell>
          <cell r="P1258" t="str">
            <v>USD</v>
          </cell>
        </row>
        <row r="1259">
          <cell r="A1259">
            <v>2365692</v>
          </cell>
          <cell r="B1259">
            <v>4057</v>
          </cell>
          <cell r="C1259" t="str">
            <v>DIA</v>
          </cell>
          <cell r="D1259">
            <v>41677</v>
          </cell>
          <cell r="E1259">
            <v>2014</v>
          </cell>
          <cell r="F1259">
            <v>2</v>
          </cell>
          <cell r="G1259" t="str">
            <v>COMPAÑIA MINERA ARES S.A.C.</v>
          </cell>
          <cell r="H1259" t="str">
            <v>FRESIA</v>
          </cell>
          <cell r="I1259" t="str">
            <v>PROYECTO DE EXPLORACION FRESIA</v>
          </cell>
          <cell r="J1259" t="str">
            <v>*050611&lt;br&gt;AYACUCHO-LUCANAS-LUCANAS</v>
          </cell>
          <cell r="K1259" t="str">
            <v>*8&lt;br&gt;BREÑA TORRES GRACIELA,*310&lt;br&gt;ROSALES GONZALES LUIS ALBERTO,*279&lt;br&gt;CRUZ LEDESMA, DEISY,*179&lt;br&gt;ZEGARRA ANCAJIMA, ANA SOFIA</v>
          </cell>
          <cell r="L1259" t="str">
            <v>DESISTIDO&lt;br/&gt;NOTIFICADO A LA EMPRESA</v>
          </cell>
          <cell r="M1259" t="str">
            <v>ResDirec-0091-2014/MEM-DGAAM</v>
          </cell>
          <cell r="N1259" t="str">
            <v>19/02/2014</v>
          </cell>
          <cell r="O1259">
            <v>40000</v>
          </cell>
          <cell r="P1259" t="str">
            <v>USD</v>
          </cell>
        </row>
        <row r="1260">
          <cell r="A1260">
            <v>2373018</v>
          </cell>
          <cell r="B1260">
            <v>4141</v>
          </cell>
          <cell r="C1260" t="str">
            <v>DIA</v>
          </cell>
          <cell r="D1260">
            <v>41704</v>
          </cell>
          <cell r="E1260">
            <v>2014</v>
          </cell>
          <cell r="F1260">
            <v>3</v>
          </cell>
          <cell r="G1260" t="str">
            <v>COMPAÑIA MINERA ARES S.A.C.</v>
          </cell>
          <cell r="H1260" t="str">
            <v>FRESIA</v>
          </cell>
          <cell r="I1260" t="str">
            <v>PROYECTO DE EXPLORACION</v>
          </cell>
          <cell r="J1260" t="str">
            <v>*050611&lt;br&gt;AYACUCHO-LUCANAS-LUCANAS</v>
          </cell>
          <cell r="K1260" t="str">
            <v>*8&lt;br&gt;BREÑA TORRES GRACIELA,*310&lt;br&gt;ROSALES GONZALES LUIS ALBERTO,*279&lt;br&gt;CRUZ LEDESMA, DEISY,*179&lt;br&gt;ZEGARRA ANCAJIMA, ANA SOFIA,*25&lt;br&gt;PRADO VELASQUEZ ALFONSO</v>
          </cell>
          <cell r="L1260" t="str">
            <v>APROBADO&lt;br/&gt;NOTIFICADO A LA EMPRESA</v>
          </cell>
          <cell r="O1260">
            <v>40000</v>
          </cell>
          <cell r="P1260" t="str">
            <v>USD</v>
          </cell>
        </row>
        <row r="1261">
          <cell r="A1261">
            <v>2430425</v>
          </cell>
          <cell r="B1261">
            <v>5387</v>
          </cell>
          <cell r="C1261" t="str">
            <v>DIA</v>
          </cell>
          <cell r="D1261">
            <v>41892</v>
          </cell>
          <cell r="E1261">
            <v>2014</v>
          </cell>
          <cell r="F1261">
            <v>9</v>
          </cell>
          <cell r="G1261" t="str">
            <v>COMPAÑIA MINERA ARES S.A.C.</v>
          </cell>
          <cell r="H1261" t="str">
            <v>PUQUIOPATA</v>
          </cell>
          <cell r="I1261" t="str">
            <v>PROYECTO DE EXPLORACIÓN PUQUIOPATA</v>
          </cell>
          <cell r="J1261" t="str">
            <v>*050703&lt;br&gt;AYACUCHO-PARINACOCHAS-CORONEL CASTAÑEDA</v>
          </cell>
          <cell r="K1261" t="str">
            <v>*1&lt;br&gt;ACEVEDO FERNANDEZ ELIAS,*340&lt;br&gt;REYES UBILLUS ISMAEL,*310&lt;br&gt;ROSALES GONZALES LUIS ALBERTO,*298&lt;br&gt;LOPEZ ROMERO, RICHARD (APOYO),*294&lt;br&gt;BEGGLO CACERES-OLAZO ADRIAN ,*292&lt;br&gt;CAMPOS ARMAS DANY HANS (APOYO),*285&lt;br&gt;NOLASCO MELGAREJO, KARINA,*220&lt;br&gt;VILLACORTA OLAZA MARCO ANTONIO,*20&lt;br&gt;LEON IRIARTE MARITZA</v>
          </cell>
          <cell r="L1261" t="str">
            <v>APROBADO&lt;br/&gt;NOTIFICADO A LA EMPRESA</v>
          </cell>
          <cell r="M1261" t="str">
            <v>ResDirec-0574-2014/MEM-DGAAM</v>
          </cell>
          <cell r="N1261" t="str">
            <v>24/11/2014</v>
          </cell>
          <cell r="O1261">
            <v>2100000</v>
          </cell>
          <cell r="P1261" t="str">
            <v>USD</v>
          </cell>
        </row>
        <row r="1262">
          <cell r="A1262">
            <v>2441800</v>
          </cell>
          <cell r="B1262">
            <v>4226</v>
          </cell>
          <cell r="C1262" t="str">
            <v>DIA</v>
          </cell>
          <cell r="D1262">
            <v>41934</v>
          </cell>
          <cell r="E1262">
            <v>2014</v>
          </cell>
          <cell r="F1262">
            <v>10</v>
          </cell>
          <cell r="G1262" t="str">
            <v>COMPAÑIA MINERA ARES S.A.C.</v>
          </cell>
          <cell r="H1262" t="str">
            <v>UNIDAD OPERATIVA U.O ARCATA</v>
          </cell>
          <cell r="I1262" t="str">
            <v>ARCATA</v>
          </cell>
          <cell r="J1262" t="str">
            <v>*040603&lt;br&gt;AREQUIPA-CONDESUYOS-CAYARANI</v>
          </cell>
          <cell r="K1262" t="str">
            <v>*1&lt;br&gt;ACEVEDO FERNANDEZ ELIAS,*310&lt;br&gt;ROSALES GONZALES LUIS ALBERTO,*292&lt;br&gt;CAMPOS ARMAS DANY HANS (APOYO)</v>
          </cell>
          <cell r="L1262" t="str">
            <v>DESISTIDO&lt;br/&gt;NOTIFICADO A LA EMPRESA</v>
          </cell>
          <cell r="M1262" t="str">
            <v>ResDirec-0566-2014/MEM-DGAAM</v>
          </cell>
          <cell r="N1262" t="str">
            <v>19/11/2014</v>
          </cell>
          <cell r="O1262">
            <v>45000</v>
          </cell>
          <cell r="P1262" t="str">
            <v>USD</v>
          </cell>
        </row>
        <row r="1263">
          <cell r="A1263">
            <v>2450514</v>
          </cell>
          <cell r="B1263">
            <v>5537</v>
          </cell>
          <cell r="C1263" t="str">
            <v>DIA</v>
          </cell>
          <cell r="D1263">
            <v>41962</v>
          </cell>
          <cell r="E1263">
            <v>2014</v>
          </cell>
          <cell r="F1263">
            <v>11</v>
          </cell>
          <cell r="G1263" t="str">
            <v>COMPAÑIA MINERA ARES S.A.C.</v>
          </cell>
          <cell r="H1263" t="str">
            <v>UNIDAD OPERATIVA U.O ARCATA</v>
          </cell>
          <cell r="I1263" t="str">
            <v>ARCATA</v>
          </cell>
          <cell r="J1263" t="str">
            <v>*040603&lt;br&gt;AREQUIPA-CONDESUYOS-CAYARANI</v>
          </cell>
          <cell r="K1263" t="str">
            <v>*1&lt;br&gt;ACEVEDO FERNANDEZ ELIAS,*340&lt;br&gt;REYES UBILLUS ISMAEL,*321&lt;br&gt;ATENCIO MERINO MIGUEL (APOYO),*311&lt;br&gt;ROJAS VALLADARES, TANIA LUPE,*310&lt;br&gt;ROSALES GONZALES LUIS ALBERTO,*298&lt;br&gt;LOPEZ ROMERO, RICHARD (APOYO),*294&lt;br&gt;BEGGLO CACERES-OLAZO ADRIAN ,*285&lt;br&gt;NOLASCO MELGAREJO, KARINA,*220&lt;br&gt;VILLACORTA OLAZA MARCO ANTONIO,*20&lt;br&gt;LEON IRIARTE MARITZA</v>
          </cell>
          <cell r="L1263" t="str">
            <v>APROBADO&lt;br/&gt;NOTIFICADO A LA EMPRESA</v>
          </cell>
          <cell r="M1263" t="str">
            <v>ResDirec-0279-2015/MEM-DGAAM</v>
          </cell>
          <cell r="N1263" t="str">
            <v>17/07/2015</v>
          </cell>
          <cell r="O1263">
            <v>45000</v>
          </cell>
          <cell r="P1263" t="str">
            <v>USD</v>
          </cell>
        </row>
        <row r="1264">
          <cell r="A1264">
            <v>2468304</v>
          </cell>
          <cell r="B1264">
            <v>5609</v>
          </cell>
          <cell r="C1264" t="str">
            <v>DIA</v>
          </cell>
          <cell r="D1264">
            <v>42033</v>
          </cell>
          <cell r="E1264">
            <v>2015</v>
          </cell>
          <cell r="F1264">
            <v>1</v>
          </cell>
          <cell r="G1264" t="str">
            <v>COMPAÑIA MINERA ARES S.A.C.</v>
          </cell>
          <cell r="H1264" t="str">
            <v>YANACOCHITA</v>
          </cell>
          <cell r="I1264" t="str">
            <v>DECLARACIÓN DE IMPACTO AMBIENTAL DEL PROYECTO DE EXPLORACIÓN YANACOCHITA</v>
          </cell>
          <cell r="J1264" t="str">
            <v>*050703&lt;br&gt;AYACUCHO-PARINACOCHAS-CORONEL CASTAÑEDA</v>
          </cell>
          <cell r="K1264" t="str">
            <v>*8&lt;br&gt;BREÑA TORRES GRACIELA,*341&lt;br&gt;INFANTE QUISPE, CESAR ANIBAL,*279&lt;br&gt;CRUZ LEDESMA, DEISY,*179&lt;br&gt;ZEGARRA ANCAJIMA, ANA SOFIA</v>
          </cell>
          <cell r="L1264" t="str">
            <v>APROBADO&lt;br/&gt;NOTIFICADO A LA EMPRESA</v>
          </cell>
          <cell r="M1264" t="str">
            <v>ResDirec-0029-2016/MEM-DGAAM</v>
          </cell>
          <cell r="N1264" t="str">
            <v>26/01/2016</v>
          </cell>
          <cell r="O1264">
            <v>2000000</v>
          </cell>
          <cell r="P1264" t="str">
            <v>USD</v>
          </cell>
        </row>
        <row r="1265">
          <cell r="A1265">
            <v>2570020</v>
          </cell>
          <cell r="B1265">
            <v>6023</v>
          </cell>
          <cell r="C1265" t="str">
            <v>DIA</v>
          </cell>
          <cell r="D1265">
            <v>42383</v>
          </cell>
          <cell r="E1265">
            <v>2016</v>
          </cell>
          <cell r="F1265">
            <v>1</v>
          </cell>
          <cell r="G1265" t="str">
            <v>COMPAÑIA MINERA ARES S.A.C.</v>
          </cell>
          <cell r="H1265" t="str">
            <v>ARES</v>
          </cell>
          <cell r="I1265" t="str">
            <v>DECLARACIÓN DE IMPACTO AMBIENTAL DEL PROYECTO DE EXPLORACIÓN ARES</v>
          </cell>
          <cell r="J1265" t="str">
            <v>*040409&lt;br&gt;AREQUIPA-CASTILLA-ORCOPAMPA</v>
          </cell>
          <cell r="K1265" t="str">
            <v>*8&lt;br&gt;BREÑA TORRES GRACIELA,*341&lt;br&gt;INFANTE QUISPE, CESAR ANIBAL,*332&lt;br&gt;CANO VARGAS, SAMIR (APOYO),*310&lt;br&gt;ROSALES GONZALES LUIS ALBERTO</v>
          </cell>
          <cell r="L1265" t="str">
            <v>APROBADO&lt;br/&gt;NOTIFICADO A LA EMPRESA</v>
          </cell>
          <cell r="O1265">
            <v>2000000</v>
          </cell>
          <cell r="P1265" t="str">
            <v>USD</v>
          </cell>
        </row>
        <row r="1266">
          <cell r="A1266">
            <v>2708418</v>
          </cell>
          <cell r="B1266">
            <v>7182</v>
          </cell>
          <cell r="C1266" t="str">
            <v>DIA</v>
          </cell>
          <cell r="D1266">
            <v>42885</v>
          </cell>
          <cell r="E1266">
            <v>2017</v>
          </cell>
          <cell r="F1266">
            <v>5</v>
          </cell>
          <cell r="G1266" t="str">
            <v>COMPAÑIA MINERA ARES S.A.C.</v>
          </cell>
          <cell r="H1266" t="str">
            <v>FRESIA</v>
          </cell>
          <cell r="I1266" t="str">
            <v>DECLARACION DE IMPACTO AMBIENTAL DEL PROYECTO DE EXPLORACION FRESIA</v>
          </cell>
          <cell r="J1266" t="str">
            <v>*050611&lt;br&gt;AYACUCHO-LUCANAS-LUCANAS</v>
          </cell>
          <cell r="K1266" t="str">
            <v>*25&lt;br&gt;PRADO VELASQUEZ ALFONSO,*509&lt;br&gt;CRUZ LEDESMA, DEISY ROSALIA,*310&lt;br&gt;ROSALES GONZALES LUIS ALBERTO</v>
          </cell>
          <cell r="L1266" t="str">
            <v>APROBADO&lt;br/&gt;NOTIFICADO A LA EMPRESA</v>
          </cell>
          <cell r="O1266">
            <v>909000</v>
          </cell>
          <cell r="P1266" t="str">
            <v>USD</v>
          </cell>
        </row>
        <row r="1267">
          <cell r="A1267">
            <v>2796557</v>
          </cell>
          <cell r="B1267">
            <v>7517</v>
          </cell>
          <cell r="C1267" t="str">
            <v>DIA</v>
          </cell>
          <cell r="D1267">
            <v>43178</v>
          </cell>
          <cell r="E1267">
            <v>2018</v>
          </cell>
          <cell r="F1267">
            <v>3</v>
          </cell>
          <cell r="G1267" t="str">
            <v>COMPAÑIA MINERA ARES S.A.C.</v>
          </cell>
          <cell r="H1267" t="str">
            <v>COCHALOMA</v>
          </cell>
          <cell r="I1267" t="str">
            <v>DECLARACIÓN DE IMPACTO AMBIENTAL DEL PROYECTO DE EXPLORACIÓN COCHALOMA</v>
          </cell>
          <cell r="J1267" t="str">
            <v>*050703&lt;br&gt;AYACUCHO-PARINACOCHAS-CORONEL CASTAÑEDA</v>
          </cell>
          <cell r="K126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267" t="str">
            <v>DESISTIDO&lt;br/&gt;NOTIFICADO A LA EMPRESA</v>
          </cell>
          <cell r="M1267" t="str">
            <v>ResDirec-0052-2018/MEM-DGAAM</v>
          </cell>
          <cell r="N1267" t="str">
            <v>26/03/2018</v>
          </cell>
          <cell r="O1267">
            <v>1500000</v>
          </cell>
          <cell r="P1267" t="str">
            <v>USD</v>
          </cell>
        </row>
        <row r="1268">
          <cell r="A1268">
            <v>2797273</v>
          </cell>
          <cell r="B1268">
            <v>7525</v>
          </cell>
          <cell r="C1268" t="str">
            <v>DIA</v>
          </cell>
          <cell r="D1268">
            <v>43179</v>
          </cell>
          <cell r="E1268">
            <v>2018</v>
          </cell>
          <cell r="F1268">
            <v>3</v>
          </cell>
          <cell r="G1268" t="str">
            <v>COMPAÑIA MINERA ARES S.A.C.</v>
          </cell>
          <cell r="H1268" t="str">
            <v>CORINA</v>
          </cell>
          <cell r="I1268" t="str">
            <v>DECLARACIÓN DE IMPACTO AMBIENTAL DEL PROYECTO DE EXPLORACION CORINA</v>
          </cell>
          <cell r="J1268" t="str">
            <v>*030304&lt;br&gt;APURIMAC-ANTABAMBA-JUAN ESPINOZA MEDRANO,*030406&lt;br&gt;APURIMAC-AYMARAES-COTARUSE</v>
          </cell>
          <cell r="K1268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268" t="str">
            <v>APROBADO&lt;br/&gt;NOTIFICADO A LA EMPRESA</v>
          </cell>
          <cell r="O1268">
            <v>1500000</v>
          </cell>
          <cell r="P1268" t="str">
            <v>USD</v>
          </cell>
        </row>
        <row r="1269">
          <cell r="A1269">
            <v>2831817</v>
          </cell>
          <cell r="B1269">
            <v>7648</v>
          </cell>
          <cell r="C1269" t="str">
            <v>DIA</v>
          </cell>
          <cell r="D1269">
            <v>43286</v>
          </cell>
          <cell r="E1269">
            <v>2018</v>
          </cell>
          <cell r="F1269">
            <v>7</v>
          </cell>
          <cell r="G1269" t="str">
            <v>COMPAÑIA MINERA ARES S.A.C.</v>
          </cell>
          <cell r="H1269" t="str">
            <v xml:space="preserve">HUACULLO </v>
          </cell>
          <cell r="I1269" t="str">
            <v>PROYECTO DE EXPLORACIÓN MINERA HUACULLO</v>
          </cell>
          <cell r="J1269" t="str">
            <v>*030305&lt;br&gt;APURIMAC-ANTABAMBA-OROPESA</v>
          </cell>
          <cell r="K1269" t="str">
            <v>*1&lt;br&gt;ACEVEDO FERNANDEZ ELIAS,*643&lt;br&gt;NISSE MEI-LIN GARCIA LAY,*593&lt;br&gt;ARENAS SOLANO, ESTHER CECILIA,*584&lt;br&gt;QUIROZ AHUANARI, CHARLEE JHON (APOYO),*570&lt;br&gt;PEREZ BALDEON KAREN GRACIELA,*438&lt;br&gt;PEREYRA VALENCIA ELIZABETH,*311&lt;br&gt;ROJAS VALLADARES, TANIA LUPE,*220&lt;br&gt;VILLACORTA OLAZA MARCO ANTONIO</v>
          </cell>
          <cell r="L1269" t="str">
            <v>APROBADO&lt;br/&gt;NOTIFICADO A LA EMPRESA</v>
          </cell>
          <cell r="M1269" t="str">
            <v>ResDirec-0022-2019/MEM-DGAAM</v>
          </cell>
          <cell r="N1269" t="str">
            <v>13/02/2019</v>
          </cell>
          <cell r="O1269">
            <v>1500000</v>
          </cell>
          <cell r="P1269" t="str">
            <v>USD</v>
          </cell>
        </row>
        <row r="1270">
          <cell r="A1270">
            <v>2841432</v>
          </cell>
          <cell r="B1270">
            <v>7692</v>
          </cell>
          <cell r="C1270" t="str">
            <v>DIA</v>
          </cell>
          <cell r="D1270">
            <v>43314</v>
          </cell>
          <cell r="E1270">
            <v>2018</v>
          </cell>
          <cell r="F1270">
            <v>8</v>
          </cell>
          <cell r="G1270" t="str">
            <v>COMPAÑIA MINERA ARES S.A.C.</v>
          </cell>
          <cell r="H1270" t="str">
            <v>PABLO SUR</v>
          </cell>
          <cell r="I1270" t="str">
            <v>DIA DEL PROYECTO DE EXPLORACIÓN PABLO SUR</v>
          </cell>
          <cell r="J1270" t="str">
            <v>*050703&lt;br&gt;AYACUCHO-PARINACOCHAS-CORONEL CASTAÑEDA</v>
          </cell>
          <cell r="K1270" t="str">
            <v>*1&lt;br&gt;ACEVEDO FERNANDEZ ELIAS,*643&lt;br&gt;NISSE MEI-LIN GARCIA LAY,*610&lt;br&gt;FARFAN REYES MIRIAM ELIZABETH,*606&lt;br&gt;Enrique Arturo  Quispez Herrera,*593&lt;br&gt;ARENAS SOLANO, ESTHER CECILIA,*584&lt;br&gt;QUIROZ AHUANARI, CHARLEE JHON (APOYO),*570&lt;br&gt;PEREZ BALDEON KAREN GRACIELA,*311&lt;br&gt;ROJAS VALLADARES, TANIA LUPE,*220&lt;br&gt;VILLACORTA OLAZA MARCO ANTONIO,*25&lt;br&gt;PRADO VELASQUEZ ALFONSO</v>
          </cell>
          <cell r="L1270" t="str">
            <v>APROBADO&lt;br/&gt;NOTIFICADO A LA EMPRESA</v>
          </cell>
          <cell r="M1270" t="str">
            <v>ResDirec-0032-2019/MEM-DGAAM</v>
          </cell>
          <cell r="N1270" t="str">
            <v>04/03/2019</v>
          </cell>
          <cell r="O1270">
            <v>2750000</v>
          </cell>
          <cell r="P1270" t="str">
            <v>USD</v>
          </cell>
        </row>
        <row r="1271">
          <cell r="A1271">
            <v>2847458</v>
          </cell>
          <cell r="B1271">
            <v>7719</v>
          </cell>
          <cell r="C1271" t="str">
            <v>DIA</v>
          </cell>
          <cell r="D1271">
            <v>43336</v>
          </cell>
          <cell r="E1271">
            <v>2018</v>
          </cell>
          <cell r="F1271">
            <v>8</v>
          </cell>
          <cell r="G1271" t="str">
            <v>COMPAÑIA MINERA ARES S.A.C.</v>
          </cell>
          <cell r="H1271" t="str">
            <v>PALCA</v>
          </cell>
          <cell r="I1271" t="str">
            <v>DIA DEL PROYECTO DE EXPLORACIÓN PALCA</v>
          </cell>
          <cell r="J1271" t="str">
            <v>*050703&lt;br&gt;AYACUCHO-PARINACOCHAS-CORONEL CASTAÑEDA</v>
          </cell>
          <cell r="K1271" t="str">
            <v>*25&lt;br&gt;PRADO VELASQUEZ ALFONSO,*675&lt;br&gt;ESCATE AMPUERO CINTHYA LETICIA,*643&lt;br&gt;NISSE MEI-LIN GARCIA LAY,*641&lt;br&gt;ALEGRE BUSTAMANTE, LAURA MELISSA,*610&lt;br&gt;FARFAN REYES MIRIAM ELIZABETH,*601&lt;br&gt;SARMIENTO MEJIA, HENRY DANIEL,*598&lt;br&gt;CERNA GARCÍA, ROXANA ERIKA,*509&lt;br&gt;CRUZ LEDESMA, DEISY ROSALIA,*348&lt;br&gt;PEREZ SOLIS, EVELYN ENA,*313&lt;br&gt;LOPEZ FLORES, ROSSANA,*221&lt;br&gt;SANGA YAMPASI WILSON WILFREDO</v>
          </cell>
          <cell r="L1271" t="str">
            <v>APROBADO</v>
          </cell>
          <cell r="O1271">
            <v>2750000</v>
          </cell>
          <cell r="P1271" t="str">
            <v>USD</v>
          </cell>
        </row>
        <row r="1272">
          <cell r="A1272">
            <v>2850212</v>
          </cell>
          <cell r="B1272">
            <v>7749</v>
          </cell>
          <cell r="C1272" t="str">
            <v>DIA</v>
          </cell>
          <cell r="D1272">
            <v>43348</v>
          </cell>
          <cell r="E1272">
            <v>2018</v>
          </cell>
          <cell r="F1272">
            <v>9</v>
          </cell>
          <cell r="G1272" t="str">
            <v>COMPAÑIA MINERA ARES S.A.C.</v>
          </cell>
          <cell r="H1272" t="str">
            <v>PROYECTO DE EXPLORACIÓN COCHALOMA</v>
          </cell>
          <cell r="I1272" t="str">
            <v>DIA DEL PROYECTO DE EXPLORACIÓN COCHALOMA</v>
          </cell>
          <cell r="J1272" t="str">
            <v>*050703&lt;br&gt;AYACUCHO-PARINACOCHAS-CORONEL CASTAÑEDA</v>
          </cell>
          <cell r="K1272" t="str">
            <v>*221&lt;br&gt;SANGA YAMPASI WILSON WILFREDO,*675&lt;br&gt;ESCATE AMPUERO CINTHYA LETICIA,*643&lt;br&gt;NISSE MEI-LIN GARCIA LAY,*641&lt;br&gt;ALEGRE BUSTAMANTE, LAURA MELISSA,*606&lt;br&gt;Enrique Arturo  Quispez Herrera,*601&lt;br&gt;SARMIENTO MEJIA, HENRY DANIEL,*570&lt;br&gt;PEREZ BALDEON KAREN GRACIELA,*348&lt;br&gt;PEREZ SOLIS, EVELYN ENA,*313&lt;br&gt;LOPEZ FLORES, ROSSANA</v>
          </cell>
          <cell r="L1272" t="str">
            <v>APROBADO&lt;br/&gt;NOTIFICADO A LA EMPRESA</v>
          </cell>
          <cell r="M1272" t="str">
            <v>ResDirec-0046-2019/MEM-DGAAM</v>
          </cell>
          <cell r="N1272" t="str">
            <v>27/03/2019</v>
          </cell>
          <cell r="O1272">
            <v>2250000</v>
          </cell>
          <cell r="P1272" t="str">
            <v>USD</v>
          </cell>
        </row>
        <row r="1273">
          <cell r="A1273">
            <v>2997052</v>
          </cell>
          <cell r="B1273">
            <v>8208</v>
          </cell>
          <cell r="C1273" t="str">
            <v>DIA</v>
          </cell>
          <cell r="D1273">
            <v>43789</v>
          </cell>
          <cell r="E1273">
            <v>2019</v>
          </cell>
          <cell r="F1273">
            <v>11</v>
          </cell>
          <cell r="G1273" t="str">
            <v>COMPAÑIA MINERA ARES S.A.C.</v>
          </cell>
          <cell r="H1273" t="str">
            <v>YANACOCHITA</v>
          </cell>
          <cell r="I1273" t="str">
            <v>YANACOCHITA II</v>
          </cell>
          <cell r="J1273" t="str">
            <v>*050703&lt;br&gt;AYACUCHO-PARINACOCHAS-CORONEL CASTAÑEDA</v>
          </cell>
          <cell r="K1273" t="str">
            <v>*227&lt;br&gt;BUSTAMANTE BECERRA JOSE LUIS,*671&lt;br&gt;CUBAS PARIMANGO LORENZO JARED,*649&lt;br&gt;BOTTGER GAMARRA JOYCE CAROL,*643&lt;br&gt;NISSE MEI-LIN GARCIA LAY,*618&lt;br&gt;BERROSPI GALINDO ROSA CATHERINE,*617&lt;br&gt;QUISPE CLEMENTE, KARLA BRIGHITT,*610&lt;br&gt;FARFAN REYES MIRIAM ELIZABETH</v>
          </cell>
          <cell r="L1273" t="str">
            <v>APROBADO&lt;br/&gt;NOTIFICADO A LA EMPRESA</v>
          </cell>
          <cell r="M1273" t="str">
            <v>ResDirec-0071-2020/MINEM-DGAAM</v>
          </cell>
          <cell r="N1273" t="str">
            <v>30/06/2020</v>
          </cell>
          <cell r="O1273">
            <v>2750000</v>
          </cell>
          <cell r="P1273" t="str">
            <v>USD</v>
          </cell>
        </row>
        <row r="1274">
          <cell r="A1274">
            <v>1488675</v>
          </cell>
          <cell r="B1274">
            <v>1122</v>
          </cell>
          <cell r="C1274" t="str">
            <v>EIAsd</v>
          </cell>
          <cell r="D1274">
            <v>38237</v>
          </cell>
          <cell r="E1274">
            <v>2004</v>
          </cell>
          <cell r="F1274">
            <v>9</v>
          </cell>
          <cell r="G1274" t="str">
            <v>COMPAÑIA MINERA ARES S.A.C.</v>
          </cell>
          <cell r="H1274" t="str">
            <v>SAN MARTIN</v>
          </cell>
          <cell r="I1274" t="str">
            <v>EXPLORACION</v>
          </cell>
          <cell r="J1274" t="str">
            <v>*080707&lt;br&gt;CUSCO-CHUMBIVILCAS-QUIÑOTA</v>
          </cell>
          <cell r="K1274" t="str">
            <v>*1&lt;br&gt;ACEVEDO FERNANDEZ ELIAS</v>
          </cell>
          <cell r="L1274" t="str">
            <v>APROBADO</v>
          </cell>
          <cell r="P1274" t="str">
            <v>USD</v>
          </cell>
        </row>
        <row r="1275">
          <cell r="A1275">
            <v>1489559</v>
          </cell>
          <cell r="B1275">
            <v>1127</v>
          </cell>
          <cell r="C1275" t="str">
            <v>EIAsd</v>
          </cell>
          <cell r="D1275">
            <v>38240</v>
          </cell>
          <cell r="E1275">
            <v>2004</v>
          </cell>
          <cell r="F1275">
            <v>9</v>
          </cell>
          <cell r="G1275" t="str">
            <v>COMPAÑIA MINERA ARES S.A.C.</v>
          </cell>
          <cell r="H1275" t="str">
            <v>QUELLOPATA</v>
          </cell>
          <cell r="I1275" t="str">
            <v>EXPLORACION</v>
          </cell>
          <cell r="J1275" t="str">
            <v>*050808&lt;br&gt;AYACUCHO-PAUCAR DEL SARA SARA-SAN JAVIER DE ALPABAMBA</v>
          </cell>
          <cell r="K1275" t="str">
            <v>*47&lt;br&gt;PINEDO CESAR</v>
          </cell>
          <cell r="L1275" t="str">
            <v>APROBADO</v>
          </cell>
          <cell r="P1275" t="str">
            <v>USD</v>
          </cell>
        </row>
        <row r="1276">
          <cell r="A1276">
            <v>1815706</v>
          </cell>
          <cell r="B1276">
            <v>1941</v>
          </cell>
          <cell r="C1276" t="str">
            <v>EIAsd</v>
          </cell>
          <cell r="D1276">
            <v>39687</v>
          </cell>
          <cell r="E1276">
            <v>2008</v>
          </cell>
          <cell r="F1276">
            <v>8</v>
          </cell>
          <cell r="G1276" t="str">
            <v>COMPAÑIA MINERA ARES S.A.C.</v>
          </cell>
          <cell r="H1276" t="str">
            <v>AZUCA</v>
          </cell>
          <cell r="I1276" t="str">
            <v>EXPLORACION AZUCA</v>
          </cell>
          <cell r="J1276" t="str">
            <v>*080701&lt;br&gt;CUSCO-CHUMBIVILCAS-SANTO TOMAS</v>
          </cell>
          <cell r="K1276" t="str">
            <v>*59&lt;br&gt;VALCARCEL MARTIN</v>
          </cell>
          <cell r="L1276" t="str">
            <v>APROBADO&lt;br/&gt;NOTIFICADO A LA EMPRESA</v>
          </cell>
          <cell r="P1276" t="str">
            <v>USD</v>
          </cell>
        </row>
        <row r="1277">
          <cell r="A1277">
            <v>1910467</v>
          </cell>
          <cell r="B1277">
            <v>2052</v>
          </cell>
          <cell r="C1277" t="str">
            <v>EIAsd</v>
          </cell>
          <cell r="D1277">
            <v>40028</v>
          </cell>
          <cell r="E1277">
            <v>2009</v>
          </cell>
          <cell r="F1277">
            <v>8</v>
          </cell>
          <cell r="G1277" t="str">
            <v>COMPAÑIA MINERA ARES S.A.C.</v>
          </cell>
          <cell r="H1277" t="str">
            <v>CRESPO</v>
          </cell>
          <cell r="I1277" t="str">
            <v>EXPLORACION CRESPO</v>
          </cell>
          <cell r="J1277" t="str">
            <v>*080701&lt;br&gt;CUSCO-CHUMBIVILCAS-SANTO TOMAS</v>
          </cell>
          <cell r="K1277" t="str">
            <v>*1&lt;br&gt;ACEVEDO FERNANDEZ ELIAS</v>
          </cell>
          <cell r="L1277" t="str">
            <v>APROBADO&lt;br/&gt;NOTIFICADO A LA EMPRESA</v>
          </cell>
          <cell r="P1277" t="str">
            <v>USD</v>
          </cell>
        </row>
        <row r="1278">
          <cell r="A1278">
            <v>1962579</v>
          </cell>
          <cell r="B1278">
            <v>2140</v>
          </cell>
          <cell r="C1278" t="str">
            <v>EIAsd</v>
          </cell>
          <cell r="D1278">
            <v>40214</v>
          </cell>
          <cell r="E1278">
            <v>2010</v>
          </cell>
          <cell r="F1278">
            <v>2</v>
          </cell>
          <cell r="G1278" t="str">
            <v>COMPAÑIA MINERA ARES S.A.C.</v>
          </cell>
          <cell r="H1278" t="str">
            <v>AZUCA</v>
          </cell>
          <cell r="I1278" t="str">
            <v>MODIFICACION AZUCA</v>
          </cell>
          <cell r="J1278" t="str">
            <v>*080701&lt;br&gt;CUSCO-CHUMBIVILCAS-SANTO TOMAS</v>
          </cell>
          <cell r="K1278" t="str">
            <v>*1&lt;br&gt;ACEVEDO FERNANDEZ ELIAS</v>
          </cell>
          <cell r="L1278" t="str">
            <v>APROBADO</v>
          </cell>
          <cell r="P1278" t="str">
            <v>USD</v>
          </cell>
        </row>
        <row r="1279">
          <cell r="A1279">
            <v>1993620</v>
          </cell>
          <cell r="B1279">
            <v>2195</v>
          </cell>
          <cell r="C1279" t="str">
            <v>EIAsd</v>
          </cell>
          <cell r="D1279">
            <v>40324</v>
          </cell>
          <cell r="E1279">
            <v>2010</v>
          </cell>
          <cell r="F1279">
            <v>5</v>
          </cell>
          <cell r="G1279" t="str">
            <v>COMPAÑIA MINERA ARES S.A.C.</v>
          </cell>
          <cell r="H1279" t="str">
            <v>AZUCA</v>
          </cell>
          <cell r="I1279" t="str">
            <v xml:space="preserve">AZUCA SEGUNDA MODIFICACION </v>
          </cell>
          <cell r="J1279" t="str">
            <v>*030305&lt;br&gt;APURIMAC-ANTABAMBA-OROPESA</v>
          </cell>
          <cell r="K1279" t="str">
            <v>*1&lt;br&gt;ACEVEDO FERNANDEZ ELIAS</v>
          </cell>
          <cell r="L1279" t="str">
            <v>APROBADO&lt;br/&gt;NOTIFICADO A LA EMPRESA</v>
          </cell>
          <cell r="P1279" t="str">
            <v>USD</v>
          </cell>
        </row>
        <row r="1280">
          <cell r="A1280">
            <v>1994333</v>
          </cell>
          <cell r="B1280">
            <v>2199</v>
          </cell>
          <cell r="C1280" t="str">
            <v>EIAsd</v>
          </cell>
          <cell r="D1280">
            <v>40327</v>
          </cell>
          <cell r="E1280">
            <v>2010</v>
          </cell>
          <cell r="F1280">
            <v>5</v>
          </cell>
          <cell r="G1280" t="str">
            <v>COMPAÑIA MINERA ARES S.A.C.</v>
          </cell>
          <cell r="H1280" t="str">
            <v>SELENE - MARCO IV - HUACHUHUILCA</v>
          </cell>
          <cell r="I1280" t="str">
            <v>EXPLORACION HUACHUILCA</v>
          </cell>
          <cell r="J1280" t="str">
            <v>*030406&lt;br&gt;APURIMAC-AYMARAES-COTARUSE</v>
          </cell>
          <cell r="K1280" t="str">
            <v>*1&lt;br&gt;ACEVEDO FERNANDEZ ELIAS</v>
          </cell>
          <cell r="L1280" t="str">
            <v>APROBADO&lt;br/&gt;NOTIFICADO A LA EMPRESA</v>
          </cell>
          <cell r="M1280" t="str">
            <v>ResDirec-0347-2010/MEM-AAM</v>
          </cell>
          <cell r="N1280" t="str">
            <v>22/10/2010</v>
          </cell>
          <cell r="P1280" t="str">
            <v>USD</v>
          </cell>
        </row>
        <row r="1281">
          <cell r="A1281">
            <v>2071134</v>
          </cell>
          <cell r="B1281">
            <v>2362</v>
          </cell>
          <cell r="C1281" t="str">
            <v>EIAsd</v>
          </cell>
          <cell r="D1281">
            <v>40598</v>
          </cell>
          <cell r="E1281">
            <v>2011</v>
          </cell>
          <cell r="F1281">
            <v>2</v>
          </cell>
          <cell r="G1281" t="str">
            <v>COMPAÑIA MINERA ARES S.A.C.</v>
          </cell>
          <cell r="H1281" t="str">
            <v>AZUCA</v>
          </cell>
          <cell r="I1281" t="str">
            <v>TERCERA MODIFICACION AZUCA</v>
          </cell>
          <cell r="J1281" t="str">
            <v>*080701&lt;br&gt;CUSCO-CHUMBIVILCAS-SANTO TOMAS</v>
          </cell>
          <cell r="K1281" t="str">
            <v>*1&lt;br&gt;ACEVEDO FERNANDEZ ELIAS</v>
          </cell>
          <cell r="L1281" t="str">
            <v>APROBADO&lt;br/&gt;NOTIFICADO A LA EMPRESA</v>
          </cell>
          <cell r="P1281" t="str">
            <v>USD</v>
          </cell>
        </row>
        <row r="1282">
          <cell r="A1282">
            <v>2097031</v>
          </cell>
          <cell r="B1282">
            <v>2428</v>
          </cell>
          <cell r="C1282" t="str">
            <v>EIAsd</v>
          </cell>
          <cell r="D1282">
            <v>40698</v>
          </cell>
          <cell r="E1282">
            <v>2011</v>
          </cell>
          <cell r="F1282">
            <v>6</v>
          </cell>
          <cell r="G1282" t="str">
            <v>COMPAÑIA MINERA ARES S.A.C.</v>
          </cell>
          <cell r="H1282" t="str">
            <v>ASTANA FARALLON</v>
          </cell>
          <cell r="I1282" t="str">
            <v>PROYECTO DE EXPLORACION ASTANA FARALLON</v>
          </cell>
          <cell r="J1282" t="str">
            <v>*040806&lt;br&gt;AREQUIPA-LA UNION-PUYCA</v>
          </cell>
          <cell r="K1282" t="str">
            <v>*1&lt;br&gt;ACEVEDO FERNANDEZ ELIAS</v>
          </cell>
          <cell r="L1282" t="str">
            <v>APROBADO&lt;br/&gt;NOTIFICADO A LA EMPRESA</v>
          </cell>
          <cell r="P1282" t="str">
            <v>USD</v>
          </cell>
        </row>
        <row r="1283">
          <cell r="A1283">
            <v>2101900</v>
          </cell>
          <cell r="B1283">
            <v>2433</v>
          </cell>
          <cell r="C1283" t="str">
            <v>EIAsd</v>
          </cell>
          <cell r="D1283">
            <v>40711</v>
          </cell>
          <cell r="E1283">
            <v>2011</v>
          </cell>
          <cell r="F1283">
            <v>6</v>
          </cell>
          <cell r="G1283" t="str">
            <v>COMPAÑIA MINERA ARES S.A.C.</v>
          </cell>
          <cell r="H1283" t="str">
            <v>CRESPO</v>
          </cell>
          <cell r="I1283" t="str">
            <v>MODIFICACION EXPLORACION CRESPO</v>
          </cell>
          <cell r="J1283" t="str">
            <v>*080701&lt;br&gt;CUSCO-CHUMBIVILCAS-SANTO TOMAS</v>
          </cell>
          <cell r="K1283" t="str">
            <v>*1&lt;br&gt;ACEVEDO FERNANDEZ ELIAS</v>
          </cell>
          <cell r="L1283" t="str">
            <v>EVALUACIÓN</v>
          </cell>
          <cell r="M1283" t="str">
            <v>ResDirec-0168-2014/MEM-DGAAM</v>
          </cell>
          <cell r="N1283" t="str">
            <v>10/04/2014</v>
          </cell>
          <cell r="P1283" t="str">
            <v>USD</v>
          </cell>
        </row>
        <row r="1284">
          <cell r="A1284">
            <v>2103771</v>
          </cell>
          <cell r="B1284">
            <v>2438</v>
          </cell>
          <cell r="C1284" t="str">
            <v>EIAsd</v>
          </cell>
          <cell r="D1284">
            <v>40716</v>
          </cell>
          <cell r="E1284">
            <v>2011</v>
          </cell>
          <cell r="F1284">
            <v>6</v>
          </cell>
          <cell r="G1284" t="str">
            <v>COMPAÑIA MINERA ARES S.A.C.</v>
          </cell>
          <cell r="H1284" t="str">
            <v>AZUCA</v>
          </cell>
          <cell r="I1284" t="str">
            <v>MODIFICACION PROYECTO AZUCA</v>
          </cell>
          <cell r="J1284" t="str">
            <v>*080701&lt;br&gt;CUSCO-CHUMBIVILCAS-SANTO TOMAS</v>
          </cell>
          <cell r="K1284" t="str">
            <v>*25&lt;br&gt;PRADO VELASQUEZ ALFONSO</v>
          </cell>
          <cell r="L1284" t="str">
            <v>APROBADO&lt;br/&gt;NOTIFICADO A LA EMPRESA</v>
          </cell>
          <cell r="P1284" t="str">
            <v>USD</v>
          </cell>
        </row>
        <row r="1285">
          <cell r="A1285">
            <v>2156651</v>
          </cell>
          <cell r="B1285">
            <v>2790</v>
          </cell>
          <cell r="C1285" t="str">
            <v>EIAsd</v>
          </cell>
          <cell r="D1285">
            <v>40914</v>
          </cell>
          <cell r="E1285">
            <v>2012</v>
          </cell>
          <cell r="F1285">
            <v>1</v>
          </cell>
          <cell r="G1285" t="str">
            <v>COMPAÑIA MINERA ARES S.A.C.</v>
          </cell>
          <cell r="H1285" t="str">
            <v>JASPEROIDE 1</v>
          </cell>
          <cell r="I1285" t="str">
            <v>JASPEROIDE</v>
          </cell>
          <cell r="J1285" t="str">
            <v>*081006&lt;br&gt;CUSCO-PARURO-OMACHA</v>
          </cell>
          <cell r="K1285" t="str">
            <v>*3&lt;br&gt;ALFARO LÓPEZ WUALTER,*296&lt;br&gt;ROSALES MONTES LUCIO,*295&lt;br&gt;DIAZ BERRIOS ABEL,*288&lt;br&gt;RUESTA RUIZ, PEDRO,*233&lt;br&gt;MESIAS CASTRO, JACKSON,*181&lt;br&gt;LEON HUAMAN BETTY,*170&lt;br&gt;TORRES LOPEZ SHEYLA,*158&lt;br&gt;SCOTTO ESPINOZA, CARLOS,*150&lt;br&gt;CHAVEZ MENDOZA ANGEL,*25&lt;br&gt;PRADO VELASQUEZ ALFONSO,*10&lt;br&gt;CARRANZA VALDIVIESO JOSE</v>
          </cell>
          <cell r="L1285" t="str">
            <v>APROBADO&lt;br/&gt;NOTIFICADO A LA EMPRESA</v>
          </cell>
          <cell r="M1285" t="str">
            <v>ResDirec-0135-2012/MEM-AAM</v>
          </cell>
          <cell r="N1285" t="str">
            <v>02/05/2012</v>
          </cell>
          <cell r="O1285">
            <v>117000</v>
          </cell>
          <cell r="P1285" t="str">
            <v>USD</v>
          </cell>
        </row>
        <row r="1286">
          <cell r="A1286">
            <v>2248423</v>
          </cell>
          <cell r="B1286">
            <v>3238</v>
          </cell>
          <cell r="C1286" t="str">
            <v>EIAsd</v>
          </cell>
          <cell r="D1286">
            <v>41241</v>
          </cell>
          <cell r="E1286">
            <v>2012</v>
          </cell>
          <cell r="F1286">
            <v>11</v>
          </cell>
          <cell r="G1286" t="str">
            <v>COMPAÑIA MINERA ARES S.A.C.</v>
          </cell>
          <cell r="H1286" t="str">
            <v>AZUCA</v>
          </cell>
          <cell r="I1286" t="str">
            <v>MODIFICACIÓN DEL EIASD DEL PROYECTO DE EXPLORACION “AZUCA”</v>
          </cell>
          <cell r="J1286" t="str">
            <v>*080701&lt;br&gt;CUSCO-CHUMBIVILCAS-SANTO TOMAS</v>
          </cell>
          <cell r="K1286" t="str">
            <v>*1&lt;br&gt;ACEVEDO FERNANDEZ ELIAS,*310&lt;br&gt;ROSALES GONZALES LUIS ALBERTO,*294&lt;br&gt;BEGGLO CACERES-OLAZO ADRIAN ,*233&lt;br&gt;MESIAS CASTRO, JACKSON,*223&lt;br&gt;BARDALES CORONEL YOLANDA,*220&lt;br&gt;VILLACORTA OLAZA MARCO ANTONIO,*217&lt;br&gt;CASTELO MAMANCHURA GUSTAVO JAVIER,*187&lt;br&gt;RODRIGUEZ LLACTAS DIEGO (APOYO),*183&lt;br&gt;ZZ_ANA02 (AQUINO ESPINOZA, PAVEL),*128&lt;br&gt;ESTELA SILVA MELANIO,*20&lt;br&gt;LEON IRIARTE MARITZA</v>
          </cell>
          <cell r="L1286" t="str">
            <v>APROBADO&lt;br/&gt;NOTIFICADO A LA EMPRESA</v>
          </cell>
          <cell r="M1286" t="str">
            <v>ResDirec-0393-2013/MEM-AAM</v>
          </cell>
          <cell r="N1286" t="str">
            <v>22/10/2013</v>
          </cell>
          <cell r="O1286">
            <v>500000</v>
          </cell>
          <cell r="P1286" t="str">
            <v>USD</v>
          </cell>
        </row>
        <row r="1287">
          <cell r="A1287">
            <v>954344</v>
          </cell>
          <cell r="B1287">
            <v>4261</v>
          </cell>
          <cell r="C1287" t="str">
            <v>EIA</v>
          </cell>
          <cell r="D1287">
            <v>34458</v>
          </cell>
          <cell r="E1287">
            <v>1994</v>
          </cell>
          <cell r="F1287">
            <v>5</v>
          </cell>
          <cell r="G1287" t="str">
            <v>COMPAÑIA MINERA ARES S.A.C.</v>
          </cell>
          <cell r="H1287" t="str">
            <v>ARES</v>
          </cell>
          <cell r="I1287" t="str">
            <v>PLANTA PILOTO</v>
          </cell>
          <cell r="J1287" t="str">
            <v>*040409&lt;br&gt;AREQUIPA-CASTILLA-ORCOPAMPA</v>
          </cell>
          <cell r="K1287" t="str">
            <v>*29&lt;br&gt;ARCHIVO</v>
          </cell>
          <cell r="L1287" t="str">
            <v>APROBADO</v>
          </cell>
          <cell r="P1287" t="str">
            <v>USD</v>
          </cell>
        </row>
        <row r="1288">
          <cell r="A1288">
            <v>1267427</v>
          </cell>
          <cell r="B1288">
            <v>4473</v>
          </cell>
          <cell r="C1288" t="str">
            <v>EIA</v>
          </cell>
          <cell r="D1288">
            <v>36544</v>
          </cell>
          <cell r="E1288">
            <v>2000</v>
          </cell>
          <cell r="F1288">
            <v>1</v>
          </cell>
          <cell r="G1288" t="str">
            <v>COMPAÑIA MINERA ARES S.A.C.</v>
          </cell>
          <cell r="H1288" t="str">
            <v>ANDROMEDA</v>
          </cell>
          <cell r="I1288" t="str">
            <v>EXPLOTACION</v>
          </cell>
          <cell r="J1288" t="str">
            <v>*040804&lt;br&gt;AREQUIPA-LA UNION-HUAYNACOTAS</v>
          </cell>
          <cell r="K1288" t="str">
            <v>*44&lt;br&gt;MEDINA FERNANDO</v>
          </cell>
          <cell r="L1288" t="str">
            <v>CONCLUIDO</v>
          </cell>
          <cell r="P1288" t="str">
            <v>USD</v>
          </cell>
        </row>
        <row r="1289">
          <cell r="A1289">
            <v>1308720</v>
          </cell>
          <cell r="B1289">
            <v>4521</v>
          </cell>
          <cell r="C1289" t="str">
            <v>EIA</v>
          </cell>
          <cell r="D1289">
            <v>36916</v>
          </cell>
          <cell r="E1289">
            <v>2001</v>
          </cell>
          <cell r="F1289">
            <v>1</v>
          </cell>
          <cell r="G1289" t="str">
            <v>COMPAÑIA MINERA ARES S.A.C.</v>
          </cell>
          <cell r="H1289" t="str">
            <v>ARES</v>
          </cell>
          <cell r="I1289" t="str">
            <v>AMPLIACION DE LA PLANTA DE BENEFICIO DE 500 A 1,000 TM/DIA</v>
          </cell>
          <cell r="J1289" t="str">
            <v>*040409&lt;br&gt;AREQUIPA-CASTILLA-ORCOPAMPA</v>
          </cell>
          <cell r="K1289" t="str">
            <v>*21&lt;br&gt;PAREDES PACHECO RUFO</v>
          </cell>
          <cell r="L1289" t="str">
            <v>APROBADO</v>
          </cell>
          <cell r="P1289" t="str">
            <v>USD</v>
          </cell>
        </row>
        <row r="1290">
          <cell r="A1290">
            <v>1378633</v>
          </cell>
          <cell r="B1290">
            <v>4583</v>
          </cell>
          <cell r="C1290" t="str">
            <v>EIA</v>
          </cell>
          <cell r="D1290">
            <v>37487</v>
          </cell>
          <cell r="E1290">
            <v>2002</v>
          </cell>
          <cell r="F1290">
            <v>8</v>
          </cell>
          <cell r="G1290" t="str">
            <v>COMPAÑIA MINERA ARES S.A.C.</v>
          </cell>
          <cell r="H1290" t="str">
            <v>EXPLORADOR</v>
          </cell>
          <cell r="I1290" t="str">
            <v xml:space="preserve">PLANTA DE BENEFICIO </v>
          </cell>
          <cell r="J1290" t="str">
            <v>*030406&lt;br&gt;APURIMAC-AYMARAES-COTARUSE</v>
          </cell>
          <cell r="K1290" t="str">
            <v>*57&lt;br&gt;SUAREZ JUAN</v>
          </cell>
          <cell r="L1290" t="str">
            <v>APROBADO</v>
          </cell>
          <cell r="P1290" t="str">
            <v>USD</v>
          </cell>
        </row>
        <row r="1291">
          <cell r="A1291">
            <v>1465763</v>
          </cell>
          <cell r="B1291">
            <v>4625</v>
          </cell>
          <cell r="C1291" t="str">
            <v>EIA</v>
          </cell>
          <cell r="D1291">
            <v>38112</v>
          </cell>
          <cell r="E1291">
            <v>2004</v>
          </cell>
          <cell r="F1291">
            <v>5</v>
          </cell>
          <cell r="G1291" t="str">
            <v>COMPAÑIA MINERA ARES S.A.C.</v>
          </cell>
          <cell r="H1291" t="str">
            <v>EXPLORADOR</v>
          </cell>
          <cell r="I1291" t="str">
            <v>AMPLIACIÓN DE PLANTA DE BENEFICIO DE 500 TMD A 1000 TMD</v>
          </cell>
          <cell r="J1291" t="str">
            <v>*030406&lt;br&gt;APURIMAC-AYMARAES-COTARUSE</v>
          </cell>
          <cell r="K1291" t="str">
            <v>*57&lt;br&gt;SUAREZ JUAN</v>
          </cell>
          <cell r="L1291" t="str">
            <v>APROBADO</v>
          </cell>
          <cell r="P1291" t="str">
            <v>USD</v>
          </cell>
        </row>
        <row r="1292">
          <cell r="A1292">
            <v>1633215</v>
          </cell>
          <cell r="B1292">
            <v>4755</v>
          </cell>
          <cell r="C1292" t="str">
            <v>EIA</v>
          </cell>
          <cell r="D1292">
            <v>38968</v>
          </cell>
          <cell r="E1292">
            <v>2006</v>
          </cell>
          <cell r="F1292">
            <v>9</v>
          </cell>
          <cell r="G1292" t="str">
            <v>COMPAÑIA MINERA ARES S.A.C.</v>
          </cell>
          <cell r="H1292" t="str">
            <v>EXPLORADOR</v>
          </cell>
          <cell r="I1292" t="str">
            <v>AMPLIACION DE PLANTA DE BENEFICIO A 2000 TMD</v>
          </cell>
          <cell r="J1292" t="str">
            <v>*030406&lt;br&gt;APURIMAC-AYMARAES-COTARUSE</v>
          </cell>
          <cell r="K1292" t="str">
            <v>*1&lt;br&gt;ACEVEDO FERNANDEZ ELIAS</v>
          </cell>
          <cell r="L1292" t="str">
            <v>APROBADO&lt;br/&gt;NOTIFICADO A LA EMPRESA</v>
          </cell>
          <cell r="P1292" t="str">
            <v>USD</v>
          </cell>
        </row>
        <row r="1293">
          <cell r="A1293">
            <v>1729051</v>
          </cell>
          <cell r="B1293">
            <v>4819</v>
          </cell>
          <cell r="C1293" t="str">
            <v>EIA</v>
          </cell>
          <cell r="D1293">
            <v>39373</v>
          </cell>
          <cell r="E1293">
            <v>2007</v>
          </cell>
          <cell r="F1293">
            <v>10</v>
          </cell>
          <cell r="G1293" t="str">
            <v>COMPAÑIA MINERA ARES S.A.C.</v>
          </cell>
          <cell r="H1293" t="str">
            <v>ARCATA</v>
          </cell>
          <cell r="I1293" t="str">
            <v>AMPLIACION DE LA PLANTA DE BENEFICIO ARCATA A 1750</v>
          </cell>
          <cell r="J1293" t="str">
            <v>*040603&lt;br&gt;AREQUIPA-CONDESUYOS-CAYARANI</v>
          </cell>
          <cell r="K1293" t="str">
            <v>*10&lt;br&gt;CARRANZA VALDIVIESO JOSE</v>
          </cell>
          <cell r="L1293" t="str">
            <v>APROBADO&lt;br/&gt;NOTIFICADO A LA EMPRESA</v>
          </cell>
          <cell r="P1293" t="str">
            <v>USD</v>
          </cell>
        </row>
        <row r="1294">
          <cell r="A1294">
            <v>1729300</v>
          </cell>
          <cell r="B1294">
            <v>4821</v>
          </cell>
          <cell r="C1294" t="str">
            <v>EIA</v>
          </cell>
          <cell r="D1294">
            <v>39374</v>
          </cell>
          <cell r="E1294">
            <v>2007</v>
          </cell>
          <cell r="F1294">
            <v>10</v>
          </cell>
          <cell r="G1294" t="str">
            <v>COMPAÑIA MINERA ARES S.A.C.</v>
          </cell>
          <cell r="H1294" t="str">
            <v>SELENE EXPLORADOR</v>
          </cell>
          <cell r="I1294" t="str">
            <v>NUEVO DEPOSITO DE RELAVES EXPLORADOR N°2</v>
          </cell>
          <cell r="J1294" t="str">
            <v>*030406&lt;br&gt;APURIMAC-AYMARAES-COTARUSE</v>
          </cell>
          <cell r="K1294" t="str">
            <v>*1&lt;br&gt;ACEVEDO FERNANDEZ ELIAS</v>
          </cell>
          <cell r="L1294" t="str">
            <v>DESAPROBADO&lt;br/&gt;NOTIFICADO A LA EMPRESA</v>
          </cell>
          <cell r="P1294" t="str">
            <v>USD</v>
          </cell>
        </row>
        <row r="1295">
          <cell r="A1295">
            <v>1738468</v>
          </cell>
          <cell r="B1295">
            <v>4827</v>
          </cell>
          <cell r="C1295" t="str">
            <v>EIA</v>
          </cell>
          <cell r="D1295">
            <v>39413</v>
          </cell>
          <cell r="E1295">
            <v>2007</v>
          </cell>
          <cell r="F1295">
            <v>11</v>
          </cell>
          <cell r="G1295" t="str">
            <v>COMPAÑIA MINERA ARES S.A.C.</v>
          </cell>
          <cell r="H1295" t="str">
            <v>ARES</v>
          </cell>
          <cell r="I1295" t="str">
            <v xml:space="preserve">RECRECIMIENTO DE LA DEPOSITOS DE RELAVES DE LA PLANTA DE BENEFICIO </v>
          </cell>
          <cell r="J1295" t="str">
            <v>*040409&lt;br&gt;AREQUIPA-CASTILLA-ORCOPAMPA</v>
          </cell>
          <cell r="K1295" t="str">
            <v>*1&lt;br&gt;ACEVEDO FERNANDEZ ELIAS</v>
          </cell>
          <cell r="L1295" t="str">
            <v>APROBADO&lt;br/&gt;NOTIFICADO A LA EMPRESA</v>
          </cell>
          <cell r="P1295" t="str">
            <v>USD</v>
          </cell>
        </row>
        <row r="1296">
          <cell r="A1296">
            <v>1806181</v>
          </cell>
          <cell r="B1296">
            <v>4875</v>
          </cell>
          <cell r="C1296" t="str">
            <v>EIA</v>
          </cell>
          <cell r="D1296">
            <v>39651</v>
          </cell>
          <cell r="E1296">
            <v>2008</v>
          </cell>
          <cell r="F1296">
            <v>7</v>
          </cell>
          <cell r="G1296" t="str">
            <v>COMPAÑIA MINERA ARES S.A.C.</v>
          </cell>
          <cell r="H1296" t="str">
            <v>EXPLORADOR</v>
          </cell>
          <cell r="I1296" t="str">
            <v>LINEA DE TRANSMISION DE 60KV. SUBESTACION CHACAPUENTE - MINA EXPORADOR</v>
          </cell>
          <cell r="J1296" t="str">
            <v>*030406&lt;br&gt;APURIMAC-AYMARAES-COTARUSE</v>
          </cell>
          <cell r="K1296" t="str">
            <v>*1&lt;br&gt;ACEVEDO FERNANDEZ ELIAS</v>
          </cell>
          <cell r="L1296" t="str">
            <v>NO PRESENTADO&lt;br/&gt;NOTIFICADO A LA EMPRESA</v>
          </cell>
          <cell r="P1296" t="str">
            <v>USD</v>
          </cell>
        </row>
        <row r="1297">
          <cell r="A1297">
            <v>1813704</v>
          </cell>
          <cell r="B1297">
            <v>4880</v>
          </cell>
          <cell r="C1297" t="str">
            <v>EIA</v>
          </cell>
          <cell r="D1297">
            <v>39679</v>
          </cell>
          <cell r="E1297">
            <v>2008</v>
          </cell>
          <cell r="F1297">
            <v>8</v>
          </cell>
          <cell r="G1297" t="str">
            <v>COMPAÑIA MINERA ARES S.A.C.</v>
          </cell>
          <cell r="H1297" t="str">
            <v>SELENE EXPLORADOR</v>
          </cell>
          <cell r="I1297" t="str">
            <v>MOD. EIA RECRECMIENTO DEL DEPÓSITO DE RELAVES EXPLORADOR N°1</v>
          </cell>
          <cell r="J1297" t="str">
            <v>*030406&lt;br&gt;APURIMAC-AYMARAES-COTARUSE</v>
          </cell>
          <cell r="K1297" t="str">
            <v>*1&lt;br&gt;ACEVEDO FERNANDEZ ELIAS</v>
          </cell>
          <cell r="L1297" t="str">
            <v>APROBADO&lt;br/&gt;NOTIFICADO A LA EMPRESA</v>
          </cell>
          <cell r="P1297" t="str">
            <v>USD</v>
          </cell>
        </row>
        <row r="1298">
          <cell r="A1298">
            <v>1869066</v>
          </cell>
          <cell r="B1298">
            <v>4924</v>
          </cell>
          <cell r="C1298" t="str">
            <v>EIA</v>
          </cell>
          <cell r="D1298">
            <v>39889</v>
          </cell>
          <cell r="E1298">
            <v>2009</v>
          </cell>
          <cell r="F1298">
            <v>3</v>
          </cell>
          <cell r="G1298" t="str">
            <v>COMPAÑIA MINERA ARES S.A.C.</v>
          </cell>
          <cell r="H1298" t="str">
            <v>ARCATA</v>
          </cell>
          <cell r="I1298" t="str">
            <v>MODIFICACION DEL EIA - AMPLIACION DE PLANTA DE BENEFICIO A 1750 TMD</v>
          </cell>
          <cell r="J1298" t="str">
            <v>*040603&lt;br&gt;AREQUIPA-CONDESUYOS-CAYARANI</v>
          </cell>
          <cell r="K1298" t="str">
            <v>*10&lt;br&gt;CARRANZA VALDIVIESO JOSE</v>
          </cell>
          <cell r="L1298" t="str">
            <v>APROBADO&lt;br/&gt;NOTIFICADO A LA EMPRESA</v>
          </cell>
          <cell r="P1298" t="str">
            <v>USD</v>
          </cell>
        </row>
        <row r="1299">
          <cell r="A1299">
            <v>1877876</v>
          </cell>
          <cell r="B1299">
            <v>4928</v>
          </cell>
          <cell r="C1299" t="str">
            <v>EIA</v>
          </cell>
          <cell r="D1299">
            <v>39923</v>
          </cell>
          <cell r="E1299">
            <v>2009</v>
          </cell>
          <cell r="F1299">
            <v>4</v>
          </cell>
          <cell r="G1299" t="str">
            <v>COMPAÑIA MINERA ARES S.A.C.</v>
          </cell>
          <cell r="H1299" t="str">
            <v>PALLANCATA</v>
          </cell>
          <cell r="I1299" t="str">
            <v>AMPLIACION A 3000 TMD - U.O. PALLANCATA</v>
          </cell>
          <cell r="J1299" t="str">
            <v>*050703&lt;br&gt;AYACUCHO-PARINACOCHAS-CORONEL CASTAÑEDA</v>
          </cell>
          <cell r="K1299" t="str">
            <v>*1&lt;br&gt;ACEVEDO FERNANDEZ ELIAS</v>
          </cell>
          <cell r="L1299" t="str">
            <v>APROBADO&lt;br/&gt;NOTIFICADO A LA EMPRESA</v>
          </cell>
          <cell r="P1299" t="str">
            <v>USD</v>
          </cell>
        </row>
        <row r="1300">
          <cell r="A1300">
            <v>1944725</v>
          </cell>
          <cell r="B1300">
            <v>4977</v>
          </cell>
          <cell r="C1300" t="str">
            <v>EIA</v>
          </cell>
          <cell r="D1300">
            <v>40151</v>
          </cell>
          <cell r="E1300">
            <v>2009</v>
          </cell>
          <cell r="F1300">
            <v>12</v>
          </cell>
          <cell r="G1300" t="str">
            <v>COMPAÑIA MINERA ARES S.A.C.</v>
          </cell>
          <cell r="H1300" t="str">
            <v>PALLANCATA</v>
          </cell>
          <cell r="I1300" t="str">
            <v>DEPOSITO DE RELAVES PALLANCATA</v>
          </cell>
          <cell r="J1300" t="str">
            <v>*050703&lt;br&gt;AYACUCHO-PARINACOCHAS-CORONEL CASTAÑEDA</v>
          </cell>
          <cell r="K1300" t="str">
            <v>*1&lt;br&gt;ACEVEDO FERNANDEZ ELIAS</v>
          </cell>
          <cell r="L1300" t="str">
            <v>APROBADO&lt;br/&gt;NOTIFICADO A LA EMPRESA</v>
          </cell>
          <cell r="M1300" t="str">
            <v>ResDirec-0116-2015/MEM-DGAAM</v>
          </cell>
          <cell r="N1300" t="str">
            <v>27/02/2015</v>
          </cell>
          <cell r="P1300" t="str">
            <v>USD</v>
          </cell>
        </row>
        <row r="1301">
          <cell r="A1301">
            <v>2465894</v>
          </cell>
          <cell r="B1301">
            <v>4977</v>
          </cell>
          <cell r="C1301" t="str">
            <v>ITS</v>
          </cell>
          <cell r="D1301">
            <v>42023</v>
          </cell>
          <cell r="E1301">
            <v>2015</v>
          </cell>
          <cell r="F1301">
            <v>1</v>
          </cell>
          <cell r="G1301" t="str">
            <v>COMPAÑIA MINERA ARES S.A.C.</v>
          </cell>
          <cell r="H1301" t="str">
            <v>PALLANCATA</v>
          </cell>
          <cell r="I1301" t="str">
            <v>Recrecimiento de la Presa de Relaves Pallancata 3 (Fase 3) y Sistema de Tratamiento de Agua</v>
          </cell>
          <cell r="J1301" t="str">
            <v>*050703&lt;br&gt;AYACUCHO-PARINACOCHAS-CORONEL CASTAÑEDA,*030406&lt;br&gt;APURIMAC-AYMARAES-COTARUSE</v>
          </cell>
          <cell r="K1301" t="str">
            <v>*10&lt;br&gt;CARRANZA VALDIVIESO JOSE,*312&lt;br&gt;PINEDO REA PAOLA VANESSA,*306&lt;br&gt;MIRANDA UNCHUPAICO, JULIO (APOYO),*300&lt;br&gt;CRUZ CORONEL, HUMBERTO,*288&lt;br&gt;RUESTA RUIZ, PEDRO,*283&lt;br&gt;YUCRA ZELA, SONIA,*164&lt;br&gt;TREJO PANTOJA CYNTHIA,*25&lt;br&gt;PRADO VELASQUEZ ALFONSO</v>
          </cell>
          <cell r="L1301" t="str">
            <v>CONFORME&lt;br/&gt;NOTIFICADO A LA EMPRESA</v>
          </cell>
          <cell r="M1301" t="str">
            <v>ResDirec-0116-2015/MEM-DGAAM</v>
          </cell>
          <cell r="N1301" t="str">
            <v>27/02/2015</v>
          </cell>
          <cell r="O1301">
            <v>7116352</v>
          </cell>
        </row>
        <row r="1302">
          <cell r="A1302">
            <v>2070731</v>
          </cell>
          <cell r="B1302">
            <v>5075</v>
          </cell>
          <cell r="C1302" t="str">
            <v>EIA</v>
          </cell>
          <cell r="D1302">
            <v>40596</v>
          </cell>
          <cell r="E1302">
            <v>2011</v>
          </cell>
          <cell r="F1302">
            <v>2</v>
          </cell>
          <cell r="G1302" t="str">
            <v>COMPAÑIA MINERA ARES S.A.C.</v>
          </cell>
          <cell r="H1302" t="str">
            <v>SIPAN</v>
          </cell>
          <cell r="I1302" t="str">
            <v>PLAN DE IMPLEMENTACION PARA EL CUMPLIMIENTO  DE ECA Y LMP - SIPAN</v>
          </cell>
          <cell r="J1302" t="str">
            <v>*061107&lt;br&gt;CAJAMARCA-SAN MIGUEL-LLAPA</v>
          </cell>
          <cell r="K1302" t="str">
            <v>*128&lt;br&gt;ESTELA SILVA MELANIO</v>
          </cell>
          <cell r="L1302" t="str">
            <v>APROBADO&lt;br/&gt;NOTIFICADO A LA EMPRESA</v>
          </cell>
          <cell r="P1302" t="str">
            <v>USD</v>
          </cell>
        </row>
        <row r="1303">
          <cell r="A1303">
            <v>2070741</v>
          </cell>
          <cell r="B1303">
            <v>5079</v>
          </cell>
          <cell r="C1303" t="str">
            <v>EIA</v>
          </cell>
          <cell r="D1303">
            <v>40596</v>
          </cell>
          <cell r="E1303">
            <v>2011</v>
          </cell>
          <cell r="F1303">
            <v>2</v>
          </cell>
          <cell r="G1303" t="str">
            <v>COMPAÑIA MINERA ARES S.A.C.</v>
          </cell>
          <cell r="H1303" t="str">
            <v>ARES</v>
          </cell>
          <cell r="I1303" t="str">
            <v>PLAN DE IMPLEMENTACION PARA EL CUMPLIMIENTO DE LMP - ARES</v>
          </cell>
          <cell r="J1303" t="str">
            <v>*040409&lt;br&gt;AREQUIPA-CASTILLA-ORCOPAMPA</v>
          </cell>
          <cell r="K1303" t="str">
            <v>*1&lt;br&gt;ACEVEDO FERNANDEZ ELIAS</v>
          </cell>
          <cell r="L1303" t="str">
            <v>APROBADO&lt;br/&gt;NOTIFICADO A LA EMPRESA</v>
          </cell>
          <cell r="P1303" t="str">
            <v>USD</v>
          </cell>
        </row>
        <row r="1304">
          <cell r="A1304">
            <v>2070734</v>
          </cell>
          <cell r="B1304">
            <v>5088</v>
          </cell>
          <cell r="C1304" t="str">
            <v>EIA</v>
          </cell>
          <cell r="D1304">
            <v>40596</v>
          </cell>
          <cell r="E1304">
            <v>2011</v>
          </cell>
          <cell r="F1304">
            <v>2</v>
          </cell>
          <cell r="G1304" t="str">
            <v>COMPAÑIA MINERA ARES S.A.C.</v>
          </cell>
          <cell r="H1304" t="str">
            <v>SELENE EXPLORADOR</v>
          </cell>
          <cell r="I1304" t="str">
            <v>PLAN DE IMPLEMENTACION PARA EL CUMPLIMIENTO DE LMP - SELENE</v>
          </cell>
          <cell r="J1304" t="str">
            <v>*030406&lt;br&gt;APURIMAC-AYMARAES-COTARUSE</v>
          </cell>
          <cell r="K1304" t="str">
            <v>*1&lt;br&gt;ACEVEDO FERNANDEZ ELIAS</v>
          </cell>
          <cell r="L1304" t="str">
            <v>APROBADO&lt;br/&gt;NOTIFICADO A LA EMPRESA</v>
          </cell>
          <cell r="P1304" t="str">
            <v>USD</v>
          </cell>
        </row>
        <row r="1305">
          <cell r="A1305">
            <v>2070737</v>
          </cell>
          <cell r="B1305">
            <v>5091</v>
          </cell>
          <cell r="C1305" t="str">
            <v>EIA</v>
          </cell>
          <cell r="D1305">
            <v>40596</v>
          </cell>
          <cell r="E1305">
            <v>2011</v>
          </cell>
          <cell r="F1305">
            <v>2</v>
          </cell>
          <cell r="G1305" t="str">
            <v>COMPAÑIA MINERA ARES S.A.C.</v>
          </cell>
          <cell r="H1305" t="str">
            <v>ARCATA</v>
          </cell>
          <cell r="I1305" t="str">
            <v>PLAN DE IMPLEMENTACION PARA EL CUMPLIMIENTO DE LMP - ARCATA</v>
          </cell>
          <cell r="J1305" t="str">
            <v>*040603&lt;br&gt;AREQUIPA-CONDESUYOS-CAYARANI</v>
          </cell>
          <cell r="K1305" t="str">
            <v>*1&lt;br&gt;ACEVEDO FERNANDEZ ELIAS</v>
          </cell>
          <cell r="L1305" t="str">
            <v>APROBADO&lt;br/&gt;NOTIFICADO A LA EMPRESA</v>
          </cell>
          <cell r="P1305" t="str">
            <v>USD</v>
          </cell>
        </row>
        <row r="1306">
          <cell r="A1306">
            <v>2079004</v>
          </cell>
          <cell r="B1306">
            <v>5105</v>
          </cell>
          <cell r="C1306" t="str">
            <v>EIA</v>
          </cell>
          <cell r="D1306">
            <v>40627</v>
          </cell>
          <cell r="E1306">
            <v>2011</v>
          </cell>
          <cell r="F1306">
            <v>3</v>
          </cell>
          <cell r="G1306" t="str">
            <v>COMPAÑIA MINERA ARES S.A.C.</v>
          </cell>
          <cell r="H1306" t="str">
            <v>ARCATA</v>
          </cell>
          <cell r="I1306" t="str">
            <v>MOD EIA PLANTA DE BENEFICIO A 1750 TMSD TRATAMIENTO DE MINERAL DEL DEPOSITO</v>
          </cell>
          <cell r="J1306" t="str">
            <v>*040603&lt;br&gt;AREQUIPA-CONDESUYOS-CAYARANI</v>
          </cell>
          <cell r="K1306" t="str">
            <v>*1&lt;br&gt;ACEVEDO FERNANDEZ ELIAS</v>
          </cell>
          <cell r="L1306" t="str">
            <v>APROBADO&lt;br/&gt;NOTIFICADO A LA EMPRESA</v>
          </cell>
          <cell r="P1306" t="str">
            <v>USD</v>
          </cell>
        </row>
        <row r="1307">
          <cell r="A1307">
            <v>2084239</v>
          </cell>
          <cell r="B1307">
            <v>5108</v>
          </cell>
          <cell r="C1307" t="str">
            <v>EIA</v>
          </cell>
          <cell r="D1307">
            <v>40645</v>
          </cell>
          <cell r="E1307">
            <v>2011</v>
          </cell>
          <cell r="F1307">
            <v>4</v>
          </cell>
          <cell r="G1307" t="str">
            <v>COMPAÑIA MINERA ARES S.A.C.</v>
          </cell>
          <cell r="H1307" t="str">
            <v>ARCATA</v>
          </cell>
          <cell r="I1307" t="str">
            <v>PLAN DE MANEJO DE RESIDUOS SOLIDOS PLANTA DE BENEFICIOA 1750 TMD</v>
          </cell>
          <cell r="J1307" t="str">
            <v>*040603&lt;br&gt;AREQUIPA-CONDESUYOS-CAYARANI</v>
          </cell>
          <cell r="K1307" t="str">
            <v>*1&lt;br&gt;ACEVEDO FERNANDEZ ELIAS</v>
          </cell>
          <cell r="L1307" t="str">
            <v>APROBADO&lt;br/&gt;NOTIFICADO A LA EMPRESA</v>
          </cell>
          <cell r="P1307" t="str">
            <v>USD</v>
          </cell>
        </row>
        <row r="1308">
          <cell r="A1308">
            <v>2131211</v>
          </cell>
          <cell r="B1308">
            <v>5135</v>
          </cell>
          <cell r="C1308" t="str">
            <v>EIA</v>
          </cell>
          <cell r="D1308">
            <v>40828</v>
          </cell>
          <cell r="E1308">
            <v>2011</v>
          </cell>
          <cell r="F1308">
            <v>10</v>
          </cell>
          <cell r="G1308" t="str">
            <v>COMPAÑIA MINERA ARES S.A.C.</v>
          </cell>
          <cell r="H1308" t="str">
            <v>INMACULADA</v>
          </cell>
          <cell r="I1308" t="str">
            <v>EIA INMACULADA</v>
          </cell>
          <cell r="J1308" t="str">
            <v>*050806&lt;br&gt;AYACUCHO-PAUCAR DEL SARA SARA-OYOLO</v>
          </cell>
          <cell r="K1308" t="str">
            <v>*1&lt;br&gt;ACEVEDO FERNANDEZ ELIAS</v>
          </cell>
          <cell r="L1308" t="str">
            <v>APROBADO&lt;br/&gt;NOTIFICADO A LA EMPRESA</v>
          </cell>
          <cell r="M1308" t="str">
            <v>ResDirec-0207-2016/MEM-DGAAM</v>
          </cell>
          <cell r="N1308" t="str">
            <v>30/06/2016</v>
          </cell>
          <cell r="P1308" t="str">
            <v>USD</v>
          </cell>
        </row>
        <row r="1309">
          <cell r="A1309">
            <v>2563938</v>
          </cell>
          <cell r="B1309">
            <v>5135</v>
          </cell>
          <cell r="C1309" t="str">
            <v>ITS</v>
          </cell>
          <cell r="D1309">
            <v>42364</v>
          </cell>
          <cell r="E1309">
            <v>2015</v>
          </cell>
          <cell r="F1309">
            <v>12</v>
          </cell>
          <cell r="G1309" t="str">
            <v>COMPAÑIA MINERA ARES S.A.C.</v>
          </cell>
          <cell r="H1309" t="str">
            <v>INMACULADA</v>
          </cell>
          <cell r="I1309" t="str">
            <v xml:space="preserve">CUARTO INFORME TECNICO SUSTENTATORIO DEL ESTUDIO DE IMPACTO AMBIENTAL DE LA UNIDAD OPERATIVA INMACULADA </v>
          </cell>
          <cell r="J1309" t="str">
            <v>*050703&lt;br&gt;AYACUCHO-PARINACOCHAS-CORONEL CASTAÑEDA,*030406&lt;br&gt;APURIMAC-AYMARAES-COTARUSE,*050806&lt;br&gt;AYACUCHO-PAUCAR DEL SARA SARA-OYOLO</v>
          </cell>
          <cell r="K1309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1309" t="str">
            <v>CONFORME&lt;br/&gt;NOTIFICADO A LA EMPRESA</v>
          </cell>
          <cell r="M1309" t="str">
            <v>ResDirec-0207-2016/MEM-DGAAM</v>
          </cell>
          <cell r="N1309" t="str">
            <v>30/06/2016</v>
          </cell>
          <cell r="O1309">
            <v>1500000</v>
          </cell>
        </row>
        <row r="1310">
          <cell r="A1310">
            <v>2152145</v>
          </cell>
          <cell r="B1310">
            <v>5145</v>
          </cell>
          <cell r="C1310" t="str">
            <v>EIA</v>
          </cell>
          <cell r="D1310">
            <v>40893</v>
          </cell>
          <cell r="E1310">
            <v>2011</v>
          </cell>
          <cell r="F1310">
            <v>12</v>
          </cell>
          <cell r="G1310" t="str">
            <v>COMPAÑIA MINERA ARES S.A.C.</v>
          </cell>
          <cell r="H1310" t="str">
            <v>CRESPO</v>
          </cell>
          <cell r="I1310" t="str">
            <v xml:space="preserve">EIA DE EXPLOTACION Y BENEFICIO MINERO CRESPO </v>
          </cell>
          <cell r="J1310" t="str">
            <v>*080701&lt;br&gt;CUSCO-CHUMBIVILCAS-SANTO TOMAS</v>
          </cell>
          <cell r="K1310" t="str">
            <v>*1&lt;br&gt;ACEVEDO FERNANDEZ ELIAS</v>
          </cell>
          <cell r="L1310" t="str">
            <v>APROBADO&lt;br/&gt;NOTIFICADO A LA EMPRESA</v>
          </cell>
          <cell r="P1310" t="str">
            <v>USD</v>
          </cell>
        </row>
        <row r="1311">
          <cell r="A1311">
            <v>2200171</v>
          </cell>
          <cell r="B1311">
            <v>5169</v>
          </cell>
          <cell r="C1311" t="str">
            <v>EIA</v>
          </cell>
          <cell r="D1311">
            <v>41075</v>
          </cell>
          <cell r="E1311">
            <v>2012</v>
          </cell>
          <cell r="F1311">
            <v>6</v>
          </cell>
          <cell r="G1311" t="str">
            <v>COMPAÑIA MINERA ARES S.A.C.</v>
          </cell>
          <cell r="H1311" t="str">
            <v>ARCATA</v>
          </cell>
          <cell r="I1311" t="str">
            <v>MODIFICACION DE ESTUDIO DE IMPACTO AMBIENTAL DE LA PLANTA DE BENEFICIO A 1750</v>
          </cell>
          <cell r="J1311" t="str">
            <v>*040603&lt;br&gt;AREQUIPA-CONDESUYOS-CAYARANI</v>
          </cell>
          <cell r="K1311" t="str">
            <v>*1&lt;br&gt;ACEVEDO FERNANDEZ ELIAS</v>
          </cell>
          <cell r="L1311" t="str">
            <v>APROBADO&lt;br/&gt;NOTIFICADO A LA EMPRESA</v>
          </cell>
          <cell r="P1311" t="str">
            <v>USD</v>
          </cell>
        </row>
        <row r="1312">
          <cell r="A1312">
            <v>2224549</v>
          </cell>
          <cell r="B1312">
            <v>5179</v>
          </cell>
          <cell r="C1312" t="str">
            <v>EIA</v>
          </cell>
          <cell r="D1312">
            <v>41148</v>
          </cell>
          <cell r="E1312">
            <v>2012</v>
          </cell>
          <cell r="F1312">
            <v>8</v>
          </cell>
          <cell r="G1312" t="str">
            <v>COMPAÑIA MINERA ARES S.A.C.</v>
          </cell>
          <cell r="H1312" t="str">
            <v>ARES</v>
          </cell>
          <cell r="I1312" t="str">
            <v>SEGUNDA MODIFICACION DE ESTUDIO DE IMPACTO AMBIENTAL PARA EL RECRECIMIENTO</v>
          </cell>
          <cell r="J1312" t="str">
            <v>*040409&lt;br&gt;AREQUIPA-CASTILLA-ORCOPAMPA</v>
          </cell>
          <cell r="L1312" t="str">
            <v>APROBADO&lt;br/&gt;NOTIFICADO A LA EMPRESA</v>
          </cell>
          <cell r="P1312" t="str">
            <v>USD</v>
          </cell>
        </row>
        <row r="1313">
          <cell r="A1313">
            <v>2385581</v>
          </cell>
          <cell r="B1313">
            <v>5305</v>
          </cell>
          <cell r="C1313" t="str">
            <v>EIA</v>
          </cell>
          <cell r="D1313">
            <v>41750</v>
          </cell>
          <cell r="E1313">
            <v>2014</v>
          </cell>
          <cell r="F1313">
            <v>4</v>
          </cell>
          <cell r="G1313" t="str">
            <v>COMPAÑIA MINERA ARES S.A.C.</v>
          </cell>
          <cell r="H1313" t="str">
            <v>ARCATA</v>
          </cell>
          <cell r="I1313" t="str">
            <v>MOD EIA DE LA UNIDAD ARCATA</v>
          </cell>
          <cell r="J1313" t="str">
            <v>*040603&lt;br&gt;AREQUIPA-CONDESUYOS-CAYARANI</v>
          </cell>
          <cell r="K1313" t="str">
            <v>*1&lt;br&gt;ACEVEDO FERNANDEZ ELIAS</v>
          </cell>
          <cell r="L1313" t="str">
            <v>DESISTIDO</v>
          </cell>
          <cell r="P1313" t="str">
            <v>USD</v>
          </cell>
        </row>
        <row r="1314">
          <cell r="A1314">
            <v>2393232</v>
          </cell>
          <cell r="B1314">
            <v>5308</v>
          </cell>
          <cell r="C1314" t="str">
            <v>EIA</v>
          </cell>
          <cell r="D1314">
            <v>41775</v>
          </cell>
          <cell r="E1314">
            <v>2014</v>
          </cell>
          <cell r="F1314">
            <v>5</v>
          </cell>
          <cell r="G1314" t="str">
            <v>COMPAÑIA MINERA ARES S.A.C.</v>
          </cell>
          <cell r="H1314" t="str">
            <v>PALLANCATA</v>
          </cell>
          <cell r="I1314" t="str">
            <v>MODIFICACION DE EIA PALLACANTA</v>
          </cell>
          <cell r="J1314" t="str">
            <v>*050703&lt;br&gt;AYACUCHO-PARINACOCHAS-CORONEL CASTAÑEDA</v>
          </cell>
          <cell r="K1314" t="str">
            <v>*10&lt;br&gt;CARRANZA VALDIVIESO JOSE</v>
          </cell>
          <cell r="L1314" t="str">
            <v>DESISTIDO&lt;br/&gt;NOTIFICADO A LA EMPRESA</v>
          </cell>
          <cell r="P1314" t="str">
            <v>USD</v>
          </cell>
        </row>
        <row r="1315">
          <cell r="A1315">
            <v>2393670</v>
          </cell>
          <cell r="B1315">
            <v>5311</v>
          </cell>
          <cell r="C1315" t="str">
            <v>EIA</v>
          </cell>
          <cell r="D1315">
            <v>41779</v>
          </cell>
          <cell r="E1315">
            <v>2014</v>
          </cell>
          <cell r="F1315">
            <v>5</v>
          </cell>
          <cell r="G1315" t="str">
            <v>COMPAÑIA MINERA ARES S.A.C.</v>
          </cell>
          <cell r="H1315" t="str">
            <v>ARCATA</v>
          </cell>
          <cell r="I1315" t="str">
            <v>MODIFICACION DE EIA UNIDAD ARCATA</v>
          </cell>
          <cell r="J1315" t="str">
            <v>*040603&lt;br&gt;AREQUIPA-CONDESUYOS-CAYARANI</v>
          </cell>
          <cell r="K1315" t="str">
            <v>*1&lt;br&gt;ACEVEDO FERNANDEZ ELIAS</v>
          </cell>
          <cell r="L1315" t="str">
            <v>APROBADO&lt;br/&gt;NOTIFICADO A LA EMPRESA</v>
          </cell>
          <cell r="P1315" t="str">
            <v>USD</v>
          </cell>
        </row>
        <row r="1316">
          <cell r="A1316">
            <v>2431981</v>
          </cell>
          <cell r="B1316">
            <v>5402</v>
          </cell>
          <cell r="C1316" t="str">
            <v>EIAsd</v>
          </cell>
          <cell r="D1316">
            <v>41897</v>
          </cell>
          <cell r="E1316">
            <v>2014</v>
          </cell>
          <cell r="F1316">
            <v>9</v>
          </cell>
          <cell r="G1316" t="str">
            <v>COMPAÑIA MINERA ARES S.A.C.</v>
          </cell>
          <cell r="H1316" t="str">
            <v>PALLANCATA</v>
          </cell>
          <cell r="I1316" t="str">
            <v>PROYECTO DE EXPLORACION PALLANCATA</v>
          </cell>
          <cell r="J1316" t="str">
            <v>*050703&lt;br&gt;AYACUCHO-PARINACOCHAS-CORONEL CASTAÑEDA</v>
          </cell>
          <cell r="K1316" t="str">
            <v>*1&lt;br&gt;ACEVEDO FERNANDEZ ELIAS,*340&lt;br&gt;REYES UBILLUS ISMAEL,*311&lt;br&gt;ROJAS VALLADARES, TANIA LUPE,*310&lt;br&gt;ROSALES GONZALES LUIS ALBERTO,*298&lt;br&gt;LOPEZ ROMERO, RICHARD (APOYO),*294&lt;br&gt;BEGGLO CACERES-OLAZO ADRIAN ,*284&lt;br&gt;LINARES ALVARADO, JOSE LUIS,*220&lt;br&gt;VILLACORTA OLAZA MARCO ANTONIO,*20&lt;br&gt;LEON IRIARTE MARITZA</v>
          </cell>
          <cell r="L1316" t="str">
            <v>DESISTIDO&lt;br/&gt;NOTIFICADO A LA EMPRESA</v>
          </cell>
          <cell r="M1316" t="str">
            <v>ResDirec-0631-2014/MEM-DGAAM</v>
          </cell>
          <cell r="N1316" t="str">
            <v>31/12/2014</v>
          </cell>
          <cell r="O1316">
            <v>45000</v>
          </cell>
          <cell r="P1316" t="str">
            <v>USD</v>
          </cell>
        </row>
        <row r="1317">
          <cell r="A1317">
            <v>2441347</v>
          </cell>
          <cell r="B1317">
            <v>5448</v>
          </cell>
          <cell r="C1317" t="str">
            <v>ITS</v>
          </cell>
          <cell r="D1317">
            <v>41933</v>
          </cell>
          <cell r="E1317">
            <v>2014</v>
          </cell>
          <cell r="F1317">
            <v>10</v>
          </cell>
          <cell r="G1317" t="str">
            <v>COMPAÑIA MINERA ARES S.A.C.</v>
          </cell>
          <cell r="H1317" t="str">
            <v>SELENE - MARCO IV - HUACHUHUILCA</v>
          </cell>
          <cell r="I1317" t="str">
            <v>EXPLORACION HUACHUILCA</v>
          </cell>
          <cell r="J1317" t="str">
            <v>*030406&lt;br&gt;APURIMAC-AYMARAES-COTARUSE</v>
          </cell>
          <cell r="K1317" t="str">
            <v>*1&lt;br&gt;ACEVEDO FERNANDEZ ELIAS,*298&lt;br&gt;LOPEZ ROMERO, RICHARD (APOYO),*276&lt;br&gt;ROJAS VALLADARES TANIA LUPE,*220&lt;br&gt;VILLACORTA OLAZA MARCO ANTONIO,*148&lt;br&gt;ROSALES GONZALES,LUIS</v>
          </cell>
          <cell r="L1317" t="str">
            <v>CONFORME&lt;br/&gt;NOTIFICADO A LA EMPRESA</v>
          </cell>
          <cell r="O1317">
            <v>80000</v>
          </cell>
        </row>
        <row r="1318">
          <cell r="A1318">
            <v>2566409</v>
          </cell>
          <cell r="B1318">
            <v>5609</v>
          </cell>
          <cell r="C1318" t="str">
            <v>ITS</v>
          </cell>
          <cell r="D1318">
            <v>42374</v>
          </cell>
          <cell r="E1318">
            <v>2016</v>
          </cell>
          <cell r="F1318">
            <v>1</v>
          </cell>
          <cell r="G1318" t="str">
            <v>COMPAÑIA MINERA ARES S.A.C.</v>
          </cell>
          <cell r="H1318" t="str">
            <v>YANACOCHITA</v>
          </cell>
          <cell r="I1318" t="str">
            <v>SEGUNDO INFORME TÉCNICO SUSTENTATORIO DEL PROYECTO DE EXPLORACIÓN YANACOCHITA</v>
          </cell>
          <cell r="J1318" t="str">
            <v>*050703&lt;br&gt;AYACUCHO-PARINACOCHAS-CORONEL CASTAÑEDA,*050000&lt;br&gt;AYACUCHO----,*050700&lt;br&gt;AYACUCHO-PARINACOCHAS--</v>
          </cell>
          <cell r="K1318" t="str">
            <v>*8&lt;br&gt;BREÑA TORRES GRACIELA,*341&lt;br&gt;INFANTE QUISPE, CESAR ANIBAL,*332&lt;br&gt;CANO VARGAS, SAMIR (APOYO),*310&lt;br&gt;ROSALES GONZALES LUIS ALBERTO</v>
          </cell>
          <cell r="L1318" t="str">
            <v>CONFORME&lt;br/&gt;NOTIFICADO A LA EMPRESA</v>
          </cell>
          <cell r="M1318" t="str">
            <v>ResDirec-0029-2016/MEM-DGAAM</v>
          </cell>
          <cell r="N1318" t="str">
            <v>26/01/2016</v>
          </cell>
          <cell r="O1318">
            <v>200000</v>
          </cell>
        </row>
        <row r="1319">
          <cell r="A1319">
            <v>2536627</v>
          </cell>
          <cell r="B1319">
            <v>5959</v>
          </cell>
          <cell r="C1319" t="str">
            <v>ITS</v>
          </cell>
          <cell r="D1319">
            <v>42264</v>
          </cell>
          <cell r="E1319">
            <v>2015</v>
          </cell>
          <cell r="F1319">
            <v>9</v>
          </cell>
          <cell r="G1319" t="str">
            <v>COMPAÑIA MINERA ARES S.A.C.</v>
          </cell>
          <cell r="H1319" t="str">
            <v>YANACOCHITA</v>
          </cell>
          <cell r="I1319" t="str">
            <v>EXPLORACIÓN YANACOCHITA</v>
          </cell>
          <cell r="J1319" t="str">
            <v>*050703&lt;br&gt;AYACUCHO-PARINACOCHAS-CORONEL CASTAÑEDA</v>
          </cell>
          <cell r="K1319" t="str">
            <v>*8&lt;br&gt;BREÑA TORRES GRACIELA,*344&lt;br&gt;LINAN PAREDES, EDUARDO SALOMON,*343&lt;br&gt;ALVARADO BARRENECHEA, MARKO,*341&lt;br&gt;INFANTE QUISPE, CESAR ANIBAL,*332&lt;br&gt;CANO VARGAS, SAMIR (APOYO),*310&lt;br&gt;ROSALES GONZALES LUIS ALBERTO,*25&lt;br&gt;PRADO VELASQUEZ ALFONSO</v>
          </cell>
          <cell r="L1319" t="str">
            <v>CONFORME&lt;br/&gt;NOTIFICADO A LA EMPRESA</v>
          </cell>
          <cell r="M1319" t="str">
            <v>ResDirec-0400-2015/MEM-DGAAM</v>
          </cell>
          <cell r="N1319" t="str">
            <v>16/10/2015</v>
          </cell>
          <cell r="O1319">
            <v>500000</v>
          </cell>
        </row>
        <row r="1320">
          <cell r="A1320" t="str">
            <v>00094-2016</v>
          </cell>
          <cell r="B1320">
            <v>6026</v>
          </cell>
          <cell r="C1320" t="str">
            <v>EIA-d</v>
          </cell>
          <cell r="D1320">
            <v>42387</v>
          </cell>
          <cell r="E1320">
            <v>2016</v>
          </cell>
          <cell r="F1320">
            <v>1</v>
          </cell>
          <cell r="G1320" t="str">
            <v>COMPAÑIA MINERA ARES S.A.C.</v>
          </cell>
          <cell r="H1320" t="str">
            <v>PALLANCATA</v>
          </cell>
          <cell r="I1320" t="str">
            <v>2DA MEIA AMPLIACION A 3000 TMD - U.O. PALLANCATA</v>
          </cell>
          <cell r="J1320" t="str">
            <v>*030406&lt;br&gt;APURIMAC-AYMARAES-COTARUSE,*050703&lt;br&gt;AYACUCHO-PARINACOCHAS-CORONEL CASTAÑEDA</v>
          </cell>
          <cell r="K1320" t="str">
            <v>*381&lt;br&gt;ZZ_SENACE MILLONES VARGAS, CESAR AUGUSTO,*489&lt;br&gt;ZZ_SENACE TREJO PANTOJA, CYNTHIA KELLY,*488&lt;br&gt;ZZ_SENACE TELLO COCHACHEZ, MARCO ANTONIO,*451&lt;br&gt;ZZ_SENACE QUISPE SULCA, JHONNY IBAN,*416&lt;br&gt;ZZ_SENACE BREÑA TORRES, MILVA GRACIELA,*414&lt;br&gt;ZZ_SENACE LUCEN BUSTAMANTE, MARIELENA NEREYDA,*413&lt;br&gt;ZZ_SENACE ATARAMA MORI,DANNY EDUARDO,*407&lt;br&gt;ZZ_SENACE SAAVEDRA KOVACH, MIRIJAM,*390&lt;br&gt;ZZ_SENACE SIANCAS GOMEZ, WESLY,*389&lt;br&gt;ZZ_SENACE NIZAMA TEIXEIRA, MARTIN,*387&lt;br&gt;ZZ_SENACE CARDENAS VILLAVICENCIO, EUDI ELI,*386&lt;br&gt;ZZ_SENACE CORAL ONCOY, BEATRIZ E.,*383&lt;br&gt;ZZ_SENACE CANGAHUALA GRANDE, MARÍA,*382&lt;br&gt;ZZ_SENACE PÉREZ NUÑEZ, FABIÁN</v>
          </cell>
          <cell r="L1320" t="str">
            <v>APROBADO</v>
          </cell>
          <cell r="O1320">
            <v>2000000</v>
          </cell>
          <cell r="P1320" t="str">
            <v>USD</v>
          </cell>
        </row>
        <row r="1321">
          <cell r="A1321">
            <v>2623477</v>
          </cell>
          <cell r="B1321">
            <v>6183</v>
          </cell>
          <cell r="C1321" t="str">
            <v>EIAsd</v>
          </cell>
          <cell r="D1321">
            <v>42563</v>
          </cell>
          <cell r="E1321">
            <v>2016</v>
          </cell>
          <cell r="F1321">
            <v>7</v>
          </cell>
          <cell r="G1321" t="str">
            <v>COMPAÑIA MINERA ARES S.A.C.</v>
          </cell>
          <cell r="H1321" t="str">
            <v>INMACULADA</v>
          </cell>
          <cell r="I1321" t="str">
            <v>QUINTA MODIFICACIÓN DEL EIASD DEL PROYECTO DE EXPLORACIÓN MINERA INMACULADA</v>
          </cell>
          <cell r="J1321" t="str">
            <v>*050806&lt;br&gt;AYACUCHO-PAUCAR DEL SARA SARA-OYOLO</v>
          </cell>
          <cell r="K1321" t="str">
            <v>*1&lt;br&gt;ACEVEDO FERNANDEZ ELIAS,*341&lt;br&gt;INFANTE QUISPE, CESAR ANIBAL,*310&lt;br&gt;ROSALES GONZALES LUIS ALBERTO</v>
          </cell>
          <cell r="L1321" t="str">
            <v>DESISTIDO&lt;br/&gt;NOTIFICADO A LA EMPRESA</v>
          </cell>
          <cell r="M1321" t="str">
            <v>ResDirec-0238-2016/MEM-DGAAM</v>
          </cell>
          <cell r="N1321" t="str">
            <v>03/08/2016</v>
          </cell>
          <cell r="O1321">
            <v>6000000</v>
          </cell>
          <cell r="P1321" t="str">
            <v>USD</v>
          </cell>
        </row>
        <row r="1322">
          <cell r="A1322">
            <v>2575781</v>
          </cell>
          <cell r="B1322">
            <v>6202</v>
          </cell>
          <cell r="C1322" t="str">
            <v>ITS</v>
          </cell>
          <cell r="D1322">
            <v>42404</v>
          </cell>
          <cell r="E1322">
            <v>2016</v>
          </cell>
          <cell r="F1322">
            <v>2</v>
          </cell>
          <cell r="G1322" t="str">
            <v>COMPAÑIA MINERA ARES S.A.C.</v>
          </cell>
          <cell r="H1322" t="str">
            <v>UNIDAD OPERATIVA U.O ARCATA</v>
          </cell>
          <cell r="I1322" t="str">
            <v>INFORME TECNICO SUSTENTATORIO DEL PROYECTO DE EXPLORACION ARCATA</v>
          </cell>
          <cell r="J1322" t="str">
            <v>*040603&lt;br&gt;AREQUIPA-CONDESUYOS-CAYARANI</v>
          </cell>
          <cell r="K1322" t="str">
            <v>*1&lt;br&gt;ACEVEDO FERNANDEZ ELIAS,*340&lt;br&gt;REYES UBILLUS ISMAEL,*311&lt;br&gt;ROJAS VALLADARES, TANIA LUPE,*310&lt;br&gt;ROSALES GONZALES LUIS ALBERTO,*220&lt;br&gt;VILLACORTA OLAZA MARCO ANTONIO,*20&lt;br&gt;LEON IRIARTE MARITZA</v>
          </cell>
          <cell r="L1322" t="str">
            <v>CONFORME&lt;br/&gt;NOTIFICADO A LA EMPRESA</v>
          </cell>
          <cell r="M1322" t="str">
            <v>ResDirec-0064-2016/MEM-DGAAM</v>
          </cell>
          <cell r="N1322" t="str">
            <v>01/03/2016</v>
          </cell>
          <cell r="O1322">
            <v>400000</v>
          </cell>
        </row>
        <row r="1323">
          <cell r="A1323">
            <v>2641782</v>
          </cell>
          <cell r="B1323">
            <v>6244</v>
          </cell>
          <cell r="C1323" t="str">
            <v>EIAsd</v>
          </cell>
          <cell r="D1323">
            <v>42634</v>
          </cell>
          <cell r="E1323">
            <v>2016</v>
          </cell>
          <cell r="F1323">
            <v>9</v>
          </cell>
          <cell r="G1323" t="str">
            <v>COMPAÑIA MINERA ARES S.A.C.</v>
          </cell>
          <cell r="H1323" t="str">
            <v>INMACULADA</v>
          </cell>
          <cell r="I1323" t="str">
            <v>EIASD DEL PROYECTO DE EXPLORACIÓN INMACULADA</v>
          </cell>
          <cell r="J1323" t="str">
            <v>*050806&lt;br&gt;AYACUCHO-PAUCAR DEL SARA SARA-OYOLO</v>
          </cell>
          <cell r="K1323" t="str">
            <v>*1&lt;br&gt;ACEVEDO FERNANDEZ ELIAS,*460&lt;br&gt;trasy chochabot,*418&lt;br&gt;ZARATE SANCHEZ MARLON GUIDO (apoyo),*340&lt;br&gt;REYES UBILLUS ISMAEL,*311&lt;br&gt;ROJAS VALLADARES, TANIA LUPE,*310&lt;br&gt;ROSALES GONZALES LUIS ALBERTO,*295&lt;br&gt;DIAZ BERRIOS ABEL,*220&lt;br&gt;VILLACORTA OLAZA MARCO ANTONIO,*25&lt;br&gt;PRADO VELASQUEZ ALFONSO,*20&lt;br&gt;LEON IRIARTE MARITZA</v>
          </cell>
          <cell r="L1323" t="str">
            <v>APROBADO&lt;br/&gt;NOTIFICADO A LA EMPRESA</v>
          </cell>
          <cell r="M1323" t="str">
            <v>ResDirec-0189-2017/MEM-DGAAM</v>
          </cell>
          <cell r="N1323" t="str">
            <v>14/07/2017</v>
          </cell>
          <cell r="O1323">
            <v>6000000</v>
          </cell>
          <cell r="P1323" t="str">
            <v>USD</v>
          </cell>
        </row>
        <row r="1324">
          <cell r="A1324">
            <v>1626666</v>
          </cell>
          <cell r="B1324">
            <v>6321</v>
          </cell>
          <cell r="C1324" t="str">
            <v>PC</v>
          </cell>
          <cell r="D1324">
            <v>38945</v>
          </cell>
          <cell r="E1324">
            <v>2006</v>
          </cell>
          <cell r="F1324">
            <v>8</v>
          </cell>
          <cell r="G1324" t="str">
            <v>COMPAÑIA MINERA ARES S.A.C.</v>
          </cell>
          <cell r="H1324" t="str">
            <v>ARCATA</v>
          </cell>
          <cell r="J1324" t="str">
            <v>*040603&lt;br&gt;AREQUIPA-CONDESUYOS-CAYARANI</v>
          </cell>
          <cell r="K1324" t="str">
            <v>*13&lt;br&gt;DOLORES CAMONES SANTIAGO</v>
          </cell>
          <cell r="L1324" t="str">
            <v>APROBADO&lt;br/&gt;NOTIFICADO A LA EMPRESA</v>
          </cell>
          <cell r="P1324" t="str">
            <v>USD</v>
          </cell>
        </row>
        <row r="1325">
          <cell r="A1325">
            <v>1626696</v>
          </cell>
          <cell r="B1325">
            <v>6322</v>
          </cell>
          <cell r="C1325" t="str">
            <v>PC</v>
          </cell>
          <cell r="D1325">
            <v>38945</v>
          </cell>
          <cell r="E1325">
            <v>2006</v>
          </cell>
          <cell r="F1325">
            <v>8</v>
          </cell>
          <cell r="G1325" t="str">
            <v>COMPAÑIA MINERA ARES S.A.C.</v>
          </cell>
          <cell r="H1325" t="str">
            <v>SELENE EXPLORADOR</v>
          </cell>
          <cell r="I1325" t="str">
            <v>CIERRE UNIDAD OPERATIVA SELENE - EXPLORADOR</v>
          </cell>
          <cell r="J1325" t="str">
            <v>*030406&lt;br&gt;APURIMAC-AYMARAES-COTARUSE</v>
          </cell>
          <cell r="K1325" t="str">
            <v>*13&lt;br&gt;DOLORES CAMONES SANTIAGO</v>
          </cell>
          <cell r="L1325" t="str">
            <v>APROBADO&lt;br/&gt;NOTIFICADO A LA EMPRESA</v>
          </cell>
          <cell r="P1325" t="str">
            <v>USD</v>
          </cell>
        </row>
        <row r="1326">
          <cell r="A1326">
            <v>1626685</v>
          </cell>
          <cell r="B1326">
            <v>6323</v>
          </cell>
          <cell r="C1326" t="str">
            <v>PC</v>
          </cell>
          <cell r="D1326">
            <v>38945</v>
          </cell>
          <cell r="E1326">
            <v>2006</v>
          </cell>
          <cell r="F1326">
            <v>8</v>
          </cell>
          <cell r="G1326" t="str">
            <v>COMPAÑIA MINERA ARES S.A.C.</v>
          </cell>
          <cell r="H1326" t="str">
            <v>ARES</v>
          </cell>
          <cell r="I1326" t="str">
            <v>PLA DE CIERRE UNIDAD OPERATIVA ARES</v>
          </cell>
          <cell r="J1326" t="str">
            <v>*040409&lt;br&gt;AREQUIPA-CASTILLA-ORCOPAMPA</v>
          </cell>
          <cell r="K1326" t="str">
            <v>*21&lt;br&gt;PAREDES PACHECO RUFO</v>
          </cell>
          <cell r="L1326" t="str">
            <v>APROBADO&lt;br/&gt;NOTIFICADO A LA EMPRESA</v>
          </cell>
          <cell r="P1326" t="str">
            <v>USD</v>
          </cell>
        </row>
        <row r="1327">
          <cell r="A1327" t="str">
            <v>03998-2016</v>
          </cell>
          <cell r="B1327">
            <v>6434</v>
          </cell>
          <cell r="C1327" t="str">
            <v>ITS</v>
          </cell>
          <cell r="D1327">
            <v>42718</v>
          </cell>
          <cell r="E1327">
            <v>2016</v>
          </cell>
          <cell r="F1327">
            <v>12</v>
          </cell>
          <cell r="G1327" t="str">
            <v>COMPAÑIA MINERA ARES S.A.C.</v>
          </cell>
          <cell r="H1327" t="str">
            <v>PALLANCATA</v>
          </cell>
          <cell r="I1327" t="str">
            <v>SEGUNDO INFORME TECNICO SUSTENTATORIO PARA LA MEJORA TECNOLOGICA DEL TRATAMIENTO DEL AGUA DE LA PRESA DE RELAVES PALLANCATA Y TRANSPORTE DE MATERIAL GRUESO DE RELAVES DE LA U.O. SELENE HACIA LA U.O. PALLANCATA</v>
          </cell>
          <cell r="J1327" t="str">
            <v>*050703&lt;br&gt;AYACUCHO-PARINACOCHAS-CORONEL CASTAÑEDA,*030406&lt;br&gt;APURIMAC-AYMARAES-COTARUSE</v>
          </cell>
          <cell r="K1327" t="str">
            <v>*381&lt;br&gt;ZZ_SENACE MILLONES VARGAS, CESAR AUGUSTO,*451&lt;br&gt;ZZ_SENACE QUISPE SULCA, JHONNY IBAN,*416&lt;br&gt;ZZ_SENACE BREÑA TORRES, MILVA GRACIELA,*414&lt;br&gt;ZZ_SENACE LUCEN BUSTAMANTE, MARIELENA NEREYDA,*413&lt;br&gt;ZZ_SENACE ATARAMA MORI,DANNY EDUARDO,*382&lt;br&gt;ZZ_SENACE PÉREZ NUÑEZ, FABIÁN</v>
          </cell>
          <cell r="L1327" t="str">
            <v>CONFORME&lt;br/&gt;NOTIFICADO A LA EMPRESA</v>
          </cell>
          <cell r="O1327">
            <v>410000</v>
          </cell>
        </row>
        <row r="1328">
          <cell r="A1328" t="str">
            <v>04280-2016</v>
          </cell>
          <cell r="B1328">
            <v>6438</v>
          </cell>
          <cell r="C1328" t="str">
            <v>ITS</v>
          </cell>
          <cell r="D1328">
            <v>42733</v>
          </cell>
          <cell r="E1328">
            <v>2016</v>
          </cell>
          <cell r="F1328">
            <v>12</v>
          </cell>
          <cell r="G1328" t="str">
            <v>COMPAÑIA MINERA ARES S.A.C.</v>
          </cell>
          <cell r="H1328" t="str">
            <v>ARCATA</v>
          </cell>
          <cell r="I1328" t="str">
            <v>TERCER ITS DE LA U.O. ARCATA PARA EL RECRECIMIENTO DEL DEPÓSITO DE DESMONTE MARIANA E IMPLEMENTACIÓN DE COMPONENTES AUXILIARES</v>
          </cell>
          <cell r="J1328" t="str">
            <v>*040603&lt;br&gt;AREQUIPA-CONDESUYOS-CAYARANI</v>
          </cell>
          <cell r="K1328" t="str">
            <v>*381&lt;br&gt;ZZ_SENACE MILLONES VARGAS, CESAR AUGUSTO,*481&lt;br&gt;ZZ_SENACE CORAL ONCOY, BEATRIZ ELIZABETH,*452&lt;br&gt;ZZ_SENACE GONZALES PAREDES, LUIS ANTONIO,*416&lt;br&gt;ZZ_SENACE BREÑA TORRES, MILVA GRACIELA,*391&lt;br&gt;ZZ_SENACE MARTEL GORA, MIGUEL</v>
          </cell>
          <cell r="L1328" t="str">
            <v>CONFORME&lt;br/&gt;NOTIFICADO A LA EMPRESA</v>
          </cell>
          <cell r="O1328">
            <v>300000</v>
          </cell>
        </row>
        <row r="1329">
          <cell r="A1329" t="str">
            <v>04281-2016</v>
          </cell>
          <cell r="B1329">
            <v>6452</v>
          </cell>
          <cell r="C1329" t="str">
            <v>ITS</v>
          </cell>
          <cell r="D1329">
            <v>42733</v>
          </cell>
          <cell r="E1329">
            <v>2016</v>
          </cell>
          <cell r="F1329">
            <v>12</v>
          </cell>
          <cell r="G1329" t="str">
            <v>COMPAÑIA MINERA ARES S.A.C.</v>
          </cell>
          <cell r="H1329" t="str">
            <v>SELENE EXPLORADOR</v>
          </cell>
          <cell r="I1329" t="str">
            <v>ITS DE LA U.O. SELENE - EXPLORADOR PARA LA MODIFICACIÓN DE LA DISPOSICIÓN DEL AGUA DEL BOTADERO DE DESMONTE, EL CAMBIO DE USO DE LA POZA M-2 Y LA IMPLEMENTACIÓN DE INSTALACIONES AUXILIARES</v>
          </cell>
          <cell r="J1329" t="str">
            <v>*030406&lt;br&gt;APURIMAC-AYMARAES-COTARUSE</v>
          </cell>
          <cell r="K1329" t="str">
            <v>*381&lt;br&gt;ZZ_SENACE MILLONES VARGAS, CESAR AUGUSTO,*451&lt;br&gt;ZZ_SENACE QUISPE SULCA, JHONNY IBAN,*416&lt;br&gt;ZZ_SENACE BREÑA TORRES, MILVA GRACIELA,*415&lt;br&gt;ZZ_SENACE BEATRIZ HUAMANI PAUCCARA,*391&lt;br&gt;ZZ_SENACE MARTEL GORA, MIGUEL,*382&lt;br&gt;ZZ_SENACE PÉREZ NUÑEZ, FABIÁN</v>
          </cell>
          <cell r="L1329" t="str">
            <v>CONFORME&lt;br/&gt;NOTIFICADO A LA EMPRESA</v>
          </cell>
          <cell r="O1329">
            <v>1500000</v>
          </cell>
        </row>
        <row r="1330">
          <cell r="A1330">
            <v>2172283</v>
          </cell>
          <cell r="B1330">
            <v>6533</v>
          </cell>
          <cell r="C1330" t="str">
            <v>PC</v>
          </cell>
          <cell r="D1330">
            <v>40974</v>
          </cell>
          <cell r="E1330">
            <v>2012</v>
          </cell>
          <cell r="F1330">
            <v>3</v>
          </cell>
          <cell r="G1330" t="str">
            <v>COMPAÑIA MINERA ARES S.A.C.</v>
          </cell>
          <cell r="H1330" t="str">
            <v>SELENE EXPLORADOR</v>
          </cell>
          <cell r="I1330" t="str">
            <v>MODIFICACION DEL PLAN DE CIERRE UNIDAD OPERATIVA SELENE EXPLORADOR</v>
          </cell>
          <cell r="J1330" t="str">
            <v>*030406&lt;br&gt;APURIMAC-AYMARAES-COTARUSE</v>
          </cell>
          <cell r="K1330" t="str">
            <v>*13&lt;br&gt;DOLORES CAMONES SANTIAGO</v>
          </cell>
          <cell r="L1330" t="str">
            <v>APROBADO&lt;br/&gt;NOTIFICADO A LA EMPRESA</v>
          </cell>
          <cell r="P1330" t="str">
            <v>USD</v>
          </cell>
        </row>
        <row r="1331">
          <cell r="A1331">
            <v>2175410</v>
          </cell>
          <cell r="B1331">
            <v>6535</v>
          </cell>
          <cell r="C1331" t="str">
            <v>PC</v>
          </cell>
          <cell r="D1331">
            <v>40983</v>
          </cell>
          <cell r="E1331">
            <v>2012</v>
          </cell>
          <cell r="F1331">
            <v>3</v>
          </cell>
          <cell r="G1331" t="str">
            <v>COMPAÑIA MINERA ARES S.A.C.</v>
          </cell>
          <cell r="H1331" t="str">
            <v>ARES</v>
          </cell>
          <cell r="I1331" t="str">
            <v>MODIFICACION DEL CIERRE DE LA UNIDAD ARES</v>
          </cell>
          <cell r="J1331" t="str">
            <v>*040409&lt;br&gt;AREQUIPA-CASTILLA-ORCOPAMPA</v>
          </cell>
          <cell r="K1331" t="str">
            <v>*9&lt;br&gt;CAMPOS DIAZ LUIS</v>
          </cell>
          <cell r="L1331" t="str">
            <v>APROBADO&lt;br/&gt;NOTIFICADO A LA EMPRESA</v>
          </cell>
          <cell r="P1331" t="str">
            <v>USD</v>
          </cell>
        </row>
        <row r="1332">
          <cell r="A1332">
            <v>2175407</v>
          </cell>
          <cell r="B1332">
            <v>6536</v>
          </cell>
          <cell r="C1332" t="str">
            <v>PC</v>
          </cell>
          <cell r="D1332">
            <v>40983</v>
          </cell>
          <cell r="E1332">
            <v>2012</v>
          </cell>
          <cell r="F1332">
            <v>3</v>
          </cell>
          <cell r="G1332" t="str">
            <v>COMPAÑIA MINERA ARES S.A.C.</v>
          </cell>
          <cell r="H1332" t="str">
            <v>ARCATA</v>
          </cell>
          <cell r="I1332" t="str">
            <v>MODIFICACION DEL PLAN DE CIERRE DE MINAS ARCATA</v>
          </cell>
          <cell r="J1332" t="str">
            <v>*040603&lt;br&gt;AREQUIPA-CONDESUYOS-CAYARANI</v>
          </cell>
          <cell r="K1332" t="str">
            <v>*21&lt;br&gt;PAREDES PACHECO RUFO</v>
          </cell>
          <cell r="L1332" t="str">
            <v>APROBADO&lt;br/&gt;NOTIFICADO A LA EMPRESA</v>
          </cell>
          <cell r="P1332" t="str">
            <v>USD</v>
          </cell>
        </row>
        <row r="1333">
          <cell r="A1333">
            <v>2175406</v>
          </cell>
          <cell r="B1333">
            <v>6537</v>
          </cell>
          <cell r="C1333" t="str">
            <v>PC</v>
          </cell>
          <cell r="D1333">
            <v>40984</v>
          </cell>
          <cell r="E1333">
            <v>2012</v>
          </cell>
          <cell r="F1333">
            <v>3</v>
          </cell>
          <cell r="G1333" t="str">
            <v>COMPAÑIA MINERA ARES S.A.C.</v>
          </cell>
          <cell r="H1333" t="str">
            <v>SIPAN</v>
          </cell>
          <cell r="I1333" t="str">
            <v>MODIFICACION DEL PLAN DE CIERRE UNIDAD SIPAN</v>
          </cell>
          <cell r="J1333" t="str">
            <v>*061107&lt;br&gt;CAJAMARCA-SAN MIGUEL-LLAPA</v>
          </cell>
          <cell r="K1333" t="str">
            <v>*13&lt;br&gt;DOLORES CAMONES SANTIAGO</v>
          </cell>
          <cell r="L1333" t="str">
            <v>APROBADO&lt;br/&gt;NOTIFICADO A LA EMPRESA</v>
          </cell>
          <cell r="P1333" t="str">
            <v>USD</v>
          </cell>
        </row>
        <row r="1334">
          <cell r="A1334">
            <v>2360043</v>
          </cell>
          <cell r="B1334">
            <v>6677</v>
          </cell>
          <cell r="C1334" t="str">
            <v>PC</v>
          </cell>
          <cell r="D1334">
            <v>41656</v>
          </cell>
          <cell r="E1334">
            <v>2014</v>
          </cell>
          <cell r="F1334">
            <v>1</v>
          </cell>
          <cell r="G1334" t="str">
            <v>COMPAÑIA MINERA ARES S.A.C.</v>
          </cell>
          <cell r="H1334" t="str">
            <v>CRESPO</v>
          </cell>
          <cell r="I1334" t="str">
            <v>PLAN DE CIERRE DE MINAS DEL PROYECTO CRESPO</v>
          </cell>
          <cell r="J1334" t="str">
            <v>*080701&lt;br&gt;CUSCO-CHUMBIVILCAS-SANTO TOMAS</v>
          </cell>
          <cell r="K1334" t="str">
            <v>*21&lt;br&gt;PAREDES PACHECO RUFO</v>
          </cell>
          <cell r="L1334" t="str">
            <v>APROBADO&lt;br/&gt;NOTIFICADO A LA EMPRESA</v>
          </cell>
          <cell r="P1334" t="str">
            <v>USD</v>
          </cell>
        </row>
        <row r="1335">
          <cell r="A1335">
            <v>2370086</v>
          </cell>
          <cell r="B1335">
            <v>6685</v>
          </cell>
          <cell r="C1335" t="str">
            <v>PC</v>
          </cell>
          <cell r="D1335">
            <v>41694</v>
          </cell>
          <cell r="E1335">
            <v>2014</v>
          </cell>
          <cell r="F1335">
            <v>2</v>
          </cell>
          <cell r="G1335" t="str">
            <v>COMPAÑIA MINERA ARES S.A.C.</v>
          </cell>
          <cell r="H1335" t="str">
            <v>SIPAN</v>
          </cell>
          <cell r="I1335" t="str">
            <v>MODIFICACION DE CRONOGRAMA DE PLAN DE CIERRE DE LA UNIDAD MINERA SIPAN</v>
          </cell>
          <cell r="J1335" t="str">
            <v>*061107&lt;br&gt;CAJAMARCA-SAN MIGUEL-LLAPA</v>
          </cell>
          <cell r="K1335" t="str">
            <v>*24&lt;br&gt;PORTILLA CORNEJO MATEO</v>
          </cell>
          <cell r="L1335" t="str">
            <v>APROBADO&lt;br/&gt;NOTIFICADO A LA EMPRESA</v>
          </cell>
          <cell r="P1335" t="str">
            <v>USD</v>
          </cell>
        </row>
        <row r="1336">
          <cell r="A1336">
            <v>2381783</v>
          </cell>
          <cell r="B1336">
            <v>6691</v>
          </cell>
          <cell r="C1336" t="str">
            <v>PC</v>
          </cell>
          <cell r="D1336">
            <v>41736</v>
          </cell>
          <cell r="E1336">
            <v>2014</v>
          </cell>
          <cell r="F1336">
            <v>4</v>
          </cell>
          <cell r="G1336" t="str">
            <v>COMPAÑIA MINERA ARES S.A.C.</v>
          </cell>
          <cell r="H1336" t="str">
            <v>SELENE - MARCO IV - HUACHUHUILCA</v>
          </cell>
          <cell r="I1336" t="str">
            <v>ACTUALIZACION DEL PLAN DE CIERRE SELENE MARCO IV HUACHOHUILCA</v>
          </cell>
          <cell r="J1336" t="str">
            <v>*030406&lt;br&gt;APURIMAC-AYMARAES-COTARUSE</v>
          </cell>
          <cell r="K1336" t="str">
            <v>*13&lt;br&gt;DOLORES CAMONES SANTIAGO</v>
          </cell>
          <cell r="L1336" t="str">
            <v>APROBADO&lt;br/&gt;NOTIFICADO A LA EMPRESA</v>
          </cell>
          <cell r="P1336" t="str">
            <v>USD</v>
          </cell>
        </row>
        <row r="1337">
          <cell r="A1337">
            <v>2392999</v>
          </cell>
          <cell r="B1337">
            <v>6701</v>
          </cell>
          <cell r="C1337" t="str">
            <v>PC</v>
          </cell>
          <cell r="D1337">
            <v>41774</v>
          </cell>
          <cell r="E1337">
            <v>2014</v>
          </cell>
          <cell r="F1337">
            <v>5</v>
          </cell>
          <cell r="G1337" t="str">
            <v>COMPAÑIA MINERA ARES S.A.C.</v>
          </cell>
          <cell r="H1337" t="str">
            <v>ARES</v>
          </cell>
          <cell r="I1337" t="str">
            <v>ACTUALIZACION DEL PLAN DE CIERRE DE MINAS DE LA UNIDAD ARES</v>
          </cell>
          <cell r="J1337" t="str">
            <v>*040409&lt;br&gt;AREQUIPA-CASTILLA-ORCOPAMPA</v>
          </cell>
          <cell r="K1337" t="str">
            <v>*34&lt;br&gt;BEDRIÑANA RIOS ABAD</v>
          </cell>
          <cell r="L1337" t="str">
            <v>APROBADO&lt;br/&gt;NOTIFICADO A LA EMPRESA</v>
          </cell>
          <cell r="P1337" t="str">
            <v>USD</v>
          </cell>
        </row>
        <row r="1338">
          <cell r="A1338">
            <v>2745971</v>
          </cell>
          <cell r="B1338">
            <v>6715</v>
          </cell>
          <cell r="C1338" t="str">
            <v>ITS</v>
          </cell>
          <cell r="D1338">
            <v>43011</v>
          </cell>
          <cell r="E1338">
            <v>2017</v>
          </cell>
          <cell r="F1338">
            <v>10</v>
          </cell>
          <cell r="G1338" t="str">
            <v>COMPAÑIA MINERA ARES S.A.C.</v>
          </cell>
          <cell r="H1338" t="str">
            <v>PUQUIOPATA</v>
          </cell>
          <cell r="I1338" t="str">
            <v>INFORME TÉCNICO SUSTENTATORIO DEL PROYECTO DE EXPLORACIÓN PUQUIOPATA</v>
          </cell>
          <cell r="J1338" t="str">
            <v>*050703&lt;br&gt;AYACUCHO-PARINACOCHAS-CORONEL CASTAÑEDA,*050000&lt;br&gt;AYACUCHO----,*050700&lt;br&gt;AYACUCHO-PARINACOCHAS--</v>
          </cell>
          <cell r="K1338" t="str">
            <v>*1&lt;br&gt;ACEVEDO FERNANDEZ ELIAS,*504&lt;br&gt;GUERRERO LAZO LUZ MILAGROS (apoyo),*311&lt;br&gt;ROJAS VALLADARES, TANIA LUPE,*310&lt;br&gt;ROSALES GONZALES LUIS ALBERTO,*220&lt;br&gt;VILLACORTA OLAZA MARCO ANTONIO</v>
          </cell>
          <cell r="L1338" t="str">
            <v>CONFORME&lt;br/&gt;NOTIFICADO A LA EMPRESA</v>
          </cell>
          <cell r="M1338" t="str">
            <v>ResDirec-0302-2017/MEM-DGAAM</v>
          </cell>
          <cell r="N1338" t="str">
            <v>23/10/2017</v>
          </cell>
          <cell r="O1338">
            <v>200000</v>
          </cell>
        </row>
        <row r="1339">
          <cell r="A1339" t="str">
            <v>05094-2017</v>
          </cell>
          <cell r="B1339">
            <v>6716</v>
          </cell>
          <cell r="C1339" t="str">
            <v>ITS</v>
          </cell>
          <cell r="D1339">
            <v>43011</v>
          </cell>
          <cell r="E1339">
            <v>2017</v>
          </cell>
          <cell r="F1339">
            <v>10</v>
          </cell>
          <cell r="G1339" t="str">
            <v>COMPAÑIA MINERA ARES S.A.C.</v>
          </cell>
          <cell r="H1339" t="str">
            <v>SELENE EXPLORADOR</v>
          </cell>
          <cell r="I1339" t="str">
            <v xml:space="preserve">SEGUNDO ITS DE LA U.O. SELENE - EXPLORADOR PARA LA IMPLEMENTACIÓN DE UNA PLANTA DE LAVADO DE ARCILLA, DOS CANCHAS DE ALMACENAMIENTO DE MINERAL Y MODIFICACIÓN DEL SISTEMA DE TRATAMIENTO DE AGUAS RESIDUALES DOMÉSTICAS </v>
          </cell>
          <cell r="J1339" t="str">
            <v>*030400&lt;br&gt;APURIMAC-AYMARAES--,*030406&lt;br&gt;APURIMAC-AYMARAES-COTARUSE,*030000&lt;br&gt;APURIMAC----</v>
          </cell>
          <cell r="K1339" t="str">
            <v>*409&lt;br&gt;ZZ_SENACE CUBA CASTILLO, SILVIA LUISA,*545&lt;br&gt;YOSLY VIRGINIA VARGAS MART¿NEZ,*544&lt;br&gt;OMAR EDUARDO SAMAM¿ VEL¿SQUEZ,*543&lt;br&gt;FIORELLA ANGELA MAL¿SQUEZ L¿PEZ,*489&lt;br&gt;ZZ_SENACE TREJO PANTOJA, CYNTHIA KELLY,*480&lt;br&gt;ZZ_SENACE CACERES BUENO, CELIA MARIA,*478&lt;br&gt;ZZ_SENACE BENAVENTE SILVA, KURLANT YUSSEIN,*451&lt;br&gt;ZZ_SENACE QUISPE SULCA, JHONNY IBAN,*413&lt;br&gt;ZZ_SENACE ATARAMA MORI,DANNY EDUARDO</v>
          </cell>
          <cell r="L1339" t="str">
            <v>CONFORME&lt;br/&gt;NOTIFICADO A LA EMPRESA</v>
          </cell>
          <cell r="O1339">
            <v>1200000</v>
          </cell>
        </row>
        <row r="1340">
          <cell r="A1340">
            <v>2451620</v>
          </cell>
          <cell r="B1340">
            <v>6732</v>
          </cell>
          <cell r="C1340" t="str">
            <v>PC</v>
          </cell>
          <cell r="D1340">
            <v>41967</v>
          </cell>
          <cell r="E1340">
            <v>2014</v>
          </cell>
          <cell r="F1340">
            <v>11</v>
          </cell>
          <cell r="G1340" t="str">
            <v>COMPAÑIA MINERA ARES S.A.C.</v>
          </cell>
          <cell r="H1340" t="str">
            <v>INMACULADA</v>
          </cell>
          <cell r="I1340" t="str">
            <v>MODIFICACION DEL PLAN DE CIERRE PROYECTO INMACULADA</v>
          </cell>
          <cell r="J1340" t="str">
            <v>*050806&lt;br&gt;AYACUCHO-PAUCAR DEL SARA SARA-OYOLO</v>
          </cell>
          <cell r="K1340" t="str">
            <v>*24&lt;br&gt;PORTILLA CORNEJO MATEO</v>
          </cell>
          <cell r="L1340" t="str">
            <v>APROBADO</v>
          </cell>
          <cell r="P1340" t="str">
            <v>USD</v>
          </cell>
        </row>
        <row r="1341">
          <cell r="A1341">
            <v>2459409</v>
          </cell>
          <cell r="B1341">
            <v>6738</v>
          </cell>
          <cell r="C1341" t="str">
            <v>PC</v>
          </cell>
          <cell r="D1341">
            <v>41996</v>
          </cell>
          <cell r="E1341">
            <v>2014</v>
          </cell>
          <cell r="F1341">
            <v>12</v>
          </cell>
          <cell r="G1341" t="str">
            <v>COMPAÑIA MINERA ARES S.A.C.</v>
          </cell>
          <cell r="H1341" t="str">
            <v>MATARANI</v>
          </cell>
          <cell r="I1341" t="str">
            <v>CIERRE DEL DEPOSITO DE CONCENTRADOS MATARANI</v>
          </cell>
          <cell r="J1341" t="str">
            <v>*040704&lt;br&gt;AREQUIPA-ISLAY-ISLAY</v>
          </cell>
          <cell r="K1341" t="str">
            <v>*24&lt;br&gt;PORTILLA CORNEJO MATEO</v>
          </cell>
          <cell r="L1341" t="str">
            <v>APROBADO</v>
          </cell>
          <cell r="P1341" t="str">
            <v>USD</v>
          </cell>
        </row>
        <row r="1342">
          <cell r="A1342" t="str">
            <v>05508-2017</v>
          </cell>
          <cell r="B1342">
            <v>6742</v>
          </cell>
          <cell r="C1342" t="str">
            <v>ITS</v>
          </cell>
          <cell r="D1342">
            <v>43030</v>
          </cell>
          <cell r="E1342">
            <v>2017</v>
          </cell>
          <cell r="F1342">
            <v>10</v>
          </cell>
          <cell r="G1342" t="str">
            <v>COMPAÑIA MINERA ARES S.A.C.</v>
          </cell>
          <cell r="H1342" t="str">
            <v>ARCATA</v>
          </cell>
          <cell r="I1342" t="str">
            <v>TERCER ITS DE LA U.O. ARCATA PARA LA AMPLIACIÓN DE LABORES SUBTERÁNEAS E IMPLEMENTACIÓN DE CHIMENEAS RAISE BORE</v>
          </cell>
          <cell r="J1342" t="str">
            <v>*040603&lt;br&gt;AREQUIPA-CONDESUYOS-CAYARANI,*040600&lt;br&gt;AREQUIPA-CONDESUYOS--,*040000&lt;br&gt;AREQUIPA----</v>
          </cell>
          <cell r="K1342" t="str">
            <v>*409&lt;br&gt;ZZ_SENACE CUBA CASTILLO, SILVIA LUISA,*487&lt;br&gt;ZZ_SENACE SILVA ELIZALDE, ARTURO,*483&lt;br&gt;ZZ_SENACE MOYA SULCA, CARLOS EDUARDO,*482&lt;br&gt;ZZ_SENACE MARTEL GORA, MIGUEL LUIS,*451&lt;br&gt;ZZ_SENACE QUISPE SULCA, JHONNY IBAN,*422&lt;br&gt;zz_senace ZEGARRA ANCAJIMA,ANA SOFIA ,*416&lt;br&gt;ZZ_SENACE BREÑA TORRES, MILVA GRACIELA,*414&lt;br&gt;ZZ_SENACE LUCEN BUSTAMANTE, MARIELENA NEREYDA</v>
          </cell>
          <cell r="L1342" t="str">
            <v>CONFORME&lt;br/&gt;NOTIFICADO A LA EMPRESA</v>
          </cell>
          <cell r="O1342">
            <v>9000000</v>
          </cell>
        </row>
        <row r="1343">
          <cell r="A1343" t="str">
            <v>06241-2017</v>
          </cell>
          <cell r="B1343">
            <v>6758</v>
          </cell>
          <cell r="C1343" t="str">
            <v>ITS</v>
          </cell>
          <cell r="D1343">
            <v>43062</v>
          </cell>
          <cell r="E1343">
            <v>2017</v>
          </cell>
          <cell r="F1343">
            <v>11</v>
          </cell>
          <cell r="G1343" t="str">
            <v>COMPAÑIA MINERA ARES S.A.C.</v>
          </cell>
          <cell r="H1343" t="str">
            <v>INMACULADA</v>
          </cell>
          <cell r="I1343" t="str">
            <v>SEGUNDO INFORME TÉCNICO SUSTENTATORIO PARA LA IMPLEMENTACIÓN Y MODIFICACIÓN DE COMPONENTES AUXILIARES PARA LA MEJORA DE LOS PROCESOS MINEROS DE LA UNIDAD OPERATIVA INMACULADA</v>
          </cell>
          <cell r="J1343" t="str">
            <v>*050703&lt;br&gt;AYACUCHO-PARINACOCHAS-CORONEL CASTAÑEDA,*030406&lt;br&gt;APURIMAC-AYMARAES-COTARUSE,*050000&lt;br&gt;AYACUCHO----,*030000&lt;br&gt;APURIMAC----,*050800&lt;br&gt;AYACUCHO-PAUCAR DEL SARA SARA--,*050700&lt;br&gt;AYACUCHO-PARINACOCHAS--,*030400&lt;br&gt;APURIMAC-AYMARAES--,*050806&lt;br&gt;AYACUCHO-PAUCAR DEL SARA SARA-OYOLO</v>
          </cell>
          <cell r="K1343" t="str">
            <v>*416&lt;br&gt;ZZ_SENACE BREÑA TORRES, MILVA GRACIELA,*489&lt;br&gt;ZZ_SENACE TREJO PANTOJA, CYNTHIA KELLY,*482&lt;br&gt;ZZ_SENACE MARTEL GORA, MIGUEL LUIS,*451&lt;br&gt;ZZ_SENACE QUISPE SULCA, JHONNY IBAN</v>
          </cell>
          <cell r="L1343" t="str">
            <v>CONFORME&lt;br/&gt;NOTIFICADO A LA EMPRESA</v>
          </cell>
          <cell r="O1343">
            <v>11500000</v>
          </cell>
        </row>
        <row r="1344">
          <cell r="A1344" t="str">
            <v>07111-2017</v>
          </cell>
          <cell r="B1344">
            <v>6772</v>
          </cell>
          <cell r="C1344" t="str">
            <v>ITS</v>
          </cell>
          <cell r="D1344">
            <v>43096</v>
          </cell>
          <cell r="E1344">
            <v>2017</v>
          </cell>
          <cell r="F1344">
            <v>12</v>
          </cell>
          <cell r="G1344" t="str">
            <v>COMPAÑIA MINERA ARES S.A.C.</v>
          </cell>
          <cell r="H1344" t="str">
            <v>PALLANCATA</v>
          </cell>
          <cell r="I1344" t="str">
            <v>Primer ITS de la Segunda MEIA de la U.O. Pallancata para la reubicación e implementación de componentes</v>
          </cell>
          <cell r="J1344" t="str">
            <v>*050703&lt;br&gt;AYACUCHO-PARINACOCHAS-CORONEL CASTAÑEDA,*030406&lt;br&gt;APURIMAC-AYMARAES-COTARUSE</v>
          </cell>
          <cell r="K1344" t="str">
            <v>*413&lt;br&gt;ZZ_SENACE ATARAMA MORI,DANNY EDUARDO,*489&lt;br&gt;ZZ_SENACE TREJO PANTOJA, CYNTHIA KELLY,*451&lt;br&gt;ZZ_SENACE QUISPE SULCA, JHONNY IBAN,*416&lt;br&gt;ZZ_SENACE BREÑA TORRES, MILVA GRACIELA</v>
          </cell>
          <cell r="L1344" t="str">
            <v>CONFORME&lt;br/&gt;NOTIFICADO A LA EMPRESA</v>
          </cell>
          <cell r="O1344">
            <v>1800000</v>
          </cell>
        </row>
        <row r="1345">
          <cell r="A1345">
            <v>2633114</v>
          </cell>
          <cell r="B1345">
            <v>6850</v>
          </cell>
          <cell r="C1345" t="str">
            <v>PC</v>
          </cell>
          <cell r="D1345">
            <v>42600</v>
          </cell>
          <cell r="E1345">
            <v>2016</v>
          </cell>
          <cell r="F1345">
            <v>8</v>
          </cell>
          <cell r="G1345" t="str">
            <v>COMPAÑIA MINERA ARES S.A.C.</v>
          </cell>
          <cell r="H1345" t="str">
            <v>INMACULADA</v>
          </cell>
          <cell r="I1345" t="str">
            <v>ACTUALIZACION DE PLAN DE CIERRE DE MINAS DE LA UNIDAD MINERA INMACULADA</v>
          </cell>
          <cell r="J1345" t="str">
            <v>*050806&lt;br&gt;AYACUCHO-PAUCAR DEL SARA SARA-OYOLO</v>
          </cell>
          <cell r="K1345" t="str">
            <v>*24&lt;br&gt;PORTILLA CORNEJO MATEO</v>
          </cell>
          <cell r="L1345" t="str">
            <v>EVALUACIÓN</v>
          </cell>
          <cell r="M1345" t="str">
            <v>ResDirec-0095-2018/MEM-DGAAM</v>
          </cell>
          <cell r="N1345" t="str">
            <v>08/05/2018</v>
          </cell>
          <cell r="P1345" t="str">
            <v>USD</v>
          </cell>
        </row>
        <row r="1346">
          <cell r="A1346">
            <v>2817265</v>
          </cell>
          <cell r="B1346">
            <v>6940</v>
          </cell>
          <cell r="C1346" t="str">
            <v>ITS</v>
          </cell>
          <cell r="D1346">
            <v>43245</v>
          </cell>
          <cell r="E1346">
            <v>2018</v>
          </cell>
          <cell r="F1346">
            <v>5</v>
          </cell>
          <cell r="G1346" t="str">
            <v>COMPAÑIA MINERA ARES S.A.C.</v>
          </cell>
          <cell r="H1346" t="str">
            <v>INMACULADA</v>
          </cell>
          <cell r="I1346" t="str">
            <v>PRIMER INFORME TÉCNICO SUSTENTATORIO DEL EIASD DEL PROYECTO DE EXPLORACIÓN INMACULADA</v>
          </cell>
          <cell r="J1346" t="str">
            <v>*050806&lt;br&gt;AYACUCHO-PAUCAR DEL SARA SARA-OYOLO</v>
          </cell>
          <cell r="K1346" t="str">
            <v>*1&lt;br&gt;ACEVEDO FERNANDEZ ELIAS,*570&lt;br&gt;PEREZ BALDEON KAREN GRACIELA,*311&lt;br&gt;ROJAS VALLADARES, TANIA LUPE</v>
          </cell>
          <cell r="L1346" t="str">
            <v>CONFORME&lt;br/&gt;NOTIFICADO A LA EMPRESA</v>
          </cell>
          <cell r="M1346" t="str">
            <v>ResDirec-0136-2018/MEM-DGAAM</v>
          </cell>
          <cell r="N1346" t="str">
            <v>17/07/2018</v>
          </cell>
          <cell r="O1346">
            <v>900000</v>
          </cell>
        </row>
        <row r="1347">
          <cell r="A1347">
            <v>2832134</v>
          </cell>
          <cell r="B1347">
            <v>6952</v>
          </cell>
          <cell r="C1347" t="str">
            <v>ITS</v>
          </cell>
          <cell r="D1347">
            <v>43286</v>
          </cell>
          <cell r="E1347">
            <v>2018</v>
          </cell>
          <cell r="F1347">
            <v>7</v>
          </cell>
          <cell r="G1347" t="str">
            <v>COMPAÑIA MINERA ARES S.A.C.</v>
          </cell>
          <cell r="H1347" t="str">
            <v>CORINA</v>
          </cell>
          <cell r="I1347" t="str">
            <v>ITS DE LA DIA DEL PROYECTO DE EXPLORACION CORINA</v>
          </cell>
          <cell r="J1347" t="str">
            <v>*030304&lt;br&gt;APURIMAC-ANTABAMBA-JUAN ESPINOZA MEDRANO,*030406&lt;br&gt;APURIMAC-AYMARAES-COTARUSE</v>
          </cell>
          <cell r="K134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347" t="str">
            <v>CONFORME&lt;br/&gt;NOTIFICADO A LA EMPRESA</v>
          </cell>
          <cell r="M1347" t="str">
            <v>ResDirec-0148-2018/MEM-DGAAM</v>
          </cell>
          <cell r="N1347" t="str">
            <v>02/08/2018</v>
          </cell>
          <cell r="O1347">
            <v>450000</v>
          </cell>
        </row>
        <row r="1348">
          <cell r="A1348">
            <v>2668458</v>
          </cell>
          <cell r="B1348">
            <v>6964</v>
          </cell>
          <cell r="C1348" t="str">
            <v>EIAsd</v>
          </cell>
          <cell r="D1348">
            <v>42733</v>
          </cell>
          <cell r="E1348">
            <v>2016</v>
          </cell>
          <cell r="F1348">
            <v>12</v>
          </cell>
          <cell r="G1348" t="str">
            <v>COMPAÑIA MINERA ARES S.A.C.</v>
          </cell>
          <cell r="H1348" t="str">
            <v>ARCATA</v>
          </cell>
          <cell r="I1348" t="str">
            <v>ESTUDIO DE IMPACTO AMBIENTAL SEMIDETALLADO DEL PROYECTO DE EXPLORACION ARCATA</v>
          </cell>
          <cell r="J1348" t="str">
            <v>*040603&lt;br&gt;AREQUIPA-CONDESUYOS-CAYARANI</v>
          </cell>
          <cell r="K1348" t="str">
            <v>*1&lt;br&gt;ACEVEDO FERNANDEZ ELIAS,*504&lt;br&gt;GUERRERO LAZO LUZ MILAGROS (apoyo),*311&lt;br&gt;ROJAS VALLADARES, TANIA LUPE,*310&lt;br&gt;ROSALES GONZALES LUIS ALBERTO,*295&lt;br&gt;DIAZ BERRIOS ABEL,*220&lt;br&gt;VILLACORTA OLAZA MARCO ANTONIO,*20&lt;br&gt;LEON IRIARTE MARITZA</v>
          </cell>
          <cell r="L1348" t="str">
            <v>APROBADO&lt;br/&gt;NOTIFICADO A LA EMPRESA</v>
          </cell>
          <cell r="M1348" t="str">
            <v>ResDirec-0242-2017/MEM-DGAAM</v>
          </cell>
          <cell r="N1348" t="str">
            <v>04/09/2017</v>
          </cell>
          <cell r="O1348">
            <v>6000000</v>
          </cell>
          <cell r="P1348" t="str">
            <v>USD</v>
          </cell>
        </row>
        <row r="1349">
          <cell r="A1349">
            <v>2849227</v>
          </cell>
          <cell r="B1349">
            <v>6966</v>
          </cell>
          <cell r="C1349" t="str">
            <v>ITS</v>
          </cell>
          <cell r="D1349">
            <v>43346</v>
          </cell>
          <cell r="E1349">
            <v>2018</v>
          </cell>
          <cell r="F1349">
            <v>9</v>
          </cell>
          <cell r="G1349" t="str">
            <v>COMPAÑIA MINERA ARES S.A.C.</v>
          </cell>
          <cell r="H1349" t="str">
            <v>ARCATA</v>
          </cell>
          <cell r="I1349" t="str">
            <v>PRIMER INFORME TÉCNICO SUSTENTATORIO DEL ESTUDIO DE IMPACTO AMBIENTAL SEMIDETALLADO DEL PROYECTO DE EXPLORACION ARCATA</v>
          </cell>
          <cell r="J1349" t="str">
            <v>*040603&lt;br&gt;AREQUIPA-CONDESUYOS-CAYARANI</v>
          </cell>
          <cell r="K1349" t="str">
            <v>*1&lt;br&gt;ACEVEDO FERNANDEZ ELIAS,*593&lt;br&gt;ARENAS SOLANO, ESTHER CECILIA,*584&lt;br&gt;QUIROZ AHUANARI, CHARLEE JHON (APOYO),*570&lt;br&gt;PEREZ BALDEON KAREN GRACIELA,*311&lt;br&gt;ROJAS VALLADARES, TANIA LUPE,*220&lt;br&gt;VILLACORTA OLAZA MARCO ANTONIO</v>
          </cell>
          <cell r="L1349" t="str">
            <v>CONFORME&lt;br/&gt;NOTIFICADO A LA EMPRESA</v>
          </cell>
          <cell r="M1349" t="str">
            <v>ResDirec-0216-2018/MEM-DGAAM</v>
          </cell>
          <cell r="N1349" t="str">
            <v>28/11/2018</v>
          </cell>
          <cell r="O1349">
            <v>300000</v>
          </cell>
        </row>
        <row r="1350">
          <cell r="A1350">
            <v>2848771</v>
          </cell>
          <cell r="B1350">
            <v>6967</v>
          </cell>
          <cell r="C1350" t="str">
            <v>ITS</v>
          </cell>
          <cell r="D1350">
            <v>43343</v>
          </cell>
          <cell r="E1350">
            <v>2018</v>
          </cell>
          <cell r="F1350">
            <v>8</v>
          </cell>
          <cell r="G1350" t="str">
            <v>COMPAÑIA MINERA ARES S.A.C.</v>
          </cell>
          <cell r="H1350" t="str">
            <v>INMACULADA</v>
          </cell>
          <cell r="I1350" t="str">
            <v>SEGUNDO INFORME TÉCNICO SUSTENTATORIO DEL EIASD DEL PROYECTO DE EXPLORACIÓN INMACULADA</v>
          </cell>
          <cell r="J1350" t="str">
            <v>*050806&lt;br&gt;AYACUCHO-PAUCAR DEL SARA SARA-OYOLO</v>
          </cell>
          <cell r="K1350" t="str">
            <v>*1&lt;br&gt;ACEVEDO FERNANDEZ ELIAS,*593&lt;br&gt;ARENAS SOLANO, ESTHER CECILIA,*584&lt;br&gt;QUIROZ AHUANARI, CHARLEE JHON (APOYO),*570&lt;br&gt;PEREZ BALDEON KAREN GRACIELA,*311&lt;br&gt;ROJAS VALLADARES, TANIA LUPE,*220&lt;br&gt;VILLACORTA OLAZA MARCO ANTONIO</v>
          </cell>
          <cell r="L1350" t="str">
            <v>CONFORME&lt;br/&gt;NOTIFICADO A LA EMPRESA</v>
          </cell>
          <cell r="M1350" t="str">
            <v>ResDirec-0217-2018/MEM-DGAAM</v>
          </cell>
          <cell r="N1350" t="str">
            <v>28/11/2018</v>
          </cell>
          <cell r="O1350">
            <v>1600000</v>
          </cell>
        </row>
        <row r="1351">
          <cell r="A1351" t="str">
            <v>M-ITS-00248-2018</v>
          </cell>
          <cell r="B1351">
            <v>6968</v>
          </cell>
          <cell r="C1351" t="str">
            <v>ITS</v>
          </cell>
          <cell r="D1351">
            <v>43350</v>
          </cell>
          <cell r="E1351">
            <v>2018</v>
          </cell>
          <cell r="F1351">
            <v>9</v>
          </cell>
          <cell r="G1351" t="str">
            <v>COMPAÑIA MINERA ARES S.A.C.</v>
          </cell>
          <cell r="H1351" t="str">
            <v>PALLANCATA</v>
          </cell>
          <cell r="I1351" t="str">
            <v>Segundo Informe T¿ico Sustentatorio de la Segunda MEIA - Ampliaci¿n a 3000 de la U.O. PALLANCATA</v>
          </cell>
          <cell r="J1351" t="str">
            <v>*050703&lt;br&gt;AYACUCHO-PARINACOCHAS-CORONEL CASTAÑEDA,*030406&lt;br&gt;APURIMAC-AYMARAES-COTARUSE</v>
          </cell>
          <cell r="K1351" t="str">
            <v>*413&lt;br&gt;ZZ_SENACE ATARAMA MORI,DANNY EDUARDO,*574&lt;br&gt;JOSE ALEJANDRO ZEGARRA,*542&lt;br&gt;JOAN CATHERINE LOZA MONTOYA</v>
          </cell>
          <cell r="L1351" t="str">
            <v>CONFORME&lt;br/&gt;NOTIFICADO A LA EMPRESA</v>
          </cell>
          <cell r="O1351">
            <v>150000</v>
          </cell>
        </row>
        <row r="1352">
          <cell r="A1352" t="str">
            <v>M-ITS-00312-2018</v>
          </cell>
          <cell r="B1352">
            <v>6978</v>
          </cell>
          <cell r="C1352" t="str">
            <v>ITS</v>
          </cell>
          <cell r="D1352">
            <v>43406</v>
          </cell>
          <cell r="E1352">
            <v>2018</v>
          </cell>
          <cell r="F1352">
            <v>11</v>
          </cell>
          <cell r="G1352" t="str">
            <v>COMPAÑIA MINERA ARES S.A.C.</v>
          </cell>
          <cell r="H1352" t="str">
            <v>ARCATA</v>
          </cell>
          <cell r="I1352" t="str">
            <v>MODIFICACION DE EIA UNIDAD ARCATA</v>
          </cell>
          <cell r="J1352" t="str">
            <v>*040603&lt;br&gt;AREQUIPA-CONDESUYOS-CAYARANI</v>
          </cell>
          <cell r="K1352" t="str">
            <v>*413&lt;br&gt;ZZ_SENACE ATARAMA MORI,DANNY EDUARDO,*574&lt;br&gt;JOSE ALEJANDRO ZEGARRA,*414&lt;br&gt;ZZ_SENACE LUCEN BUSTAMANTE, MARIELENA NEREYDA</v>
          </cell>
          <cell r="L1352" t="str">
            <v>CONFORME&lt;br/&gt;NOTIFICADO A LA EMPRESA</v>
          </cell>
          <cell r="O1352">
            <v>600000</v>
          </cell>
        </row>
        <row r="1353">
          <cell r="A1353" t="str">
            <v>01909-2017</v>
          </cell>
          <cell r="B1353">
            <v>7114</v>
          </cell>
          <cell r="C1353" t="str">
            <v>EIA-d</v>
          </cell>
          <cell r="D1353">
            <v>42857</v>
          </cell>
          <cell r="E1353">
            <v>2017</v>
          </cell>
          <cell r="F1353">
            <v>5</v>
          </cell>
          <cell r="G1353" t="str">
            <v>COMPAÑIA MINERA ARES S.A.C.</v>
          </cell>
          <cell r="H1353" t="str">
            <v>PALLANCATA</v>
          </cell>
          <cell r="I1353" t="str">
            <v>Segunda MEIA - Ampliación a 3000 de la U.O. PALLANCATA</v>
          </cell>
          <cell r="J1353" t="str">
            <v>*030406&lt;br&gt;APURIMAC-AYMARAES-COTARUSE,*050703&lt;br&gt;AYACUCHO-PARINACOCHAS-CORONEL CASTAÑEDA</v>
          </cell>
          <cell r="K1353" t="str">
            <v>*382&lt;br&gt;ZZ_SENACE PÉREZ NUÑEZ, FABIÁN,*489&lt;br&gt;ZZ_SENACE TREJO PANTOJA, CYNTHIA KELLY,*488&lt;br&gt;ZZ_SENACE TELLO COCHACHEZ, MARCO ANTONIO,*487&lt;br&gt;ZZ_SENACE SILVA ELIZALDE, ARTURO,*451&lt;br&gt;ZZ_SENACE QUISPE SULCA, JHONNY IBAN,*432&lt;br&gt;ZZ_SENACE VARGAS-MACH, MARTHA YACKELINE ,*416&lt;br&gt;ZZ_SENACE BREÑA TORRES, MILVA GRACIELA,*415&lt;br&gt;ZZ_SENACE BEATRIZ HUAMANI PAUCCARA,*413&lt;br&gt;ZZ_SENACE ATARAMA MORI,DANNY EDUARDO,*390&lt;br&gt;ZZ_SENACE SIANCAS GOMEZ, WESLY</v>
          </cell>
          <cell r="L1353" t="str">
            <v>APROBADO&lt;br/&gt;NOTIFICADO A LA EMPRESA</v>
          </cell>
          <cell r="O1353">
            <v>39000000</v>
          </cell>
          <cell r="P1353" t="str">
            <v>USD</v>
          </cell>
        </row>
        <row r="1354">
          <cell r="A1354">
            <v>2897667</v>
          </cell>
          <cell r="B1354">
            <v>7151</v>
          </cell>
          <cell r="C1354" t="str">
            <v>ITS</v>
          </cell>
          <cell r="D1354">
            <v>43502</v>
          </cell>
          <cell r="E1354">
            <v>2019</v>
          </cell>
          <cell r="F1354">
            <v>2</v>
          </cell>
          <cell r="G1354" t="str">
            <v>COMPAÑIA MINERA ARES S.A.C.</v>
          </cell>
          <cell r="H1354" t="str">
            <v>ARCATA</v>
          </cell>
          <cell r="I1354" t="str">
            <v>SEGUNDO INFORME TECNICO SUSTENTATORIO DEL ESTUDIO DE IMPACTO AMBIENTAL SEMIDETALLADO DEL PROYECTO DE EXPLORACION ARCATA</v>
          </cell>
          <cell r="J1354" t="str">
            <v>*040603&lt;br&gt;AREQUIPA-CONDESUYOS-CAYARANI</v>
          </cell>
          <cell r="K1354" t="str">
            <v>*1&lt;br&gt;ACEVEDO FERNANDEZ ELIAS,*599&lt;br&gt;CHUQUIMANTARI ARTEAGA,RUDDY ANDRE,*598&lt;br&gt;CERNA GARCÍA, ROXANA ERIKA,*584&lt;br&gt;QUIROZ AHUANARI, CHARLEE JHON (APOYO),*311&lt;br&gt;ROJAS VALLADARES, TANIA LUPE,*220&lt;br&gt;VILLACORTA OLAZA MARCO ANTONIO</v>
          </cell>
          <cell r="L1354" t="str">
            <v>CONFORME&lt;br/&gt;NOTIFICADO A LA EMPRESA</v>
          </cell>
          <cell r="M1354" t="str">
            <v>ResDirec-0056-2019/MEM-DGAAM</v>
          </cell>
          <cell r="N1354" t="str">
            <v>26/04/2019</v>
          </cell>
          <cell r="O1354">
            <v>300000</v>
          </cell>
        </row>
        <row r="1355">
          <cell r="A1355" t="str">
            <v>M-ITS-00349-2018</v>
          </cell>
          <cell r="B1355">
            <v>7170</v>
          </cell>
          <cell r="C1355" t="str">
            <v>ITS</v>
          </cell>
          <cell r="D1355">
            <v>43441</v>
          </cell>
          <cell r="E1355">
            <v>2018</v>
          </cell>
          <cell r="F1355">
            <v>12</v>
          </cell>
          <cell r="G1355" t="str">
            <v>COMPAÑIA MINERA ARES S.A.C.</v>
          </cell>
          <cell r="I1355" t="str">
            <v>TERCER ITS DE LA 2DA MODIFICACIÓN DEL ESTUDIO DE IMPACTO AMBIENTAL DE LA U.O. PALLANCATA</v>
          </cell>
          <cell r="L1355" t="str">
            <v>CONFORME</v>
          </cell>
          <cell r="M1355" t="str">
            <v>ResDirec-0357-2017/MEM-DGAAM</v>
          </cell>
          <cell r="N1355" t="str">
            <v>20/12/2017</v>
          </cell>
          <cell r="O1355">
            <v>100000</v>
          </cell>
        </row>
        <row r="1356">
          <cell r="A1356">
            <v>2936505</v>
          </cell>
          <cell r="B1356">
            <v>7232</v>
          </cell>
          <cell r="C1356" t="str">
            <v>ITS</v>
          </cell>
          <cell r="D1356">
            <v>43608</v>
          </cell>
          <cell r="E1356">
            <v>2019</v>
          </cell>
          <cell r="F1356">
            <v>5</v>
          </cell>
          <cell r="G1356" t="str">
            <v>COMPAÑIA MINERA ARES S.A.C.</v>
          </cell>
          <cell r="H1356" t="str">
            <v>PALCA</v>
          </cell>
          <cell r="I1356" t="str">
            <v>PRIMER INFORME TÉCNICO SUSTENTATORIO DE LA DIA DEL PROYECTO DE EXPLORACIÓN PALCA</v>
          </cell>
          <cell r="J1356" t="str">
            <v>*050703&lt;br&gt;AYACUCHO-PARINACOCHAS-CORONEL CASTAÑEDA</v>
          </cell>
          <cell r="K1356" t="str">
            <v>*221&lt;br&gt;SANGA YAMPASI WILSON WILFREDO,*645&lt;br&gt;CINTHYA ESCATE AMPUERO,*641&lt;br&gt;ALEGRE BUSTAMANTE, LAURA MELISSA,*610&lt;br&gt;FARFAN REYES MIRIAM ELIZABETH,*601&lt;br&gt;SARMIENTO MEJIA, HENRY DANIEL,*599&lt;br&gt;CHUQUIMANTARI ARTEAGA,RUDDY ANDRE,*313&lt;br&gt;LOPEZ FLORES, ROSSANA</v>
          </cell>
          <cell r="L1356" t="str">
            <v>CONFORME</v>
          </cell>
          <cell r="O1356">
            <v>50000</v>
          </cell>
        </row>
        <row r="1357">
          <cell r="A1357">
            <v>2941354</v>
          </cell>
          <cell r="B1357">
            <v>7233</v>
          </cell>
          <cell r="C1357" t="str">
            <v>ITS</v>
          </cell>
          <cell r="D1357">
            <v>43622</v>
          </cell>
          <cell r="E1357">
            <v>2019</v>
          </cell>
          <cell r="F1357">
            <v>6</v>
          </cell>
          <cell r="G1357" t="str">
            <v>COMPAÑIA MINERA ARES S.A.C.</v>
          </cell>
          <cell r="H1357" t="str">
            <v>PABLO SUR</v>
          </cell>
          <cell r="I1357" t="str">
            <v>PRIMER INFORME TÉCNICO SUSTENTATORIO DE LA DIA DEL PROYECTO DE EXPLORACIÓN PABLO SUR</v>
          </cell>
          <cell r="J1357" t="str">
            <v>*050703&lt;br&gt;AYACUCHO-PARINACOCHAS-CORONEL CASTAÑEDA</v>
          </cell>
          <cell r="K1357" t="str">
            <v>*1&lt;br&gt;ACEVEDO FERNANDEZ ELIAS,*646&lt;br&gt;Mercedes del pilar villar Vasquez,*615&lt;br&gt;FIGUEROA REINOSO, LUIS ALBERTO,*599&lt;br&gt;CHUQUIMANTARI ARTEAGA,RUDDY ANDRE,*584&lt;br&gt;QUIROZ AHUANARI, CHARLEE JHON (APOYO),*570&lt;br&gt;PEREZ BALDEON KAREN GRACIELA,*311&lt;br&gt;ROJAS VALLADARES, TANIA LUPE,*220&lt;br&gt;VILLACORTA OLAZA MARCO ANTONIO</v>
          </cell>
          <cell r="L1357" t="str">
            <v>NO CONFORME&lt;br/&gt;NOTIFICADO A LA EMPRESA</v>
          </cell>
          <cell r="M1357" t="str">
            <v>ResDirec-0151-2019/MINEM-DGAAM, ResDirec-0283-2017/MEM-DGAAM</v>
          </cell>
          <cell r="N1357" t="str">
            <v>03/10/2017, 28/08/2019</v>
          </cell>
          <cell r="O1357">
            <v>40000</v>
          </cell>
        </row>
        <row r="1358">
          <cell r="A1358">
            <v>2977346</v>
          </cell>
          <cell r="B1358">
            <v>7240</v>
          </cell>
          <cell r="C1358" t="str">
            <v>ITS</v>
          </cell>
          <cell r="D1358">
            <v>43724</v>
          </cell>
          <cell r="E1358">
            <v>2019</v>
          </cell>
          <cell r="F1358">
            <v>9</v>
          </cell>
          <cell r="G1358" t="str">
            <v>COMPAÑIA MINERA ARES S.A.C.</v>
          </cell>
          <cell r="H1358" t="str">
            <v>PABLO SUR</v>
          </cell>
          <cell r="I1358" t="str">
            <v>PRIMER INFORME TÉCNICO SUSTENTARIO DE LA DIA DEL PROYECTO DE EXPLORACIÓN PABLO SUR</v>
          </cell>
          <cell r="J1358" t="str">
            <v>*050703&lt;br&gt;AYACUCHO-PARINACOCHAS-CORONEL CASTAÑEDA</v>
          </cell>
          <cell r="K1358" t="str">
            <v>*1&lt;br&gt;ACEVEDO FERNANDEZ ELIAS,*676&lt;br&gt;VILLAR VASQUEZ MERCEDES DEL PILAR,*673&lt;br&gt;LIBERATO SOLANO JEAN CUTTER,*646&lt;br&gt;Mercedes del pilar villar Vasquez,*610&lt;br&gt;FARFAN REYES MIRIAM ELIZABETH,*311&lt;br&gt;ROJAS VALLADARES, TANIA LUPE,*220&lt;br&gt;VILLACORTA OLAZA MARCO ANTONIO,*25&lt;br&gt;PRADO VELASQUEZ ALFONSO</v>
          </cell>
          <cell r="L1358" t="str">
            <v>CONFORME&lt;br/&gt;NOTIFICADO A LA EMPRESA</v>
          </cell>
          <cell r="O1358">
            <v>50000</v>
          </cell>
        </row>
        <row r="1359">
          <cell r="A1359">
            <v>2988359</v>
          </cell>
          <cell r="B1359">
            <v>7248</v>
          </cell>
          <cell r="C1359" t="str">
            <v>ITS</v>
          </cell>
          <cell r="D1359">
            <v>43759</v>
          </cell>
          <cell r="E1359">
            <v>2019</v>
          </cell>
          <cell r="F1359">
            <v>10</v>
          </cell>
          <cell r="G1359" t="str">
            <v>COMPAÑIA MINERA ARES S.A.C.</v>
          </cell>
          <cell r="I1359" t="str">
            <v>TERCER INFORME TÉCNICO SUSTENTATORIO DEL EIASD DEL PROYECTO DE EXPLORACIÓN INMACULADA</v>
          </cell>
          <cell r="J1359" t="str">
            <v>*050806&lt;br&gt;AYACUCHO-PAUCAR DEL SARA SARA-OYOLO</v>
          </cell>
          <cell r="K1359" t="str">
            <v>*1&lt;br&gt;ACEVEDO FERNANDEZ ELIAS,*676&lt;br&gt;VILLAR VASQUEZ MERCEDES DEL PILAR,*673&lt;br&gt;LIBERATO SOLANO JEAN CUTTER,*311&lt;br&gt;ROJAS VALLADARES, TANIA LUPE,*25&lt;br&gt;PRADO VELASQUEZ ALFONSO</v>
          </cell>
          <cell r="L1359" t="str">
            <v>CONFORME</v>
          </cell>
          <cell r="O1359">
            <v>55000</v>
          </cell>
        </row>
        <row r="1360">
          <cell r="A1360">
            <v>3036201</v>
          </cell>
          <cell r="B1360">
            <v>7268</v>
          </cell>
          <cell r="C1360" t="str">
            <v>ITS</v>
          </cell>
          <cell r="D1360">
            <v>43945</v>
          </cell>
          <cell r="E1360">
            <v>2020</v>
          </cell>
          <cell r="F1360">
            <v>4</v>
          </cell>
          <cell r="G1360" t="str">
            <v>COMPAÑIA MINERA ARES S.A.C.</v>
          </cell>
          <cell r="H1360" t="str">
            <v>SELENE - MARCO IV - HUACHUHUILCA</v>
          </cell>
          <cell r="I1360" t="str">
            <v xml:space="preserve">Primer Informe Técnico Sustentatorio al Plan de Cierre de la U.M. Selene-Marco IV Huachuhuilca </v>
          </cell>
          <cell r="J1360" t="str">
            <v>*030406&lt;br&gt;APURIMAC-AYMARAES-COTARUSE</v>
          </cell>
          <cell r="K1360" t="str">
            <v>*1&lt;br&gt;ACEVEDO FERNANDEZ ELIAS,*676&lt;br&gt;VILLAR VASQUEZ MERCEDES DEL PILAR,*311&lt;br&gt;ROJAS VALLADARES, TANIA LUPE,*25&lt;br&gt;PRADO VELASQUEZ ALFONSO</v>
          </cell>
          <cell r="L1360" t="str">
            <v>NO CONFORME</v>
          </cell>
          <cell r="O1360">
            <v>638382</v>
          </cell>
        </row>
        <row r="1361">
          <cell r="A1361">
            <v>3040471</v>
          </cell>
          <cell r="B1361">
            <v>7386</v>
          </cell>
          <cell r="C1361" t="str">
            <v>ITS</v>
          </cell>
          <cell r="D1361">
            <v>43977</v>
          </cell>
          <cell r="E1361">
            <v>2020</v>
          </cell>
          <cell r="F1361">
            <v>5</v>
          </cell>
          <cell r="G1361" t="str">
            <v>COMPAÑIA MINERA ARES S.A.C.</v>
          </cell>
          <cell r="H1361" t="str">
            <v>CORINA</v>
          </cell>
          <cell r="I1361" t="str">
            <v>SEGUNDO ITS DE LA DIA DEL PROYECTO DE EXPLORACION CORINA</v>
          </cell>
          <cell r="J1361" t="str">
            <v>*030304&lt;br&gt;APURIMAC-ANTABAMBA-JUAN ESPINOZA MEDRANO,*030406&lt;br&gt;APURIMAC-AYMARAES-COTARUSE</v>
          </cell>
          <cell r="K1361" t="str">
            <v>*25&lt;br&gt;PRADO VELASQUEZ ALFONSO,*688&lt;br&gt;COTITO LEZAMA STEFANY ARACELY (Apoyo),*684&lt;br&gt;MARTEL GORA MIGUEL LUIS,*671&lt;br&gt;CUBAS PARIMANGO LORENZO JARED,*610&lt;br&gt;FARFAN REYES MIRIAM ELIZABETH</v>
          </cell>
          <cell r="L1361" t="str">
            <v>CONFORME&lt;br/&gt;NOTIFICADO A LA EMPRESA</v>
          </cell>
          <cell r="M1361" t="str">
            <v>ResDirec-0073-2019/MEM-DGAAM</v>
          </cell>
          <cell r="N1361" t="str">
            <v>22/05/2019</v>
          </cell>
          <cell r="O1361">
            <v>3400000</v>
          </cell>
        </row>
        <row r="1362">
          <cell r="A1362">
            <v>3107751</v>
          </cell>
          <cell r="B1362">
            <v>7403</v>
          </cell>
          <cell r="C1362" t="str">
            <v>ITS</v>
          </cell>
          <cell r="D1362">
            <v>44196</v>
          </cell>
          <cell r="E1362">
            <v>2020</v>
          </cell>
          <cell r="F1362">
            <v>12</v>
          </cell>
          <cell r="G1362" t="str">
            <v>COMPAÑIA MINERA ARES S.A.C.</v>
          </cell>
          <cell r="H1362" t="str">
            <v>SELENE - MARCO IV - HUACHUHUILCA</v>
          </cell>
          <cell r="I1362" t="str">
            <v>ACTUALIZACION DEL PLAN DE CIERRE SELENE MARCO IV HUACHOHUILCA</v>
          </cell>
          <cell r="J1362" t="str">
            <v>*030406&lt;br&gt;APURIMAC-AYMARAES-COTARUSE</v>
          </cell>
          <cell r="K1362" t="str">
            <v>*1&lt;br&gt;ACEVEDO FERNANDEZ ELIAS,*684&lt;br&gt;MARTEL GORA MIGUEL LUIS,*311&lt;br&gt;ROJAS VALLADARES, TANIA LUPE,*220&lt;br&gt;VILLACORTA OLAZA MARCO ANTONIO</v>
          </cell>
          <cell r="L1362" t="str">
            <v>PENDIENTE DE NOTA ATENCION</v>
          </cell>
          <cell r="O1362">
            <v>628382</v>
          </cell>
        </row>
        <row r="1363">
          <cell r="A1363" t="str">
            <v>00133-2018</v>
          </cell>
          <cell r="B1363">
            <v>7459</v>
          </cell>
          <cell r="C1363" t="str">
            <v>EIA-d</v>
          </cell>
          <cell r="D1363">
            <v>43107</v>
          </cell>
          <cell r="E1363">
            <v>2018</v>
          </cell>
          <cell r="F1363">
            <v>1</v>
          </cell>
          <cell r="G1363" t="str">
            <v>COMPAÑIA MINERA ARES S.A.C.</v>
          </cell>
          <cell r="H1363" t="str">
            <v>ARCATA</v>
          </cell>
          <cell r="I1363" t="str">
            <v>MODIFICACION DE ESTUDIO DE IMPACTO AMBIENTAL DE LA UNIDAD MINERA ARCATA</v>
          </cell>
          <cell r="K1363" t="str">
            <v>*482&lt;br&gt;ZZ_SENACE MARTEL GORA, MIGUEL LUIS,*586&lt;br&gt;MENDOZA MORI, MELISSA LILIANA,*574&lt;br&gt;JOSE ALEJANDRO ZEGARRA</v>
          </cell>
          <cell r="L1363" t="str">
            <v>APROBADO</v>
          </cell>
          <cell r="O1363">
            <v>568041236</v>
          </cell>
          <cell r="P1363" t="str">
            <v>USD</v>
          </cell>
        </row>
        <row r="1364">
          <cell r="A1364">
            <v>2988279</v>
          </cell>
          <cell r="B1364">
            <v>8169</v>
          </cell>
          <cell r="C1364" t="str">
            <v>PC</v>
          </cell>
          <cell r="D1364">
            <v>43759</v>
          </cell>
          <cell r="E1364">
            <v>2019</v>
          </cell>
          <cell r="F1364">
            <v>10</v>
          </cell>
          <cell r="G1364" t="str">
            <v>COMPAÑIA MINERA ARES S.A.C.</v>
          </cell>
          <cell r="H1364" t="str">
            <v>SIPAN</v>
          </cell>
          <cell r="I1364" t="str">
            <v>ACTUALIZACIÓN DEL PLAN DE CIERRE DE LA UM SIPÁN (2019)</v>
          </cell>
          <cell r="J1364" t="str">
            <v>*061107&lt;br&gt;CAJAMARCA-SAN MIGUEL-LLAPA</v>
          </cell>
          <cell r="K1364" t="str">
            <v>*9&lt;br&gt;CAMPOS DIAZ LUIS,*683&lt;br&gt;LA ROSA ORBEZO NOHELIA THAIS,*672&lt;br&gt;TRUJILLO ESPINOZA JANETT GUISSELA,*610&lt;br&gt;FARFAN REYES MIRIAM ELIZABETH,*188&lt;br&gt;PORTILLA CORNEJO MATEO,*128&lt;br&gt;ESTELA SILVA MELANIO,*34&lt;br&gt;BEDRIÑANA RIOS ABAD</v>
          </cell>
          <cell r="L1364" t="str">
            <v>EVALUACIÓN</v>
          </cell>
          <cell r="O1364">
            <v>0</v>
          </cell>
          <cell r="P1364" t="str">
            <v>USD</v>
          </cell>
        </row>
        <row r="1365">
          <cell r="A1365">
            <v>2999384</v>
          </cell>
          <cell r="B1365">
            <v>8221</v>
          </cell>
          <cell r="C1365" t="str">
            <v>EIAsd</v>
          </cell>
          <cell r="D1365">
            <v>43798</v>
          </cell>
          <cell r="E1365">
            <v>2019</v>
          </cell>
          <cell r="F1365">
            <v>11</v>
          </cell>
          <cell r="G1365" t="str">
            <v>COMPAÑIA MINERA ARES S.A.C.</v>
          </cell>
          <cell r="H1365" t="str">
            <v>ARCATA</v>
          </cell>
          <cell r="I1365" t="str">
            <v>MODIFICACIÓN DEL ESTUDIO DE IMPACTO AMBIENTAL SEMIDETALLADO DEL PROYECTO DE EXPLORACION ARCATA</v>
          </cell>
          <cell r="J1365" t="str">
            <v>*040603&lt;br&gt;AREQUIPA-CONDESUYOS-CAYARANI</v>
          </cell>
          <cell r="K1365" t="str">
            <v>*1&lt;br&gt;ACEVEDO FERNANDEZ ELIAS,*677&lt;br&gt;SERVAN VARGAS MARIO,*676&lt;br&gt;VILLAR VASQUEZ MERCEDES DEL PILAR,*669&lt;br&gt;PARAVECINO SANTIAGO MARILU,*641&lt;br&gt;ALEGRE BUSTAMANTE, LAURA MELISSA,*311&lt;br&gt;ROJAS VALLADARES, TANIA LUPE,*25&lt;br&gt;PRADO VELASQUEZ ALFONSO</v>
          </cell>
          <cell r="L1365" t="str">
            <v>APROBADO&lt;br/&gt;NOTIFICADO A LA EMPRESA</v>
          </cell>
          <cell r="M1365" t="str">
            <v>ResDirec-0090-2020/MINEM-DGAAM</v>
          </cell>
          <cell r="N1365" t="str">
            <v>04/08/2020</v>
          </cell>
          <cell r="O1365">
            <v>5300000</v>
          </cell>
          <cell r="P1365" t="str">
            <v>USD</v>
          </cell>
        </row>
        <row r="1366">
          <cell r="A1366">
            <v>3010397</v>
          </cell>
          <cell r="B1366">
            <v>8316</v>
          </cell>
          <cell r="C1366" t="str">
            <v>PAD</v>
          </cell>
          <cell r="D1366">
            <v>43838</v>
          </cell>
          <cell r="E1366">
            <v>2020</v>
          </cell>
          <cell r="F1366">
            <v>1</v>
          </cell>
          <cell r="G1366" t="str">
            <v>COMPAÑIA MINERA ARES S.A.C.</v>
          </cell>
          <cell r="H1366" t="str">
            <v>ARCATA</v>
          </cell>
          <cell r="I1366" t="str">
            <v>PLAN AMBIENTAL DETALLADO DE LA UNIDAD EN CESE ARCATA</v>
          </cell>
          <cell r="J1366" t="str">
            <v>*040603&lt;br&gt;AREQUIPA-CONDESUYOS-CAYARANI</v>
          </cell>
          <cell r="K1366" t="str">
            <v>*1&lt;br&gt;ACEVEDO FERNANDEZ ELIAS,*676&lt;br&gt;VILLAR VASQUEZ MERCEDES DEL PILAR,*311&lt;br&gt;ROJAS VALLADARES, TANIA LUPE</v>
          </cell>
          <cell r="L1366" t="str">
            <v>APROBADO&lt;br/&gt;NOTIFICADO A LA EMPRESA</v>
          </cell>
          <cell r="M1366" t="str">
            <v>ResDirec-0107-2020/MINEM-DGAAM</v>
          </cell>
          <cell r="N1366" t="str">
            <v>25/08/2020</v>
          </cell>
          <cell r="O1366">
            <v>94870</v>
          </cell>
          <cell r="P1366" t="str">
            <v>USD</v>
          </cell>
        </row>
        <row r="1367">
          <cell r="A1367">
            <v>3010398</v>
          </cell>
          <cell r="B1367">
            <v>8341</v>
          </cell>
          <cell r="C1367" t="str">
            <v>PAD</v>
          </cell>
          <cell r="D1367">
            <v>43838</v>
          </cell>
          <cell r="E1367">
            <v>2020</v>
          </cell>
          <cell r="F1367">
            <v>1</v>
          </cell>
          <cell r="G1367" t="str">
            <v>COMPAÑIA MINERA ARES S.A.C.</v>
          </cell>
          <cell r="H1367" t="str">
            <v>ARES</v>
          </cell>
          <cell r="I1367" t="str">
            <v>PLAN AMBIENTAL DETALLADO DE LA UNIDAD EN CIERRE ARES</v>
          </cell>
          <cell r="J1367" t="str">
            <v>*040409&lt;br&gt;AREQUIPA-CASTILLA-ORCOPAMPA</v>
          </cell>
          <cell r="K1367" t="str">
            <v>*1&lt;br&gt;ACEVEDO FERNANDEZ ELIAS,*676&lt;br&gt;VILLAR VASQUEZ MERCEDES DEL PILAR,*311&lt;br&gt;ROJAS VALLADARES, TANIA LUPE</v>
          </cell>
          <cell r="L1367" t="str">
            <v>APROBADO&lt;br/&gt;NOTIFICADO A LA EMPRESA</v>
          </cell>
          <cell r="M1367" t="str">
            <v>ResDirec-0095-2020/MINEM-DGAAM</v>
          </cell>
          <cell r="N1367" t="str">
            <v>07/08/2020</v>
          </cell>
          <cell r="O1367">
            <v>33000</v>
          </cell>
          <cell r="P1367" t="str">
            <v>USD</v>
          </cell>
        </row>
        <row r="1368">
          <cell r="A1368">
            <v>3010442</v>
          </cell>
          <cell r="B1368">
            <v>8344</v>
          </cell>
          <cell r="C1368" t="str">
            <v>PAD</v>
          </cell>
          <cell r="D1368">
            <v>43838</v>
          </cell>
          <cell r="E1368">
            <v>2020</v>
          </cell>
          <cell r="F1368">
            <v>1</v>
          </cell>
          <cell r="G1368" t="str">
            <v>COMPAÑIA MINERA ARES S.A.C.</v>
          </cell>
          <cell r="H1368" t="str">
            <v>SELENE EXPLORADOR</v>
          </cell>
          <cell r="I1368" t="str">
            <v>PLAN AMBIENTAL DETALLADO DE LA UNIDAD OPERATIVA SELENE EXPLORADOR</v>
          </cell>
          <cell r="J1368" t="str">
            <v>*030406&lt;br&gt;APURIMAC-AYMARAES-COTARUSE</v>
          </cell>
          <cell r="K1368" t="str">
            <v>*1&lt;br&gt;ACEVEDO FERNANDEZ ELIAS,*676&lt;br&gt;VILLAR VASQUEZ MERCEDES DEL PILAR,*311&lt;br&gt;ROJAS VALLADARES, TANIA LUPE</v>
          </cell>
          <cell r="L1368" t="str">
            <v>APROBADO&lt;br/&gt;NOTIFICADO A LA EMPRESA</v>
          </cell>
          <cell r="M1368" t="str">
            <v>ResDirec-0172-2020/MINEM-DGAAM</v>
          </cell>
          <cell r="N1368" t="str">
            <v>18/12/2020</v>
          </cell>
          <cell r="O1368">
            <v>132000</v>
          </cell>
          <cell r="P1368" t="str">
            <v>USD</v>
          </cell>
        </row>
        <row r="1369">
          <cell r="A1369">
            <v>3010410</v>
          </cell>
          <cell r="B1369">
            <v>8360</v>
          </cell>
          <cell r="C1369" t="str">
            <v>PAD</v>
          </cell>
          <cell r="D1369">
            <v>43838</v>
          </cell>
          <cell r="E1369">
            <v>2020</v>
          </cell>
          <cell r="F1369">
            <v>1</v>
          </cell>
          <cell r="G1369" t="str">
            <v>COMPAÑIA MINERA ARES S.A.C.</v>
          </cell>
          <cell r="H1369" t="str">
            <v>PALLANCATA</v>
          </cell>
          <cell r="I1369" t="str">
            <v>PLAN AMBIENTAL DETALLADO DE LA U.O. PALLANCATA</v>
          </cell>
          <cell r="J1369" t="str">
            <v>*030406&lt;br&gt;APURIMAC-AYMARAES-COTARUSE,*050703&lt;br&gt;AYACUCHO-PARINACOCHAS-CORONEL CASTAÑEDA</v>
          </cell>
          <cell r="K1369" t="str">
            <v>*617&lt;br&gt;QUISPE CLEMENTE, KARLA BRIGHITT,*618&lt;br&gt;BERROSPI GALINDO ROSA CATHERINE</v>
          </cell>
          <cell r="L1369" t="str">
            <v>EVALUACIÓN</v>
          </cell>
          <cell r="O1369">
            <v>78000</v>
          </cell>
          <cell r="P1369" t="str">
            <v>USD</v>
          </cell>
        </row>
        <row r="1370">
          <cell r="A1370">
            <v>3010399</v>
          </cell>
          <cell r="B1370">
            <v>8362</v>
          </cell>
          <cell r="C1370" t="str">
            <v>PAD</v>
          </cell>
          <cell r="D1370">
            <v>43838</v>
          </cell>
          <cell r="E1370">
            <v>2020</v>
          </cell>
          <cell r="F1370">
            <v>1</v>
          </cell>
          <cell r="G1370" t="str">
            <v>COMPAÑIA MINERA ARES S.A.C.</v>
          </cell>
          <cell r="H1370" t="str">
            <v>INMACULADA</v>
          </cell>
          <cell r="I1370" t="str">
            <v>PLAN AMBIENTAL DETALLADO DE LA UNIDAD OPERATIVA INMACULADA</v>
          </cell>
          <cell r="J1370" t="str">
            <v>*050806&lt;br&gt;AYACUCHO-PAUCAR DEL SARA SARA-OYOLO</v>
          </cell>
          <cell r="K1370" t="str">
            <v>*221&lt;br&gt;SANGA YAMPASI WILSON WILFREDO,*687&lt;br&gt;CISNEROS PRADO ELIZABETH (Apoyo),*668&lt;br&gt;MEJIA ISIDRO JHONNY ANIVAL,*645&lt;br&gt;CINTHYA ESCATE AMPUERO,*641&lt;br&gt;ALEGRE BUSTAMANTE, LAURA MELISSA</v>
          </cell>
          <cell r="L1370" t="str">
            <v>APROBADO&lt;br/&gt;NOTIFICADO A LA EMPRESA</v>
          </cell>
          <cell r="M1370" t="str">
            <v>ResDirec-0061-2020/MINEM-DGAAM</v>
          </cell>
          <cell r="N1370" t="str">
            <v>04/06/2020</v>
          </cell>
          <cell r="O1370">
            <v>59000</v>
          </cell>
          <cell r="P1370" t="str">
            <v>USD</v>
          </cell>
        </row>
        <row r="1371">
          <cell r="A1371">
            <v>3021756</v>
          </cell>
          <cell r="B1371">
            <v>8416</v>
          </cell>
          <cell r="C1371" t="str">
            <v>PC</v>
          </cell>
          <cell r="D1371">
            <v>43872</v>
          </cell>
          <cell r="E1371">
            <v>2020</v>
          </cell>
          <cell r="F1371">
            <v>2</v>
          </cell>
          <cell r="G1371" t="str">
            <v>COMPAÑIA MINERA ARES S.A.C.</v>
          </cell>
          <cell r="H1371" t="str">
            <v>ARES</v>
          </cell>
          <cell r="I1371" t="str">
            <v>SEGUNDA MODIFICACIÓN DEL PLAN DE CIERRE DE MINAS DE LA UM ARES</v>
          </cell>
          <cell r="J1371" t="str">
            <v>*040409&lt;br&gt;AREQUIPA-CASTILLA-ORCOPAMPA</v>
          </cell>
          <cell r="K1371" t="str">
            <v>*9&lt;br&gt;CAMPOS DIAZ LUIS,*683&lt;br&gt;LA ROSA ORBEZO NOHELIA THAIS,*672&lt;br&gt;TRUJILLO ESPINOZA JANETT GUISSELA,*664&lt;br&gt;ARANDA SALAZAR SANTIAGO JOSUE (apoyo),*188&lt;br&gt;PORTILLA CORNEJO MATEO,*128&lt;br&gt;ESTELA SILVA MELANIO,*34&lt;br&gt;BEDRIÑANA RIOS ABAD,*25&lt;br&gt;PRADO VELASQUEZ ALFONSO</v>
          </cell>
          <cell r="L1371" t="str">
            <v>APROBADO&lt;br/&gt;NOTIFICADO A LA EMPRESA</v>
          </cell>
          <cell r="M1371" t="str">
            <v>ResDirec-0077-2020/MINEM-DGAAM</v>
          </cell>
          <cell r="N1371" t="str">
            <v>14/07/2020</v>
          </cell>
          <cell r="O1371">
            <v>0</v>
          </cell>
          <cell r="P1371" t="str">
            <v>USD</v>
          </cell>
        </row>
        <row r="1372">
          <cell r="A1372">
            <v>3095514</v>
          </cell>
          <cell r="B1372">
            <v>8546</v>
          </cell>
          <cell r="C1372" t="str">
            <v>FTA</v>
          </cell>
          <cell r="D1372">
            <v>44154</v>
          </cell>
          <cell r="E1372">
            <v>2020</v>
          </cell>
          <cell r="F1372">
            <v>11</v>
          </cell>
          <cell r="G1372" t="str">
            <v>COMPAÑIA MINERA ARES S.A.C.</v>
          </cell>
          <cell r="H1372" t="str">
            <v>MINASCUCHO</v>
          </cell>
          <cell r="I1372" t="str">
            <v>PROYECTO DE EXPLORACIÓN MINASCUCHO</v>
          </cell>
          <cell r="J1372" t="str">
            <v>*050704&lt;br&gt;AYACUCHO-PARINACOCHAS-PACAPAUSA,*050707&lt;br&gt;AYACUCHO-PARINACOCHAS-SAN FRANCISCO DE RAVACAYCO</v>
          </cell>
          <cell r="K1372" t="str">
            <v>*610&lt;br&gt;FARFAN REYES MIRIAM ELIZABETH,*703&lt;br&gt;CAMAN SANTILLANA, REINHARD OLENKO,*688&lt;br&gt;COTITO LEZAMA STEFANY ARACELY (Apoyo),*684&lt;br&gt;MARTEL GORA MIGUEL LUIS,*671&lt;br&gt;CUBAS PARIMANGO LORENZO JARED</v>
          </cell>
          <cell r="L1372" t="str">
            <v>DESAPROBADO&lt;br/&gt;NOTIFICADO A LA EMPRESA</v>
          </cell>
          <cell r="M1372" t="str">
            <v>ResDirec-0167-2020/MINEM-DGAAM</v>
          </cell>
          <cell r="N1372" t="str">
            <v>07/12/2020</v>
          </cell>
          <cell r="O1372">
            <v>57280</v>
          </cell>
          <cell r="P1372" t="str">
            <v>USD</v>
          </cell>
        </row>
        <row r="1373">
          <cell r="A1373">
            <v>3098742</v>
          </cell>
          <cell r="B1373">
            <v>8605</v>
          </cell>
          <cell r="C1373" t="str">
            <v>PC</v>
          </cell>
          <cell r="D1373">
            <v>44167</v>
          </cell>
          <cell r="E1373">
            <v>2020</v>
          </cell>
          <cell r="F1373">
            <v>12</v>
          </cell>
          <cell r="G1373" t="str">
            <v>COMPAÑIA MINERA ARES S.A.C.</v>
          </cell>
          <cell r="H1373" t="str">
            <v>INMACULADA</v>
          </cell>
          <cell r="I1373" t="str">
            <v>TERCERA MODIFICACIÓN DEL PLAN DE CIERRE DE LA UO INMACULADA</v>
          </cell>
          <cell r="J1373" t="str">
            <v>*050806&lt;br&gt;AYACUCHO-PAUCAR DEL SARA SARA-OYOLO</v>
          </cell>
          <cell r="K1373" t="str">
            <v>*9&lt;br&gt;CAMPOS DIAZ LUIS,*702&lt;br&gt;CARDENAS RODRIGUEZ CRISTINA ANTUANET,*684&lt;br&gt;MARTEL GORA MIGUEL LUIS,*672&lt;br&gt;TRUJILLO ESPINOZA JANETT GUISSELA,*188&lt;br&gt;PORTILLA CORNEJO MATEO,*128&lt;br&gt;ESTELA SILVA MELANIO,*34&lt;br&gt;BEDRIÑANA RIOS ABAD</v>
          </cell>
          <cell r="L1373" t="str">
            <v>EVALUACIÓN</v>
          </cell>
          <cell r="O1373">
            <v>0</v>
          </cell>
          <cell r="P1373" t="str">
            <v>USD</v>
          </cell>
        </row>
        <row r="1374">
          <cell r="A1374">
            <v>3106540</v>
          </cell>
          <cell r="B1374">
            <v>8609</v>
          </cell>
          <cell r="C1374" t="str">
            <v>PC</v>
          </cell>
          <cell r="D1374">
            <v>44193</v>
          </cell>
          <cell r="E1374">
            <v>2020</v>
          </cell>
          <cell r="F1374">
            <v>12</v>
          </cell>
          <cell r="G1374" t="str">
            <v>COMPAÑIA MINERA ARES S.A.C.</v>
          </cell>
          <cell r="H1374" t="str">
            <v>ARES</v>
          </cell>
          <cell r="I1374" t="str">
            <v>TERCERA MODIFICACIÓN DEL PLAN DE CIERRE DE MINA DE LA U.M. ARES</v>
          </cell>
          <cell r="J1374" t="str">
            <v>*040409&lt;br&gt;AREQUIPA-CASTILLA-ORCOPAMPA</v>
          </cell>
          <cell r="K1374" t="str">
            <v>*9&lt;br&gt;CAMPOS DIAZ LUIS,*702&lt;br&gt;CARDENAS RODRIGUEZ CRISTINA ANTUANET,*188&lt;br&gt;PORTILLA CORNEJO MATEO,*128&lt;br&gt;ESTELA SILVA MELANIO,*34&lt;br&gt;BEDRIÑANA RIOS ABAD</v>
          </cell>
          <cell r="L1374" t="str">
            <v>EVALUACIÓN</v>
          </cell>
          <cell r="O1374">
            <v>0</v>
          </cell>
          <cell r="P1374" t="str">
            <v>USD</v>
          </cell>
        </row>
        <row r="1375">
          <cell r="A1375">
            <v>3107368</v>
          </cell>
          <cell r="B1375">
            <v>8628</v>
          </cell>
          <cell r="C1375" t="str">
            <v>PC</v>
          </cell>
          <cell r="D1375">
            <v>44195</v>
          </cell>
          <cell r="E1375">
            <v>2020</v>
          </cell>
          <cell r="F1375">
            <v>12</v>
          </cell>
          <cell r="G1375" t="str">
            <v>COMPAÑIA MINERA ARES S.A.C.</v>
          </cell>
          <cell r="H1375" t="str">
            <v>ARCATA</v>
          </cell>
          <cell r="I1375" t="str">
            <v>ACTUALIZACIÓN DEL PLAN DE CIERRE DEL DEPÓSITO DE CONCENTRADOS MATARANI</v>
          </cell>
          <cell r="J1375" t="str">
            <v>*040704&lt;br&gt;AREQUIPA-ISLAY-ISLAY</v>
          </cell>
          <cell r="K1375" t="str">
            <v>*9&lt;br&gt;CAMPOS DIAZ LUIS,*702&lt;br&gt;CARDENAS RODRIGUEZ CRISTINA ANTUANET,*188&lt;br&gt;PORTILLA CORNEJO MATEO,*128&lt;br&gt;ESTELA SILVA MELANIO,*34&lt;br&gt;BEDRIÑANA RIOS ABAD</v>
          </cell>
          <cell r="L1375" t="str">
            <v>EVALUACIÓN</v>
          </cell>
          <cell r="O1375">
            <v>0</v>
          </cell>
          <cell r="P1375" t="str">
            <v>USD</v>
          </cell>
        </row>
        <row r="1376">
          <cell r="A1376">
            <v>1510079</v>
          </cell>
          <cell r="B1376">
            <v>1199</v>
          </cell>
          <cell r="C1376" t="str">
            <v>EIAsd</v>
          </cell>
          <cell r="D1376">
            <v>38363</v>
          </cell>
          <cell r="E1376">
            <v>2005</v>
          </cell>
          <cell r="F1376">
            <v>1</v>
          </cell>
          <cell r="G1376" t="str">
            <v>COMPAÑIA MINERA ARGENTO S.R.L.</v>
          </cell>
          <cell r="H1376" t="str">
            <v>CCARHUARAZO</v>
          </cell>
          <cell r="I1376" t="str">
            <v>EXPLORACION DE LA CONCESION MINERA PATACANCHA Nº 2</v>
          </cell>
          <cell r="J1376" t="str">
            <v>*050905&lt;br&gt;AYACUCHO-SUCRE-HUACAÑA</v>
          </cell>
          <cell r="K1376" t="str">
            <v>*1&lt;br&gt;ACEVEDO FERNANDEZ ELIAS</v>
          </cell>
          <cell r="L1376" t="str">
            <v>APROBADO</v>
          </cell>
          <cell r="P1376" t="str">
            <v>USD</v>
          </cell>
        </row>
        <row r="1377">
          <cell r="A1377">
            <v>34996</v>
          </cell>
          <cell r="B1377">
            <v>4310</v>
          </cell>
          <cell r="C1377" t="str">
            <v>EIA</v>
          </cell>
          <cell r="D1377">
            <v>35104</v>
          </cell>
          <cell r="E1377">
            <v>1996</v>
          </cell>
          <cell r="F1377">
            <v>2</v>
          </cell>
          <cell r="G1377" t="str">
            <v>COMPAÑIA MINERA ARGENTO S.R.L.</v>
          </cell>
          <cell r="H1377" t="str">
            <v>SELENE</v>
          </cell>
          <cell r="I1377" t="str">
            <v>PLANTA PILOTO DE BENEFICIO</v>
          </cell>
          <cell r="J1377" t="str">
            <v>*030406&lt;br&gt;APURIMAC-AYMARAES-COTARUSE</v>
          </cell>
          <cell r="K1377" t="str">
            <v>*29&lt;br&gt;ARCHIVO</v>
          </cell>
          <cell r="L1377" t="str">
            <v>APROBADO</v>
          </cell>
          <cell r="P1377" t="str">
            <v>USD</v>
          </cell>
        </row>
        <row r="1378">
          <cell r="A1378">
            <v>1575177</v>
          </cell>
          <cell r="B1378">
            <v>1356</v>
          </cell>
          <cell r="C1378" t="str">
            <v>DIA</v>
          </cell>
          <cell r="D1378">
            <v>38685</v>
          </cell>
          <cell r="E1378">
            <v>2005</v>
          </cell>
          <cell r="F1378">
            <v>11</v>
          </cell>
          <cell r="G1378" t="str">
            <v>COMPAÑIA MINERA ARGENTUM S.A.</v>
          </cell>
          <cell r="H1378" t="str">
            <v>GALERA</v>
          </cell>
          <cell r="I1378" t="str">
            <v>GALERA</v>
          </cell>
          <cell r="J1378" t="str">
            <v>*120805&lt;br&gt;JUNIN-YAULI-MOROCOCHA</v>
          </cell>
          <cell r="K1378" t="str">
            <v>*47&lt;br&gt;PINEDO CESAR</v>
          </cell>
          <cell r="L1378" t="str">
            <v>APROBADO</v>
          </cell>
          <cell r="P1378" t="str">
            <v>USD</v>
          </cell>
        </row>
        <row r="1379">
          <cell r="A1379">
            <v>1941987</v>
          </cell>
          <cell r="B1379">
            <v>2107</v>
          </cell>
          <cell r="C1379" t="str">
            <v>DIA</v>
          </cell>
          <cell r="D1379">
            <v>40142</v>
          </cell>
          <cell r="E1379">
            <v>2009</v>
          </cell>
          <cell r="F1379">
            <v>11</v>
          </cell>
          <cell r="G1379" t="str">
            <v>COMPAÑIA MINERA ARGENTUM S.A.</v>
          </cell>
          <cell r="H1379" t="str">
            <v>MOROCOCHA (UEA MANUELITA Y ANTICONA)</v>
          </cell>
          <cell r="I1379" t="str">
            <v>SAN ANTONIO</v>
          </cell>
          <cell r="J1379" t="str">
            <v>*120805&lt;br&gt;JUNIN-YAULI-MOROCOCHA</v>
          </cell>
          <cell r="K1379" t="str">
            <v>*25&lt;br&gt;PRADO VELASQUEZ ALFONSO</v>
          </cell>
          <cell r="L1379" t="str">
            <v>APROBADO&lt;br/&gt;NOTIFICADO A LA EMPRESA</v>
          </cell>
          <cell r="P1379" t="str">
            <v>USD</v>
          </cell>
        </row>
        <row r="1380">
          <cell r="A1380">
            <v>1999500</v>
          </cell>
          <cell r="B1380">
            <v>2209</v>
          </cell>
          <cell r="C1380" t="str">
            <v>DIA</v>
          </cell>
          <cell r="D1380">
            <v>40343</v>
          </cell>
          <cell r="E1380">
            <v>2010</v>
          </cell>
          <cell r="F1380">
            <v>6</v>
          </cell>
          <cell r="G1380" t="str">
            <v>COMPAÑIA MINERA ARGENTUM S.A.</v>
          </cell>
          <cell r="H1380" t="str">
            <v>MOROCOCHA (UEA MANUELITA Y ANTICONA)</v>
          </cell>
          <cell r="I1380" t="str">
            <v>SAN ANTONIO (MODIFICACION)</v>
          </cell>
          <cell r="J1380" t="str">
            <v>*120805&lt;br&gt;JUNIN-YAULI-MOROCOCHA</v>
          </cell>
          <cell r="K1380" t="str">
            <v>*8&lt;br&gt;BREÑA TORRES GRACIELA</v>
          </cell>
          <cell r="L1380" t="str">
            <v>APROBADO&lt;br/&gt;NOTIFICADO A LA EMPRESA</v>
          </cell>
          <cell r="P1380" t="str">
            <v>USD</v>
          </cell>
        </row>
        <row r="1381">
          <cell r="A1381">
            <v>2024706</v>
          </cell>
          <cell r="B1381">
            <v>2255</v>
          </cell>
          <cell r="C1381" t="str">
            <v>DIA</v>
          </cell>
          <cell r="D1381">
            <v>40429</v>
          </cell>
          <cell r="E1381">
            <v>2010</v>
          </cell>
          <cell r="F1381">
            <v>9</v>
          </cell>
          <cell r="G1381" t="str">
            <v>COMPAÑIA MINERA ARGENTUM S.A.</v>
          </cell>
          <cell r="H1381" t="str">
            <v>MOROCOCHA (UEA MANUELITA Y ANTICONA)</v>
          </cell>
          <cell r="I1381" t="str">
            <v>SANTA RITA</v>
          </cell>
          <cell r="J1381" t="str">
            <v>*120805&lt;br&gt;JUNIN-YAULI-MOROCOCHA</v>
          </cell>
          <cell r="K1381" t="str">
            <v>*8&lt;br&gt;BREÑA TORRES GRACIELA</v>
          </cell>
          <cell r="L1381" t="str">
            <v>NO PRESENTADO&lt;br/&gt;NOTIFICADO A LA EMPRESA</v>
          </cell>
          <cell r="P1381" t="str">
            <v>USD</v>
          </cell>
        </row>
        <row r="1382">
          <cell r="A1382">
            <v>2037599</v>
          </cell>
          <cell r="B1382">
            <v>2286</v>
          </cell>
          <cell r="C1382" t="str">
            <v>DIA</v>
          </cell>
          <cell r="D1382">
            <v>40476</v>
          </cell>
          <cell r="E1382">
            <v>2010</v>
          </cell>
          <cell r="F1382">
            <v>10</v>
          </cell>
          <cell r="G1382" t="str">
            <v>COMPAÑIA MINERA ARGENTUM S.A.</v>
          </cell>
          <cell r="H1382" t="str">
            <v>MOROCOCHA (UEA MANUELITA Y ANTICONA)</v>
          </cell>
          <cell r="I1382" t="str">
            <v>SANTA RITA</v>
          </cell>
          <cell r="J1382" t="str">
            <v>*120805&lt;br&gt;JUNIN-YAULI-MOROCOCHA</v>
          </cell>
          <cell r="K1382" t="str">
            <v>*8&lt;br&gt;BREÑA TORRES GRACIELA</v>
          </cell>
          <cell r="L1382" t="str">
            <v>APROBADO&lt;br/&gt;NOTIFICADO A LA EMPRESA</v>
          </cell>
          <cell r="P1382" t="str">
            <v>USD</v>
          </cell>
        </row>
        <row r="1383">
          <cell r="A1383">
            <v>2059143</v>
          </cell>
          <cell r="B1383">
            <v>2343</v>
          </cell>
          <cell r="C1383" t="str">
            <v>DIA</v>
          </cell>
          <cell r="D1383">
            <v>40556</v>
          </cell>
          <cell r="E1383">
            <v>2011</v>
          </cell>
          <cell r="F1383">
            <v>1</v>
          </cell>
          <cell r="G1383" t="str">
            <v>COMPAÑIA MINERA ARGENTUM S.A.</v>
          </cell>
          <cell r="H1383" t="str">
            <v>MOROCOCHA (AIRE)</v>
          </cell>
          <cell r="I1383" t="str">
            <v>PORVENIR</v>
          </cell>
          <cell r="J1383" t="str">
            <v>*120805&lt;br&gt;JUNIN-YAULI-MOROCOCHA</v>
          </cell>
          <cell r="K1383" t="str">
            <v>*8&lt;br&gt;BREÑA TORRES GRACIELA</v>
          </cell>
          <cell r="L1383" t="str">
            <v>APROBADO&lt;br/&gt;NOTIFICADO A LA EMPRESA</v>
          </cell>
          <cell r="P1383" t="str">
            <v>USD</v>
          </cell>
        </row>
        <row r="1384">
          <cell r="A1384">
            <v>2191880</v>
          </cell>
          <cell r="B1384">
            <v>2971</v>
          </cell>
          <cell r="C1384" t="str">
            <v>DIA</v>
          </cell>
          <cell r="D1384">
            <v>41050</v>
          </cell>
          <cell r="E1384">
            <v>2012</v>
          </cell>
          <cell r="F1384">
            <v>5</v>
          </cell>
          <cell r="G1384" t="str">
            <v>COMPAÑIA MINERA ARGENTUM S.A.</v>
          </cell>
          <cell r="H1384" t="str">
            <v>MOROCOCHA (UEA MANUELITA Y ANTICONA)</v>
          </cell>
          <cell r="I1384" t="str">
            <v>SANTA RITA (MODIFICACIÓN)</v>
          </cell>
          <cell r="J1384" t="str">
            <v>*120805&lt;br&gt;JUNIN-YAULI-MOROCOCHA</v>
          </cell>
          <cell r="K1384" t="str">
            <v>*8&lt;br&gt;BREÑA TORRES GRACIELA,*310&lt;br&gt;ROSALES GONZALES LUIS ALBERTO,*179&lt;br&gt;ZEGARRA ANCAJIMA, ANA SOFIA</v>
          </cell>
          <cell r="L1384" t="str">
            <v>NO PRESENTADO&lt;br/&gt;NOTIFICADO A LA EMPRESA</v>
          </cell>
          <cell r="M1384" t="str">
            <v>ResDirec-0213-2014/MEM-DGAAM</v>
          </cell>
          <cell r="N1384" t="str">
            <v>02/05/2014</v>
          </cell>
          <cell r="O1384">
            <v>1000000</v>
          </cell>
          <cell r="P1384" t="str">
            <v>USD</v>
          </cell>
        </row>
        <row r="1385">
          <cell r="A1385">
            <v>2212265</v>
          </cell>
          <cell r="B1385">
            <v>3044</v>
          </cell>
          <cell r="C1385" t="str">
            <v>DIA</v>
          </cell>
          <cell r="D1385">
            <v>41101</v>
          </cell>
          <cell r="E1385">
            <v>2012</v>
          </cell>
          <cell r="F1385">
            <v>7</v>
          </cell>
          <cell r="G1385" t="str">
            <v>COMPAÑIA MINERA ARGENTUM S.A.</v>
          </cell>
          <cell r="H1385" t="str">
            <v>MOROCOCHA (UEA MANUELITA Y ANTICONA)</v>
          </cell>
          <cell r="I1385" t="str">
            <v>PROYECTO DE EXPLORACIÓN SANTA RITA</v>
          </cell>
          <cell r="J1385" t="str">
            <v>*120805&lt;br&gt;JUNIN-YAULI-MOROCOCHA</v>
          </cell>
          <cell r="K1385" t="str">
            <v>*8&lt;br&gt;BREÑA TORRES GRACIELA,*310&lt;br&gt;ROSALES GONZALES LUIS ALBERTO,*179&lt;br&gt;ZEGARRA ANCAJIMA, ANA SOFIA</v>
          </cell>
          <cell r="L1385" t="str">
            <v>NO PRESENTADO&lt;br/&gt;NOTIFICADO A LA EMPRESA</v>
          </cell>
          <cell r="M1385" t="str">
            <v>ResDirec-0247-2012/MEM-AAM</v>
          </cell>
          <cell r="N1385" t="str">
            <v>24/07/2012</v>
          </cell>
          <cell r="O1385">
            <v>1000000</v>
          </cell>
          <cell r="P1385" t="str">
            <v>USD</v>
          </cell>
        </row>
        <row r="1386">
          <cell r="A1386">
            <v>2217505</v>
          </cell>
          <cell r="B1386">
            <v>3114</v>
          </cell>
          <cell r="C1386" t="str">
            <v>DIA</v>
          </cell>
          <cell r="D1386">
            <v>41121</v>
          </cell>
          <cell r="E1386">
            <v>2012</v>
          </cell>
          <cell r="F1386">
            <v>7</v>
          </cell>
          <cell r="G1386" t="str">
            <v>COMPAÑIA MINERA ARGENTUM S.A.</v>
          </cell>
          <cell r="H1386" t="str">
            <v>MOROCOCHA (UEA MANUELITA Y ANTICONA)</v>
          </cell>
          <cell r="I1386" t="str">
            <v>SANTA RITA</v>
          </cell>
          <cell r="J1386" t="str">
            <v>*120805&lt;br&gt;JUNIN-YAULI-MOROCOCHA</v>
          </cell>
          <cell r="K1386" t="str">
            <v>*8&lt;br&gt;BREÑA TORRES GRACIELA,*310&lt;br&gt;ROSALES GONZALES LUIS ALBERTO,*179&lt;br&gt;ZEGARRA ANCAJIMA, ANA SOFIA</v>
          </cell>
          <cell r="L1386" t="str">
            <v>APROBADO&lt;br/&gt;NOTIFICADO A LA EMPRESA</v>
          </cell>
          <cell r="O1386">
            <v>1000000</v>
          </cell>
          <cell r="P1386" t="str">
            <v>USD</v>
          </cell>
        </row>
        <row r="1387">
          <cell r="A1387">
            <v>2227522</v>
          </cell>
          <cell r="B1387">
            <v>3154</v>
          </cell>
          <cell r="C1387" t="str">
            <v>DIA</v>
          </cell>
          <cell r="D1387">
            <v>41159</v>
          </cell>
          <cell r="E1387">
            <v>2012</v>
          </cell>
          <cell r="F1387">
            <v>9</v>
          </cell>
          <cell r="G1387" t="str">
            <v>COMPAÑIA MINERA ARGENTUM S.A.</v>
          </cell>
          <cell r="H1387" t="str">
            <v>MOROCOCHA (UEA MANUELITA Y ANTICONA)</v>
          </cell>
          <cell r="I1387" t="str">
            <v>PROYECTO DE EXPLORACION SACRACANCHA</v>
          </cell>
          <cell r="J1387" t="str">
            <v>*120805&lt;br&gt;JUNIN-YAULI-MOROCOCHA,*120810&lt;br&gt;JUNIN-YAULI-YAULI</v>
          </cell>
          <cell r="K1387" t="str">
            <v>*8&lt;br&gt;BREÑA TORRES GRACIELA,*310&lt;br&gt;ROSALES GONZALES LUIS ALBERTO,*179&lt;br&gt;ZEGARRA ANCAJIMA, ANA SOFIA</v>
          </cell>
          <cell r="L1387" t="str">
            <v>APROBADO&lt;br/&gt;NOTIFICADO A LA EMPRESA</v>
          </cell>
          <cell r="O1387">
            <v>1500000</v>
          </cell>
          <cell r="P1387" t="str">
            <v>USD</v>
          </cell>
        </row>
        <row r="1388">
          <cell r="A1388">
            <v>2755770</v>
          </cell>
          <cell r="B1388">
            <v>7344</v>
          </cell>
          <cell r="C1388" t="str">
            <v>DIA</v>
          </cell>
          <cell r="D1388">
            <v>43040</v>
          </cell>
          <cell r="E1388">
            <v>2017</v>
          </cell>
          <cell r="F1388">
            <v>11</v>
          </cell>
          <cell r="G1388" t="str">
            <v>COMPAÑIA MINERA ARGENTUM S.A.</v>
          </cell>
          <cell r="H1388" t="str">
            <v>MOROCOCHA</v>
          </cell>
          <cell r="I1388" t="str">
            <v>SIERRA NEVADA Y MANUELITA</v>
          </cell>
          <cell r="J1388" t="str">
            <v>*120805&lt;br&gt;JUNIN-YAULI-MOROCOCHA</v>
          </cell>
          <cell r="K1388" t="str">
            <v>*1&lt;br&gt;ACEVEDO FERNANDEZ ELIAS,*570&lt;br&gt;PEREZ BALDEON KAREN GRACIELA,*563&lt;br&gt;SALDAÑA MELGAREJO, HEINER (APOYO),*438&lt;br&gt;PEREYRA VALENCIA ELIZABETH,*311&lt;br&gt;ROJAS VALLADARES, TANIA LUPE,*295&lt;br&gt;DIAZ BERRIOS ABEL,*220&lt;br&gt;VILLACORTA OLAZA MARCO ANTONIO</v>
          </cell>
          <cell r="L1388" t="str">
            <v>APROBADO&lt;br/&gt;NOTIFICADO A LA EMPRESA</v>
          </cell>
          <cell r="M1388" t="str">
            <v>ResDirec-0082-2018/MEM-DGAAM</v>
          </cell>
          <cell r="N1388" t="str">
            <v>20/04/2018</v>
          </cell>
          <cell r="O1388">
            <v>4101250</v>
          </cell>
          <cell r="P1388" t="str">
            <v>USD</v>
          </cell>
        </row>
        <row r="1389">
          <cell r="A1389">
            <v>2393060</v>
          </cell>
          <cell r="B1389">
            <v>4202</v>
          </cell>
          <cell r="C1389" t="str">
            <v>EIAsd</v>
          </cell>
          <cell r="D1389">
            <v>41775</v>
          </cell>
          <cell r="E1389">
            <v>2014</v>
          </cell>
          <cell r="F1389">
            <v>5</v>
          </cell>
          <cell r="G1389" t="str">
            <v>COMPAÑIA MINERA ARGENTUM S.A.</v>
          </cell>
          <cell r="H1389" t="str">
            <v>MOROCOCHA</v>
          </cell>
          <cell r="I1389" t="str">
            <v>EIASD TICLIO</v>
          </cell>
          <cell r="J1389" t="str">
            <v>*120805&lt;br&gt;JUNIN-YAULI-MOROCOCHA</v>
          </cell>
          <cell r="K1389" t="str">
            <v>*10&lt;br&gt;CARRANZA VALDIVIESO JOSE,*310&lt;br&gt;ROSALES GONZALES LUIS ALBERTO,*306&lt;br&gt;MIRANDA UNCHUPAICO, JULIO (APOYO),*300&lt;br&gt;CRUZ CORONEL, HUMBERTO,*296&lt;br&gt;ROSALES MONTES LUCIO,*294&lt;br&gt;BEGGLO CACERES-OLAZO ADRIAN ,*290&lt;br&gt;TENORIO MUNAYLLA, FABIANA (APOYO),*220&lt;br&gt;VILLACORTA OLAZA MARCO ANTONIO,*181&lt;br&gt;LEON HUAMAN BETTY,*164&lt;br&gt;TREJO PANTOJA CYNTHIA</v>
          </cell>
          <cell r="L1389" t="str">
            <v>APROBADO&lt;br/&gt;NOTIFICADO A LA EMPRESA</v>
          </cell>
          <cell r="M1389" t="str">
            <v>ResDirec-0506-2014/MEM-DGAAM</v>
          </cell>
          <cell r="N1389" t="str">
            <v>07/10/2014</v>
          </cell>
          <cell r="O1389">
            <v>1200000</v>
          </cell>
          <cell r="P1389" t="str">
            <v>USD</v>
          </cell>
        </row>
        <row r="1390">
          <cell r="A1390">
            <v>1942947</v>
          </cell>
          <cell r="B1390">
            <v>4974</v>
          </cell>
          <cell r="C1390" t="str">
            <v>EIA</v>
          </cell>
          <cell r="D1390">
            <v>40147</v>
          </cell>
          <cell r="E1390">
            <v>2009</v>
          </cell>
          <cell r="F1390">
            <v>11</v>
          </cell>
          <cell r="G1390" t="str">
            <v>COMPAÑIA MINERA ARGENTUM S.A.</v>
          </cell>
          <cell r="H1390" t="str">
            <v>MOROCOCHA (UEA MANUELITA Y ANTICONA)</v>
          </cell>
          <cell r="I1390" t="str">
            <v>REUBICACION DE LA PLANTA CONCENTRADORA</v>
          </cell>
          <cell r="J1390" t="str">
            <v>*120805&lt;br&gt;JUNIN-YAULI-MOROCOCHA</v>
          </cell>
          <cell r="K1390" t="str">
            <v>*1&lt;br&gt;ACEVEDO FERNANDEZ ELIAS</v>
          </cell>
          <cell r="L1390" t="str">
            <v>APROBADO&lt;br/&gt;NOTIFICADO A LA EMPRESA</v>
          </cell>
          <cell r="M1390" t="str">
            <v>ResDirec-0104-2015/MEM-DGAAM</v>
          </cell>
          <cell r="N1390" t="str">
            <v>19/02/2015</v>
          </cell>
          <cell r="P1390" t="str">
            <v>USD</v>
          </cell>
        </row>
        <row r="1391">
          <cell r="A1391">
            <v>2465428</v>
          </cell>
          <cell r="B1391">
            <v>4974</v>
          </cell>
          <cell r="C1391" t="str">
            <v>ITS</v>
          </cell>
          <cell r="D1391">
            <v>42019</v>
          </cell>
          <cell r="E1391">
            <v>2015</v>
          </cell>
          <cell r="F1391">
            <v>1</v>
          </cell>
          <cell r="G1391" t="str">
            <v>COMPAÑIA MINERA ARGENTUM S.A.</v>
          </cell>
          <cell r="H1391" t="str">
            <v>MOROCOCHA (UEA MANUELITA Y ANTICONA)</v>
          </cell>
          <cell r="I1391" t="str">
            <v>INFORME T¿NICO SUSTENTATORIO DE MEJORA TECNOL¿ICA DEL SISTEMA DE TRATAMIENTO DE AGUAS RESIDUALES DOM¿TICAS PROVENIENTES DEL CAMPAMENTO ¿ALPAMINA¿ - UNIDAD MINERA MOROCOCHA</v>
          </cell>
          <cell r="J1391" t="str">
            <v>*120805&lt;br&gt;JUNIN-YAULI-MOROCOCHA,*120810&lt;br&gt;JUNIN-YAULI-YAULI</v>
          </cell>
          <cell r="K1391" t="str">
            <v>*1&lt;br&gt;ACEVEDO FERNANDEZ ELIAS,*311&lt;br&gt;ROJAS VALLADARES, TANIA LUPE,*299&lt;br&gt;REYES UBILLUS ISMAEL,*298&lt;br&gt;LOPEZ ROMERO, RICHARD (APOYO),*285&lt;br&gt;NOLASCO MELGAREJO, KARINA,*220&lt;br&gt;VILLACORTA OLAZA MARCO ANTONIO,*20&lt;br&gt;LEON IRIARTE MARITZA</v>
          </cell>
          <cell r="L1391" t="str">
            <v>CONFORME&lt;br/&gt;NOTIFICADO A LA EMPRESA</v>
          </cell>
          <cell r="M1391" t="str">
            <v>ResDirec-0104-2015/MEM-DGAAM</v>
          </cell>
          <cell r="N1391" t="str">
            <v>19/02/2015</v>
          </cell>
          <cell r="O1391">
            <v>204733</v>
          </cell>
        </row>
        <row r="1392">
          <cell r="A1392">
            <v>2052224</v>
          </cell>
          <cell r="B1392">
            <v>5057</v>
          </cell>
          <cell r="C1392" t="str">
            <v>EIA</v>
          </cell>
          <cell r="D1392">
            <v>40532</v>
          </cell>
          <cell r="E1392">
            <v>2010</v>
          </cell>
          <cell r="F1392">
            <v>12</v>
          </cell>
          <cell r="G1392" t="str">
            <v>COMPAÑIA MINERA ARGENTUM S.A.</v>
          </cell>
          <cell r="H1392" t="str">
            <v>MOROCOCHA (UEA MANUELITA Y ANTICONA)</v>
          </cell>
          <cell r="I1392" t="str">
            <v>ADECUACION A LOS ECAS MODIFICACION PMA</v>
          </cell>
          <cell r="J1392" t="str">
            <v>*120805&lt;br&gt;JUNIN-YAULI-MOROCOCHA</v>
          </cell>
          <cell r="K1392" t="str">
            <v>*1&lt;br&gt;ACEVEDO FERNANDEZ ELIAS</v>
          </cell>
          <cell r="L1392" t="str">
            <v>EVALUACIÓN</v>
          </cell>
          <cell r="P1392" t="str">
            <v>USD</v>
          </cell>
        </row>
        <row r="1393">
          <cell r="A1393">
            <v>2070488</v>
          </cell>
          <cell r="B1393">
            <v>5093</v>
          </cell>
          <cell r="C1393" t="str">
            <v>EIA</v>
          </cell>
          <cell r="D1393">
            <v>40596</v>
          </cell>
          <cell r="E1393">
            <v>2011</v>
          </cell>
          <cell r="F1393">
            <v>2</v>
          </cell>
          <cell r="G1393" t="str">
            <v>COMPAÑIA MINERA ARGENTUM S.A.</v>
          </cell>
          <cell r="H1393" t="str">
            <v>MOROCOCHA (UEA MANUELITA Y ANTICONA)</v>
          </cell>
          <cell r="I1393" t="str">
            <v>PLAN DE IMPLEMENTACION PARA EL CUMPLIMIENTO DE LMP - UM MOROCOCHA</v>
          </cell>
          <cell r="J1393" t="str">
            <v>*120805&lt;br&gt;JUNIN-YAULI-MOROCOCHA</v>
          </cell>
          <cell r="K1393" t="str">
            <v>*1&lt;br&gt;ACEVEDO FERNANDEZ ELIAS</v>
          </cell>
          <cell r="L1393" t="str">
            <v>DESAPROBADO&lt;br/&gt;NOTIFICADO A LA EMPRESA</v>
          </cell>
          <cell r="P1393" t="str">
            <v>USD</v>
          </cell>
        </row>
        <row r="1394">
          <cell r="A1394">
            <v>2485768</v>
          </cell>
          <cell r="B1394">
            <v>5719</v>
          </cell>
          <cell r="C1394" t="str">
            <v>ITS</v>
          </cell>
          <cell r="D1394">
            <v>42095</v>
          </cell>
          <cell r="E1394">
            <v>2015</v>
          </cell>
          <cell r="F1394">
            <v>4</v>
          </cell>
          <cell r="G1394" t="str">
            <v>COMPAÑIA MINERA ARGENTUM S.A.</v>
          </cell>
          <cell r="H1394" t="str">
            <v>MOROCOCHA (UEA MANUELITA Y ANTICONA)</v>
          </cell>
          <cell r="I1394" t="str">
            <v>Mejora tecnologica Planta Amistad</v>
          </cell>
          <cell r="J1394" t="str">
            <v>*120805&lt;br&gt;JUNIN-YAULI-MOROCOCHA</v>
          </cell>
          <cell r="K1394" t="str">
            <v>*8&lt;br&gt;BREÑA TORRES GRACIELA,*329&lt;br&gt;PAUL STEVE IPARRAGUIRRE AYALA,*311&lt;br&gt;ROJAS VALLADARES, TANIA LUPE,*299&lt;br&gt;REYES UBILLUS ISMAEL,*294&lt;br&gt;BEGGLO CACERES-OLAZO ADRIAN ,*220&lt;br&gt;VILLACORTA OLAZA MARCO ANTONIO,*34&lt;br&gt;BEDRIÑANA RIOS ABAD,*25&lt;br&gt;PRADO VELASQUEZ ALFONSO,*20&lt;br&gt;LEON IRIARTE MARITZA</v>
          </cell>
          <cell r="L1394" t="str">
            <v>DESISTIDO&lt;br/&gt;NOTIFICADO A LA EMPRESA</v>
          </cell>
          <cell r="M1394" t="str">
            <v>ResDirec-0025-2016/MEM-DGAAM</v>
          </cell>
          <cell r="N1394" t="str">
            <v>22/01/2016</v>
          </cell>
          <cell r="O1394">
            <v>768000</v>
          </cell>
        </row>
        <row r="1395">
          <cell r="A1395">
            <v>2498440</v>
          </cell>
          <cell r="B1395">
            <v>5810</v>
          </cell>
          <cell r="C1395" t="str">
            <v>ITS</v>
          </cell>
          <cell r="D1395">
            <v>42138</v>
          </cell>
          <cell r="E1395">
            <v>2015</v>
          </cell>
          <cell r="F1395">
            <v>5</v>
          </cell>
          <cell r="G1395" t="str">
            <v>COMPAÑIA MINERA ARGENTUM S.A.</v>
          </cell>
          <cell r="H1395" t="str">
            <v>MOROCOCHA (UEA MANUELITA Y ANTICONA)</v>
          </cell>
          <cell r="I1395" t="str">
            <v>REUBICACION DE LA PLANTA CONCENTRADORA</v>
          </cell>
          <cell r="J1395" t="str">
            <v>*120805&lt;br&gt;JUNIN-YAULI-MOROCOCHA,*120800&lt;br&gt;JUNIN-YAULI--,*120000&lt;br&gt;JUNIN----</v>
          </cell>
          <cell r="K1395" t="str">
            <v>*20&lt;br&gt;LEON IRIARTE MARITZA,*329&lt;br&gt;PAUL STEVE IPARRAGUIRRE AYALA,*321&lt;br&gt;ATENCIO MERINO MIGUEL (APOYO),*311&lt;br&gt;ROJAS VALLADARES, TANIA LUPE,*299&lt;br&gt;REYES UBILLUS ISMAEL,*220&lt;br&gt;VILLACORTA OLAZA MARCO ANTONIO</v>
          </cell>
          <cell r="L1395" t="str">
            <v>CONFORME&lt;br/&gt;NOTIFICADO A LA EMPRESA</v>
          </cell>
          <cell r="O1395">
            <v>768000</v>
          </cell>
        </row>
        <row r="1396">
          <cell r="A1396" t="str">
            <v>01411-2017</v>
          </cell>
          <cell r="B1396">
            <v>6305</v>
          </cell>
          <cell r="C1396" t="str">
            <v>ITS</v>
          </cell>
          <cell r="D1396">
            <v>42825</v>
          </cell>
          <cell r="E1396">
            <v>2017</v>
          </cell>
          <cell r="F1396">
            <v>3</v>
          </cell>
          <cell r="G1396" t="str">
            <v>COMPAÑIA MINERA ARGENTUM S.A.</v>
          </cell>
          <cell r="H1396" t="str">
            <v>MOROCOCHA (UEA MANUELITA Y ANTICONA)</v>
          </cell>
          <cell r="I1396" t="str">
            <v>Informe Técnico Sustentatorio del Proyecto “Estación de Transferencia Temporal y Pesaje de Material Excedente de Mina en la Unidad Minera Morococha”</v>
          </cell>
          <cell r="J1396" t="str">
            <v>*120805&lt;br&gt;JUNIN-YAULI-MOROCOCHA</v>
          </cell>
          <cell r="K1396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1396" t="str">
            <v>CONFORME&lt;br/&gt;NOTIFICADO A LA EMPRESA</v>
          </cell>
          <cell r="O1396">
            <v>3700000</v>
          </cell>
        </row>
        <row r="1397">
          <cell r="A1397">
            <v>1626676</v>
          </cell>
          <cell r="B1397">
            <v>6332</v>
          </cell>
          <cell r="C1397" t="str">
            <v>PC</v>
          </cell>
          <cell r="D1397">
            <v>38945</v>
          </cell>
          <cell r="E1397">
            <v>2006</v>
          </cell>
          <cell r="F1397">
            <v>8</v>
          </cell>
          <cell r="G1397" t="str">
            <v>COMPAÑIA MINERA ARGENTUM S.A.</v>
          </cell>
          <cell r="H1397" t="str">
            <v>MOROCOCHA (UEA MANUELITA Y ANTICONA)</v>
          </cell>
          <cell r="J1397" t="str">
            <v>*120805&lt;br&gt;JUNIN-YAULI-MOROCOCHA</v>
          </cell>
          <cell r="K1397" t="str">
            <v>*21&lt;br&gt;PAREDES PACHECO RUFO</v>
          </cell>
          <cell r="L1397" t="str">
            <v>APROBADO&lt;br/&gt;NOTIFICADO A LA EMPRESA</v>
          </cell>
          <cell r="P1397" t="str">
            <v>USD</v>
          </cell>
        </row>
        <row r="1398">
          <cell r="A1398">
            <v>2640586</v>
          </cell>
          <cell r="B1398">
            <v>6379</v>
          </cell>
          <cell r="C1398" t="str">
            <v>ITS</v>
          </cell>
          <cell r="D1398">
            <v>42706</v>
          </cell>
          <cell r="E1398">
            <v>2016</v>
          </cell>
          <cell r="F1398">
            <v>12</v>
          </cell>
          <cell r="G1398" t="str">
            <v>COMPAÑIA MINERA ARGENTUM S.A.</v>
          </cell>
          <cell r="H1398" t="str">
            <v>MOROCOCHA</v>
          </cell>
          <cell r="I1398" t="str">
            <v>Proyecto de evaluación de posibles reservas en la zona de San Antonio-Sierra Nevada</v>
          </cell>
          <cell r="J1398" t="str">
            <v>*120805&lt;br&gt;JUNIN-YAULI-MOROCOCHA,*120810&lt;br&gt;JUNIN-YAULI-YAULI</v>
          </cell>
          <cell r="K1398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1398" t="str">
            <v>CONFORME&lt;br/&gt;NOTIFICADO A LA EMPRESA</v>
          </cell>
          <cell r="M1398" t="str">
            <v>ResDirec-0367-2016/MEM-DGAAM</v>
          </cell>
          <cell r="N1398" t="str">
            <v>21/12/2016</v>
          </cell>
          <cell r="O1398">
            <v>1500000</v>
          </cell>
        </row>
        <row r="1399">
          <cell r="A1399">
            <v>2087140</v>
          </cell>
          <cell r="B1399">
            <v>6486</v>
          </cell>
          <cell r="C1399" t="str">
            <v>PC</v>
          </cell>
          <cell r="D1399">
            <v>40661</v>
          </cell>
          <cell r="E1399">
            <v>2011</v>
          </cell>
          <cell r="F1399">
            <v>4</v>
          </cell>
          <cell r="G1399" t="str">
            <v>COMPAÑIA MINERA ARGENTUM S.A.</v>
          </cell>
          <cell r="H1399" t="str">
            <v>MOROCOCHA (UEA MANUELITA Y ANTICONA)</v>
          </cell>
          <cell r="I1399" t="str">
            <v>MODIFICACION PC UNIDAD MOROCOCHA</v>
          </cell>
          <cell r="J1399" t="str">
            <v>*120805&lt;br&gt;JUNIN-YAULI-MOROCOCHA</v>
          </cell>
          <cell r="K1399" t="str">
            <v>*21&lt;br&gt;PAREDES PACHECO RUFO</v>
          </cell>
          <cell r="L1399" t="str">
            <v>APROBADO&lt;br/&gt;NOTIFICADO A LA EMPRESA</v>
          </cell>
          <cell r="P1399" t="str">
            <v>USD</v>
          </cell>
        </row>
        <row r="1400">
          <cell r="A1400">
            <v>2254852</v>
          </cell>
          <cell r="B1400">
            <v>6609</v>
          </cell>
          <cell r="C1400" t="str">
            <v>PC</v>
          </cell>
          <cell r="D1400">
            <v>41263</v>
          </cell>
          <cell r="E1400">
            <v>2012</v>
          </cell>
          <cell r="F1400">
            <v>12</v>
          </cell>
          <cell r="G1400" t="str">
            <v>COMPAÑIA MINERA ARGENTUM S.A.</v>
          </cell>
          <cell r="H1400" t="str">
            <v>MOROCOCHA (UEA MANUELITA Y ANTICONA)</v>
          </cell>
          <cell r="I1400" t="str">
            <v>ACTUALIZACION DEL PLAN DE CIERRE</v>
          </cell>
          <cell r="J1400" t="str">
            <v>*120805&lt;br&gt;JUNIN-YAULI-MOROCOCHA</v>
          </cell>
          <cell r="K1400" t="str">
            <v>*21&lt;br&gt;PAREDES PACHECO RUFO</v>
          </cell>
          <cell r="L1400" t="str">
            <v>APROBADO&lt;br/&gt;NOTIFICADO A LA EMPRESA</v>
          </cell>
          <cell r="P1400" t="str">
            <v>USD</v>
          </cell>
        </row>
        <row r="1401">
          <cell r="A1401">
            <v>2309997</v>
          </cell>
          <cell r="B1401">
            <v>6641</v>
          </cell>
          <cell r="C1401" t="str">
            <v>PC</v>
          </cell>
          <cell r="D1401">
            <v>41463</v>
          </cell>
          <cell r="E1401">
            <v>2013</v>
          </cell>
          <cell r="F1401">
            <v>7</v>
          </cell>
          <cell r="G1401" t="str">
            <v>COMPAÑIA MINERA ARGENTUM S.A.</v>
          </cell>
          <cell r="H1401" t="str">
            <v>MOROCOCHA (UEA MANUELITA Y ANTICONA)</v>
          </cell>
          <cell r="I1401" t="str">
            <v>PLAN DE ABANDONO INSTALACIONES DE ALMACENAMIENTO</v>
          </cell>
          <cell r="J1401" t="str">
            <v>*120805&lt;br&gt;JUNIN-YAULI-MOROCOCHA</v>
          </cell>
          <cell r="K1401" t="str">
            <v>*13&lt;br&gt;DOLORES CAMONES SANTIAGO</v>
          </cell>
          <cell r="L1401" t="str">
            <v>APROBADO&lt;br/&gt;NOTIFICADO A LA EMPRESA</v>
          </cell>
          <cell r="P1401" t="str">
            <v>USD</v>
          </cell>
        </row>
        <row r="1402">
          <cell r="A1402">
            <v>2740213</v>
          </cell>
          <cell r="B1402">
            <v>6699</v>
          </cell>
          <cell r="C1402" t="str">
            <v>ITS</v>
          </cell>
          <cell r="D1402">
            <v>42991</v>
          </cell>
          <cell r="E1402">
            <v>2017</v>
          </cell>
          <cell r="F1402">
            <v>9</v>
          </cell>
          <cell r="G1402" t="str">
            <v>COMPAÑIA MINERA ARGENTUM S.A.</v>
          </cell>
          <cell r="H1402" t="str">
            <v>MANUELITA</v>
          </cell>
          <cell r="I1402" t="str">
            <v>Mejora Tecnológica para Servicios en la Zona Manuelita (SE y Ventilación)</v>
          </cell>
          <cell r="J1402" t="str">
            <v>*120805&lt;br&gt;JUNIN-YAULI-MOROCOCHA,*120800&lt;br&gt;JUNIN-YAULI--,*120000&lt;br&gt;JUNIN----,*120810&lt;br&gt;JUNIN-YAULI-YAULI</v>
          </cell>
          <cell r="K1402" t="str">
            <v>*1&lt;br&gt;ACEVEDO FERNANDEZ ELIAS,*527&lt;br&gt;PARDO BONIFAZ, JIMMY FRANK,*504&lt;br&gt;GUERRERO LAZO LUZ MILAGROS (apoyo),*311&lt;br&gt;ROJAS VALLADARES, TANIA LUPE,*310&lt;br&gt;ROSALES GONZALES LUIS ALBERTO,*220&lt;br&gt;VILLACORTA OLAZA MARCO ANTONIO</v>
          </cell>
          <cell r="L1402" t="str">
            <v>CONFORME&lt;br/&gt;NOTIFICADO A LA EMPRESA</v>
          </cell>
          <cell r="M1402" t="str">
            <v>ResDirec-0347-2017/MEM-DGAAM</v>
          </cell>
          <cell r="N1402" t="str">
            <v>13/12/2017</v>
          </cell>
          <cell r="O1402">
            <v>650000</v>
          </cell>
        </row>
        <row r="1403">
          <cell r="A1403" t="str">
            <v>M-ITS-00078-2018</v>
          </cell>
          <cell r="B1403">
            <v>6866</v>
          </cell>
          <cell r="C1403" t="str">
            <v>ITS</v>
          </cell>
          <cell r="D1403">
            <v>43217</v>
          </cell>
          <cell r="E1403">
            <v>2018</v>
          </cell>
          <cell r="F1403">
            <v>4</v>
          </cell>
          <cell r="G1403" t="str">
            <v>COMPAÑIA MINERA ARGENTUM S.A.</v>
          </cell>
          <cell r="H1403" t="str">
            <v>MOROCOCHA (UEA MANUELITA Y ANTICONA)</v>
          </cell>
          <cell r="I1403" t="str">
            <v>IMPLEMENTACIÓN DE UN ÁREA PARA LA PREPARACIÓN DE CONCRETO</v>
          </cell>
          <cell r="J1403" t="str">
            <v>*120805&lt;br&gt;JUNIN-YAULI-MOROCOCHA</v>
          </cell>
          <cell r="K1403" t="str">
            <v>*413&lt;br&gt;ZZ_SENACE ATARAMA MORI,DANNY EDUARDO,*480&lt;br&gt;ZZ_SENACE CACERES BUENO, CELIA MARIA,*447&lt;br&gt;ZZ_SENACE AVILA MOLERO, JAVIER,*432&lt;br&gt;ZZ_SENACE VARGAS-MACH, MARTHA YACKELINE ,*422&lt;br&gt;zz_senace ZEGARRA ANCAJIMA,ANA SOFIA ,*414&lt;br&gt;ZZ_SENACE LUCEN BUSTAMANTE, MARIELENA NEREYDA</v>
          </cell>
          <cell r="L1403" t="str">
            <v>CONFORME&lt;br/&gt;NOTIFICADO A LA EMPRESA</v>
          </cell>
          <cell r="O1403">
            <v>500000</v>
          </cell>
        </row>
        <row r="1404">
          <cell r="A1404">
            <v>2901918</v>
          </cell>
          <cell r="B1404">
            <v>7152</v>
          </cell>
          <cell r="C1404" t="str">
            <v>ITS</v>
          </cell>
          <cell r="D1404">
            <v>43514</v>
          </cell>
          <cell r="E1404">
            <v>2019</v>
          </cell>
          <cell r="F1404">
            <v>2</v>
          </cell>
          <cell r="G1404" t="str">
            <v>COMPAÑIA MINERA ARGENTUM S.A.</v>
          </cell>
          <cell r="H1404" t="str">
            <v>MOROCOCHA</v>
          </cell>
          <cell r="I1404" t="str">
            <v>Modificación del Trazo de la Línea de Transmisión 50 KV hacia la S.E. El Amigo</v>
          </cell>
          <cell r="J1404" t="str">
            <v>*120805&lt;br&gt;JUNIN-YAULI-MOROCOCHA,*120810&lt;br&gt;JUNIN-YAULI-YAULI</v>
          </cell>
          <cell r="K1404" t="str">
            <v>*1&lt;br&gt;ACEVEDO FERNANDEZ ELIAS,*610&lt;br&gt;FARFAN REYES MIRIAM ELIZABETH,*598&lt;br&gt;CERNA GARCÍA, ROXANA ERIKA,*584&lt;br&gt;QUIROZ AHUANARI, CHARLEE JHON (APOYO),*570&lt;br&gt;PEREZ BALDEON KAREN GRACIELA,*527&lt;br&gt;PARDO BONIFAZ, JIMMY FRANK,*311&lt;br&gt;ROJAS VALLADARES, TANIA LUPE,*220&lt;br&gt;VILLACORTA OLAZA MARCO ANTONIO</v>
          </cell>
          <cell r="L1404" t="str">
            <v>CONFORME&lt;br/&gt;NOTIFICADO A LA EMPRESA</v>
          </cell>
          <cell r="M1404" t="str">
            <v>ResDirec-0078-2019/MEM-DGAAM</v>
          </cell>
          <cell r="N1404" t="str">
            <v>27/05/2019</v>
          </cell>
          <cell r="O1404">
            <v>1431585.86</v>
          </cell>
        </row>
        <row r="1405">
          <cell r="A1405" t="str">
            <v>03603-2017</v>
          </cell>
          <cell r="B1405">
            <v>7168</v>
          </cell>
          <cell r="C1405" t="str">
            <v>EIA-d</v>
          </cell>
          <cell r="D1405">
            <v>42930</v>
          </cell>
          <cell r="E1405">
            <v>2017</v>
          </cell>
          <cell r="F1405">
            <v>7</v>
          </cell>
          <cell r="G1405" t="str">
            <v>COMPAÑIA MINERA ARGENTUM S.A.</v>
          </cell>
          <cell r="H1405" t="str">
            <v>MOROCOCHA (UEA MANUELITA Y ANTICONA)</v>
          </cell>
          <cell r="I1405" t="str">
            <v>REUBICACION DE LA PLANTA CONCENTRADORA ARGENTUM</v>
          </cell>
          <cell r="J1405" t="str">
            <v>*120805&lt;br&gt;JUNIN-YAULI-MOROCOCHA</v>
          </cell>
          <cell r="K1405" t="str">
            <v>*414&lt;br&gt;ZZ_SENACE LUCEN BUSTAMANTE, MARIELENA NEREYDA,*489&lt;br&gt;ZZ_SENACE TREJO PANTOJA, CYNTHIA KELLY,*482&lt;br&gt;ZZ_SENACE MARTEL GORA, MIGUEL LUIS,*447&lt;br&gt;ZZ_SENACE AVILA MOLERO, JAVIER,*416&lt;br&gt;ZZ_SENACE BREÑA TORRES, MILVA GRACIELA</v>
          </cell>
          <cell r="L1405" t="str">
            <v>APROBADO</v>
          </cell>
          <cell r="O1405">
            <v>82604571</v>
          </cell>
          <cell r="P1405" t="str">
            <v>USD</v>
          </cell>
        </row>
        <row r="1406">
          <cell r="A1406">
            <v>2986646</v>
          </cell>
          <cell r="B1406">
            <v>7245</v>
          </cell>
          <cell r="C1406" t="str">
            <v>ITS</v>
          </cell>
          <cell r="D1406">
            <v>43753</v>
          </cell>
          <cell r="E1406">
            <v>2019</v>
          </cell>
          <cell r="F1406">
            <v>10</v>
          </cell>
          <cell r="G1406" t="str">
            <v>COMPAÑIA MINERA ARGENTUM S.A.</v>
          </cell>
          <cell r="H1406" t="str">
            <v>MOROCOCHA</v>
          </cell>
          <cell r="I1406" t="str">
            <v>Modificación de la LT 50 Kv y Mejoras en la Planta concentradora Amistad</v>
          </cell>
          <cell r="J1406" t="str">
            <v>*120805&lt;br&gt;JUNIN-YAULI-MOROCOCHA,*120810&lt;br&gt;JUNIN-YAULI-YAULI</v>
          </cell>
          <cell r="K1406" t="str">
            <v>*1&lt;br&gt;ACEVEDO FERNANDEZ ELIAS,*676&lt;br&gt;VILLAR VASQUEZ MERCEDES DEL PILAR,*673&lt;br&gt;LIBERATO SOLANO JEAN CUTTER,*646&lt;br&gt;Mercedes del pilar villar Vasquez,*527&lt;br&gt;PARDO BONIFAZ, JIMMY FRANK,*311&lt;br&gt;ROJAS VALLADARES, TANIA LUPE,*220&lt;br&gt;VILLACORTA OLAZA MARCO ANTONIO,*25&lt;br&gt;PRADO VELASQUEZ ALFONSO</v>
          </cell>
          <cell r="L1406" t="str">
            <v>CONFORME&lt;br/&gt;NOTIFICADO A LA EMPRESA</v>
          </cell>
          <cell r="M1406" t="str">
            <v>ResDirec-0211-2019/MINEM-DGAAM</v>
          </cell>
          <cell r="N1406" t="str">
            <v>03/12/2019</v>
          </cell>
          <cell r="O1406">
            <v>1467549.14</v>
          </cell>
        </row>
        <row r="1407">
          <cell r="A1407">
            <v>2892888</v>
          </cell>
          <cell r="B1407">
            <v>7790</v>
          </cell>
          <cell r="C1407" t="str">
            <v>FTA</v>
          </cell>
          <cell r="D1407">
            <v>43486</v>
          </cell>
          <cell r="E1407">
            <v>2019</v>
          </cell>
          <cell r="F1407">
            <v>1</v>
          </cell>
          <cell r="G1407" t="str">
            <v>COMPAÑIA MINERA ARGENTUM S.A.</v>
          </cell>
          <cell r="H1407" t="str">
            <v>PROYECTO DE EXPLORACIÓN MINERA CHULEC</v>
          </cell>
          <cell r="I1407" t="str">
            <v>PROYECTO DE EXPLORACIÓN MINERA “CHULEC”</v>
          </cell>
          <cell r="J1407" t="str">
            <v>*120805&lt;br&gt;JUNIN-YAULI-MOROCOCHA</v>
          </cell>
          <cell r="K1407" t="str">
            <v>*570&lt;br&gt;PEREZ BALDEON KAREN GRACIELA,*635&lt;br&gt;LEON SAAVEDRA SEBASTIAN,*610&lt;br&gt;FARFAN REYES MIRIAM ELIZABETH,*599&lt;br&gt;CHUQUIMANTARI ARTEAGA,RUDDY ANDRE</v>
          </cell>
          <cell r="L1407" t="str">
            <v>DESISTIDO&lt;br/&gt;NOTIFICADO A LA EMPRESA</v>
          </cell>
          <cell r="M1407" t="str">
            <v>ResDirec-0016-2019/MEM-DGAAM</v>
          </cell>
          <cell r="N1407" t="str">
            <v>04/02/2019</v>
          </cell>
          <cell r="O1407">
            <v>2000000</v>
          </cell>
          <cell r="P1407" t="str">
            <v>USD</v>
          </cell>
        </row>
        <row r="1408">
          <cell r="A1408">
            <v>2908019</v>
          </cell>
          <cell r="B1408">
            <v>7934</v>
          </cell>
          <cell r="C1408" t="str">
            <v>FTA</v>
          </cell>
          <cell r="D1408">
            <v>43535</v>
          </cell>
          <cell r="E1408">
            <v>2019</v>
          </cell>
          <cell r="F1408">
            <v>3</v>
          </cell>
          <cell r="G1408" t="str">
            <v>COMPAÑIA MINERA ARGENTUM S.A.</v>
          </cell>
          <cell r="H1408" t="str">
            <v xml:space="preserve">PROYECTO DE EXPLORACIÓN MINERA CHULEC </v>
          </cell>
          <cell r="I1408" t="str">
            <v>PROYECTO CHULEC</v>
          </cell>
          <cell r="J1408" t="str">
            <v>*120805&lt;br&gt;JUNIN-YAULI-MOROCOCHA</v>
          </cell>
          <cell r="K1408" t="str">
            <v>*570&lt;br&gt;PEREZ BALDEON KAREN GRACIELA,*643&lt;br&gt;NISSE MEI-LIN GARCIA LAY,*635&lt;br&gt;LEON SAAVEDRA SEBASTIAN,*610&lt;br&gt;FARFAN REYES MIRIAM ELIZABETH</v>
          </cell>
          <cell r="L1408" t="str">
            <v>APROBADO&lt;br/&gt;NOTIFICADO A LA EMPRESA</v>
          </cell>
          <cell r="M1408" t="str">
            <v>ResDirec-0047-2019/MEM-DGAAM</v>
          </cell>
          <cell r="N1408" t="str">
            <v>27/03/2019</v>
          </cell>
          <cell r="O1408">
            <v>2000000</v>
          </cell>
          <cell r="P1408" t="str">
            <v>USD</v>
          </cell>
        </row>
        <row r="1409">
          <cell r="A1409">
            <v>1377325</v>
          </cell>
          <cell r="B1409">
            <v>761</v>
          </cell>
          <cell r="C1409" t="str">
            <v>DIA</v>
          </cell>
          <cell r="D1409">
            <v>37476</v>
          </cell>
          <cell r="E1409">
            <v>2002</v>
          </cell>
          <cell r="F1409">
            <v>8</v>
          </cell>
          <cell r="G1409" t="str">
            <v>COMPAÑIA MINERA ARLANDA S.A.</v>
          </cell>
          <cell r="I1409" t="str">
            <v>MARIA 20</v>
          </cell>
          <cell r="J1409" t="str">
            <v>*050612&lt;br&gt;AYACUCHO-LUCANAS-OCAÑA</v>
          </cell>
          <cell r="K1409" t="str">
            <v>*35&lt;br&gt;BLANCO IRMA</v>
          </cell>
          <cell r="L1409" t="str">
            <v>IMPROCEDENTE</v>
          </cell>
          <cell r="P1409" t="str">
            <v>USD</v>
          </cell>
        </row>
        <row r="1410">
          <cell r="A1410">
            <v>1384356</v>
          </cell>
          <cell r="B1410">
            <v>786</v>
          </cell>
          <cell r="C1410" t="str">
            <v>DIA</v>
          </cell>
          <cell r="D1410">
            <v>37533</v>
          </cell>
          <cell r="E1410">
            <v>2002</v>
          </cell>
          <cell r="F1410">
            <v>10</v>
          </cell>
          <cell r="G1410" t="str">
            <v>COMPAÑIA MINERA ARLANDA S.A.</v>
          </cell>
          <cell r="H1410" t="str">
            <v>MARIA 20</v>
          </cell>
          <cell r="I1410" t="str">
            <v>MARIA 20</v>
          </cell>
          <cell r="J1410" t="str">
            <v>*050612&lt;br&gt;AYACUCHO-LUCANAS-OCAÑA</v>
          </cell>
          <cell r="K1410" t="str">
            <v>*29&lt;br&gt;ARCHIVO</v>
          </cell>
          <cell r="L1410" t="str">
            <v>ABANDONO</v>
          </cell>
          <cell r="P1410" t="str">
            <v>USD</v>
          </cell>
        </row>
        <row r="1411">
          <cell r="A1411">
            <v>1317997</v>
          </cell>
          <cell r="B1411">
            <v>623</v>
          </cell>
          <cell r="C1411" t="str">
            <v>EIAsd</v>
          </cell>
          <cell r="D1411">
            <v>37005</v>
          </cell>
          <cell r="E1411">
            <v>2001</v>
          </cell>
          <cell r="F1411">
            <v>4</v>
          </cell>
          <cell r="G1411" t="str">
            <v>COMPAÑIA MINERA AURIFERA DEL SUR S.A.</v>
          </cell>
          <cell r="H1411" t="str">
            <v>VICUÑITA</v>
          </cell>
          <cell r="I1411" t="str">
            <v>EXPLORACION</v>
          </cell>
          <cell r="J1411" t="str">
            <v>*050617&lt;br&gt;AYACUCHO-LUCANAS-SAN PEDRO</v>
          </cell>
          <cell r="K1411" t="str">
            <v>*57&lt;br&gt;SUAREZ JUAN</v>
          </cell>
          <cell r="L1411" t="str">
            <v>APROBADO</v>
          </cell>
          <cell r="P1411" t="str">
            <v>USD</v>
          </cell>
        </row>
        <row r="1412">
          <cell r="A1412">
            <v>1436174</v>
          </cell>
          <cell r="B1412">
            <v>961</v>
          </cell>
          <cell r="C1412" t="str">
            <v>EIAsd</v>
          </cell>
          <cell r="D1412">
            <v>37928</v>
          </cell>
          <cell r="E1412">
            <v>2003</v>
          </cell>
          <cell r="F1412">
            <v>11</v>
          </cell>
          <cell r="G1412" t="str">
            <v>COMPAÑIA MINERA AURIFERA DEL SUR S.A.</v>
          </cell>
          <cell r="H1412" t="str">
            <v>MUQUI</v>
          </cell>
          <cell r="I1412" t="str">
            <v>EXPLORACIÓN</v>
          </cell>
          <cell r="J1412" t="str">
            <v>*131006&lt;br&gt;LA LIBERTAD-SANTIAGO DE CHUCO-QUIRUVILCA</v>
          </cell>
          <cell r="K1412" t="str">
            <v>*1&lt;br&gt;ACEVEDO FERNANDEZ ELIAS</v>
          </cell>
          <cell r="L1412" t="str">
            <v>APROBADO</v>
          </cell>
          <cell r="P1412" t="str">
            <v>USD</v>
          </cell>
        </row>
        <row r="1413">
          <cell r="A1413">
            <v>1436175</v>
          </cell>
          <cell r="B1413">
            <v>962</v>
          </cell>
          <cell r="C1413" t="str">
            <v>EIAsd</v>
          </cell>
          <cell r="D1413">
            <v>37928</v>
          </cell>
          <cell r="E1413">
            <v>2003</v>
          </cell>
          <cell r="F1413">
            <v>11</v>
          </cell>
          <cell r="G1413" t="str">
            <v>COMPAÑIA MINERA AURIFERA DEL SUR S.A.</v>
          </cell>
          <cell r="H1413" t="str">
            <v>LA GRINGA</v>
          </cell>
          <cell r="I1413" t="str">
            <v>EXPLORACIÓN</v>
          </cell>
          <cell r="J1413" t="str">
            <v>*130902&lt;br&gt;LA LIBERTAD-SANCHEZ CARRION-CHUGAY</v>
          </cell>
          <cell r="K1413" t="str">
            <v>*1&lt;br&gt;ACEVEDO FERNANDEZ ELIAS</v>
          </cell>
          <cell r="L1413" t="str">
            <v>APROBADO&lt;br/&gt;NOTIFICADO A LA EMPRESA</v>
          </cell>
          <cell r="P1413" t="str">
            <v>USD</v>
          </cell>
        </row>
        <row r="1414">
          <cell r="A1414">
            <v>1379622</v>
          </cell>
          <cell r="B1414">
            <v>773</v>
          </cell>
          <cell r="C1414" t="str">
            <v>DIA</v>
          </cell>
          <cell r="D1414">
            <v>37495</v>
          </cell>
          <cell r="E1414">
            <v>2002</v>
          </cell>
          <cell r="F1414">
            <v>8</v>
          </cell>
          <cell r="G1414" t="str">
            <v>COMPAÑIA MINERA AURIFERA DEL SUR S.A.</v>
          </cell>
          <cell r="H1414" t="str">
            <v>LA GRINGA</v>
          </cell>
          <cell r="I1414" t="str">
            <v>LA GRINGA</v>
          </cell>
          <cell r="J1414" t="str">
            <v>*130902&lt;br&gt;LA LIBERTAD-SANCHEZ CARRION-CHUGAY</v>
          </cell>
          <cell r="K1414" t="str">
            <v>*29&lt;br&gt;ARCHIVO</v>
          </cell>
          <cell r="L1414" t="str">
            <v>APROBADO</v>
          </cell>
          <cell r="P1414" t="str">
            <v>USD</v>
          </cell>
        </row>
        <row r="1415">
          <cell r="A1415">
            <v>1396933</v>
          </cell>
          <cell r="B1415">
            <v>818</v>
          </cell>
          <cell r="C1415" t="str">
            <v>DIA</v>
          </cell>
          <cell r="D1415">
            <v>37641</v>
          </cell>
          <cell r="E1415">
            <v>2003</v>
          </cell>
          <cell r="F1415">
            <v>1</v>
          </cell>
          <cell r="G1415" t="str">
            <v>COMPAÑIA MINERA AURIFERA DEL SUR S.A.</v>
          </cell>
          <cell r="I1415" t="str">
            <v>TIRANOSAURIO 31 Y MAMUT 5</v>
          </cell>
          <cell r="J1415" t="str">
            <v>*130902&lt;br&gt;LA LIBERTAD-SANCHEZ CARRION-CHUGAY</v>
          </cell>
          <cell r="K1415" t="str">
            <v>*35&lt;br&gt;BLANCO IRMA</v>
          </cell>
          <cell r="L1415" t="str">
            <v>APROBADO</v>
          </cell>
          <cell r="P1415" t="str">
            <v>USD</v>
          </cell>
        </row>
        <row r="1416">
          <cell r="A1416">
            <v>1413455</v>
          </cell>
          <cell r="B1416">
            <v>881</v>
          </cell>
          <cell r="C1416" t="str">
            <v>DIA</v>
          </cell>
          <cell r="D1416">
            <v>37771</v>
          </cell>
          <cell r="E1416">
            <v>2003</v>
          </cell>
          <cell r="F1416">
            <v>5</v>
          </cell>
          <cell r="G1416" t="str">
            <v>COMPAÑIA MINERA AURIFERA DEL SUR S.A.</v>
          </cell>
          <cell r="I1416" t="str">
            <v>CACHACO 31</v>
          </cell>
          <cell r="J1416" t="str">
            <v>*130902&lt;br&gt;LA LIBERTAD-SANCHEZ CARRION-CHUGAY</v>
          </cell>
          <cell r="K1416" t="str">
            <v>*1&lt;br&gt;ACEVEDO FERNANDEZ ELIAS</v>
          </cell>
          <cell r="L1416" t="str">
            <v>APROBADO</v>
          </cell>
          <cell r="P1416" t="str">
            <v>USD</v>
          </cell>
        </row>
        <row r="1417">
          <cell r="A1417">
            <v>1469098</v>
          </cell>
          <cell r="B1417">
            <v>1066</v>
          </cell>
          <cell r="C1417" t="str">
            <v>DIA</v>
          </cell>
          <cell r="D1417">
            <v>38132</v>
          </cell>
          <cell r="E1417">
            <v>2004</v>
          </cell>
          <cell r="F1417">
            <v>5</v>
          </cell>
          <cell r="G1417" t="str">
            <v>COMPAÑIA MINERA AURIFERA DEL SUR S.A.</v>
          </cell>
          <cell r="H1417" t="str">
            <v>EL REJO</v>
          </cell>
          <cell r="I1417" t="str">
            <v>PROSPECTO EL REJO</v>
          </cell>
          <cell r="J1417" t="str">
            <v>*060105&lt;br&gt;CAJAMARCA-CAJAMARCA-ENCAÑADA</v>
          </cell>
          <cell r="K1417" t="str">
            <v>*1&lt;br&gt;ACEVEDO FERNANDEZ ELIAS</v>
          </cell>
          <cell r="L1417" t="str">
            <v>APROBADO</v>
          </cell>
          <cell r="P1417" t="str">
            <v>USD</v>
          </cell>
        </row>
        <row r="1418">
          <cell r="A1418">
            <v>1479457</v>
          </cell>
          <cell r="B1418">
            <v>1094</v>
          </cell>
          <cell r="C1418" t="str">
            <v>DIA</v>
          </cell>
          <cell r="D1418">
            <v>38182</v>
          </cell>
          <cell r="E1418">
            <v>2004</v>
          </cell>
          <cell r="F1418">
            <v>7</v>
          </cell>
          <cell r="G1418" t="str">
            <v>COMPAÑIA MINERA AURIFERA DEL SUR S.A.</v>
          </cell>
          <cell r="H1418" t="str">
            <v>BAMBAS</v>
          </cell>
          <cell r="I1418" t="str">
            <v xml:space="preserve"> BAMBAS</v>
          </cell>
          <cell r="J1418" t="str">
            <v>*020903&lt;br&gt;ANCASH-CORONGO-BAMBAS</v>
          </cell>
          <cell r="K1418" t="str">
            <v>*47&lt;br&gt;PINEDO CESAR</v>
          </cell>
          <cell r="L1418" t="str">
            <v>APROBADO</v>
          </cell>
          <cell r="P1418" t="str">
            <v>USD</v>
          </cell>
        </row>
        <row r="1419">
          <cell r="A1419">
            <v>1597325</v>
          </cell>
          <cell r="B1419">
            <v>1407</v>
          </cell>
          <cell r="C1419" t="str">
            <v>DIA</v>
          </cell>
          <cell r="D1419">
            <v>38797</v>
          </cell>
          <cell r="E1419">
            <v>2006</v>
          </cell>
          <cell r="F1419">
            <v>3</v>
          </cell>
          <cell r="G1419" t="str">
            <v>COMPAÑIA MINERA AURIFERA DEL SUR S.A.</v>
          </cell>
          <cell r="I1419" t="str">
            <v>BAMBAS (MODIFICACION)</v>
          </cell>
          <cell r="J1419" t="str">
            <v>*020903&lt;br&gt;ANCASH-CORONGO-BAMBAS</v>
          </cell>
          <cell r="K1419" t="str">
            <v>*47&lt;br&gt;PINEDO CESAR</v>
          </cell>
          <cell r="L1419" t="str">
            <v>IMPROCEDENTE&lt;br/&gt;NOTIFICADO A LA EMPRESA</v>
          </cell>
          <cell r="P1419" t="str">
            <v>USD</v>
          </cell>
        </row>
        <row r="1420">
          <cell r="A1420">
            <v>1609983</v>
          </cell>
          <cell r="B1420">
            <v>1443</v>
          </cell>
          <cell r="C1420" t="str">
            <v>DIA</v>
          </cell>
          <cell r="D1420">
            <v>38868</v>
          </cell>
          <cell r="E1420">
            <v>2006</v>
          </cell>
          <cell r="F1420">
            <v>5</v>
          </cell>
          <cell r="G1420" t="str">
            <v>COMPAÑIA MINERA AURIFERA DEL SUR S.A.</v>
          </cell>
          <cell r="H1420" t="str">
            <v>BAMBAS</v>
          </cell>
          <cell r="I1420" t="str">
            <v>BAMBAS</v>
          </cell>
          <cell r="J1420" t="str">
            <v>*020903&lt;br&gt;ANCASH-CORONGO-BAMBAS</v>
          </cell>
          <cell r="K1420" t="str">
            <v>*47&lt;br&gt;PINEDO CESAR</v>
          </cell>
          <cell r="L1420" t="str">
            <v>APROBADO</v>
          </cell>
          <cell r="P1420" t="str">
            <v>USD</v>
          </cell>
        </row>
        <row r="1421">
          <cell r="A1421">
            <v>1614988</v>
          </cell>
          <cell r="B1421">
            <v>1454</v>
          </cell>
          <cell r="C1421" t="str">
            <v>DIA</v>
          </cell>
          <cell r="D1421">
            <v>38890</v>
          </cell>
          <cell r="E1421">
            <v>2006</v>
          </cell>
          <cell r="F1421">
            <v>6</v>
          </cell>
          <cell r="G1421" t="str">
            <v>COMPAÑIA MINERA AURIFERA DEL SUR S.A.</v>
          </cell>
          <cell r="H1421" t="str">
            <v>SACA  SI PUEDES</v>
          </cell>
          <cell r="I1421" t="str">
            <v>SACA  SI PUEDES</v>
          </cell>
          <cell r="J1421" t="str">
            <v>*050617&lt;br&gt;AYACUCHO-LUCANAS-SAN PEDRO</v>
          </cell>
          <cell r="K1421" t="str">
            <v>*47&lt;br&gt;PINEDO CESAR</v>
          </cell>
          <cell r="L1421" t="str">
            <v>APROBADO</v>
          </cell>
          <cell r="P1421" t="str">
            <v>USD</v>
          </cell>
        </row>
        <row r="1422">
          <cell r="A1422">
            <v>1824143</v>
          </cell>
          <cell r="B1422">
            <v>1952</v>
          </cell>
          <cell r="C1422" t="str">
            <v>DIA</v>
          </cell>
          <cell r="D1422">
            <v>39716</v>
          </cell>
          <cell r="E1422">
            <v>2008</v>
          </cell>
          <cell r="F1422">
            <v>9</v>
          </cell>
          <cell r="G1422" t="str">
            <v>COMPAÑIA MINERA AURIFERA DEL SUR S.A.</v>
          </cell>
          <cell r="H1422" t="str">
            <v>LA GRINGA</v>
          </cell>
          <cell r="I1422" t="str">
            <v>LA GRINGA</v>
          </cell>
          <cell r="J1422" t="str">
            <v>*130902&lt;br&gt;LA LIBERTAD-SANCHEZ CARRION-CHUGAY</v>
          </cell>
          <cell r="K1422" t="str">
            <v>*8&lt;br&gt;BREÑA TORRES GRACIELA</v>
          </cell>
          <cell r="L1422" t="str">
            <v>APROBADO&lt;br/&gt;NOTIFICADO A LA EMPRESA</v>
          </cell>
          <cell r="P1422" t="str">
            <v>USD</v>
          </cell>
        </row>
        <row r="1423">
          <cell r="A1423">
            <v>1924334</v>
          </cell>
          <cell r="B1423">
            <v>2078</v>
          </cell>
          <cell r="C1423" t="str">
            <v>DIA</v>
          </cell>
          <cell r="D1423">
            <v>40078</v>
          </cell>
          <cell r="E1423">
            <v>2009</v>
          </cell>
          <cell r="F1423">
            <v>9</v>
          </cell>
          <cell r="G1423" t="str">
            <v>COMPAÑIA MINERA AURIFERA DEL SUR S.A.</v>
          </cell>
          <cell r="H1423" t="str">
            <v>BRECHAS TINGO</v>
          </cell>
          <cell r="I1423" t="str">
            <v>BRECHAS TINGO</v>
          </cell>
          <cell r="J1423" t="str">
            <v>*060105&lt;br&gt;CAJAMARCA-CAJAMARCA-ENCAÑADA</v>
          </cell>
          <cell r="K1423" t="str">
            <v>*8&lt;br&gt;BREÑA TORRES GRACIELA</v>
          </cell>
          <cell r="L1423" t="str">
            <v>NO PRESENTADO&lt;br/&gt;NOTIFICADO A LA EMPRESA</v>
          </cell>
          <cell r="P1423" t="str">
            <v>USD</v>
          </cell>
        </row>
        <row r="1424">
          <cell r="A1424">
            <v>1939643</v>
          </cell>
          <cell r="B1424">
            <v>2103</v>
          </cell>
          <cell r="C1424" t="str">
            <v>DIA</v>
          </cell>
          <cell r="D1424">
            <v>40130</v>
          </cell>
          <cell r="E1424">
            <v>2009</v>
          </cell>
          <cell r="F1424">
            <v>11</v>
          </cell>
          <cell r="G1424" t="str">
            <v>COMPAÑIA MINERA AURIFERA DEL SUR S.A.</v>
          </cell>
          <cell r="H1424" t="str">
            <v>BRECHAS TINGO</v>
          </cell>
          <cell r="I1424" t="str">
            <v>BRECHAS TINGO</v>
          </cell>
          <cell r="J1424" t="str">
            <v>*060105&lt;br&gt;CAJAMARCA-CAJAMARCA-ENCAÑADA</v>
          </cell>
          <cell r="K1424" t="str">
            <v>*25&lt;br&gt;PRADO VELASQUEZ ALFONSO</v>
          </cell>
          <cell r="L1424" t="str">
            <v>APROBADO&lt;br/&gt;NOTIFICADO A LA EMPRESA</v>
          </cell>
          <cell r="P1424" t="str">
            <v>USD</v>
          </cell>
        </row>
        <row r="1425">
          <cell r="A1425">
            <v>2223531</v>
          </cell>
          <cell r="B1425">
            <v>2700</v>
          </cell>
          <cell r="C1425" t="str">
            <v>DIA</v>
          </cell>
          <cell r="D1425">
            <v>41142</v>
          </cell>
          <cell r="E1425">
            <v>2012</v>
          </cell>
          <cell r="F1425">
            <v>8</v>
          </cell>
          <cell r="G1425" t="str">
            <v>COMPAÑIA MINERA AURIFERA DEL SUR S.A.</v>
          </cell>
          <cell r="H1425" t="str">
            <v>ALTO TAMBORAS</v>
          </cell>
          <cell r="I1425" t="str">
            <v>ALTO TAMBORAS</v>
          </cell>
          <cell r="J1425" t="str">
            <v>*131003&lt;br&gt;LA LIBERTAD-SANTIAGO DE CHUCO-CACHICADAN,*131008&lt;br&gt;LA LIBERTAD-SANTIAGO DE CHUCO-SITABAMBA,*131004&lt;br&gt;LA LIBERTAD-SANTIAGO DE CHUCO-MOLLEBAMBA</v>
          </cell>
          <cell r="K1425" t="str">
            <v>*8&lt;br&gt;BREÑA TORRES GRACIELA,*346&lt;br&gt;TIPULA MAMANI, RICHARD JOHNSON,*310&lt;br&gt;ROSALES GONZALES LUIS ALBERTO,*295&lt;br&gt;DIAZ BERRIOS ABEL,*288&lt;br&gt;RUESTA RUIZ, PEDRO,*227&lt;br&gt;BUSTAMANTE BECERRA JOSE LUIS,*186&lt;br&gt;LUCEN BUSTAMANTE MARIELENA,*180&lt;br&gt;RAMIREZ PALET ALDO,*178&lt;br&gt;SUGUIMITZU, HUMBERTO,*177&lt;br&gt;PIMENTEL, JOSE,*142&lt;br&gt;VELASQUEZ CONTRERAS ANNIE (APOYO)</v>
          </cell>
          <cell r="L1425" t="str">
            <v>DESAPROBADO&lt;br/&gt;NOTIFICADO A LA EMPRESA</v>
          </cell>
          <cell r="M1425" t="str">
            <v>ResDirec-0399-2012/MEM-AAM</v>
          </cell>
          <cell r="N1425" t="str">
            <v>29/11/2012</v>
          </cell>
          <cell r="O1425">
            <v>3588674</v>
          </cell>
          <cell r="P1425" t="str">
            <v>USD</v>
          </cell>
        </row>
        <row r="1426">
          <cell r="A1426">
            <v>1383294</v>
          </cell>
          <cell r="B1426">
            <v>4586</v>
          </cell>
          <cell r="C1426" t="str">
            <v>EIA</v>
          </cell>
          <cell r="D1426">
            <v>37524</v>
          </cell>
          <cell r="E1426">
            <v>2002</v>
          </cell>
          <cell r="F1426">
            <v>9</v>
          </cell>
          <cell r="G1426" t="str">
            <v>COMPAÑIA MINERA AURIFERA DEL SUR S.A.</v>
          </cell>
          <cell r="H1426" t="str">
            <v>SAN LUIS</v>
          </cell>
          <cell r="I1426" t="str">
            <v>EXPLOTACIÓN</v>
          </cell>
          <cell r="J1426" t="str">
            <v>*050619&lt;br&gt;AYACUCHO-LUCANAS-SANCOS</v>
          </cell>
          <cell r="K1426" t="str">
            <v>*29&lt;br&gt;ARCHIVO</v>
          </cell>
          <cell r="L1426" t="str">
            <v>APROBADO</v>
          </cell>
          <cell r="P1426" t="str">
            <v>USD</v>
          </cell>
        </row>
        <row r="1427">
          <cell r="A1427">
            <v>2988063</v>
          </cell>
          <cell r="B1427">
            <v>8126</v>
          </cell>
          <cell r="C1427" t="str">
            <v>FTA</v>
          </cell>
          <cell r="D1427">
            <v>43756</v>
          </cell>
          <cell r="E1427">
            <v>2019</v>
          </cell>
          <cell r="F1427">
            <v>10</v>
          </cell>
          <cell r="G1427" t="str">
            <v>COMPAÑIA MINERA AURIFERA DEL SUR S.A.</v>
          </cell>
          <cell r="H1427" t="str">
            <v>PROYECTO DE EXPLORACIÓN MINERA SITABAMBA</v>
          </cell>
          <cell r="I1427" t="str">
            <v>PROYECTO DE EXPLORACIÓN MINERA SITABAMBA</v>
          </cell>
          <cell r="J1427" t="str">
            <v>*131008&lt;br&gt;LA LIBERTAD-SANTIAGO DE CHUCO-SITABAMBA</v>
          </cell>
          <cell r="K1427" t="str">
            <v>*25&lt;br&gt;PRADO VELASQUEZ ALFONSO,*671&lt;br&gt;CUBAS PARIMANGO LORENZO JARED,*664&lt;br&gt;ARANDA SALAZAR SANTIAGO JOSUE (apoyo),*663&lt;br&gt;CAMAN SANTILLANA REINHARD OLENKO (APoyo),*635&lt;br&gt;LEON SAAVEDRA SEBASTIAN,*610&lt;br&gt;FARFAN REYES MIRIAM ELIZABETH</v>
          </cell>
          <cell r="L1427" t="str">
            <v>APROBADO&lt;br/&gt;NOTIFICADO A LA EMPRESA</v>
          </cell>
          <cell r="M1427" t="str">
            <v>ResDirec-0185-2019/MINEM-DGAAM</v>
          </cell>
          <cell r="N1427" t="str">
            <v>05/11/2019</v>
          </cell>
          <cell r="O1427">
            <v>2207273</v>
          </cell>
          <cell r="P1427" t="str">
            <v>USD</v>
          </cell>
        </row>
        <row r="1428">
          <cell r="A1428">
            <v>1315701</v>
          </cell>
          <cell r="B1428">
            <v>610</v>
          </cell>
          <cell r="C1428" t="str">
            <v>EIAsd</v>
          </cell>
          <cell r="D1428">
            <v>36980</v>
          </cell>
          <cell r="E1428">
            <v>2001</v>
          </cell>
          <cell r="F1428">
            <v>3</v>
          </cell>
          <cell r="G1428" t="str">
            <v>COMPAÑIA MINERA AURIFERA DON ANTONIO S.A.</v>
          </cell>
          <cell r="H1428" t="str">
            <v>DON ANTONIO</v>
          </cell>
          <cell r="I1428" t="str">
            <v>EXPLORACION</v>
          </cell>
          <cell r="J1428" t="str">
            <v>*050621&lt;br&gt;AYACUCHO-LUCANAS-SANTA LUCIA</v>
          </cell>
          <cell r="K1428" t="str">
            <v>*1&lt;br&gt;ACEVEDO FERNANDEZ ELIAS</v>
          </cell>
          <cell r="L1428" t="str">
            <v>APROBADO</v>
          </cell>
          <cell r="P1428" t="str">
            <v>USD</v>
          </cell>
        </row>
        <row r="1429">
          <cell r="A1429">
            <v>1359690</v>
          </cell>
          <cell r="B1429">
            <v>727</v>
          </cell>
          <cell r="C1429" t="str">
            <v>DIA</v>
          </cell>
          <cell r="D1429">
            <v>37358</v>
          </cell>
          <cell r="E1429">
            <v>2002</v>
          </cell>
          <cell r="F1429">
            <v>4</v>
          </cell>
          <cell r="G1429" t="str">
            <v>COMPAÑIA MINERA AURIFERA EUGENIA S.A.</v>
          </cell>
          <cell r="I1429" t="str">
            <v>GRAN EUGENIA</v>
          </cell>
          <cell r="J1429" t="str">
            <v>*040203&lt;br&gt;AREQUIPA-CAMANA-MARIANO NICOLAS VALCARCEL</v>
          </cell>
          <cell r="K1429" t="str">
            <v>*29&lt;br&gt;ARCHIVO</v>
          </cell>
          <cell r="L1429" t="str">
            <v>APROBADO</v>
          </cell>
          <cell r="P1429" t="str">
            <v>USD</v>
          </cell>
        </row>
        <row r="1430">
          <cell r="A1430">
            <v>1228909</v>
          </cell>
          <cell r="B1430">
            <v>412</v>
          </cell>
          <cell r="C1430" t="str">
            <v>EIAsd</v>
          </cell>
          <cell r="D1430">
            <v>36264</v>
          </cell>
          <cell r="E1430">
            <v>1999</v>
          </cell>
          <cell r="F1430">
            <v>4</v>
          </cell>
          <cell r="G1430" t="str">
            <v>COMPAÑIA MINERA AURIFERA M &amp; RM S.A.</v>
          </cell>
          <cell r="H1430" t="str">
            <v>ORE BODY 3</v>
          </cell>
          <cell r="I1430" t="str">
            <v>EXPLORACION</v>
          </cell>
          <cell r="J1430" t="str">
            <v>*050704&lt;br&gt;AYACUCHO-PARINACOCHAS-PACAPAUSA</v>
          </cell>
          <cell r="K1430" t="str">
            <v>*29&lt;br&gt;ARCHIVO</v>
          </cell>
          <cell r="L1430" t="str">
            <v>CONCLUIDO</v>
          </cell>
          <cell r="P1430" t="str">
            <v>USD</v>
          </cell>
        </row>
        <row r="1431">
          <cell r="A1431">
            <v>94</v>
          </cell>
          <cell r="B1431">
            <v>4258</v>
          </cell>
          <cell r="C1431" t="str">
            <v>EIA</v>
          </cell>
          <cell r="D1431">
            <v>34366</v>
          </cell>
          <cell r="E1431">
            <v>1994</v>
          </cell>
          <cell r="F1431">
            <v>2</v>
          </cell>
          <cell r="G1431" t="str">
            <v>COMPAÑIA MINERA AURIFERA SANTA ROSA S.A.</v>
          </cell>
          <cell r="H1431" t="str">
            <v>SANTA ROSA</v>
          </cell>
          <cell r="I1431" t="str">
            <v>AMPLIACION A 4,000 TMD DE LA PLANTA DE BENEFICIO</v>
          </cell>
          <cell r="J1431" t="str">
            <v>*131002&lt;br&gt;LA LIBERTAD-SANTIAGO DE CHUCO-ANGASMARCA</v>
          </cell>
          <cell r="K1431" t="str">
            <v>*85&lt;br&gt;FALLA JORGE</v>
          </cell>
          <cell r="L1431" t="str">
            <v>APROBADO</v>
          </cell>
          <cell r="P1431" t="str">
            <v>USD</v>
          </cell>
        </row>
        <row r="1432">
          <cell r="A1432">
            <v>1210324</v>
          </cell>
          <cell r="B1432">
            <v>4399</v>
          </cell>
          <cell r="C1432" t="str">
            <v>EIA</v>
          </cell>
          <cell r="D1432">
            <v>36110</v>
          </cell>
          <cell r="E1432">
            <v>1998</v>
          </cell>
          <cell r="F1432">
            <v>11</v>
          </cell>
          <cell r="G1432" t="str">
            <v>COMPAÑIA MINERA AURIFERA SANTA ROSA S.A.</v>
          </cell>
          <cell r="H1432" t="str">
            <v>SANTA ROSA</v>
          </cell>
          <cell r="I1432" t="str">
            <v>AMPLIACION A 12,000 TMD DE LA PLANTA DE BENEFICIO</v>
          </cell>
          <cell r="J1432" t="str">
            <v>*131002&lt;br&gt;LA LIBERTAD-SANTIAGO DE CHUCO-ANGASMARCA</v>
          </cell>
          <cell r="K1432" t="str">
            <v>*29&lt;br&gt;ARCHIVO</v>
          </cell>
          <cell r="L1432" t="str">
            <v>APROBADO</v>
          </cell>
          <cell r="P1432" t="str">
            <v>USD</v>
          </cell>
        </row>
        <row r="1433">
          <cell r="A1433">
            <v>1265168</v>
          </cell>
          <cell r="B1433">
            <v>4468</v>
          </cell>
          <cell r="C1433" t="str">
            <v>EIA</v>
          </cell>
          <cell r="D1433">
            <v>36523</v>
          </cell>
          <cell r="E1433">
            <v>1999</v>
          </cell>
          <cell r="F1433">
            <v>12</v>
          </cell>
          <cell r="G1433" t="str">
            <v>COMPAÑIA MINERA AURIFERA SANTA ROSA S.A.</v>
          </cell>
          <cell r="H1433" t="str">
            <v>ANTARKI N° 3</v>
          </cell>
          <cell r="I1433" t="str">
            <v>EXPLOTACION</v>
          </cell>
          <cell r="J1433" t="str">
            <v>*131002&lt;br&gt;LA LIBERTAD-SANTIAGO DE CHUCO-ANGASMARCA</v>
          </cell>
          <cell r="K1433" t="str">
            <v>*1&lt;br&gt;ACEVEDO FERNANDEZ ELIAS</v>
          </cell>
          <cell r="L1433" t="str">
            <v>APROBADO</v>
          </cell>
          <cell r="P1433" t="str">
            <v>USD</v>
          </cell>
        </row>
        <row r="1434">
          <cell r="A1434">
            <v>1338804</v>
          </cell>
          <cell r="B1434">
            <v>4548</v>
          </cell>
          <cell r="C1434" t="str">
            <v>EIA</v>
          </cell>
          <cell r="D1434">
            <v>37179</v>
          </cell>
          <cell r="E1434">
            <v>2001</v>
          </cell>
          <cell r="F1434">
            <v>10</v>
          </cell>
          <cell r="G1434" t="str">
            <v>COMPAÑIA MINERA AURIFERA SANTA ROSA S.A.</v>
          </cell>
          <cell r="H1434" t="str">
            <v>SANTA ROSA</v>
          </cell>
          <cell r="I1434" t="str">
            <v>AMPLIACION DE 12000 A 25000 TMD PLANTA DE BENEFICIO</v>
          </cell>
          <cell r="J1434" t="str">
            <v>*131002&lt;br&gt;LA LIBERTAD-SANTIAGO DE CHUCO-ANGASMARCA</v>
          </cell>
          <cell r="K1434" t="str">
            <v>*57&lt;br&gt;SUAREZ JUAN</v>
          </cell>
          <cell r="L1434" t="str">
            <v>APROBADO</v>
          </cell>
          <cell r="P1434" t="str">
            <v>USD</v>
          </cell>
        </row>
        <row r="1435">
          <cell r="A1435">
            <v>1444618</v>
          </cell>
          <cell r="B1435">
            <v>4613</v>
          </cell>
          <cell r="C1435" t="str">
            <v>EIA</v>
          </cell>
          <cell r="D1435">
            <v>37967</v>
          </cell>
          <cell r="E1435">
            <v>2003</v>
          </cell>
          <cell r="F1435">
            <v>12</v>
          </cell>
          <cell r="G1435" t="str">
            <v>COMPAÑIA MINERA AURIFERA SANTA ROSA S.A.</v>
          </cell>
          <cell r="H1435" t="str">
            <v>SANTA ROSA</v>
          </cell>
          <cell r="I1435" t="str">
            <v>EXPLOTACIÓN MINERA Y NUEVO PAD DE LIXIVIACIÓN</v>
          </cell>
          <cell r="J1435" t="str">
            <v>*131002&lt;br&gt;LA LIBERTAD-SANTIAGO DE CHUCO-ANGASMARCA</v>
          </cell>
          <cell r="K1435" t="str">
            <v>*43&lt;br&gt;LEON ALDO</v>
          </cell>
          <cell r="L1435" t="str">
            <v>IMPROCEDENTE</v>
          </cell>
          <cell r="P1435" t="str">
            <v>USD</v>
          </cell>
        </row>
        <row r="1436">
          <cell r="A1436">
            <v>1439423</v>
          </cell>
          <cell r="B1436">
            <v>4614</v>
          </cell>
          <cell r="C1436" t="str">
            <v>EIA</v>
          </cell>
          <cell r="D1436">
            <v>37999</v>
          </cell>
          <cell r="E1436">
            <v>2004</v>
          </cell>
          <cell r="F1436">
            <v>1</v>
          </cell>
          <cell r="G1436" t="str">
            <v>COMPAÑIA MINERA AURIFERA SANTA ROSA S.A.</v>
          </cell>
          <cell r="H1436" t="str">
            <v>SANTA ROSA</v>
          </cell>
          <cell r="I1436" t="str">
            <v>MODIFICACIÓN DEL EIA DE AMPLIACIÓN DE 12000 A 25000 TMD PLANTA DE BENEFICIO</v>
          </cell>
          <cell r="J1436" t="str">
            <v>*131002&lt;br&gt;LA LIBERTAD-SANTIAGO DE CHUCO-ANGASMARCA</v>
          </cell>
          <cell r="K1436" t="str">
            <v>*40&lt;br&gt;GUARNIZO JIMMY</v>
          </cell>
          <cell r="L1436" t="str">
            <v>APROBADO</v>
          </cell>
          <cell r="P1436" t="str">
            <v>USD</v>
          </cell>
        </row>
        <row r="1437">
          <cell r="A1437">
            <v>1457621</v>
          </cell>
          <cell r="B1437">
            <v>4621</v>
          </cell>
          <cell r="C1437" t="str">
            <v>EIA</v>
          </cell>
          <cell r="D1437">
            <v>38058</v>
          </cell>
          <cell r="E1437">
            <v>2004</v>
          </cell>
          <cell r="F1437">
            <v>3</v>
          </cell>
          <cell r="G1437" t="str">
            <v>COMPAÑIA MINERA AURIFERA SANTA ROSA S.A.</v>
          </cell>
          <cell r="H1437" t="str">
            <v>SANTA ROSA</v>
          </cell>
          <cell r="I1437" t="str">
            <v>EXPLOTACIÓN MINERA Y NUEVO PAD LIXIVIACIÓN ( SIN INCREMENTO DE LA PRODUCCIÓN )</v>
          </cell>
          <cell r="J1437" t="str">
            <v>*131002&lt;br&gt;LA LIBERTAD-SANTIAGO DE CHUCO-ANGASMARCA</v>
          </cell>
          <cell r="K1437" t="str">
            <v>*60&lt;br&gt;VIALE LORENA</v>
          </cell>
          <cell r="L1437" t="str">
            <v>DESISTIDO</v>
          </cell>
          <cell r="P1437" t="str">
            <v>USD</v>
          </cell>
        </row>
        <row r="1438">
          <cell r="A1438">
            <v>1480162</v>
          </cell>
          <cell r="B1438">
            <v>4634</v>
          </cell>
          <cell r="C1438" t="str">
            <v>EIA</v>
          </cell>
          <cell r="D1438">
            <v>38187</v>
          </cell>
          <cell r="E1438">
            <v>2004</v>
          </cell>
          <cell r="F1438">
            <v>7</v>
          </cell>
          <cell r="G1438" t="str">
            <v>COMPAÑIA MINERA AURIFERA SANTA ROSA S.A.</v>
          </cell>
          <cell r="H1438" t="str">
            <v>SANTA ROSA</v>
          </cell>
          <cell r="I1438" t="str">
            <v>EXPLOTACION MINERA Y NUEVO PAD DE LIXIVIACION (SIN INCREMENTO DE PRODUCCIÓN)</v>
          </cell>
          <cell r="J1438" t="str">
            <v>*131002&lt;br&gt;LA LIBERTAD-SANTIAGO DE CHUCO-ANGASMARCA</v>
          </cell>
          <cell r="K1438" t="str">
            <v>*56&lt;br&gt;SOLARI HENRY</v>
          </cell>
          <cell r="L1438" t="str">
            <v>APROBADO</v>
          </cell>
          <cell r="P1438" t="str">
            <v>USD</v>
          </cell>
        </row>
        <row r="1439">
          <cell r="A1439">
            <v>1496041</v>
          </cell>
          <cell r="B1439">
            <v>4639</v>
          </cell>
          <cell r="C1439" t="str">
            <v>EIA</v>
          </cell>
          <cell r="D1439">
            <v>38273</v>
          </cell>
          <cell r="E1439">
            <v>2004</v>
          </cell>
          <cell r="F1439">
            <v>10</v>
          </cell>
          <cell r="G1439" t="str">
            <v>COMPAÑIA MINERA AURIFERA SANTA ROSA S.A.</v>
          </cell>
          <cell r="H1439" t="str">
            <v>SANTA ROSA</v>
          </cell>
          <cell r="I1439" t="str">
            <v>MODIFICACION DEL EIA DE 25000: CONSTRUCCION DEL PAD Nº 13</v>
          </cell>
          <cell r="J1439" t="str">
            <v>*131002&lt;br&gt;LA LIBERTAD-SANTIAGO DE CHUCO-ANGASMARCA</v>
          </cell>
          <cell r="K1439" t="str">
            <v>*40&lt;br&gt;GUARNIZO JIMMY</v>
          </cell>
          <cell r="L1439" t="str">
            <v>APROBADO</v>
          </cell>
          <cell r="P1439" t="str">
            <v>USD</v>
          </cell>
        </row>
        <row r="1440">
          <cell r="A1440">
            <v>1498532</v>
          </cell>
          <cell r="B1440">
            <v>4642</v>
          </cell>
          <cell r="C1440" t="str">
            <v>EIA</v>
          </cell>
          <cell r="D1440">
            <v>38287</v>
          </cell>
          <cell r="E1440">
            <v>2004</v>
          </cell>
          <cell r="F1440">
            <v>10</v>
          </cell>
          <cell r="G1440" t="str">
            <v>COMPAÑIA MINERA AURIFERA SANTA ROSA S.A.</v>
          </cell>
          <cell r="H1440" t="str">
            <v>SANTA ROSA</v>
          </cell>
          <cell r="I1440" t="str">
            <v>PROYECTO COCHAVARA, EXPLOTACION MINERA Y PAD DE LIXIVIACION Nº 14 (SIN INCREMENT</v>
          </cell>
          <cell r="J1440" t="str">
            <v>*131002&lt;br&gt;LA LIBERTAD-SANTIAGO DE CHUCO-ANGASMARCA</v>
          </cell>
          <cell r="K1440" t="str">
            <v>*56&lt;br&gt;SOLARI HENRY</v>
          </cell>
          <cell r="L1440" t="str">
            <v>APROBADO</v>
          </cell>
          <cell r="P1440" t="str">
            <v>USD</v>
          </cell>
        </row>
        <row r="1441">
          <cell r="A1441">
            <v>1556992</v>
          </cell>
          <cell r="B1441">
            <v>4688</v>
          </cell>
          <cell r="C1441" t="str">
            <v>EIA</v>
          </cell>
          <cell r="D1441">
            <v>38600</v>
          </cell>
          <cell r="E1441">
            <v>2005</v>
          </cell>
          <cell r="F1441">
            <v>9</v>
          </cell>
          <cell r="G1441" t="str">
            <v>COMPAÑIA MINERA AURIFERA SANTA ROSA S.A.</v>
          </cell>
          <cell r="H1441" t="str">
            <v>SANTA ROSA</v>
          </cell>
          <cell r="I1441" t="str">
            <v>LINEA DE TRASMISION 22.9 KV PALLASCA - COMARSA</v>
          </cell>
          <cell r="J1441" t="str">
            <v>*131002&lt;br&gt;LA LIBERTAD-SANTIAGO DE CHUCO-ANGASMARCA</v>
          </cell>
          <cell r="K1441" t="str">
            <v>*62&lt;br&gt;VILLEGAS ANA</v>
          </cell>
          <cell r="L1441" t="str">
            <v>NO PRESENTADO&lt;br/&gt;NOTIFICADO A LA EMPRESA</v>
          </cell>
          <cell r="P1441" t="str">
            <v>USD</v>
          </cell>
        </row>
        <row r="1442">
          <cell r="A1442">
            <v>1570212</v>
          </cell>
          <cell r="B1442">
            <v>4708</v>
          </cell>
          <cell r="C1442" t="str">
            <v>EIA</v>
          </cell>
          <cell r="D1442">
            <v>38660</v>
          </cell>
          <cell r="E1442">
            <v>2005</v>
          </cell>
          <cell r="F1442">
            <v>11</v>
          </cell>
          <cell r="G1442" t="str">
            <v>COMPAÑIA MINERA AURIFERA SANTA ROSA S.A.</v>
          </cell>
          <cell r="H1442" t="str">
            <v>SANTA ROSA</v>
          </cell>
          <cell r="I1442" t="str">
            <v>AMPLIACION DE LA EXPLOTACION Y TRATAMIENTO DE 25000 A 50000 TMD</v>
          </cell>
          <cell r="J1442" t="str">
            <v>*131002&lt;br&gt;LA LIBERTAD-SANTIAGO DE CHUCO-ANGASMARCA</v>
          </cell>
          <cell r="K1442" t="str">
            <v>*40&lt;br&gt;GUARNIZO JIMMY</v>
          </cell>
          <cell r="L1442" t="str">
            <v>APROBADO</v>
          </cell>
          <cell r="P1442" t="str">
            <v>USD</v>
          </cell>
        </row>
        <row r="1443">
          <cell r="A1443">
            <v>1579705</v>
          </cell>
          <cell r="B1443">
            <v>4713</v>
          </cell>
          <cell r="C1443" t="str">
            <v>EIA</v>
          </cell>
          <cell r="D1443">
            <v>38706</v>
          </cell>
          <cell r="E1443">
            <v>2005</v>
          </cell>
          <cell r="F1443">
            <v>12</v>
          </cell>
          <cell r="G1443" t="str">
            <v>COMPAÑIA MINERA AURIFERA SANTA ROSA S.A.</v>
          </cell>
          <cell r="H1443" t="str">
            <v>SANTA ROSA</v>
          </cell>
          <cell r="I1443" t="str">
            <v>LINEA DE TRASMICION 22.9 KV PALLASCA - COMARSA</v>
          </cell>
          <cell r="J1443" t="str">
            <v>*131002&lt;br&gt;LA LIBERTAD-SANTIAGO DE CHUCO-ANGASMARCA</v>
          </cell>
          <cell r="K1443" t="str">
            <v>*36&lt;br&gt;CAMBORDA RASUL</v>
          </cell>
          <cell r="L1443" t="str">
            <v>DESISTIDO</v>
          </cell>
          <cell r="P1443" t="str">
            <v>USD</v>
          </cell>
        </row>
        <row r="1444">
          <cell r="A1444">
            <v>1599578</v>
          </cell>
          <cell r="B1444">
            <v>4729</v>
          </cell>
          <cell r="C1444" t="str">
            <v>EIA</v>
          </cell>
          <cell r="D1444">
            <v>38811</v>
          </cell>
          <cell r="E1444">
            <v>2006</v>
          </cell>
          <cell r="F1444">
            <v>4</v>
          </cell>
          <cell r="G1444" t="str">
            <v>COMPAÑIA MINERA AURIFERA SANTA ROSA S.A.</v>
          </cell>
          <cell r="H1444" t="str">
            <v>SANTA ROSA</v>
          </cell>
          <cell r="I1444" t="str">
            <v>LINEA DE TRASMISION 2209 KV PALLASCA - COMARSA</v>
          </cell>
          <cell r="J1444" t="str">
            <v>*131002&lt;br&gt;LA LIBERTAD-SANTIAGO DE CHUCO-ANGASMARCA</v>
          </cell>
          <cell r="K1444" t="str">
            <v>*40&lt;br&gt;GUARNIZO JIMMY</v>
          </cell>
          <cell r="L1444" t="str">
            <v>APROBADO</v>
          </cell>
          <cell r="P1444" t="str">
            <v>USD</v>
          </cell>
        </row>
        <row r="1445">
          <cell r="A1445">
            <v>1665280</v>
          </cell>
          <cell r="B1445">
            <v>4774</v>
          </cell>
          <cell r="C1445" t="str">
            <v>EIA</v>
          </cell>
          <cell r="D1445">
            <v>39108</v>
          </cell>
          <cell r="E1445">
            <v>2007</v>
          </cell>
          <cell r="F1445">
            <v>1</v>
          </cell>
          <cell r="G1445" t="str">
            <v>COMPAÑIA MINERA AURIFERA SANTA ROSA S.A.</v>
          </cell>
          <cell r="H1445" t="str">
            <v>SANTA ROSA</v>
          </cell>
          <cell r="I1445" t="str">
            <v>MODIF EIA-CONSTRUCCION DEL PAD DE LIXIVIACION Nº 20</v>
          </cell>
          <cell r="J1445" t="str">
            <v>*131002&lt;br&gt;LA LIBERTAD-SANTIAGO DE CHUCO-ANGASMARCA</v>
          </cell>
          <cell r="K1445" t="str">
            <v>*10&lt;br&gt;CARRANZA VALDIVIESO JOSE</v>
          </cell>
          <cell r="L1445" t="str">
            <v>APROBADO</v>
          </cell>
          <cell r="P1445" t="str">
            <v>USD</v>
          </cell>
        </row>
        <row r="1446">
          <cell r="A1446">
            <v>1898189</v>
          </cell>
          <cell r="B1446">
            <v>4946</v>
          </cell>
          <cell r="C1446" t="str">
            <v>EIA</v>
          </cell>
          <cell r="D1446">
            <v>39989</v>
          </cell>
          <cell r="E1446">
            <v>2009</v>
          </cell>
          <cell r="F1446">
            <v>6</v>
          </cell>
          <cell r="G1446" t="str">
            <v>COMPAÑIA MINERA AURIFERA SANTA ROSA S.A.</v>
          </cell>
          <cell r="H1446" t="str">
            <v>SANTA ROSA</v>
          </cell>
          <cell r="I1446" t="str">
            <v>MODIFICACION EIA AMPLIACION DE EXPLOTACION Y TRATAMIENTO DE 25000 A 50000 TMD</v>
          </cell>
          <cell r="J1446" t="str">
            <v>*131002&lt;br&gt;LA LIBERTAD-SANTIAGO DE CHUCO-ANGASMARCA</v>
          </cell>
          <cell r="K1446" t="str">
            <v>*10&lt;br&gt;CARRANZA VALDIVIESO JOSE</v>
          </cell>
          <cell r="L1446" t="str">
            <v>APROBADO&lt;br/&gt;NOTIFICADO A LA EMPRESA</v>
          </cell>
          <cell r="P1446" t="str">
            <v>USD</v>
          </cell>
        </row>
        <row r="1447">
          <cell r="A1447">
            <v>1986239</v>
          </cell>
          <cell r="B1447">
            <v>5002</v>
          </cell>
          <cell r="C1447" t="str">
            <v>EIA</v>
          </cell>
          <cell r="D1447">
            <v>40298</v>
          </cell>
          <cell r="E1447">
            <v>2010</v>
          </cell>
          <cell r="F1447">
            <v>4</v>
          </cell>
          <cell r="G1447" t="str">
            <v>COMPAÑIA MINERA AURIFERA SANTA ROSA S.A.</v>
          </cell>
          <cell r="H1447" t="str">
            <v>SANTA ROSA</v>
          </cell>
          <cell r="I1447" t="str">
            <v xml:space="preserve">AMPLIACION  DE EXPLOTACION Y TRATAMIENTO DE 25000 A 50000 TMD TAJO CLARITA </v>
          </cell>
          <cell r="J1447" t="str">
            <v>*131002&lt;br&gt;LA LIBERTAD-SANTIAGO DE CHUCO-ANGASMARCA</v>
          </cell>
          <cell r="K1447" t="str">
            <v>*10&lt;br&gt;CARRANZA VALDIVIESO JOSE</v>
          </cell>
          <cell r="L1447" t="str">
            <v>APROBADO&lt;br/&gt;NOTIFICADO A LA EMPRESA</v>
          </cell>
          <cell r="P1447" t="str">
            <v>USD</v>
          </cell>
        </row>
        <row r="1448">
          <cell r="A1448">
            <v>2093902</v>
          </cell>
          <cell r="B1448">
            <v>5114</v>
          </cell>
          <cell r="C1448" t="str">
            <v>EIA</v>
          </cell>
          <cell r="D1448">
            <v>40684</v>
          </cell>
          <cell r="E1448">
            <v>2011</v>
          </cell>
          <cell r="F1448">
            <v>5</v>
          </cell>
          <cell r="G1448" t="str">
            <v>COMPAÑIA MINERA AURIFERA SANTA ROSA S.A.</v>
          </cell>
          <cell r="H1448" t="str">
            <v>SANTA ROSA</v>
          </cell>
          <cell r="I1448" t="str">
            <v>MODIFICACION DEL EIA DE 50000 TMD POR LA REUBICACION DE LA PLANTA ADR Y</v>
          </cell>
          <cell r="J1448" t="str">
            <v>*131002&lt;br&gt;LA LIBERTAD-SANTIAGO DE CHUCO-ANGASMARCA</v>
          </cell>
          <cell r="K1448" t="str">
            <v>*10&lt;br&gt;CARRANZA VALDIVIESO JOSE</v>
          </cell>
          <cell r="L1448" t="str">
            <v>APROBADO&lt;br/&gt;NOTIFICADO A LA EMPRESA</v>
          </cell>
          <cell r="P1448" t="str">
            <v>USD</v>
          </cell>
        </row>
        <row r="1449">
          <cell r="A1449">
            <v>2319335</v>
          </cell>
          <cell r="B1449">
            <v>5280</v>
          </cell>
          <cell r="C1449" t="str">
            <v>EIA</v>
          </cell>
          <cell r="D1449">
            <v>41498</v>
          </cell>
          <cell r="E1449">
            <v>2013</v>
          </cell>
          <cell r="F1449">
            <v>8</v>
          </cell>
          <cell r="G1449" t="str">
            <v>COMPAÑIA MINERA AURIFERA SANTA ROSA S.A.</v>
          </cell>
          <cell r="H1449" t="str">
            <v>SANTA ROSA</v>
          </cell>
          <cell r="I1449" t="str">
            <v>MODIFICACION DEL EIA AMPLIACION DE AREA DE EXPLOTACION 50000 A 100000 TMD</v>
          </cell>
          <cell r="J1449" t="str">
            <v>*131002&lt;br&gt;LA LIBERTAD-SANTIAGO DE CHUCO-ANGASMARCA</v>
          </cell>
          <cell r="K1449" t="str">
            <v>*10&lt;br&gt;CARRANZA VALDIVIESO JOSE</v>
          </cell>
          <cell r="L1449" t="str">
            <v>ABANDONO&lt;br/&gt;NOTIFICADO A LA EMPRESA</v>
          </cell>
          <cell r="P1449" t="str">
            <v>USD</v>
          </cell>
        </row>
        <row r="1450">
          <cell r="A1450">
            <v>1626742</v>
          </cell>
          <cell r="B1450">
            <v>6354</v>
          </cell>
          <cell r="C1450" t="str">
            <v>PC</v>
          </cell>
          <cell r="D1450">
            <v>38945</v>
          </cell>
          <cell r="E1450">
            <v>2006</v>
          </cell>
          <cell r="F1450">
            <v>8</v>
          </cell>
          <cell r="G1450" t="str">
            <v>COMPAÑIA MINERA AURIFERA SANTA ROSA S.A.</v>
          </cell>
          <cell r="H1450" t="str">
            <v>SANTA ROSA</v>
          </cell>
          <cell r="I1450" t="str">
            <v>PLAN DE CIERRE DE MINAS UNIDAD MINERA SANTA ROSA</v>
          </cell>
          <cell r="J1450" t="str">
            <v>*131002&lt;br&gt;LA LIBERTAD-SANTIAGO DE CHUCO-ANGASMARCA</v>
          </cell>
          <cell r="K1450" t="str">
            <v>*21&lt;br&gt;PAREDES PACHECO RUFO</v>
          </cell>
          <cell r="L1450" t="str">
            <v>APROBADO&lt;br/&gt;NOTIFICADO A LA EMPRESA</v>
          </cell>
          <cell r="P1450" t="str">
            <v>USD</v>
          </cell>
        </row>
        <row r="1451">
          <cell r="A1451">
            <v>2599098</v>
          </cell>
          <cell r="B1451">
            <v>6821</v>
          </cell>
          <cell r="C1451" t="str">
            <v>PC</v>
          </cell>
          <cell r="D1451">
            <v>42488</v>
          </cell>
          <cell r="E1451">
            <v>2016</v>
          </cell>
          <cell r="F1451">
            <v>4</v>
          </cell>
          <cell r="G1451" t="str">
            <v>COMPAÑIA MINERA AURIFERA SANTA ROSA S.A.</v>
          </cell>
          <cell r="H1451" t="str">
            <v>SANTA ROSA</v>
          </cell>
          <cell r="I1451" t="str">
            <v>MODIFICACION DE PLAN DE CIERRE DE MINAS DE LA UNIDAD MINERA SANTA ROSA</v>
          </cell>
          <cell r="J1451" t="str">
            <v>*131002&lt;br&gt;LA LIBERTAD-SANTIAGO DE CHUCO-ANGASMARCA</v>
          </cell>
          <cell r="K1451" t="str">
            <v>*24&lt;br&gt;PORTILLA CORNEJO MATEO</v>
          </cell>
          <cell r="L1451" t="str">
            <v>DESAPROBADO</v>
          </cell>
          <cell r="P1451" t="str">
            <v>USD</v>
          </cell>
        </row>
        <row r="1452">
          <cell r="A1452">
            <v>1230254</v>
          </cell>
          <cell r="B1452">
            <v>418</v>
          </cell>
          <cell r="C1452" t="str">
            <v>EIAsd</v>
          </cell>
          <cell r="D1452">
            <v>36273</v>
          </cell>
          <cell r="E1452">
            <v>1999</v>
          </cell>
          <cell r="F1452">
            <v>4</v>
          </cell>
          <cell r="G1452" t="str">
            <v>COMPAÑIA MINERA AURIFERA VERONICA S.A.</v>
          </cell>
          <cell r="H1452" t="str">
            <v>SATATA-ICURO</v>
          </cell>
          <cell r="I1452" t="str">
            <v>PERFORACION DIAMANTINA</v>
          </cell>
          <cell r="J1452" t="str">
            <v>*130801&lt;br&gt;LA LIBERTAD-PATAZ-TAYABAMBA</v>
          </cell>
          <cell r="K1452" t="str">
            <v>*29&lt;br&gt;ARCHIVO</v>
          </cell>
          <cell r="L1452" t="str">
            <v>CONCLUIDO</v>
          </cell>
          <cell r="P1452" t="str">
            <v>USD</v>
          </cell>
        </row>
        <row r="1453">
          <cell r="A1453">
            <v>1991612</v>
          </cell>
          <cell r="B1453">
            <v>2192</v>
          </cell>
          <cell r="C1453" t="str">
            <v>EIAsd</v>
          </cell>
          <cell r="D1453">
            <v>40319</v>
          </cell>
          <cell r="E1453">
            <v>2010</v>
          </cell>
          <cell r="F1453">
            <v>5</v>
          </cell>
          <cell r="G1453" t="str">
            <v>COMPAÑIA MINERA BARBASTRO S.A.C.</v>
          </cell>
          <cell r="H1453" t="str">
            <v>MINA MARTA</v>
          </cell>
          <cell r="I1453" t="str">
            <v>EXPLORACION MINA MARTA</v>
          </cell>
          <cell r="J1453" t="str">
            <v>*090119&lt;br&gt;HUANCAVELICA-HUANCAVELICA-HUANDO</v>
          </cell>
          <cell r="K1453" t="str">
            <v>*2&lt;br&gt;ACOSTA ARCE MICHAEL</v>
          </cell>
          <cell r="L1453" t="str">
            <v>APROBADO&lt;br/&gt;NOTIFICADO A LA EMPRESA</v>
          </cell>
          <cell r="P1453" t="str">
            <v>USD</v>
          </cell>
        </row>
        <row r="1454">
          <cell r="A1454">
            <v>2210977</v>
          </cell>
          <cell r="B1454">
            <v>2768</v>
          </cell>
          <cell r="C1454" t="str">
            <v>EIAsd</v>
          </cell>
          <cell r="D1454">
            <v>41100</v>
          </cell>
          <cell r="E1454">
            <v>2012</v>
          </cell>
          <cell r="F1454">
            <v>7</v>
          </cell>
          <cell r="G1454" t="str">
            <v>COMPAÑIA MINERA BARBASTRO S.A.C.</v>
          </cell>
          <cell r="H1454" t="str">
            <v>MINA MARTA</v>
          </cell>
          <cell r="I1454" t="str">
            <v>MODIFICATORIA DEL EIA SEMI DETALLADO DEL PROYECTO DE EXPLORACIÓN MINA MARTA</v>
          </cell>
          <cell r="J1454" t="str">
            <v>*090119&lt;br&gt;HUANCAVELICA-HUANCAVELICA-HUANDO</v>
          </cell>
          <cell r="K1454" t="str">
            <v>*3&lt;br&gt;ALFARO LÓPEZ WUALTER,*310&lt;br&gt;ROSALES GONZALES LUIS ALBERTO,*296&lt;br&gt;ROSALES MONTES LUCIO,*294&lt;br&gt;BEGGLO CACERES-OLAZO ADRIAN ,*231&lt;br&gt;BAZAN VILLEGAS, YEMINA (APOYO),*222&lt;br&gt;DEL CASTILLO ALCANTARA ROSA AIME,*181&lt;br&gt;LEON HUAMAN BETTY,*173&lt;br&gt;QUISPE BENAVENTE, CARLOS ALBERTO,*167&lt;br&gt;SOTOMAYOR TACA SAUL,*10&lt;br&gt;CARRANZA VALDIVIESO JOSE</v>
          </cell>
          <cell r="L1454" t="str">
            <v>APROBADO&lt;br/&gt;NOTIFICADO A LA EMPRESA</v>
          </cell>
          <cell r="M1454" t="str">
            <v>ResDirec-0055-2013/MEM-AAM</v>
          </cell>
          <cell r="N1454" t="str">
            <v>21/02/2013</v>
          </cell>
          <cell r="O1454">
            <v>3632239</v>
          </cell>
          <cell r="P1454" t="str">
            <v>USD</v>
          </cell>
        </row>
        <row r="1455">
          <cell r="A1455">
            <v>2404316</v>
          </cell>
          <cell r="B1455">
            <v>3192</v>
          </cell>
          <cell r="C1455" t="str">
            <v>ITS</v>
          </cell>
          <cell r="D1455">
            <v>41816</v>
          </cell>
          <cell r="E1455">
            <v>2014</v>
          </cell>
          <cell r="F1455">
            <v>6</v>
          </cell>
          <cell r="G1455" t="str">
            <v>COMPAÑIA MINERA BARBASTRO S.A.C.</v>
          </cell>
          <cell r="H1455" t="str">
            <v>MINA MARTA</v>
          </cell>
          <cell r="I1455" t="str">
            <v>Optimización del diseño del Programa de Exploración del Proyecto Mina Marta.</v>
          </cell>
          <cell r="J1455" t="str">
            <v>*090119&lt;br&gt;HUANCAVELICA-HUANCAVELICA-HUANDO</v>
          </cell>
          <cell r="K1455" t="str">
            <v>*10&lt;br&gt;CARRANZA VALDIVIESO JOSE,*300&lt;br&gt;CRUZ CORONEL, HUMBERTO,*283&lt;br&gt;YUCRA ZELA, SONIA,*257&lt;br&gt;MIRANDA UNCHUPAICO, JULIO EDUARDO</v>
          </cell>
          <cell r="L1455" t="str">
            <v>NO CONFORME&lt;br/&gt;NOTIFICADO A LA EMPRESA</v>
          </cell>
          <cell r="M1455" t="str">
            <v>ResDirec-0399-2014/MEM-DGAAM</v>
          </cell>
          <cell r="N1455" t="str">
            <v>06/08/2014</v>
          </cell>
          <cell r="O1455">
            <v>3349700</v>
          </cell>
        </row>
        <row r="1456">
          <cell r="A1456">
            <v>2427987</v>
          </cell>
          <cell r="B1456">
            <v>5399</v>
          </cell>
          <cell r="C1456" t="str">
            <v>ITS</v>
          </cell>
          <cell r="D1456">
            <v>41884</v>
          </cell>
          <cell r="E1456">
            <v>2014</v>
          </cell>
          <cell r="F1456">
            <v>9</v>
          </cell>
          <cell r="G1456" t="str">
            <v>COMPAÑIA MINERA BARBASTRO S.A.C.</v>
          </cell>
          <cell r="H1456" t="str">
            <v>MINA MARTA</v>
          </cell>
          <cell r="I1456" t="str">
            <v>Optimizacion del diseno del Programa de Exploracion del Proyecto Mina Marta</v>
          </cell>
          <cell r="J1456" t="str">
            <v>*090119&lt;br&gt;HUANCAVELICA-HUANCAVELICA-HUANDO</v>
          </cell>
          <cell r="K1456" t="str">
            <v>*10&lt;br&gt;CARRANZA VALDIVIESO JOSE,*283&lt;br&gt;YUCRA ZELA, SONIA,*257&lt;br&gt;MIRANDA UNCHUPAICO, JULIO EDUARDO,*181&lt;br&gt;LEON HUAMAN BETTY,*164&lt;br&gt;TREJO PANTOJA CYNTHIA,*148&lt;br&gt;ROSALES GONZALES,LUIS</v>
          </cell>
          <cell r="L1456" t="str">
            <v>CONFORME&lt;br/&gt;NOTIFICADO A LA EMPRESA</v>
          </cell>
          <cell r="M1456" t="str">
            <v>ResDirec-0498-2014/MEM-DGAAM</v>
          </cell>
          <cell r="N1456" t="str">
            <v>02/10/2014</v>
          </cell>
          <cell r="O1456">
            <v>3349700</v>
          </cell>
        </row>
        <row r="1457">
          <cell r="A1457">
            <v>2503794</v>
          </cell>
          <cell r="B1457">
            <v>5853</v>
          </cell>
          <cell r="C1457" t="str">
            <v>ITS</v>
          </cell>
          <cell r="D1457">
            <v>42163</v>
          </cell>
          <cell r="E1457">
            <v>2015</v>
          </cell>
          <cell r="F1457">
            <v>6</v>
          </cell>
          <cell r="G1457" t="str">
            <v>COMPAÑIA MINERA BARBASTRO S.A.C.</v>
          </cell>
          <cell r="H1457" t="str">
            <v>MINA MARTA</v>
          </cell>
          <cell r="I1457" t="str">
            <v>INFORME TECNICO SUSTENTATORIO SOBRE CAMBIOS EN EL PLAN DE CIERRE DE LA UNIDAD MINERA MINA MARTA</v>
          </cell>
          <cell r="J1457" t="str">
            <v>*090119&lt;br&gt;HUANCAVELICA-HUANCAVELICA-HUANDO</v>
          </cell>
          <cell r="K1457" t="str">
            <v>*25&lt;br&gt;PRADO VELASQUEZ ALFONSO,*345&lt;br&gt;YUCRA ZELA, SONIA LISSET,*312&lt;br&gt;PINEDO REA PAOLA VANESSA,*283&lt;br&gt;YUCRA ZELA, SONIA,*188&lt;br&gt;PORTILLA CORNEJO MATEO,*181&lt;br&gt;LEON HUAMAN BETTY,*164&lt;br&gt;TREJO PANTOJA CYNTHIA</v>
          </cell>
          <cell r="L1457" t="str">
            <v>CONFORME&lt;br/&gt;NOTIFICADO A LA EMPRESA</v>
          </cell>
          <cell r="M1457" t="str">
            <v>ResDirec-0335-2015/MEM-DGAAM</v>
          </cell>
          <cell r="N1457" t="str">
            <v>26/08/2015</v>
          </cell>
          <cell r="O1457">
            <v>70000</v>
          </cell>
        </row>
        <row r="1458">
          <cell r="A1458">
            <v>2563057</v>
          </cell>
          <cell r="B1458">
            <v>5967</v>
          </cell>
          <cell r="C1458" t="str">
            <v>EIAsd</v>
          </cell>
          <cell r="D1458">
            <v>42359</v>
          </cell>
          <cell r="E1458">
            <v>2015</v>
          </cell>
          <cell r="F1458">
            <v>12</v>
          </cell>
          <cell r="G1458" t="str">
            <v>COMPAÑIA MINERA BARBASTRO S.A.C.</v>
          </cell>
          <cell r="H1458" t="str">
            <v>MINA MARTA</v>
          </cell>
          <cell r="I1458" t="str">
            <v>SEGUNDA MODIFICATORIA DEL EIA SEMI DETALLADO DEL PROYECTO DE EXPLORACIÓN MINA MARTA</v>
          </cell>
          <cell r="J1458" t="str">
            <v>*090119&lt;br&gt;HUANCAVELICA-HUANCAVELICA-HUANDO</v>
          </cell>
          <cell r="K1458" t="str">
            <v>*164&lt;br&gt;TREJO PANTOJA CYNTHIA,*345&lt;br&gt;YUCRA ZELA, SONIA LISSET,*342&lt;br&gt;VARGAS MARTINEZ, YOSLY VIRGINIA,*310&lt;br&gt;ROSALES GONZALES LUIS ALBERTO,*220&lt;br&gt;VILLACORTA OLAZA MARCO ANTONIO</v>
          </cell>
          <cell r="L1458" t="str">
            <v>APROBADO&lt;br/&gt;NOTIFICADO A LA EMPRESA</v>
          </cell>
          <cell r="M1458" t="str">
            <v>ResDirec-0340-2016/MEM-DGAAM</v>
          </cell>
          <cell r="N1458" t="str">
            <v>25/11/2016</v>
          </cell>
          <cell r="O1458">
            <v>2178150</v>
          </cell>
          <cell r="P1458" t="str">
            <v>USD</v>
          </cell>
        </row>
        <row r="1459">
          <cell r="A1459">
            <v>2135920</v>
          </cell>
          <cell r="B1459">
            <v>6508</v>
          </cell>
          <cell r="C1459" t="str">
            <v>PC</v>
          </cell>
          <cell r="D1459">
            <v>40830</v>
          </cell>
          <cell r="E1459">
            <v>2011</v>
          </cell>
          <cell r="F1459">
            <v>10</v>
          </cell>
          <cell r="G1459" t="str">
            <v>COMPAÑIA MINERA BARBASTRO S.A.C.</v>
          </cell>
          <cell r="H1459" t="str">
            <v>MINA MARTA</v>
          </cell>
          <cell r="I1459" t="str">
            <v>CIERRE MINA MARTA</v>
          </cell>
          <cell r="J1459" t="str">
            <v>*090119&lt;br&gt;HUANCAVELICA-HUANCAVELICA-HUANDO</v>
          </cell>
          <cell r="K1459" t="str">
            <v>*128&lt;br&gt;ESTELA SILVA MELANIO</v>
          </cell>
          <cell r="L1459" t="str">
            <v>APROBADO&lt;br/&gt;NOTIFICADO A LA EMPRESA</v>
          </cell>
          <cell r="P1459" t="str">
            <v>USD</v>
          </cell>
        </row>
        <row r="1460">
          <cell r="A1460">
            <v>2723711</v>
          </cell>
          <cell r="B1460">
            <v>6560</v>
          </cell>
          <cell r="C1460" t="str">
            <v>ITS</v>
          </cell>
          <cell r="D1460">
            <v>42927</v>
          </cell>
          <cell r="E1460">
            <v>2017</v>
          </cell>
          <cell r="F1460">
            <v>7</v>
          </cell>
          <cell r="G1460" t="str">
            <v>COMPAÑIA MINERA BARBASTRO S.A.C.</v>
          </cell>
          <cell r="H1460" t="str">
            <v>MINA MARTA</v>
          </cell>
          <cell r="I1460" t="str">
            <v>INFORME TÉCNICO SUSTENTATORIO REUBICACIÓN DE PLATAFORMAS Y ARREGLOS EN EL PROYECTO DE EXPLORACIÓN MINA MARTA</v>
          </cell>
          <cell r="J1460" t="str">
            <v>*090119&lt;br&gt;HUANCAVELICA-HUANCAVELICA-HUANDO</v>
          </cell>
          <cell r="K1460" t="str">
            <v>*310&lt;br&gt;ROSALES GONZALES LUIS ALBERTO,*532&lt;br&gt;QUINTANILLA TÁVARA, EDWIN,*526&lt;br&gt;PADILLA VILLAR, FERNANDO JORGE,*524&lt;br&gt;ZAMORA  RIOS, LESLY,*516&lt;br&gt;ROBLES MEDINA, IVAN,*502&lt;br&gt;CERCEDO CAJAS DONNY LUCIA (APOYO),*348&lt;br&gt;PEREZ SOLIS, EVELYN ENA</v>
          </cell>
          <cell r="L1460" t="str">
            <v>CONFORME&lt;br/&gt;NOTIFICADO A LA EMPRESA</v>
          </cell>
          <cell r="M1460" t="str">
            <v>ResDirec-0238-2017/MEM-DGAAM</v>
          </cell>
          <cell r="N1460" t="str">
            <v>31/08/2017</v>
          </cell>
          <cell r="O1460">
            <v>3000000</v>
          </cell>
        </row>
        <row r="1461">
          <cell r="A1461">
            <v>2210803</v>
          </cell>
          <cell r="B1461">
            <v>6566</v>
          </cell>
          <cell r="C1461" t="str">
            <v>PC</v>
          </cell>
          <cell r="D1461">
            <v>41099</v>
          </cell>
          <cell r="E1461">
            <v>2012</v>
          </cell>
          <cell r="F1461">
            <v>7</v>
          </cell>
          <cell r="G1461" t="str">
            <v>COMPAÑIA MINERA BARBASTRO S.A.C.</v>
          </cell>
          <cell r="H1461" t="str">
            <v>MINA MARTA</v>
          </cell>
          <cell r="I1461" t="str">
            <v>PLAN DE CIERRE UNIDAD MINA MARTA</v>
          </cell>
          <cell r="J1461" t="str">
            <v>*090119&lt;br&gt;HUANCAVELICA-HUANCAVELICA-HUANDO</v>
          </cell>
          <cell r="K1461" t="str">
            <v>*128&lt;br&gt;ESTELA SILVA MELANIO</v>
          </cell>
          <cell r="L1461" t="str">
            <v>APROBADO</v>
          </cell>
          <cell r="M1461" t="str">
            <v>ResDirec-0235-2017/MEM-DGAAM</v>
          </cell>
          <cell r="N1461" t="str">
            <v>25/08/2017</v>
          </cell>
          <cell r="P1461" t="str">
            <v>USD</v>
          </cell>
        </row>
        <row r="1462">
          <cell r="A1462">
            <v>2506370</v>
          </cell>
          <cell r="B1462">
            <v>6758</v>
          </cell>
          <cell r="C1462" t="str">
            <v>PC</v>
          </cell>
          <cell r="D1462">
            <v>42167</v>
          </cell>
          <cell r="E1462">
            <v>2015</v>
          </cell>
          <cell r="F1462">
            <v>6</v>
          </cell>
          <cell r="G1462" t="str">
            <v>COMPAÑIA MINERA BARBASTRO S.A.C.</v>
          </cell>
          <cell r="H1462" t="str">
            <v>MINA MARTA</v>
          </cell>
          <cell r="I1462" t="str">
            <v>ACTUALIZACION DEL PLAN DE CIERRE DE LA UNIDAD MINA MARTA</v>
          </cell>
          <cell r="J1462" t="str">
            <v>*090119&lt;br&gt;HUANCAVELICA-HUANCAVELICA-HUANDO</v>
          </cell>
          <cell r="K1462" t="str">
            <v>*24&lt;br&gt;PORTILLA CORNEJO MATEO</v>
          </cell>
          <cell r="L1462" t="str">
            <v>APROBADO</v>
          </cell>
          <cell r="P1462" t="str">
            <v>USD</v>
          </cell>
        </row>
        <row r="1463">
          <cell r="A1463">
            <v>2992023</v>
          </cell>
          <cell r="B1463">
            <v>7251</v>
          </cell>
          <cell r="C1463" t="str">
            <v>ITS</v>
          </cell>
          <cell r="D1463">
            <v>43774</v>
          </cell>
          <cell r="E1463">
            <v>2019</v>
          </cell>
          <cell r="F1463">
            <v>11</v>
          </cell>
          <cell r="G1463" t="str">
            <v>COMPAÑIA MINERA BARBASTRO S.A.C.</v>
          </cell>
          <cell r="H1463" t="str">
            <v>MINA MARTA</v>
          </cell>
          <cell r="I1463" t="str">
            <v>INFORME TÉCNICO SUSTENTATORIO INCREMENTO DE UNA MÁQUINA PERFORADORA EN EL PROYECTO DE EXPLORACIÓN MINA MARTA</v>
          </cell>
          <cell r="J1463" t="str">
            <v>*090119&lt;br&gt;HUANCAVELICA-HUANCAVELICA-HUANDO</v>
          </cell>
          <cell r="K1463" t="str">
            <v>*25&lt;br&gt;PRADO VELASQUEZ ALFONSO,*618&lt;br&gt;BERROSPI GALINDO ROSA CATHERINE,*617&lt;br&gt;QUISPE CLEMENTE, KARLA BRIGHITT</v>
          </cell>
          <cell r="L1463" t="str">
            <v>CONFORME&lt;br/&gt;NOTIFICADO A LA EMPRESA</v>
          </cell>
          <cell r="M1463" t="str">
            <v>ResDirec-0216-2019/MINEM-DGAAM</v>
          </cell>
          <cell r="N1463" t="str">
            <v>09/12/2019</v>
          </cell>
          <cell r="O1463">
            <v>0</v>
          </cell>
        </row>
        <row r="1464">
          <cell r="A1464">
            <v>2766459</v>
          </cell>
          <cell r="B1464">
            <v>7386</v>
          </cell>
          <cell r="C1464" t="str">
            <v>EIAsd</v>
          </cell>
          <cell r="D1464">
            <v>43073</v>
          </cell>
          <cell r="E1464">
            <v>2017</v>
          </cell>
          <cell r="F1464">
            <v>12</v>
          </cell>
          <cell r="G1464" t="str">
            <v>COMPAÑIA MINERA BARBASTRO S.A.C.</v>
          </cell>
          <cell r="H1464" t="str">
            <v>MINA MARTA</v>
          </cell>
          <cell r="I1464" t="str">
            <v>TERCERA MODIFICACION DEL EIASD DEL PROYECTO DE EXPLORACIÓN MINA MARTA</v>
          </cell>
          <cell r="J1464" t="str">
            <v>*090119&lt;br&gt;HUANCAVELICA-HUANCAVELICA-HUANDO</v>
          </cell>
          <cell r="K1464" t="str">
            <v>*295&lt;br&gt;DIAZ BERRIOS ABEL,*660&lt;br&gt;PARDO BONIFAZ JIMMY FRANK,*643&lt;br&gt;NISSE MEI-LIN GARCIA LAY,*617&lt;br&gt;QUISPE CLEMENTE, KARLA BRIGHITT,*615&lt;br&gt;FIGUEROA REINOSO, LUIS ALBERTO,*600&lt;br&gt;SANTIVAÑEZ SUAREZ, ZANDALEE IVETHE,*597&lt;br&gt;CUELLAR JOAQUIN, MILAGROS IRENE,*581&lt;br&gt;ARENAS ESPINOZA,JULISSA,*570&lt;br&gt;PEREZ BALDEON KAREN GRACIELA,*565&lt;br&gt;SINCHE HUACCHA, JESUS REBECA,*528&lt;br&gt;RUIZ GUERRA, FIORELLA,*526&lt;br&gt;PADILLA VILLAR, FERNANDO JORGE,*525&lt;br&gt;QUISPE CLEMENTE, KARLA,*524&lt;br&gt;ZAMORA  RIOS, LESLY,*516&lt;br&gt;ROBLES MEDINA, IVAN,*502&lt;br&gt;CERCEDO CAJAS DONNY LUCIA (APOYO),*495&lt;br&gt;CHAMORRO BELLIDO CARMEN ROSA,*345&lt;br&gt;YUCRA ZELA, SONIA LISSET</v>
          </cell>
          <cell r="L1464" t="str">
            <v>APROBADO&lt;br/&gt;NOTIFICADO A LA EMPRESA</v>
          </cell>
          <cell r="M1464" t="str">
            <v>ResDirec-0073-2019/MEM-DGAAM</v>
          </cell>
          <cell r="N1464" t="str">
            <v>22/05/2019</v>
          </cell>
          <cell r="O1464">
            <v>2500000</v>
          </cell>
          <cell r="P1464" t="str">
            <v>USD</v>
          </cell>
        </row>
        <row r="1465">
          <cell r="A1465">
            <v>2960581</v>
          </cell>
          <cell r="B1465">
            <v>8109</v>
          </cell>
          <cell r="C1465" t="str">
            <v>PC</v>
          </cell>
          <cell r="D1465">
            <v>43669</v>
          </cell>
          <cell r="E1465">
            <v>2019</v>
          </cell>
          <cell r="F1465">
            <v>7</v>
          </cell>
          <cell r="G1465" t="str">
            <v>COMPAÑIA MINERA BARBASTRO S.A.C.</v>
          </cell>
          <cell r="H1465" t="str">
            <v>MINA MARTA</v>
          </cell>
          <cell r="I1465" t="str">
            <v>SEGUNDA MODIFICACION DEL PLAN DE CIERRE DE MINA DE LA UNIDAD MINERA MINA MARTA</v>
          </cell>
          <cell r="J1465" t="str">
            <v>*090119&lt;br&gt;HUANCAVELICA-HUANCAVELICA-HUANDO</v>
          </cell>
          <cell r="K1465" t="str">
            <v>*9&lt;br&gt;CAMPOS DIAZ LUIS,*684&lt;br&gt;MARTEL GORA MIGUEL LUIS,*683&lt;br&gt;LA ROSA ORBEZO NOHELIA THAIS,*188&lt;br&gt;PORTILLA CORNEJO MATEO,*128&lt;br&gt;ESTELA SILVA MELANIO,*34&lt;br&gt;BEDRIÑANA RIOS ABAD</v>
          </cell>
          <cell r="L1465" t="str">
            <v>OBSERVADO&lt;br/&gt;NOTIFICADO A LA EMPRESA</v>
          </cell>
          <cell r="O1465">
            <v>0</v>
          </cell>
          <cell r="P1465" t="str">
            <v>USD</v>
          </cell>
        </row>
        <row r="1466">
          <cell r="A1466">
            <v>3009478</v>
          </cell>
          <cell r="B1466">
            <v>8333</v>
          </cell>
          <cell r="C1466" t="str">
            <v>PAD</v>
          </cell>
          <cell r="D1466">
            <v>43836</v>
          </cell>
          <cell r="E1466">
            <v>2020</v>
          </cell>
          <cell r="F1466">
            <v>1</v>
          </cell>
          <cell r="G1466" t="str">
            <v>COMPAÑIA MINERA BARBASTRO S.A.C.</v>
          </cell>
          <cell r="H1466" t="str">
            <v>MINA MARTA</v>
          </cell>
          <cell r="I1466" t="str">
            <v>PLAN AMBIENTAL DETALLADO DE MINA MARTA</v>
          </cell>
          <cell r="J1466" t="str">
            <v>*090119&lt;br&gt;HUANCAVELICA-HUANCAVELICA-HUANDO</v>
          </cell>
          <cell r="K1466" t="str">
            <v>*527&lt;br&gt;PARDO BONIFAZ, JIMMY FRANK,*660&lt;br&gt;PARDO BONIFAZ JIMMY FRANK,*618&lt;br&gt;BERROSPI GALINDO ROSA CATHERINE,*617&lt;br&gt;QUISPE CLEMENTE, KARLA BRIGHITT</v>
          </cell>
          <cell r="L1466" t="str">
            <v>APROBADO&lt;br/&gt;NOTIFICADO A LA EMPRESA</v>
          </cell>
          <cell r="M1466" t="str">
            <v>ResDirec-0141-2020/MINEM-DGAAM</v>
          </cell>
          <cell r="N1466" t="str">
            <v>23/10/2020</v>
          </cell>
          <cell r="O1466">
            <v>5900</v>
          </cell>
          <cell r="P1466" t="str">
            <v>USD</v>
          </cell>
        </row>
        <row r="1467">
          <cell r="A1467">
            <v>1379631</v>
          </cell>
          <cell r="B1467">
            <v>774</v>
          </cell>
          <cell r="C1467" t="str">
            <v>DIA</v>
          </cell>
          <cell r="D1467">
            <v>37495</v>
          </cell>
          <cell r="E1467">
            <v>2002</v>
          </cell>
          <cell r="F1467">
            <v>8</v>
          </cell>
          <cell r="G1467" t="str">
            <v>COMPAÑIA MINERA BENCASI S.A.C.</v>
          </cell>
          <cell r="H1467" t="str">
            <v>PLAYA GRANDE</v>
          </cell>
          <cell r="I1467" t="str">
            <v>PLAYA GRANDE</v>
          </cell>
          <cell r="J1467" t="str">
            <v>*131203&lt;br&gt;LA LIBERTAD-VIRU-GUADALUPITO</v>
          </cell>
          <cell r="K1467" t="str">
            <v>*29&lt;br&gt;ARCHIVO</v>
          </cell>
          <cell r="L1467" t="str">
            <v>APROBADO</v>
          </cell>
          <cell r="P1467" t="str">
            <v>USD</v>
          </cell>
        </row>
        <row r="1468">
          <cell r="A1468">
            <v>1082479</v>
          </cell>
          <cell r="B1468">
            <v>4338</v>
          </cell>
          <cell r="C1468" t="str">
            <v>EIA</v>
          </cell>
          <cell r="D1468">
            <v>35289</v>
          </cell>
          <cell r="E1468">
            <v>1996</v>
          </cell>
          <cell r="F1468">
            <v>8</v>
          </cell>
          <cell r="G1468" t="str">
            <v>COMPAÑIA MINERA BULDIBUYO S.A.C.</v>
          </cell>
          <cell r="H1468" t="str">
            <v>LA PACCHA I</v>
          </cell>
          <cell r="I1468" t="str">
            <v>PLANTA DE BENEFICIO</v>
          </cell>
          <cell r="J1468" t="str">
            <v>*130802&lt;br&gt;LA LIBERTAD-PATAZ-BULDIBUYO</v>
          </cell>
          <cell r="K1468" t="str">
            <v>*29&lt;br&gt;ARCHIVO</v>
          </cell>
          <cell r="L1468" t="str">
            <v>APROBADO</v>
          </cell>
          <cell r="P1468" t="str">
            <v>USD</v>
          </cell>
        </row>
        <row r="1469">
          <cell r="A1469">
            <v>1330397</v>
          </cell>
          <cell r="B1469">
            <v>4542</v>
          </cell>
          <cell r="C1469" t="str">
            <v>EIA</v>
          </cell>
          <cell r="D1469">
            <v>37098</v>
          </cell>
          <cell r="E1469">
            <v>2001</v>
          </cell>
          <cell r="F1469">
            <v>7</v>
          </cell>
          <cell r="G1469" t="str">
            <v>COMPAÑIA MINERA BUNYAC S.A.C.</v>
          </cell>
          <cell r="H1469" t="str">
            <v>CANTERA CHARO</v>
          </cell>
          <cell r="I1469" t="str">
            <v>EVALUACION EN LA PLANTA, CALERA Y ZONAS DE INFLUENCIAS</v>
          </cell>
          <cell r="J1469" t="str">
            <v>*120701&lt;br&gt;JUNIN-TARMA-TARMA</v>
          </cell>
          <cell r="K1469" t="str">
            <v>*53&lt;br&gt;SANCHEZ LUIS</v>
          </cell>
          <cell r="L1469" t="str">
            <v>APROBADO</v>
          </cell>
          <cell r="P1469" t="str">
            <v>USD</v>
          </cell>
        </row>
        <row r="1470">
          <cell r="A1470">
            <v>1269382</v>
          </cell>
          <cell r="B1470">
            <v>4475</v>
          </cell>
          <cell r="C1470" t="str">
            <v>EIA</v>
          </cell>
          <cell r="D1470">
            <v>36559</v>
          </cell>
          <cell r="E1470">
            <v>2000</v>
          </cell>
          <cell r="F1470">
            <v>2</v>
          </cell>
          <cell r="G1470" t="str">
            <v>COMPAÑIA MINERA CAMANTI E.I.R.L.</v>
          </cell>
          <cell r="H1470" t="str">
            <v>ANITA</v>
          </cell>
          <cell r="I1470" t="str">
            <v xml:space="preserve">EXPLOTACION DE YACIMIENTO POLIMETALICO </v>
          </cell>
          <cell r="J1470" t="str">
            <v>*020611&lt;br&gt;ANCASH-CARHUAZ-YUNGAR</v>
          </cell>
          <cell r="K1470" t="str">
            <v>*1&lt;br&gt;ACEVEDO FERNANDEZ ELIAS</v>
          </cell>
          <cell r="L1470" t="str">
            <v>APROBADO</v>
          </cell>
          <cell r="P1470" t="str">
            <v>USD</v>
          </cell>
        </row>
        <row r="1471">
          <cell r="A1471">
            <v>2624242</v>
          </cell>
          <cell r="B1471">
            <v>6177</v>
          </cell>
          <cell r="C1471" t="str">
            <v>DIA</v>
          </cell>
          <cell r="D1471">
            <v>42566</v>
          </cell>
          <cell r="E1471">
            <v>2016</v>
          </cell>
          <cell r="F1471">
            <v>7</v>
          </cell>
          <cell r="G1471" t="str">
            <v>COMPAÑIA MINERA CARAVELI S.A.C.</v>
          </cell>
          <cell r="H1471" t="str">
            <v>U.E.A. SAN ANDRES / U.E.A. CAPITANA</v>
          </cell>
          <cell r="I1471" t="str">
            <v>PROYECTO DE EXPLORACIÓN U.E.A. CAPITANA</v>
          </cell>
          <cell r="J1471" t="str">
            <v>*040307&lt;br&gt;AREQUIPA-CARAVELI-CHALA,*040309&lt;br&gt;AREQUIPA-CARAVELI-HUANUHUANU,*040308&lt;br&gt;AREQUIPA-CARAVELI-CHAPARRA</v>
          </cell>
          <cell r="K1471" t="str">
            <v>*25&lt;br&gt;PRADO VELASQUEZ ALFONSO,*341&lt;br&gt;INFANTE QUISPE, CESAR ANIBAL,*310&lt;br&gt;ROSALES GONZALES LUIS ALBERTO</v>
          </cell>
          <cell r="L1471" t="str">
            <v>DESISTIDO&lt;br/&gt;NOTIFICADO A LA EMPRESA</v>
          </cell>
          <cell r="M1471" t="str">
            <v>ResDirec-0235-2016/MEM-DGAAM</v>
          </cell>
          <cell r="N1471" t="str">
            <v>01/08/2016</v>
          </cell>
          <cell r="O1471">
            <v>350000</v>
          </cell>
          <cell r="P1471" t="str">
            <v>USD</v>
          </cell>
        </row>
        <row r="1472">
          <cell r="A1472">
            <v>2634390</v>
          </cell>
          <cell r="B1472">
            <v>6213</v>
          </cell>
          <cell r="C1472" t="str">
            <v>DIA</v>
          </cell>
          <cell r="D1472">
            <v>42607</v>
          </cell>
          <cell r="E1472">
            <v>2016</v>
          </cell>
          <cell r="F1472">
            <v>8</v>
          </cell>
          <cell r="G1472" t="str">
            <v>COMPAÑIA MINERA CARAVELI S.A.C.</v>
          </cell>
          <cell r="H1472" t="str">
            <v>U.E.A. SAN ANDRES / U.E.A. CAPITANA</v>
          </cell>
          <cell r="I1472" t="str">
            <v>DECLARACIÓN DE IMPACTO AMBIENTAL DEL PROYECTO EXPLORACIÓN U.E.A. CAPITANA</v>
          </cell>
          <cell r="J1472" t="str">
            <v>*040309&lt;br&gt;AREQUIPA-CARAVELI-HUANUHUANU</v>
          </cell>
          <cell r="K1472" t="str">
            <v>*25&lt;br&gt;PRADO VELASQUEZ ALFONSO,*441&lt;br&gt;MESIAS CASTRO JACKSON,*341&lt;br&gt;INFANTE QUISPE, CESAR ANIBAL,*310&lt;br&gt;ROSALES GONZALES LUIS ALBERTO</v>
          </cell>
          <cell r="L1472" t="str">
            <v>APROBADO&lt;br/&gt;NOTIFICADO A LA EMPRESA</v>
          </cell>
          <cell r="M1472" t="str">
            <v>ResDirec-0149-2016/MEM-DGAAM</v>
          </cell>
          <cell r="N1472" t="str">
            <v>17/05/2016</v>
          </cell>
          <cell r="O1472">
            <v>350000</v>
          </cell>
          <cell r="P1472" t="str">
            <v>USD</v>
          </cell>
        </row>
        <row r="1473">
          <cell r="A1473">
            <v>1584232</v>
          </cell>
          <cell r="B1473">
            <v>1379</v>
          </cell>
          <cell r="C1473" t="str">
            <v>EIAsd</v>
          </cell>
          <cell r="D1473">
            <v>38733</v>
          </cell>
          <cell r="E1473">
            <v>2006</v>
          </cell>
          <cell r="F1473">
            <v>1</v>
          </cell>
          <cell r="G1473" t="str">
            <v>COMPAÑIA MINERA CARAVELI S.A.C.</v>
          </cell>
          <cell r="H1473" t="str">
            <v>TULIN</v>
          </cell>
          <cell r="I1473" t="str">
            <v>EXPLORACION</v>
          </cell>
          <cell r="J1473" t="str">
            <v>*050612&lt;br&gt;AYACUCHO-LUCANAS-OCAÑA</v>
          </cell>
          <cell r="K1473" t="str">
            <v>*47&lt;br&gt;PINEDO CESAR</v>
          </cell>
          <cell r="L1473" t="str">
            <v>APROBADO</v>
          </cell>
          <cell r="P1473" t="str">
            <v>USD</v>
          </cell>
        </row>
        <row r="1474">
          <cell r="A1474">
            <v>1588885</v>
          </cell>
          <cell r="B1474">
            <v>1387</v>
          </cell>
          <cell r="C1474" t="str">
            <v>EIAsd</v>
          </cell>
          <cell r="D1474">
            <v>38755</v>
          </cell>
          <cell r="E1474">
            <v>2006</v>
          </cell>
          <cell r="F1474">
            <v>2</v>
          </cell>
          <cell r="G1474" t="str">
            <v>COMPAÑIA MINERA CARAVELI S.A.C.</v>
          </cell>
          <cell r="H1474" t="str">
            <v>CONDOR</v>
          </cell>
          <cell r="I1474" t="str">
            <v>EXPLORACION</v>
          </cell>
          <cell r="J1474" t="str">
            <v>*110502&lt;br&gt;ICA-PISCO-HUANCANO</v>
          </cell>
          <cell r="K1474" t="str">
            <v>*1&lt;br&gt;ACEVEDO FERNANDEZ ELIAS</v>
          </cell>
          <cell r="L1474" t="str">
            <v>APROBADO</v>
          </cell>
          <cell r="P1474" t="str">
            <v>USD</v>
          </cell>
        </row>
        <row r="1475">
          <cell r="A1475">
            <v>1619427</v>
          </cell>
          <cell r="B1475">
            <v>1470</v>
          </cell>
          <cell r="C1475" t="str">
            <v>EIAsd</v>
          </cell>
          <cell r="D1475">
            <v>38912</v>
          </cell>
          <cell r="E1475">
            <v>2006</v>
          </cell>
          <cell r="F1475">
            <v>7</v>
          </cell>
          <cell r="G1475" t="str">
            <v>COMPAÑIA MINERA CARAVELI S.A.C.</v>
          </cell>
          <cell r="H1475" t="str">
            <v>TAMBOJASA</v>
          </cell>
          <cell r="I1475" t="str">
            <v>EXPLORACION</v>
          </cell>
          <cell r="J1475" t="str">
            <v>*040308&lt;br&gt;AREQUIPA-CARAVELI-CHAPARRA</v>
          </cell>
          <cell r="K1475" t="str">
            <v>*1&lt;br&gt;ACEVEDO FERNANDEZ ELIAS</v>
          </cell>
          <cell r="L1475" t="str">
            <v>APROBADO&lt;br/&gt;NOTIFICADO A LA EMPRESA</v>
          </cell>
          <cell r="P1475" t="str">
            <v>USD</v>
          </cell>
        </row>
        <row r="1476">
          <cell r="A1476">
            <v>1673977</v>
          </cell>
          <cell r="B1476">
            <v>1599</v>
          </cell>
          <cell r="C1476" t="str">
            <v>EIAsd</v>
          </cell>
          <cell r="D1476">
            <v>39148</v>
          </cell>
          <cell r="E1476">
            <v>2007</v>
          </cell>
          <cell r="F1476">
            <v>3</v>
          </cell>
          <cell r="G1476" t="str">
            <v>COMPAÑIA MINERA CARAVELI S.A.C.</v>
          </cell>
          <cell r="H1476" t="str">
            <v>TENTADORA</v>
          </cell>
          <cell r="I1476" t="str">
            <v>EXPLORACION</v>
          </cell>
          <cell r="J1476" t="str">
            <v>*110502&lt;br&gt;ICA-PISCO-HUANCANO</v>
          </cell>
          <cell r="K1476" t="str">
            <v>*1&lt;br&gt;ACEVEDO FERNANDEZ ELIAS</v>
          </cell>
          <cell r="L1476" t="str">
            <v>APROBADO&lt;br/&gt;NOTIFICADO A LA EMPRESA</v>
          </cell>
          <cell r="P1476" t="str">
            <v>USD</v>
          </cell>
        </row>
        <row r="1477">
          <cell r="A1477">
            <v>1762398</v>
          </cell>
          <cell r="B1477">
            <v>1832</v>
          </cell>
          <cell r="C1477" t="str">
            <v>EIAsd</v>
          </cell>
          <cell r="D1477">
            <v>39505</v>
          </cell>
          <cell r="E1477">
            <v>2008</v>
          </cell>
          <cell r="F1477">
            <v>2</v>
          </cell>
          <cell r="G1477" t="str">
            <v>COMPAÑIA MINERA CARAVELI S.A.C.</v>
          </cell>
          <cell r="H1477" t="str">
            <v>GIANSU</v>
          </cell>
          <cell r="I1477" t="str">
            <v>EXPLORACION GIANSU</v>
          </cell>
          <cell r="J1477" t="str">
            <v>*150720&lt;br&gt;LIMA-HUAROCHIRI-SAN JUAN DE TANTARANCHE</v>
          </cell>
          <cell r="K1477" t="str">
            <v>*1&lt;br&gt;ACEVEDO FERNANDEZ ELIAS</v>
          </cell>
          <cell r="L1477" t="str">
            <v>APROBADO&lt;br/&gt;NOTIFICADO A LA EMPRESA</v>
          </cell>
          <cell r="P1477" t="str">
            <v>USD</v>
          </cell>
        </row>
        <row r="1478">
          <cell r="A1478">
            <v>1857368</v>
          </cell>
          <cell r="B1478">
            <v>2000</v>
          </cell>
          <cell r="C1478" t="str">
            <v>EIAsd</v>
          </cell>
          <cell r="D1478">
            <v>39848</v>
          </cell>
          <cell r="E1478">
            <v>2009</v>
          </cell>
          <cell r="F1478">
            <v>2</v>
          </cell>
          <cell r="G1478" t="str">
            <v>COMPAÑIA MINERA CARAVELI S.A.C.</v>
          </cell>
          <cell r="H1478" t="str">
            <v>MALU</v>
          </cell>
          <cell r="I1478" t="str">
            <v>EXPLORACION MALU</v>
          </cell>
          <cell r="J1478" t="str">
            <v>*110502&lt;br&gt;ICA-PISCO-HUANCANO</v>
          </cell>
          <cell r="K1478" t="str">
            <v>*30&lt;br&gt;ARRIARAN ABELARDO</v>
          </cell>
          <cell r="L1478" t="str">
            <v>IMPROCEDENTE&lt;br/&gt;NOTIFICADO A LA EMPRESA</v>
          </cell>
          <cell r="P1478" t="str">
            <v>USD</v>
          </cell>
        </row>
        <row r="1479">
          <cell r="A1479">
            <v>1961916</v>
          </cell>
          <cell r="B1479">
            <v>2137</v>
          </cell>
          <cell r="C1479" t="str">
            <v>EIAsd</v>
          </cell>
          <cell r="D1479">
            <v>40213</v>
          </cell>
          <cell r="E1479">
            <v>2010</v>
          </cell>
          <cell r="F1479">
            <v>2</v>
          </cell>
          <cell r="G1479" t="str">
            <v>COMPAÑIA MINERA CARAVELI S.A.C.</v>
          </cell>
          <cell r="H1479" t="str">
            <v>CONDOR</v>
          </cell>
          <cell r="I1479" t="str">
            <v>MODIFICACION AMPLIACION DEL CRONOGRAMA PROYECTO CONDOR</v>
          </cell>
          <cell r="J1479" t="str">
            <v>*110502&lt;br&gt;ICA-PISCO-HUANCANO</v>
          </cell>
          <cell r="K1479" t="str">
            <v>*1&lt;br&gt;ACEVEDO FERNANDEZ ELIAS</v>
          </cell>
          <cell r="L1479" t="str">
            <v>APROBADO&lt;br/&gt;NOTIFICADO A LA EMPRESA</v>
          </cell>
          <cell r="P1479" t="str">
            <v>USD</v>
          </cell>
        </row>
        <row r="1480">
          <cell r="A1480">
            <v>2006038</v>
          </cell>
          <cell r="B1480">
            <v>2214</v>
          </cell>
          <cell r="C1480" t="str">
            <v>EIAsd</v>
          </cell>
          <cell r="D1480">
            <v>40360</v>
          </cell>
          <cell r="E1480">
            <v>2010</v>
          </cell>
          <cell r="F1480">
            <v>7</v>
          </cell>
          <cell r="G1480" t="str">
            <v>COMPAÑIA MINERA CARAVELI S.A.C.</v>
          </cell>
          <cell r="H1480" t="str">
            <v>CAHUIÑA</v>
          </cell>
          <cell r="I1480" t="str">
            <v>CAHUIÑA-YOSMAR</v>
          </cell>
          <cell r="J1480" t="str">
            <v>*090609&lt;br&gt;HUANCAVELICA-HUAYTARA-QUITO-ARMA</v>
          </cell>
          <cell r="K1480" t="str">
            <v>*1&lt;br&gt;ACEVEDO FERNANDEZ ELIAS</v>
          </cell>
          <cell r="L1480" t="str">
            <v>APROBADO&lt;br/&gt;NOTIFICADO A LA EMPRESA</v>
          </cell>
          <cell r="P1480" t="str">
            <v>USD</v>
          </cell>
        </row>
        <row r="1481">
          <cell r="A1481">
            <v>2393102</v>
          </cell>
          <cell r="B1481">
            <v>3127</v>
          </cell>
          <cell r="C1481" t="str">
            <v>ITS</v>
          </cell>
          <cell r="D1481">
            <v>41775</v>
          </cell>
          <cell r="E1481">
            <v>2014</v>
          </cell>
          <cell r="F1481">
            <v>5</v>
          </cell>
          <cell r="G1481" t="str">
            <v>COMPAÑIA MINERA CARAVELI S.A.C.</v>
          </cell>
          <cell r="H1481" t="str">
            <v>CHACCHUILLE</v>
          </cell>
          <cell r="I1481" t="str">
            <v>Recrecimiento del deposito de relaves Chacchuille  I etapa I y ampliacion de la planta de beneficio Chacchuille a 450 TMD</v>
          </cell>
          <cell r="J1481" t="str">
            <v>*040309&lt;br&gt;AREQUIPA-CARAVELI-HUANUHUANU</v>
          </cell>
          <cell r="K1481" t="str">
            <v>*25&lt;br&gt;PRADO VELASQUEZ ALFONSO,*284&lt;br&gt;LINARES ALVARADO, JOSE LUIS,*256&lt;br&gt;DEL SOLAR PALOMINO, PABEL,*217&lt;br&gt;CASTELO MAMANCHURA GUSTAVO JAVIER</v>
          </cell>
          <cell r="L1481" t="str">
            <v>DESISTIDO&lt;br/&gt;NOTIFICADO A LA EMPRESA</v>
          </cell>
          <cell r="M1481" t="str">
            <v>ResDirec-0276-2014/MEM-DGAAM</v>
          </cell>
          <cell r="N1481" t="str">
            <v>10/06/2014</v>
          </cell>
          <cell r="O1481">
            <v>1123390.58</v>
          </cell>
        </row>
        <row r="1482">
          <cell r="A1482">
            <v>2401143</v>
          </cell>
          <cell r="B1482">
            <v>3180</v>
          </cell>
          <cell r="C1482" t="str">
            <v>ITS</v>
          </cell>
          <cell r="D1482">
            <v>41806</v>
          </cell>
          <cell r="E1482">
            <v>2014</v>
          </cell>
          <cell r="F1482">
            <v>6</v>
          </cell>
          <cell r="G1482" t="str">
            <v>COMPAÑIA MINERA CARAVELI S.A.C.</v>
          </cell>
          <cell r="H1482" t="str">
            <v>CHACCHUILLE</v>
          </cell>
          <cell r="I1482" t="str">
            <v>Recrecimiento del deposito de relaves I y ampliacion de la planta de beneficio Chacchuille a 450</v>
          </cell>
          <cell r="J1482" t="str">
            <v>*040309&lt;br&gt;AREQUIPA-CARAVELI-HUANUHUANU</v>
          </cell>
          <cell r="K1482" t="str">
            <v>*25&lt;br&gt;PRADO VELASQUEZ ALFONSO,*288&lt;br&gt;RUESTA RUIZ, PEDRO,*284&lt;br&gt;LINARES ALVARADO, JOSE LUIS,*256&lt;br&gt;DEL SOLAR PALOMINO, PABEL,*227&lt;br&gt;BUSTAMANTE BECERRA JOSE LUIS,*217&lt;br&gt;CASTELO MAMANCHURA GUSTAVO JAVIER</v>
          </cell>
          <cell r="L1482" t="str">
            <v>CONFORME&lt;br/&gt;NOTIFICADO A LA EMPRESA</v>
          </cell>
          <cell r="O1482">
            <v>927258.56</v>
          </cell>
        </row>
        <row r="1483">
          <cell r="A1483">
            <v>2290022</v>
          </cell>
          <cell r="B1483">
            <v>3902</v>
          </cell>
          <cell r="C1483" t="str">
            <v>EIAsd</v>
          </cell>
          <cell r="D1483">
            <v>41402</v>
          </cell>
          <cell r="E1483">
            <v>2013</v>
          </cell>
          <cell r="F1483">
            <v>5</v>
          </cell>
          <cell r="G1483" t="str">
            <v>COMPAÑIA MINERA CARAVELI S.A.C.</v>
          </cell>
          <cell r="H1483" t="str">
            <v>CONDOR</v>
          </cell>
          <cell r="I1483" t="str">
            <v>CONDOR</v>
          </cell>
          <cell r="J1483" t="str">
            <v>*090601&lt;br&gt;HUANCAVELICA-HUAYTARA-HUAYTARA,*090609&lt;br&gt;HUANCAVELICA-HUAYTARA-QUITO-ARMA</v>
          </cell>
          <cell r="K1483" t="str">
            <v>*1&lt;br&gt;ACEVEDO FERNANDEZ ELIAS,*223&lt;br&gt;BARDALES CORONEL YOLANDA,*217&lt;br&gt;CASTELO MAMANCHURA GUSTAVO JAVIER,*179&lt;br&gt;ZEGARRA ANCAJIMA, ANA SOFIA,*147&lt;br&gt;PEREZ BALDEON KAREN</v>
          </cell>
          <cell r="L1483" t="str">
            <v>IMPROCEDENTE&lt;br/&gt;NOTIFICADO A LA EMPRESA</v>
          </cell>
          <cell r="M1483" t="str">
            <v>ResDirec-0151-2013/MEM-AAM</v>
          </cell>
          <cell r="N1483" t="str">
            <v>17/05/2013</v>
          </cell>
          <cell r="O1483">
            <v>8223651.4000000004</v>
          </cell>
          <cell r="P1483" t="str">
            <v>USD</v>
          </cell>
        </row>
        <row r="1484">
          <cell r="A1484">
            <v>2301679</v>
          </cell>
          <cell r="B1484">
            <v>3929</v>
          </cell>
          <cell r="C1484" t="str">
            <v>EIAsd</v>
          </cell>
          <cell r="D1484">
            <v>41443</v>
          </cell>
          <cell r="E1484">
            <v>2013</v>
          </cell>
          <cell r="F1484">
            <v>6</v>
          </cell>
          <cell r="G1484" t="str">
            <v>COMPAÑIA MINERA CARAVELI S.A.C.</v>
          </cell>
          <cell r="H1484" t="str">
            <v>CAHUIÑA</v>
          </cell>
          <cell r="I1484" t="str">
            <v>CAHUIÑA</v>
          </cell>
          <cell r="J1484" t="str">
            <v>*090609&lt;br&gt;HUANCAVELICA-HUAYTARA-QUITO-ARMA</v>
          </cell>
          <cell r="K1484" t="str">
            <v>*1&lt;br&gt;ACEVEDO FERNANDEZ ELIAS,*311&lt;br&gt;ROJAS VALLADARES, TANIA LUPE,*310&lt;br&gt;ROSALES GONZALES LUIS ALBERTO,*298&lt;br&gt;LOPEZ ROMERO, RICHARD (APOYO),*294&lt;br&gt;BEGGLO CACERES-OLAZO ADRIAN ,*288&lt;br&gt;RUESTA RUIZ, PEDRO,*266&lt;br&gt;CASTILLO RUIZ CARMEN GABRIELA,*253&lt;br&gt;FERNANDEZ RAMIREZ, KATE,*242&lt;br&gt;PASTRANA, MATEO,*220&lt;br&gt;VILLACORTA OLAZA MARCO ANTONIO,*217&lt;br&gt;CASTELO MAMANCHURA GUSTAVO JAVIER,*183&lt;br&gt;ZZ_ANA02 (AQUINO ESPINOZA, PAVEL),*128&lt;br&gt;ESTELA SILVA MELANIO,*20&lt;br&gt;LEON IRIARTE MARITZA</v>
          </cell>
          <cell r="L1484" t="str">
            <v>APROBADO&lt;br/&gt;NOTIFICADO A LA EMPRESA</v>
          </cell>
          <cell r="M1484" t="str">
            <v>ResDirec-0286-2014/MEM-DGAAM</v>
          </cell>
          <cell r="N1484" t="str">
            <v>13/06/2014</v>
          </cell>
          <cell r="O1484">
            <v>420000</v>
          </cell>
          <cell r="P1484" t="str">
            <v>USD</v>
          </cell>
        </row>
        <row r="1485">
          <cell r="A1485">
            <v>2311831</v>
          </cell>
          <cell r="B1485">
            <v>3936</v>
          </cell>
          <cell r="C1485" t="str">
            <v>EIAsd</v>
          </cell>
          <cell r="D1485">
            <v>41466</v>
          </cell>
          <cell r="E1485">
            <v>2013</v>
          </cell>
          <cell r="F1485">
            <v>7</v>
          </cell>
          <cell r="G1485" t="str">
            <v>COMPAÑIA MINERA CARAVELI S.A.C.</v>
          </cell>
          <cell r="H1485" t="str">
            <v>CONDOR</v>
          </cell>
          <cell r="I1485" t="str">
            <v xml:space="preserve">CONDOR </v>
          </cell>
          <cell r="J1485" t="str">
            <v>*090601&lt;br&gt;HUANCAVELICA-HUAYTARA-HUAYTARA,*090609&lt;br&gt;HUANCAVELICA-HUAYTARA-QUITO-ARMA</v>
          </cell>
          <cell r="K1485" t="str">
            <v>*10&lt;br&gt;CARRANZA VALDIVIESO JOSE,*310&lt;br&gt;ROSALES GONZALES LUIS ALBERTO,*306&lt;br&gt;MIRANDA UNCHUPAICO, JULIO (APOYO),*181&lt;br&gt;LEON HUAMAN BETTY</v>
          </cell>
          <cell r="L1485" t="str">
            <v>ABANDONO&lt;br/&gt;NOTIFICADO A LA EMPRESA</v>
          </cell>
          <cell r="M1485" t="str">
            <v>ResDirec-0290-2013/MEM-AAM</v>
          </cell>
          <cell r="N1485" t="str">
            <v>07/08/2013</v>
          </cell>
          <cell r="O1485">
            <v>2800000</v>
          </cell>
          <cell r="P1485" t="str">
            <v>USD</v>
          </cell>
        </row>
        <row r="1486">
          <cell r="A1486">
            <v>2320934</v>
          </cell>
          <cell r="B1486">
            <v>3972</v>
          </cell>
          <cell r="C1486" t="str">
            <v>EIAsd</v>
          </cell>
          <cell r="D1486">
            <v>41502</v>
          </cell>
          <cell r="E1486">
            <v>2013</v>
          </cell>
          <cell r="F1486">
            <v>8</v>
          </cell>
          <cell r="G1486" t="str">
            <v>COMPAÑIA MINERA CARAVELI S.A.C.</v>
          </cell>
          <cell r="H1486" t="str">
            <v>CONDOR</v>
          </cell>
          <cell r="I1486" t="str">
            <v xml:space="preserve">CONDOR  </v>
          </cell>
          <cell r="J1486" t="str">
            <v>*090601&lt;br&gt;HUANCAVELICA-HUAYTARA-HUAYTARA,*090609&lt;br&gt;HUANCAVELICA-HUAYTARA-QUITO-ARMA</v>
          </cell>
          <cell r="K1486" t="str">
            <v>*147&lt;br&gt;PEREZ BALDEON KAREN,*347&lt;br&gt;TENORIO MALDONADO, MARIO,*346&lt;br&gt;TIPULA MAMANI, RICHARD JOHNSON,*310&lt;br&gt;ROSALES GONZALES LUIS ALBERTO,*295&lt;br&gt;DIAZ BERRIOS ABEL,*256&lt;br&gt;DEL SOLAR PALOMINO, PABEL,*242&lt;br&gt;PASTRANA, MATEO,*241&lt;br&gt;TELLO ISLA, ANA CAROLINA,*186&lt;br&gt;LUCEN BUSTAMANTE MARIELENA,*180&lt;br&gt;RAMIREZ PALET ALDO,*177&lt;br&gt;PIMENTEL, JOSE</v>
          </cell>
          <cell r="L1486" t="str">
            <v>DESAPROBADO&lt;br/&gt;NOTIFICADO A LA EMPRESA</v>
          </cell>
          <cell r="M1486" t="str">
            <v>ResDirec-0123-2014/MEM-DGAAM</v>
          </cell>
          <cell r="N1486" t="str">
            <v>13/03/2014</v>
          </cell>
          <cell r="O1486">
            <v>1712315</v>
          </cell>
          <cell r="P1486" t="str">
            <v>USD</v>
          </cell>
        </row>
        <row r="1487">
          <cell r="A1487">
            <v>131194</v>
          </cell>
          <cell r="B1487">
            <v>4269</v>
          </cell>
          <cell r="C1487" t="str">
            <v>EIA</v>
          </cell>
          <cell r="D1487">
            <v>34625</v>
          </cell>
          <cell r="E1487">
            <v>1994</v>
          </cell>
          <cell r="F1487">
            <v>10</v>
          </cell>
          <cell r="G1487" t="str">
            <v>COMPAÑIA MINERA CARAVELI S.A.C.</v>
          </cell>
          <cell r="H1487" t="str">
            <v>CHACCHUILLE</v>
          </cell>
          <cell r="I1487" t="str">
            <v>PLANTA DE BENEFICIO</v>
          </cell>
          <cell r="J1487" t="str">
            <v>*040309&lt;br&gt;AREQUIPA-CARAVELI-HUANUHUANU</v>
          </cell>
          <cell r="K1487" t="str">
            <v>*29&lt;br&gt;ARCHIVO</v>
          </cell>
          <cell r="L1487" t="str">
            <v>APROBADO</v>
          </cell>
          <cell r="P1487" t="str">
            <v>USD</v>
          </cell>
        </row>
        <row r="1488">
          <cell r="A1488">
            <v>1125138</v>
          </cell>
          <cell r="B1488">
            <v>4352</v>
          </cell>
          <cell r="C1488" t="str">
            <v>EIA</v>
          </cell>
          <cell r="D1488">
            <v>35557</v>
          </cell>
          <cell r="E1488">
            <v>1997</v>
          </cell>
          <cell r="F1488">
            <v>5</v>
          </cell>
          <cell r="G1488" t="str">
            <v>COMPAÑIA MINERA CARAVELI S.A.C.</v>
          </cell>
          <cell r="H1488" t="str">
            <v>CHACCHUILLE</v>
          </cell>
          <cell r="I1488" t="str">
            <v>AMPLIACION DE LA PLANTA DE BENEFICIO "CHACCHUILLE" DE 20 A 100 TM/DIA</v>
          </cell>
          <cell r="J1488" t="str">
            <v>*040309&lt;br&gt;AREQUIPA-CARAVELI-HUANUHUANU</v>
          </cell>
          <cell r="K1488" t="str">
            <v>*29&lt;br&gt;ARCHIVO</v>
          </cell>
          <cell r="L1488" t="str">
            <v>APROBADO</v>
          </cell>
          <cell r="P1488" t="str">
            <v>USD</v>
          </cell>
        </row>
        <row r="1489">
          <cell r="A1489">
            <v>1361616</v>
          </cell>
          <cell r="B1489">
            <v>4572</v>
          </cell>
          <cell r="C1489" t="str">
            <v>EIA</v>
          </cell>
          <cell r="D1489">
            <v>37376</v>
          </cell>
          <cell r="E1489">
            <v>2002</v>
          </cell>
          <cell r="F1489">
            <v>4</v>
          </cell>
          <cell r="G1489" t="str">
            <v>COMPAÑIA MINERA CARAVELI S.A.C.</v>
          </cell>
          <cell r="H1489" t="str">
            <v>U.E.A. SAN ANDRES / U.E.A. CAPITANA</v>
          </cell>
          <cell r="I1489" t="str">
            <v xml:space="preserve">EXPLOTACION CARAVELI </v>
          </cell>
          <cell r="J1489" t="str">
            <v>*040309&lt;br&gt;AREQUIPA-CARAVELI-HUANUHUANU</v>
          </cell>
          <cell r="K1489" t="str">
            <v>*1&lt;br&gt;ACEVEDO FERNANDEZ ELIAS</v>
          </cell>
          <cell r="L1489" t="str">
            <v>APROBADO</v>
          </cell>
          <cell r="P1489" t="str">
            <v>USD</v>
          </cell>
        </row>
        <row r="1490">
          <cell r="A1490">
            <v>1512488</v>
          </cell>
          <cell r="B1490">
            <v>4650</v>
          </cell>
          <cell r="C1490" t="str">
            <v>EIA</v>
          </cell>
          <cell r="D1490">
            <v>38373</v>
          </cell>
          <cell r="E1490">
            <v>2005</v>
          </cell>
          <cell r="F1490">
            <v>1</v>
          </cell>
          <cell r="G1490" t="str">
            <v>COMPAÑIA MINERA CARAVELI S.A.C.</v>
          </cell>
          <cell r="H1490" t="str">
            <v>TAMBOJASA</v>
          </cell>
          <cell r="I1490" t="str">
            <v>PROYECTO DE EXPLOTACION MINERA</v>
          </cell>
          <cell r="J1490" t="str">
            <v>*040309&lt;br&gt;AREQUIPA-CARAVELI-HUANUHUANU</v>
          </cell>
          <cell r="K1490" t="str">
            <v>*48&lt;br&gt;QUENALLATA ANA</v>
          </cell>
          <cell r="L1490" t="str">
            <v>DESISTIDO</v>
          </cell>
          <cell r="P1490" t="str">
            <v>USD</v>
          </cell>
        </row>
        <row r="1491">
          <cell r="A1491">
            <v>1522423</v>
          </cell>
          <cell r="B1491">
            <v>4657</v>
          </cell>
          <cell r="C1491" t="str">
            <v>EIA</v>
          </cell>
          <cell r="D1491">
            <v>38429</v>
          </cell>
          <cell r="E1491">
            <v>2005</v>
          </cell>
          <cell r="F1491">
            <v>3</v>
          </cell>
          <cell r="G1491" t="str">
            <v>COMPAÑIA MINERA CARAVELI S.A.C.</v>
          </cell>
          <cell r="H1491" t="str">
            <v>TAMBOJASA</v>
          </cell>
          <cell r="I1491" t="str">
            <v>PROYECTO MINERO TAMBOJASA</v>
          </cell>
          <cell r="J1491" t="str">
            <v>*040309&lt;br&gt;AREQUIPA-CARAVELI-HUANUHUANU</v>
          </cell>
          <cell r="K1491" t="str">
            <v>*43&lt;br&gt;LEON ALDO</v>
          </cell>
          <cell r="L1491" t="str">
            <v>NO PRESENTADO&lt;br/&gt;NOTIFICADO A LA EMPRESA</v>
          </cell>
          <cell r="P1491" t="str">
            <v>USD</v>
          </cell>
        </row>
        <row r="1492">
          <cell r="A1492">
            <v>1530878</v>
          </cell>
          <cell r="B1492">
            <v>4664</v>
          </cell>
          <cell r="C1492" t="str">
            <v>EIA</v>
          </cell>
          <cell r="D1492">
            <v>38477</v>
          </cell>
          <cell r="E1492">
            <v>2005</v>
          </cell>
          <cell r="F1492">
            <v>5</v>
          </cell>
          <cell r="G1492" t="str">
            <v>COMPAÑIA MINERA CARAVELI S.A.C.</v>
          </cell>
          <cell r="H1492" t="str">
            <v>TAMBOJASA</v>
          </cell>
          <cell r="I1492" t="str">
            <v>PROYECTO MINERO TAMBOJASA</v>
          </cell>
          <cell r="J1492" t="str">
            <v>*040309&lt;br&gt;AREQUIPA-CARAVELI-HUANUHUANU</v>
          </cell>
          <cell r="K1492" t="str">
            <v>*47&lt;br&gt;PINEDO CESAR</v>
          </cell>
          <cell r="L1492" t="str">
            <v>NO PRESENTADO&lt;br/&gt;NOTIFICADO A LA EMPRESA</v>
          </cell>
          <cell r="P1492" t="str">
            <v>USD</v>
          </cell>
        </row>
        <row r="1493">
          <cell r="A1493">
            <v>1532873</v>
          </cell>
          <cell r="B1493">
            <v>4666</v>
          </cell>
          <cell r="C1493" t="str">
            <v>EIA</v>
          </cell>
          <cell r="D1493">
            <v>38488</v>
          </cell>
          <cell r="E1493">
            <v>2005</v>
          </cell>
          <cell r="F1493">
            <v>5</v>
          </cell>
          <cell r="G1493" t="str">
            <v>COMPAÑIA MINERA CARAVELI S.A.C.</v>
          </cell>
          <cell r="H1493" t="str">
            <v>CHACCHUILLE</v>
          </cell>
          <cell r="I1493" t="str">
            <v>AMPLIACION DE PLANTA DE BENEFICIO CHACCHUILLE A 200 TMD</v>
          </cell>
          <cell r="J1493" t="str">
            <v>*040309&lt;br&gt;AREQUIPA-CARAVELI-HUANUHUANU</v>
          </cell>
          <cell r="K1493" t="str">
            <v>*1&lt;br&gt;ACEVEDO FERNANDEZ ELIAS</v>
          </cell>
          <cell r="L1493" t="str">
            <v>NO PRESENTADO&lt;br/&gt;NOTIFICADO A LA EMPRESA</v>
          </cell>
          <cell r="P1493" t="str">
            <v>USD</v>
          </cell>
        </row>
        <row r="1494">
          <cell r="A1494">
            <v>1539220</v>
          </cell>
          <cell r="B1494">
            <v>4676</v>
          </cell>
          <cell r="C1494" t="str">
            <v>EIA</v>
          </cell>
          <cell r="D1494">
            <v>38519</v>
          </cell>
          <cell r="E1494">
            <v>2005</v>
          </cell>
          <cell r="F1494">
            <v>6</v>
          </cell>
          <cell r="G1494" t="str">
            <v>COMPAÑIA MINERA CARAVELI S.A.C.</v>
          </cell>
          <cell r="H1494" t="str">
            <v>TAMBOJASA</v>
          </cell>
          <cell r="I1494" t="str">
            <v>PROYECTO MINERO TAMBOJASA</v>
          </cell>
          <cell r="J1494" t="str">
            <v>*040309&lt;br&gt;AREQUIPA-CARAVELI-HUANUHUANU</v>
          </cell>
          <cell r="K1494" t="str">
            <v>*1&lt;br&gt;ACEVEDO FERNANDEZ ELIAS</v>
          </cell>
          <cell r="L1494" t="str">
            <v>APROBADO</v>
          </cell>
          <cell r="P1494" t="str">
            <v>USD</v>
          </cell>
        </row>
        <row r="1495">
          <cell r="A1495">
            <v>1566177</v>
          </cell>
          <cell r="B1495">
            <v>4699</v>
          </cell>
          <cell r="C1495" t="str">
            <v>EIA</v>
          </cell>
          <cell r="D1495">
            <v>38639</v>
          </cell>
          <cell r="E1495">
            <v>2005</v>
          </cell>
          <cell r="F1495">
            <v>10</v>
          </cell>
          <cell r="G1495" t="str">
            <v>COMPAÑIA MINERA CARAVELI S.A.C.</v>
          </cell>
          <cell r="H1495" t="str">
            <v>CHACCHUILLE</v>
          </cell>
          <cell r="I1495" t="str">
            <v>AMPLIACION DE LA PLANTA DE BENEFICIO A 250 TMD</v>
          </cell>
          <cell r="J1495" t="str">
            <v>*040309&lt;br&gt;AREQUIPA-CARAVELI-HUANUHUANU</v>
          </cell>
          <cell r="K1495" t="str">
            <v>*1&lt;br&gt;ACEVEDO FERNANDEZ ELIAS</v>
          </cell>
          <cell r="L1495" t="str">
            <v>APROBADO&lt;br/&gt;NOTIFICADO A LA EMPRESA</v>
          </cell>
          <cell r="P1495" t="str">
            <v>USD</v>
          </cell>
        </row>
        <row r="1496">
          <cell r="A1496">
            <v>1598625</v>
          </cell>
          <cell r="B1496">
            <v>4728</v>
          </cell>
          <cell r="C1496" t="str">
            <v>EIA</v>
          </cell>
          <cell r="D1496">
            <v>38805</v>
          </cell>
          <cell r="E1496">
            <v>2006</v>
          </cell>
          <cell r="F1496">
            <v>3</v>
          </cell>
          <cell r="G1496" t="str">
            <v>COMPAÑIA MINERA CARAVELI S.A.C.</v>
          </cell>
          <cell r="H1496" t="str">
            <v>LA ESTRELLA</v>
          </cell>
          <cell r="I1496" t="str">
            <v>EXPLOTACION Y BENEFICIO DE MINERALES AURIFEROS</v>
          </cell>
          <cell r="J1496" t="str">
            <v>*130805&lt;br&gt;LA LIBERTAD-PATAZ-HUAYLILLAS</v>
          </cell>
          <cell r="K1496" t="str">
            <v>*99&lt;br&gt;VASQUEZ, FREDESBINDO</v>
          </cell>
          <cell r="L1496" t="str">
            <v>APROBADO</v>
          </cell>
          <cell r="P1496" t="str">
            <v>USD</v>
          </cell>
        </row>
        <row r="1497">
          <cell r="A1497">
            <v>1795350</v>
          </cell>
          <cell r="B1497">
            <v>4872</v>
          </cell>
          <cell r="C1497" t="str">
            <v>EIA</v>
          </cell>
          <cell r="D1497">
            <v>39629</v>
          </cell>
          <cell r="E1497">
            <v>2008</v>
          </cell>
          <cell r="F1497">
            <v>6</v>
          </cell>
          <cell r="G1497" t="str">
            <v>COMPAÑIA MINERA CARAVELI S.A.C.</v>
          </cell>
          <cell r="H1497" t="str">
            <v>U.E.A. SAN ANDRES / U.E.A. CAPITANA</v>
          </cell>
          <cell r="I1497" t="str">
            <v>REGISTRO DEL PUNTO DE MONITOREO M-4A</v>
          </cell>
          <cell r="J1497" t="str">
            <v>*050705&lt;br&gt;AYACUCHO-PARINACOCHAS-PULLO</v>
          </cell>
          <cell r="K1497" t="str">
            <v>*133&lt;br&gt;TORRES JULIA</v>
          </cell>
          <cell r="L1497" t="str">
            <v>NO PRESENTADO&lt;br/&gt;NOTIFICADO A LA EMPRESA</v>
          </cell>
          <cell r="P1497" t="str">
            <v>USD</v>
          </cell>
        </row>
        <row r="1498">
          <cell r="A1498">
            <v>2132057</v>
          </cell>
          <cell r="B1498">
            <v>5134</v>
          </cell>
          <cell r="C1498" t="str">
            <v>EIA</v>
          </cell>
          <cell r="D1498">
            <v>40820</v>
          </cell>
          <cell r="E1498">
            <v>2011</v>
          </cell>
          <cell r="F1498">
            <v>10</v>
          </cell>
          <cell r="G1498" t="str">
            <v>COMPAÑIA MINERA CARAVELI S.A.C.</v>
          </cell>
          <cell r="H1498" t="str">
            <v>CONDOR</v>
          </cell>
          <cell r="I1498" t="str">
            <v>PROYECTO DE EXPLOTACION CONDOR</v>
          </cell>
          <cell r="J1498" t="str">
            <v>*110502&lt;br&gt;ICA-PISCO-HUANCANO</v>
          </cell>
          <cell r="K1498" t="str">
            <v>*1&lt;br&gt;ACEVEDO FERNANDEZ ELIAS</v>
          </cell>
          <cell r="L1498" t="str">
            <v>APROBADO&lt;br/&gt;NOTIFICADO A LA EMPRESA</v>
          </cell>
          <cell r="P1498" t="str">
            <v>USD</v>
          </cell>
        </row>
        <row r="1499">
          <cell r="A1499">
            <v>2244372</v>
          </cell>
          <cell r="B1499">
            <v>5244</v>
          </cell>
          <cell r="C1499" t="str">
            <v>EIA</v>
          </cell>
          <cell r="D1499">
            <v>41225</v>
          </cell>
          <cell r="E1499">
            <v>2012</v>
          </cell>
          <cell r="F1499">
            <v>11</v>
          </cell>
          <cell r="G1499" t="str">
            <v>COMPAÑIA MINERA CARAVELI S.A.C.</v>
          </cell>
          <cell r="H1499" t="str">
            <v>CHACCHUILLE</v>
          </cell>
          <cell r="I1499" t="str">
            <v>PLANTA DE BENEFICIO CHACCHILLE</v>
          </cell>
          <cell r="J1499" t="str">
            <v>*040309&lt;br&gt;AREQUIPA-CARAVELI-HUANUHUANU</v>
          </cell>
          <cell r="K1499" t="str">
            <v>*1&lt;br&gt;ACEVEDO FERNANDEZ ELIAS</v>
          </cell>
          <cell r="L1499" t="str">
            <v>APROBADO&lt;br/&gt;NOTIFICADO A LA EMPRESA</v>
          </cell>
          <cell r="P1499" t="str">
            <v>USD</v>
          </cell>
        </row>
        <row r="1500">
          <cell r="A1500">
            <v>2344449</v>
          </cell>
          <cell r="B1500">
            <v>5289</v>
          </cell>
          <cell r="C1500" t="str">
            <v>EIA</v>
          </cell>
          <cell r="D1500">
            <v>41596</v>
          </cell>
          <cell r="E1500">
            <v>2013</v>
          </cell>
          <cell r="F1500">
            <v>11</v>
          </cell>
          <cell r="G1500" t="str">
            <v>COMPAÑIA MINERA CARAVELI S.A.C.</v>
          </cell>
          <cell r="H1500" t="str">
            <v>TAMBOJASA</v>
          </cell>
          <cell r="I1500" t="str">
            <v>MODIFICACION DEL PROYECTO TAMBOJASA</v>
          </cell>
          <cell r="J1500" t="str">
            <v>*040309&lt;br&gt;AREQUIPA-CARAVELI-HUANUHUANU</v>
          </cell>
          <cell r="K1500" t="str">
            <v>*1&lt;br&gt;ACEVEDO FERNANDEZ ELIAS</v>
          </cell>
          <cell r="L1500" t="str">
            <v>DESISTIDO&lt;br/&gt;NOTIFICADO A LA EMPRESA</v>
          </cell>
          <cell r="P1500" t="str">
            <v>USD</v>
          </cell>
        </row>
        <row r="1501">
          <cell r="A1501">
            <v>2368179</v>
          </cell>
          <cell r="B1501">
            <v>5299</v>
          </cell>
          <cell r="C1501" t="str">
            <v>EIA</v>
          </cell>
          <cell r="D1501">
            <v>41683</v>
          </cell>
          <cell r="E1501">
            <v>2014</v>
          </cell>
          <cell r="F1501">
            <v>2</v>
          </cell>
          <cell r="G1501" t="str">
            <v>COMPAÑIA MINERA CARAVELI S.A.C.</v>
          </cell>
          <cell r="H1501" t="str">
            <v>CHACCHUILLE</v>
          </cell>
          <cell r="I1501" t="str">
            <v>ESTUDIO DE IMPACTO AMBIENTAL ESPERANZA (CAPITANA - CHACCHUILLE)</v>
          </cell>
          <cell r="J1501" t="str">
            <v>*040309&lt;br&gt;AREQUIPA-CARAVELI-HUANUHUANU</v>
          </cell>
          <cell r="K1501" t="str">
            <v>*10&lt;br&gt;CARRANZA VALDIVIESO JOSE</v>
          </cell>
          <cell r="L1501" t="str">
            <v>APROBADO&lt;br/&gt;NOTIFICADO A LA EMPRESA</v>
          </cell>
          <cell r="P1501" t="str">
            <v>USD</v>
          </cell>
        </row>
        <row r="1502">
          <cell r="A1502">
            <v>2370377</v>
          </cell>
          <cell r="B1502">
            <v>5300</v>
          </cell>
          <cell r="C1502" t="str">
            <v>EIA</v>
          </cell>
          <cell r="D1502">
            <v>41695</v>
          </cell>
          <cell r="E1502">
            <v>2014</v>
          </cell>
          <cell r="F1502">
            <v>2</v>
          </cell>
          <cell r="G1502" t="str">
            <v>COMPAÑIA MINERA CARAVELI S.A.C.</v>
          </cell>
          <cell r="H1502" t="str">
            <v>TAMBOJASA</v>
          </cell>
          <cell r="I1502" t="str">
            <v xml:space="preserve">MODIFICACION DEL EIA DEL PROYECTO DE EXPLOTACION TAMBOJASA </v>
          </cell>
          <cell r="J1502" t="str">
            <v>*040309&lt;br&gt;AREQUIPA-CARAVELI-HUANUHUANU</v>
          </cell>
          <cell r="K1502" t="str">
            <v>*1&lt;br&gt;ACEVEDO FERNANDEZ ELIAS</v>
          </cell>
          <cell r="L1502" t="str">
            <v>APROBADO&lt;br/&gt;NOTIFICADO A LA EMPRESA</v>
          </cell>
          <cell r="P1502" t="str">
            <v>USD</v>
          </cell>
        </row>
        <row r="1503">
          <cell r="A1503">
            <v>2414564</v>
          </cell>
          <cell r="B1503">
            <v>5349</v>
          </cell>
          <cell r="C1503" t="str">
            <v>EIA-d</v>
          </cell>
          <cell r="D1503">
            <v>41838</v>
          </cell>
          <cell r="E1503">
            <v>2014</v>
          </cell>
          <cell r="F1503">
            <v>7</v>
          </cell>
          <cell r="G1503" t="str">
            <v>COMPAÑIA MINERA CARAVELI S.A.C.</v>
          </cell>
          <cell r="H1503" t="str">
            <v>LA PACCHA</v>
          </cell>
          <cell r="I1503" t="str">
            <v xml:space="preserve">EIA DEL PROYECTO DE EXPLOTACION LA PACCHA </v>
          </cell>
          <cell r="K1503" t="str">
            <v>*8&lt;br&gt;BREÑA TORRES GRACIELA,*312&lt;br&gt;PINEDO REA PAOLA VANESSA,*164&lt;br&gt;TREJO PANTOJA CYNTHIA,*25&lt;br&gt;PRADO VELASQUEZ ALFONSO,*10&lt;br&gt;CARRANZA VALDIVIESO JOSE</v>
          </cell>
          <cell r="L1503" t="str">
            <v>DESISTIDO</v>
          </cell>
          <cell r="M1503" t="str">
            <v>ResDirec-0411-2014/MEM-DGAAM</v>
          </cell>
          <cell r="N1503" t="str">
            <v>11/08/2014</v>
          </cell>
          <cell r="P1503" t="str">
            <v>USD</v>
          </cell>
        </row>
        <row r="1504">
          <cell r="A1504" t="str">
            <v>01773-2016</v>
          </cell>
          <cell r="B1504">
            <v>6299</v>
          </cell>
          <cell r="C1504" t="str">
            <v>ITS</v>
          </cell>
          <cell r="D1504">
            <v>42545</v>
          </cell>
          <cell r="E1504">
            <v>2016</v>
          </cell>
          <cell r="F1504">
            <v>6</v>
          </cell>
          <cell r="G1504" t="str">
            <v>COMPAÑIA MINERA CARAVELI S.A.C.</v>
          </cell>
          <cell r="H1504" t="str">
            <v>CHACCHUILLE</v>
          </cell>
          <cell r="I1504" t="str">
            <v>INFORME TÉCNICO SUSTENTATORIO PARA EL RECRECIMIENTO DEL DEPÓSITO DE RELAVES CHACCHUILLE II, REUBICACIÓN DEL POZO SÉPTICO N° 3-A Y PRECISIÓN DE DATOS RESPECTO A LA GEOREFERENCIACIÓN DE LAS ESTACIONES DE MONITOREO</v>
          </cell>
          <cell r="J1504" t="str">
            <v>*040309&lt;br&gt;AREQUIPA-CARAVELI-HUANUHUANU</v>
          </cell>
          <cell r="K1504" t="str">
            <v>*381&lt;br&gt;ZZ_SENACE MILLONES VARGAS, CESAR AUGUSTO,*416&lt;br&gt;ZZ_SENACE BREÑA TORRES, MILVA GRACIELA,*413&lt;br&gt;ZZ_SENACE ATARAMA MORI,DANNY EDUARDO,*412&lt;br&gt;ZZ_SENACE SOLORZANO ORTIZ, ISABEL MERCEDES,*385&lt;br&gt;ZZ_SENACE SALAS DELGADO, MILWARD MARCIAL,*382&lt;br&gt;ZZ_SENACE PÉREZ NUÑEZ, FABIÁN</v>
          </cell>
          <cell r="L1504" t="str">
            <v>NO CONFORME&lt;br/&gt;NOTIFICADO A LA EMPRESA</v>
          </cell>
          <cell r="O1504">
            <v>550000</v>
          </cell>
        </row>
        <row r="1505">
          <cell r="A1505" t="str">
            <v>03209-2016</v>
          </cell>
          <cell r="B1505">
            <v>6387</v>
          </cell>
          <cell r="C1505" t="str">
            <v>ITS</v>
          </cell>
          <cell r="D1505">
            <v>42657</v>
          </cell>
          <cell r="E1505">
            <v>2016</v>
          </cell>
          <cell r="F1505">
            <v>10</v>
          </cell>
          <cell r="G1505" t="str">
            <v>COMPAÑIA MINERA CARAVELI S.A.C.</v>
          </cell>
          <cell r="H1505" t="str">
            <v>CHACCHUILLE</v>
          </cell>
          <cell r="I1505" t="str">
            <v>“Segundo Informe Técnico Sustentatorio para el recrecimiento del depósito de relaves Chacchuille II y precisión de datos de la georeferenciación de las estaciones de monitoreo”</v>
          </cell>
          <cell r="J1505" t="str">
            <v>*040309&lt;br&gt;AREQUIPA-CARAVELI-HUANUHUANU</v>
          </cell>
          <cell r="K1505" t="str">
            <v>*381&lt;br&gt;ZZ_SENACE MILLONES VARGAS, CESAR AUGUSTO,*416&lt;br&gt;ZZ_SENACE BREÑA TORRES, MILVA GRACIELA,*413&lt;br&gt;ZZ_SENACE ATARAMA MORI,DANNY EDUARDO,*412&lt;br&gt;ZZ_SENACE SOLORZANO ORTIZ, ISABEL MERCEDES,*407&lt;br&gt;ZZ_SENACE SAAVEDRA KOVACH, MIRIJAM</v>
          </cell>
          <cell r="L1505" t="str">
            <v>CONFORME&lt;br/&gt;NOTIFICADO A LA EMPRESA</v>
          </cell>
          <cell r="O1505">
            <v>550000</v>
          </cell>
        </row>
        <row r="1506">
          <cell r="A1506">
            <v>1801577</v>
          </cell>
          <cell r="B1506">
            <v>6409</v>
          </cell>
          <cell r="C1506" t="str">
            <v>PC</v>
          </cell>
          <cell r="D1506">
            <v>39640</v>
          </cell>
          <cell r="E1506">
            <v>2008</v>
          </cell>
          <cell r="F1506">
            <v>7</v>
          </cell>
          <cell r="G1506" t="str">
            <v>COMPAÑIA MINERA CARAVELI S.A.C.</v>
          </cell>
          <cell r="H1506" t="str">
            <v>TAMBOJASA</v>
          </cell>
          <cell r="I1506" t="str">
            <v>PLAN DE CIERRE UNIDAD CARAVELI</v>
          </cell>
          <cell r="J1506" t="str">
            <v>*040309&lt;br&gt;AREQUIPA-CARAVELI-HUANUHUANU</v>
          </cell>
          <cell r="K1506" t="str">
            <v>*24&lt;br&gt;PORTILLA CORNEJO MATEO</v>
          </cell>
          <cell r="L1506" t="str">
            <v>APROBADO&lt;br/&gt;NOTIFICADO A LA EMPRESA</v>
          </cell>
          <cell r="P1506" t="str">
            <v>USD</v>
          </cell>
        </row>
        <row r="1507">
          <cell r="A1507">
            <v>1978557</v>
          </cell>
          <cell r="B1507">
            <v>6445</v>
          </cell>
          <cell r="C1507" t="str">
            <v>PC</v>
          </cell>
          <cell r="D1507">
            <v>40274</v>
          </cell>
          <cell r="E1507">
            <v>2010</v>
          </cell>
          <cell r="F1507">
            <v>4</v>
          </cell>
          <cell r="G1507" t="str">
            <v>COMPAÑIA MINERA CARAVELI S.A.C.</v>
          </cell>
          <cell r="H1507" t="str">
            <v>CHACCHUILLE</v>
          </cell>
          <cell r="I1507" t="str">
            <v xml:space="preserve">MODIFICACION PLAN DE CIERRE CARAVELI </v>
          </cell>
          <cell r="J1507" t="str">
            <v>*040309&lt;br&gt;AREQUIPA-CARAVELI-HUANUHUANU</v>
          </cell>
          <cell r="K1507" t="str">
            <v>*24&lt;br&gt;PORTILLA CORNEJO MATEO</v>
          </cell>
          <cell r="L1507" t="str">
            <v>CONCLUIDO&lt;br/&gt;NOTIFICADO A LA EMPRESA</v>
          </cell>
          <cell r="P1507" t="str">
            <v>USD</v>
          </cell>
        </row>
        <row r="1508">
          <cell r="A1508">
            <v>2223621</v>
          </cell>
          <cell r="B1508">
            <v>6575</v>
          </cell>
          <cell r="C1508" t="str">
            <v>PC</v>
          </cell>
          <cell r="D1508">
            <v>41143</v>
          </cell>
          <cell r="E1508">
            <v>2012</v>
          </cell>
          <cell r="F1508">
            <v>8</v>
          </cell>
          <cell r="G1508" t="str">
            <v>COMPAÑIA MINERA CARAVELI S.A.C.</v>
          </cell>
          <cell r="H1508" t="str">
            <v>CHACCHUILLE</v>
          </cell>
          <cell r="I1508" t="str">
            <v>MODIFICACION DEL PLAN DE CIERRE UNIDAD CARAVELI</v>
          </cell>
          <cell r="J1508" t="str">
            <v>*040309&lt;br&gt;AREQUIPA-CARAVELI-HUANUHUANU</v>
          </cell>
          <cell r="K1508" t="str">
            <v>*13&lt;br&gt;DOLORES CAMONES SANTIAGO</v>
          </cell>
          <cell r="L1508" t="str">
            <v>DESISTIDO</v>
          </cell>
          <cell r="P1508" t="str">
            <v>USD</v>
          </cell>
        </row>
        <row r="1509">
          <cell r="A1509">
            <v>2242560</v>
          </cell>
          <cell r="B1509">
            <v>6592</v>
          </cell>
          <cell r="C1509" t="str">
            <v>PC</v>
          </cell>
          <cell r="D1509">
            <v>41220</v>
          </cell>
          <cell r="E1509">
            <v>2012</v>
          </cell>
          <cell r="F1509">
            <v>11</v>
          </cell>
          <cell r="G1509" t="str">
            <v>COMPAÑIA MINERA CARAVELI S.A.C.</v>
          </cell>
          <cell r="H1509" t="str">
            <v>CHACCHUILLE</v>
          </cell>
          <cell r="I1509" t="str">
            <v>PLAN DE CIERRE UNIDAD CARAVELI</v>
          </cell>
          <cell r="J1509" t="str">
            <v>*040309&lt;br&gt;AREQUIPA-CARAVELI-HUANUHUANU</v>
          </cell>
          <cell r="K1509" t="str">
            <v>*13&lt;br&gt;DOLORES CAMONES SANTIAGO</v>
          </cell>
          <cell r="L1509" t="str">
            <v>ABANDONO&lt;br/&gt;NOTIFICADO A LA EMPRESA</v>
          </cell>
          <cell r="P1509" t="str">
            <v>USD</v>
          </cell>
        </row>
        <row r="1510">
          <cell r="A1510">
            <v>2265853</v>
          </cell>
          <cell r="B1510">
            <v>6620</v>
          </cell>
          <cell r="C1510" t="str">
            <v>PC</v>
          </cell>
          <cell r="D1510">
            <v>41309</v>
          </cell>
          <cell r="E1510">
            <v>2013</v>
          </cell>
          <cell r="F1510">
            <v>2</v>
          </cell>
          <cell r="G1510" t="str">
            <v>COMPAÑIA MINERA CARAVELI S.A.C.</v>
          </cell>
          <cell r="H1510" t="str">
            <v>CHACCHUILLE</v>
          </cell>
          <cell r="I1510" t="str">
            <v>ACTUALIZACION DEL PLAN DE CIERRE DE MINAS UNIDAD CARAVELI</v>
          </cell>
          <cell r="J1510" t="str">
            <v>*040309&lt;br&gt;AREQUIPA-CARAVELI-HUANUHUANU</v>
          </cell>
          <cell r="K1510" t="str">
            <v>*13&lt;br&gt;DOLORES CAMONES SANTIAGO</v>
          </cell>
          <cell r="L1510" t="str">
            <v>APROBADO&lt;br/&gt;NOTIFICADO A LA EMPRESA</v>
          </cell>
          <cell r="M1510" t="str">
            <v>ResDirec-0241-2017/MEM-DGAAM</v>
          </cell>
          <cell r="N1510" t="str">
            <v>04/09/2017</v>
          </cell>
          <cell r="P1510" t="str">
            <v>USD</v>
          </cell>
        </row>
        <row r="1511">
          <cell r="A1511">
            <v>2423845</v>
          </cell>
          <cell r="B1511">
            <v>6717</v>
          </cell>
          <cell r="C1511" t="str">
            <v>PC</v>
          </cell>
          <cell r="D1511">
            <v>41864</v>
          </cell>
          <cell r="E1511">
            <v>2014</v>
          </cell>
          <cell r="F1511">
            <v>8</v>
          </cell>
          <cell r="G1511" t="str">
            <v>COMPAÑIA MINERA CARAVELI S.A.C.</v>
          </cell>
          <cell r="H1511" t="str">
            <v>LA ESTRELLA</v>
          </cell>
          <cell r="I1511" t="str">
            <v>PLAN DE CIERRE DE MINA DEL PROYECTO LA ESTRELLA</v>
          </cell>
          <cell r="J1511" t="str">
            <v>*130805&lt;br&gt;LA LIBERTAD-PATAZ-HUAYLILLAS</v>
          </cell>
          <cell r="K1511" t="str">
            <v>*21&lt;br&gt;PAREDES PACHECO RUFO</v>
          </cell>
          <cell r="L1511" t="str">
            <v>APROBADO</v>
          </cell>
          <cell r="P1511" t="str">
            <v>USD</v>
          </cell>
        </row>
        <row r="1512">
          <cell r="A1512">
            <v>2538644</v>
          </cell>
          <cell r="B1512">
            <v>6775</v>
          </cell>
          <cell r="C1512" t="str">
            <v>PC</v>
          </cell>
          <cell r="D1512">
            <v>42275</v>
          </cell>
          <cell r="E1512">
            <v>2015</v>
          </cell>
          <cell r="F1512">
            <v>9</v>
          </cell>
          <cell r="G1512" t="str">
            <v>COMPAÑIA MINERA CARAVELI S.A.C.</v>
          </cell>
          <cell r="H1512" t="str">
            <v>CONDOR</v>
          </cell>
          <cell r="I1512" t="str">
            <v>PROYECTO DE EXPLOTACION Y BENEFICIO DE MINERALES POLIMETALICOS CONDOR</v>
          </cell>
          <cell r="J1512" t="str">
            <v>*110502&lt;br&gt;ICA-PISCO-HUANCANO</v>
          </cell>
          <cell r="K1512" t="str">
            <v>*24&lt;br&gt;PORTILLA CORNEJO MATEO</v>
          </cell>
          <cell r="L1512" t="str">
            <v>APROBADO</v>
          </cell>
          <cell r="P1512" t="str">
            <v>USD</v>
          </cell>
        </row>
        <row r="1513">
          <cell r="A1513">
            <v>2567727</v>
          </cell>
          <cell r="B1513">
            <v>6810</v>
          </cell>
          <cell r="C1513" t="str">
            <v>PC</v>
          </cell>
          <cell r="D1513">
            <v>42377</v>
          </cell>
          <cell r="E1513">
            <v>2016</v>
          </cell>
          <cell r="F1513">
            <v>1</v>
          </cell>
          <cell r="G1513" t="str">
            <v>COMPAÑIA MINERA CARAVELI S.A.C.</v>
          </cell>
          <cell r="H1513" t="str">
            <v>U.E.A. SAN ANDRES / U.E.A. CAPITANA</v>
          </cell>
          <cell r="I1513" t="str">
            <v>MODIFICACION DEL PLAN DE CIERRE DE LA UNIDAD MINERA CARAVELI</v>
          </cell>
          <cell r="J1513" t="str">
            <v>*040309&lt;br&gt;AREQUIPA-CARAVELI-HUANUHUANU</v>
          </cell>
          <cell r="K1513" t="str">
            <v>*24&lt;br&gt;PORTILLA CORNEJO MATEO</v>
          </cell>
          <cell r="L1513" t="str">
            <v>APROBADO</v>
          </cell>
          <cell r="P1513" t="str">
            <v>USD</v>
          </cell>
        </row>
        <row r="1514">
          <cell r="A1514" t="str">
            <v>00361-2017</v>
          </cell>
          <cell r="B1514">
            <v>6941</v>
          </cell>
          <cell r="C1514" t="str">
            <v>EIA-d</v>
          </cell>
          <cell r="D1514">
            <v>42761</v>
          </cell>
          <cell r="E1514">
            <v>2017</v>
          </cell>
          <cell r="F1514">
            <v>1</v>
          </cell>
          <cell r="G1514" t="str">
            <v>COMPAÑIA MINERA CARAVELI S.A.C.</v>
          </cell>
          <cell r="H1514" t="str">
            <v>LA PACCHA</v>
          </cell>
          <cell r="I1514" t="str">
            <v>PROYECTO DE EXPLOTACIÓN MINERA LA PACCHA</v>
          </cell>
          <cell r="K1514" t="str">
            <v>*381&lt;br&gt;ZZ_SENACE MILLONES VARGAS, CESAR AUGUSTO,*489&lt;br&gt;ZZ_SENACE TREJO PANTOJA, CYNTHIA KELLY,*479&lt;br&gt;ZZ_SENACE  BORJAS ALCANTARA, DAVID VICTOR,*478&lt;br&gt;ZZ_SENACE BENAVENTE SILVA, KURLANT YUSSEIN,*416&lt;br&gt;ZZ_SENACE BREÑA TORRES, MILVA GRACIELA,*414&lt;br&gt;ZZ_SENACE LUCEN BUSTAMANTE, MARIELENA NEREYDA,*413&lt;br&gt;ZZ_SENACE ATARAMA MORI,DANNY EDUARDO,*412&lt;br&gt;ZZ_SENACE SOLORZANO ORTIZ, ISABEL MERCEDES,*407&lt;br&gt;ZZ_SENACE SAAVEDRA KOVACH, MIRIJAM,*391&lt;br&gt;ZZ_SENACE MARTEL GORA, MIGUEL</v>
          </cell>
          <cell r="L1514" t="str">
            <v>APROBADO</v>
          </cell>
          <cell r="M1514" t="str">
            <v>ResDirec-0157-2018/MEM-DGAAM</v>
          </cell>
          <cell r="N1514" t="str">
            <v>14/08/2018</v>
          </cell>
          <cell r="O1514">
            <v>3000000</v>
          </cell>
          <cell r="P1514" t="str">
            <v>USD</v>
          </cell>
        </row>
        <row r="1515">
          <cell r="A1515" t="str">
            <v>00907-2017</v>
          </cell>
          <cell r="B1515">
            <v>7081</v>
          </cell>
          <cell r="C1515" t="str">
            <v>EIA-d</v>
          </cell>
          <cell r="D1515">
            <v>42795</v>
          </cell>
          <cell r="E1515">
            <v>2017</v>
          </cell>
          <cell r="F1515">
            <v>3</v>
          </cell>
          <cell r="G1515" t="str">
            <v>COMPAÑIA MINERA CARAVELI S.A.C.</v>
          </cell>
          <cell r="H1515" t="str">
            <v>TAMBOJASA</v>
          </cell>
          <cell r="I1515" t="str">
            <v>SEGUNDA MODIFICACIÓN DEL ESTUDIO DE IMPACTO AMBIENTAL DE LA UNIDAD MINERA ESPERANZA</v>
          </cell>
          <cell r="K1515" t="str">
            <v>*415&lt;br&gt;ZZ_SENACE BEATRIZ HUAMANI PAUCCARA,*489&lt;br&gt;ZZ_SENACE TREJO PANTOJA, CYNTHIA KELLY,*488&lt;br&gt;ZZ_SENACE TELLO COCHACHEZ, MARCO ANTONIO,*482&lt;br&gt;ZZ_SENACE MARTEL GORA, MIGUEL LUIS,*479&lt;br&gt;ZZ_SENACE  BORJAS ALCANTARA, DAVID VICTOR,*478&lt;br&gt;ZZ_SENACE BENAVENTE SILVA, KURLANT YUSSEIN,*416&lt;br&gt;ZZ_SENACE BREÑA TORRES, MILVA GRACIELA</v>
          </cell>
          <cell r="L1515" t="str">
            <v>APROBADO</v>
          </cell>
          <cell r="O1515">
            <v>3000000</v>
          </cell>
          <cell r="P1515" t="str">
            <v>USD</v>
          </cell>
        </row>
        <row r="1516">
          <cell r="A1516" t="str">
            <v>01017-2017</v>
          </cell>
          <cell r="B1516">
            <v>7100</v>
          </cell>
          <cell r="C1516" t="str">
            <v>EIA-d</v>
          </cell>
          <cell r="D1516">
            <v>42802</v>
          </cell>
          <cell r="E1516">
            <v>2017</v>
          </cell>
          <cell r="F1516">
            <v>3</v>
          </cell>
          <cell r="G1516" t="str">
            <v>COMPAÑIA MINERA CARAVELI S.A.C.</v>
          </cell>
          <cell r="H1516" t="str">
            <v>U.E.A. SAN ANDRES / U.E.A. CAPITANA</v>
          </cell>
          <cell r="I1516" t="str">
            <v>SEGUNDA MODIFICACIÓN DEL EIA DEL PROYECTO ESPERANZA</v>
          </cell>
          <cell r="K1516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1516" t="str">
            <v>IMPROCEDENTE</v>
          </cell>
          <cell r="O1516">
            <v>8000000</v>
          </cell>
          <cell r="P1516" t="str">
            <v>USD</v>
          </cell>
        </row>
        <row r="1517">
          <cell r="A1517" t="str">
            <v>M-ITS-00325-2018</v>
          </cell>
          <cell r="B1517">
            <v>7173</v>
          </cell>
          <cell r="C1517" t="str">
            <v>ITS</v>
          </cell>
          <cell r="D1517">
            <v>43423</v>
          </cell>
          <cell r="E1517">
            <v>2018</v>
          </cell>
          <cell r="F1517">
            <v>11</v>
          </cell>
          <cell r="G1517" t="str">
            <v>COMPAÑIA MINERA CARAVELI S.A.C.</v>
          </cell>
          <cell r="I1517" t="str">
            <v>PRIMER INFORME TÉCNICO SUSTENTATORIO DE LA MODIFICACIÓN DEL ESTUDIO DE IMPACTO AMBIENTAL EXPLOTACIÓN Y BENEFICIO DE MINERALES AURÍFEROS PROYECTO LA ESTRELLA</v>
          </cell>
          <cell r="L1517" t="str">
            <v>NO CONFORME</v>
          </cell>
          <cell r="O1517">
            <v>250000</v>
          </cell>
        </row>
        <row r="1518">
          <cell r="A1518">
            <v>2912054</v>
          </cell>
          <cell r="B1518">
            <v>7912</v>
          </cell>
          <cell r="C1518" t="str">
            <v>EIAsd</v>
          </cell>
          <cell r="D1518">
            <v>43550</v>
          </cell>
          <cell r="E1518">
            <v>2019</v>
          </cell>
          <cell r="F1518">
            <v>3</v>
          </cell>
          <cell r="G1518" t="str">
            <v>COMPAÑIA MINERA CARAVELI S.A.C.</v>
          </cell>
          <cell r="H1518" t="str">
            <v>LA PACCHA</v>
          </cell>
          <cell r="I1518" t="str">
            <v>PROYECTO DE EXPLORACIÓN CORTADERAS - LA PACCHA</v>
          </cell>
          <cell r="J1518" t="str">
            <v>*130802&lt;br&gt;LA LIBERTAD-PATAZ-BULDIBUYO</v>
          </cell>
          <cell r="K1518" t="str">
            <v>*599&lt;br&gt;CHUQUIMANTARI ARTEAGA,RUDDY ANDRE,*610&lt;br&gt;FARFAN REYES MIRIAM ELIZABETH</v>
          </cell>
          <cell r="L1518" t="str">
            <v>ABANDONO&lt;br/&gt;NOTIFICADO A LA EMPRESA</v>
          </cell>
          <cell r="M1518" t="str">
            <v>ResDirec-0060-2019/MEM-DGAAM</v>
          </cell>
          <cell r="N1518" t="str">
            <v>02/05/2019</v>
          </cell>
          <cell r="O1518">
            <v>2054975</v>
          </cell>
          <cell r="P1518" t="str">
            <v>USD</v>
          </cell>
        </row>
        <row r="1519">
          <cell r="A1519">
            <v>2972198</v>
          </cell>
          <cell r="B1519">
            <v>8149</v>
          </cell>
          <cell r="C1519" t="str">
            <v>PC</v>
          </cell>
          <cell r="D1519">
            <v>43706</v>
          </cell>
          <cell r="E1519">
            <v>2019</v>
          </cell>
          <cell r="F1519">
            <v>8</v>
          </cell>
          <cell r="G1519" t="str">
            <v>COMPAÑIA MINERA CARAVELI S.A.C.</v>
          </cell>
          <cell r="H1519" t="str">
            <v>CONDOR</v>
          </cell>
          <cell r="I1519" t="str">
            <v>unidad minera condor</v>
          </cell>
          <cell r="J1519" t="str">
            <v>*090601&lt;br&gt;HUANCAVELICA-HUAYTARA-HUAYTARA,*110502&lt;br&gt;ICA-PISCO-HUANCANO,*090609&lt;br&gt;HUANCAVELICA-HUAYTARA-QUITO-ARMA</v>
          </cell>
          <cell r="K1519" t="str">
            <v>*9&lt;br&gt;CAMPOS DIAZ LUIS,*683&lt;br&gt;LA ROSA ORBEZO NOHELIA THAIS,*672&lt;br&gt;TRUJILLO ESPINOZA JANETT GUISSELA,*659&lt;br&gt;QUIñONES ALCOCER ANGELA LILIANA,*188&lt;br&gt;PORTILLA CORNEJO MATEO,*128&lt;br&gt;ESTELA SILVA MELANIO,*34&lt;br&gt;BEDRIÑANA RIOS ABAD</v>
          </cell>
          <cell r="L1519" t="str">
            <v>EVALUACIÓN</v>
          </cell>
          <cell r="P1519" t="str">
            <v>USD</v>
          </cell>
        </row>
        <row r="1520">
          <cell r="A1520">
            <v>3044282</v>
          </cell>
          <cell r="B1520">
            <v>8431</v>
          </cell>
          <cell r="C1520" t="str">
            <v>EIAsd</v>
          </cell>
          <cell r="D1520">
            <v>43994</v>
          </cell>
          <cell r="E1520">
            <v>2020</v>
          </cell>
          <cell r="F1520">
            <v>6</v>
          </cell>
          <cell r="G1520" t="str">
            <v>COMPAÑIA MINERA CARAVELI S.A.C.</v>
          </cell>
          <cell r="H1520" t="str">
            <v>LA PACCHA</v>
          </cell>
          <cell r="I1520" t="str">
            <v>PROYECTO DE EXPLORACIONES “ CORTADERAS – LA PACCHA”</v>
          </cell>
          <cell r="J1520" t="str">
            <v>*130802&lt;br&gt;LA LIBERTAD-PATAZ-BULDIBUYO</v>
          </cell>
          <cell r="K1520" t="str">
            <v>*25&lt;br&gt;PRADO VELASQUEZ ALFONSO,*684&lt;br&gt;MARTEL GORA MIGUEL LUIS,*677&lt;br&gt;SERVAN VARGAS MARIO,*675&lt;br&gt;ESCATE AMPUERO CINTHYA LETICIA,*669&lt;br&gt;PARAVECINO SANTIAGO MARILU,*668&lt;br&gt;MEJIA ISIDRO JHONNY ANIVAL,*660&lt;br&gt;PARDO BONIFAZ JIMMY FRANK,*641&lt;br&gt;ALEGRE BUSTAMANTE, LAURA MELISSA,*221&lt;br&gt;SANGA YAMPASI WILSON WILFREDO,*188&lt;br&gt;PORTILLA CORNEJO MATEO</v>
          </cell>
          <cell r="L1520" t="str">
            <v>EVALUACIÓN</v>
          </cell>
          <cell r="O1520">
            <v>550000</v>
          </cell>
          <cell r="P1520" t="str">
            <v>USD</v>
          </cell>
        </row>
        <row r="1521">
          <cell r="A1521">
            <v>1234499</v>
          </cell>
          <cell r="B1521">
            <v>456</v>
          </cell>
          <cell r="C1521" t="str">
            <v>EIAsd</v>
          </cell>
          <cell r="D1521">
            <v>36306</v>
          </cell>
          <cell r="E1521">
            <v>1999</v>
          </cell>
          <cell r="F1521">
            <v>5</v>
          </cell>
          <cell r="G1521" t="str">
            <v>COMPAÑIA MINERA CERES S.A.</v>
          </cell>
          <cell r="H1521" t="str">
            <v>CERES</v>
          </cell>
          <cell r="I1521" t="str">
            <v>EXPLORACION</v>
          </cell>
          <cell r="J1521" t="str">
            <v>*040804&lt;br&gt;AREQUIPA-LA UNION-HUAYNACOTAS</v>
          </cell>
          <cell r="K1521" t="str">
            <v>*44&lt;br&gt;MEDINA FERNANDO</v>
          </cell>
          <cell r="L1521" t="str">
            <v>CONCLUIDO</v>
          </cell>
          <cell r="P1521" t="str">
            <v>USD</v>
          </cell>
        </row>
        <row r="1522">
          <cell r="A1522">
            <v>14295</v>
          </cell>
          <cell r="B1522">
            <v>4276</v>
          </cell>
          <cell r="C1522" t="str">
            <v>EIA</v>
          </cell>
          <cell r="D1522">
            <v>34730</v>
          </cell>
          <cell r="E1522">
            <v>1995</v>
          </cell>
          <cell r="F1522">
            <v>1</v>
          </cell>
          <cell r="G1522" t="str">
            <v>COMPAÑIA MINERA CERRO AZUL DE ANCON S.A.</v>
          </cell>
          <cell r="H1522" t="str">
            <v>DON PANCHO I</v>
          </cell>
          <cell r="I1522" t="str">
            <v>INSTALACION DE LA PLANTA PORTATIL</v>
          </cell>
          <cell r="J1522" t="str">
            <v>*150102&lt;br&gt;LIMA-LIMA-ANCON</v>
          </cell>
          <cell r="K1522" t="str">
            <v>*94&lt;br&gt;BONELLI JULIO</v>
          </cell>
          <cell r="L1522" t="str">
            <v>ABANDONO</v>
          </cell>
          <cell r="P1522" t="str">
            <v>USD</v>
          </cell>
        </row>
        <row r="1523">
          <cell r="A1523">
            <v>1134457</v>
          </cell>
          <cell r="B1523">
            <v>4356</v>
          </cell>
          <cell r="C1523" t="str">
            <v>EIA</v>
          </cell>
          <cell r="D1523">
            <v>35605</v>
          </cell>
          <cell r="E1523">
            <v>1997</v>
          </cell>
          <cell r="F1523">
            <v>6</v>
          </cell>
          <cell r="G1523" t="str">
            <v>COMPAÑIA MINERA CERRO S.A.C. EN LIQUIDACION</v>
          </cell>
          <cell r="H1523" t="str">
            <v>CERRO - CHUNGAR</v>
          </cell>
          <cell r="I1523" t="str">
            <v>REINICIO DE OPERACIONES MINERO METALÚRGICAS</v>
          </cell>
          <cell r="J1523" t="str">
            <v>*150608&lt;br&gt;LIMA-HUARAL-PACARAOS</v>
          </cell>
          <cell r="K1523" t="str">
            <v>*29&lt;br&gt;ARCHIVO</v>
          </cell>
          <cell r="L1523" t="str">
            <v>CONCLUIDO</v>
          </cell>
          <cell r="P1523" t="str">
            <v>USD</v>
          </cell>
        </row>
        <row r="1524">
          <cell r="A1524">
            <v>1724798</v>
          </cell>
          <cell r="B1524">
            <v>1724</v>
          </cell>
          <cell r="C1524" t="str">
            <v>DIA</v>
          </cell>
          <cell r="D1524">
            <v>39358</v>
          </cell>
          <cell r="E1524">
            <v>2007</v>
          </cell>
          <cell r="F1524">
            <v>10</v>
          </cell>
          <cell r="G1524" t="str">
            <v>COMPAÑIA MINERA CHUNGAR S.A.C.</v>
          </cell>
          <cell r="H1524" t="str">
            <v>DON MIGUEL</v>
          </cell>
          <cell r="I1524" t="str">
            <v>DON MIGUEL</v>
          </cell>
          <cell r="J1524" t="str">
            <v>*150608&lt;br&gt;LIMA-HUARAL-PACARAOS</v>
          </cell>
          <cell r="K1524" t="str">
            <v>*8&lt;br&gt;BREÑA TORRES GRACIELA</v>
          </cell>
          <cell r="L1524" t="str">
            <v>APROBADO&lt;br/&gt;NOTIFICADO A LA EMPRESA</v>
          </cell>
          <cell r="P1524" t="str">
            <v>USD</v>
          </cell>
        </row>
        <row r="1525">
          <cell r="A1525">
            <v>1998992</v>
          </cell>
          <cell r="B1525">
            <v>2205</v>
          </cell>
          <cell r="C1525" t="str">
            <v>DIA</v>
          </cell>
          <cell r="D1525">
            <v>40340</v>
          </cell>
          <cell r="E1525">
            <v>2010</v>
          </cell>
          <cell r="F1525">
            <v>6</v>
          </cell>
          <cell r="G1525" t="str">
            <v>COMPAÑIA MINERA CHUNGAR S.A.C.</v>
          </cell>
          <cell r="H1525" t="str">
            <v>MIROMINA</v>
          </cell>
          <cell r="I1525" t="str">
            <v>MIROMINA</v>
          </cell>
          <cell r="J1525" t="str">
            <v>*150610&lt;br&gt;LIMA-HUARAL-SANTA CRUZ DE ANDAMARCA</v>
          </cell>
          <cell r="K1525" t="str">
            <v>*8&lt;br&gt;BREÑA TORRES GRACIELA</v>
          </cell>
          <cell r="L1525" t="str">
            <v>NO PRESENTADO&lt;br/&gt;NOTIFICADO A LA EMPRESA</v>
          </cell>
          <cell r="P1525" t="str">
            <v>USD</v>
          </cell>
        </row>
        <row r="1526">
          <cell r="A1526">
            <v>2022400</v>
          </cell>
          <cell r="B1526">
            <v>2246</v>
          </cell>
          <cell r="C1526" t="str">
            <v>DIA</v>
          </cell>
          <cell r="D1526">
            <v>40414</v>
          </cell>
          <cell r="E1526">
            <v>2010</v>
          </cell>
          <cell r="F1526">
            <v>8</v>
          </cell>
          <cell r="G1526" t="str">
            <v>COMPAÑIA MINERA CHUNGAR S.A.C.</v>
          </cell>
          <cell r="H1526" t="str">
            <v>MIROMINA</v>
          </cell>
          <cell r="I1526" t="str">
            <v>MIROMINA</v>
          </cell>
          <cell r="J1526" t="str">
            <v>*150610&lt;br&gt;LIMA-HUARAL-SANTA CRUZ DE ANDAMARCA</v>
          </cell>
          <cell r="K1526" t="str">
            <v>*8&lt;br&gt;BREÑA TORRES GRACIELA</v>
          </cell>
          <cell r="L1526" t="str">
            <v>APROBADO&lt;br/&gt;NOTIFICADO A LA EMPRESA</v>
          </cell>
          <cell r="P1526" t="str">
            <v>USD</v>
          </cell>
        </row>
        <row r="1527">
          <cell r="A1527">
            <v>2072522</v>
          </cell>
          <cell r="B1527">
            <v>2364</v>
          </cell>
          <cell r="C1527" t="str">
            <v>DIA</v>
          </cell>
          <cell r="D1527">
            <v>40604</v>
          </cell>
          <cell r="E1527">
            <v>2011</v>
          </cell>
          <cell r="F1527">
            <v>3</v>
          </cell>
          <cell r="G1527" t="str">
            <v>COMPAÑIA MINERA CHUNGAR S.A.C.</v>
          </cell>
          <cell r="H1527" t="str">
            <v>PALMA</v>
          </cell>
          <cell r="I1527" t="str">
            <v>MODIFICACION PALMA</v>
          </cell>
          <cell r="J1527" t="str">
            <v>*150702&lt;br&gt;LIMA-HUAROCHIRI-ANTIOQUIA</v>
          </cell>
          <cell r="K1527" t="str">
            <v>*1&lt;br&gt;ACEVEDO FERNANDEZ ELIAS</v>
          </cell>
          <cell r="L1527" t="str">
            <v>APROBADO&lt;br/&gt;NOTIFICADO A LA EMPRESA</v>
          </cell>
          <cell r="P1527" t="str">
            <v>USD</v>
          </cell>
        </row>
        <row r="1528">
          <cell r="A1528">
            <v>2147971</v>
          </cell>
          <cell r="B1528">
            <v>2733</v>
          </cell>
          <cell r="C1528" t="str">
            <v>DIA</v>
          </cell>
          <cell r="D1528">
            <v>40882</v>
          </cell>
          <cell r="E1528">
            <v>2011</v>
          </cell>
          <cell r="F1528">
            <v>12</v>
          </cell>
          <cell r="G1528" t="str">
            <v>COMPAÑIA MINERA CHUNGAR S.A.C.</v>
          </cell>
          <cell r="H1528" t="str">
            <v>ISLAY</v>
          </cell>
          <cell r="I1528" t="str">
            <v>SANTIAGO DE OROPÈSA</v>
          </cell>
          <cell r="J1528" t="str">
            <v>*190104&lt;br&gt;PASCO-PASCO-HUAYLLAY</v>
          </cell>
          <cell r="K1528" t="str">
            <v>*8&lt;br&gt;BREÑA TORRES GRACIELA,*180&lt;br&gt;RAMIREZ PALET ALDO,*147&lt;br&gt;PEREZ BALDEON KAREN</v>
          </cell>
          <cell r="L1528" t="str">
            <v>APROBADO&lt;br/&gt;NOTIFICADO A LA EMPRESA</v>
          </cell>
          <cell r="O1528">
            <v>50000</v>
          </cell>
          <cell r="P1528" t="str">
            <v>USD</v>
          </cell>
        </row>
        <row r="1529">
          <cell r="A1529">
            <v>2162123</v>
          </cell>
          <cell r="B1529">
            <v>2788</v>
          </cell>
          <cell r="C1529" t="str">
            <v>DIA</v>
          </cell>
          <cell r="D1529">
            <v>40933</v>
          </cell>
          <cell r="E1529">
            <v>2012</v>
          </cell>
          <cell r="F1529">
            <v>1</v>
          </cell>
          <cell r="G1529" t="str">
            <v>COMPAÑIA MINERA CHUNGAR S.A.C.</v>
          </cell>
          <cell r="H1529" t="str">
            <v>PALMA</v>
          </cell>
          <cell r="I1529" t="str">
            <v>SEGUNDA MODIFICACIÓN DE LA  DECLARACIÓN DE IMPACTO AMBIENTAL DEL PROYECTO PALMA</v>
          </cell>
          <cell r="J1529" t="str">
            <v>*150702&lt;br&gt;LIMA-HUAROCHIRI-ANTIOQUIA</v>
          </cell>
          <cell r="K1529" t="str">
            <v>*1&lt;br&gt;ACEVEDO FERNANDEZ ELIAS,*310&lt;br&gt;ROSALES GONZALES LUIS ALBERTO,*223&lt;br&gt;BARDALES CORONEL YOLANDA,*217&lt;br&gt;CASTELO MAMANCHURA GUSTAVO JAVIER,*128&lt;br&gt;ESTELA SILVA MELANIO,*20&lt;br&gt;LEON IRIARTE MARITZA</v>
          </cell>
          <cell r="L1529" t="str">
            <v>APROBADO&lt;br/&gt;NOTIFICADO A LA EMPRESA</v>
          </cell>
          <cell r="M1529" t="str">
            <v>ResDirec-0150-2012/MEM-AAM</v>
          </cell>
          <cell r="N1529" t="str">
            <v>09/05/2012</v>
          </cell>
          <cell r="O1529">
            <v>30000</v>
          </cell>
          <cell r="P1529" t="str">
            <v>USD</v>
          </cell>
        </row>
        <row r="1530">
          <cell r="A1530">
            <v>2250156</v>
          </cell>
          <cell r="B1530">
            <v>3257</v>
          </cell>
          <cell r="C1530" t="str">
            <v>DIA</v>
          </cell>
          <cell r="D1530">
            <v>41248</v>
          </cell>
          <cell r="E1530">
            <v>2012</v>
          </cell>
          <cell r="F1530">
            <v>12</v>
          </cell>
          <cell r="G1530" t="str">
            <v>COMPAÑIA MINERA CHUNGAR S.A.C.</v>
          </cell>
          <cell r="H1530" t="str">
            <v>ISLAY</v>
          </cell>
          <cell r="I1530" t="str">
            <v>GASTON GASTON</v>
          </cell>
          <cell r="J1530" t="str">
            <v>*190104&lt;br&gt;PASCO-PASCO-HUAYLLAY</v>
          </cell>
          <cell r="K1530" t="str">
            <v>*1&lt;br&gt;ACEVEDO FERNANDEZ ELIAS,*266&lt;br&gt;CASTILLO RUIZ CARMEN GABRIELA,*242&lt;br&gt;PASTRANA, MATEO,*223&lt;br&gt;BARDALES CORONEL YOLANDA,*220&lt;br&gt;VILLACORTA OLAZA MARCO ANTONIO,*217&lt;br&gt;CASTELO MAMANCHURA GUSTAVO JAVIER,*187&lt;br&gt;RODRIGUEZ LLACTAS DIEGO (APOYO),*183&lt;br&gt;ZZ_ANA02 (AQUINO ESPINOZA, PAVEL),*147&lt;br&gt;PEREZ BALDEON KAREN,*128&lt;br&gt;ESTELA SILVA MELANIO,*20&lt;br&gt;LEON IRIARTE MARITZA</v>
          </cell>
          <cell r="L1530" t="str">
            <v>APROBADO&lt;br/&gt;NOTIFICADO A LA EMPRESA</v>
          </cell>
          <cell r="M1530" t="str">
            <v>ResDirec-0322-2013/MEM-AAM</v>
          </cell>
          <cell r="N1530" t="str">
            <v>02/09/2013</v>
          </cell>
          <cell r="O1530">
            <v>250000</v>
          </cell>
          <cell r="P1530" t="str">
            <v>USD</v>
          </cell>
        </row>
        <row r="1531">
          <cell r="A1531">
            <v>2405044</v>
          </cell>
          <cell r="B1531">
            <v>4248</v>
          </cell>
          <cell r="C1531" t="str">
            <v>DIA</v>
          </cell>
          <cell r="D1531">
            <v>41818</v>
          </cell>
          <cell r="E1531">
            <v>2014</v>
          </cell>
          <cell r="F1531">
            <v>6</v>
          </cell>
          <cell r="G1531" t="str">
            <v>COMPAÑIA MINERA CHUNGAR S.A.C.</v>
          </cell>
          <cell r="H1531" t="str">
            <v>ISLAY</v>
          </cell>
          <cell r="I1531" t="str">
            <v>SANTIAGO DE OROPESA 2014</v>
          </cell>
          <cell r="J1531" t="str">
            <v>*190104&lt;br&gt;PASCO-PASCO-HUAYLLAY</v>
          </cell>
          <cell r="K1531" t="str">
            <v>*8&lt;br&gt;BREÑA TORRES GRACIELA,*310&lt;br&gt;ROSALES GONZALES LUIS ALBERTO,*179&lt;br&gt;ZEGARRA ANCAJIMA, ANA SOFIA</v>
          </cell>
          <cell r="L1531" t="str">
            <v>APROBADO&lt;br/&gt;NOTIFICADO A LA EMPRESA</v>
          </cell>
          <cell r="O1531">
            <v>1130370</v>
          </cell>
          <cell r="P1531" t="str">
            <v>USD</v>
          </cell>
        </row>
        <row r="1532">
          <cell r="A1532">
            <v>2412340</v>
          </cell>
          <cell r="B1532">
            <v>5333</v>
          </cell>
          <cell r="C1532" t="str">
            <v>DIA</v>
          </cell>
          <cell r="D1532">
            <v>41831</v>
          </cell>
          <cell r="E1532">
            <v>2014</v>
          </cell>
          <cell r="F1532">
            <v>7</v>
          </cell>
          <cell r="G1532" t="str">
            <v>COMPAÑIA MINERA CHUNGAR S.A.C.</v>
          </cell>
          <cell r="H1532" t="str">
            <v>ALPAMARCA</v>
          </cell>
          <cell r="I1532" t="str">
            <v>PROYECTO DE EXPLORACION MINERA TIROL</v>
          </cell>
          <cell r="J1532" t="str">
            <v>*120807&lt;br&gt;JUNIN-YAULI-SANTA BARBARA DE CARHUACAYAN</v>
          </cell>
          <cell r="K1532" t="str">
            <v>*8&lt;br&gt;BREÑA TORRES GRACIELA,*341&lt;br&gt;INFANTE QUISPE, CESAR ANIBAL,*310&lt;br&gt;ROSALES GONZALES LUIS ALBERTO,*179&lt;br&gt;ZEGARRA ANCAJIMA, ANA SOFIA,*25&lt;br&gt;PRADO VELASQUEZ ALFONSO</v>
          </cell>
          <cell r="L1532" t="str">
            <v>DESISTIDO&lt;br/&gt;NOTIFICADO A LA EMPRESA</v>
          </cell>
          <cell r="M1532" t="str">
            <v>ResDirec-0376-2014/MEM-DGAAM, ResDirec-0426-2014/MEM-DGAAM</v>
          </cell>
          <cell r="N1532" t="str">
            <v>19/08/2014, 22/07/2014</v>
          </cell>
          <cell r="O1532">
            <v>2800000</v>
          </cell>
          <cell r="P1532" t="str">
            <v>USD</v>
          </cell>
        </row>
        <row r="1533">
          <cell r="A1533">
            <v>2428664</v>
          </cell>
          <cell r="B1533">
            <v>5384</v>
          </cell>
          <cell r="C1533" t="str">
            <v>DIA</v>
          </cell>
          <cell r="D1533">
            <v>41886</v>
          </cell>
          <cell r="E1533">
            <v>2014</v>
          </cell>
          <cell r="F1533">
            <v>9</v>
          </cell>
          <cell r="G1533" t="str">
            <v>COMPAÑIA MINERA CHUNGAR S.A.C.</v>
          </cell>
          <cell r="H1533" t="str">
            <v>ALPAMARCA</v>
          </cell>
          <cell r="I1533" t="str">
            <v>PROYECTO DE EXPLORACION MINERA_TIROL</v>
          </cell>
          <cell r="J1533" t="str">
            <v>*120807&lt;br&gt;JUNIN-YAULI-SANTA BARBARA DE CARHUACAYAN</v>
          </cell>
          <cell r="K1533" t="str">
            <v>*8&lt;br&gt;BREÑA TORRES GRACIELA,*341&lt;br&gt;INFANTE QUISPE, CESAR ANIBAL,*310&lt;br&gt;ROSALES GONZALES LUIS ALBERTO,*179&lt;br&gt;ZEGARRA ANCAJIMA, ANA SOFIA</v>
          </cell>
          <cell r="L1533" t="str">
            <v>APROBADO&lt;br/&gt;NOTIFICADO A LA EMPRESA</v>
          </cell>
          <cell r="O1533">
            <v>2800000</v>
          </cell>
          <cell r="P1533" t="str">
            <v>USD</v>
          </cell>
        </row>
        <row r="1534">
          <cell r="A1534">
            <v>2433691</v>
          </cell>
          <cell r="B1534">
            <v>5354</v>
          </cell>
          <cell r="C1534" t="str">
            <v>DIA</v>
          </cell>
          <cell r="D1534">
            <v>41905</v>
          </cell>
          <cell r="E1534">
            <v>2014</v>
          </cell>
          <cell r="F1534">
            <v>9</v>
          </cell>
          <cell r="G1534" t="str">
            <v>COMPAÑIA MINERA CHUNGAR S.A.C.</v>
          </cell>
          <cell r="H1534" t="str">
            <v>ROMINA 2</v>
          </cell>
          <cell r="I1534" t="str">
            <v>ROMINA 2</v>
          </cell>
          <cell r="J1534" t="str">
            <v>*150610&lt;br&gt;LIMA-HUARAL-SANTA CRUZ DE ANDAMARCA</v>
          </cell>
          <cell r="K1534" t="str">
            <v>*8&lt;br&gt;BREÑA TORRES GRACIELA,*341&lt;br&gt;INFANTE QUISPE, CESAR ANIBAL,*310&lt;br&gt;ROSALES GONZALES LUIS ALBERTO,*179&lt;br&gt;ZEGARRA ANCAJIMA, ANA SOFIA</v>
          </cell>
          <cell r="L1534" t="str">
            <v>APROBADO&lt;br/&gt;NOTIFICADO A LA EMPRESA</v>
          </cell>
          <cell r="O1534">
            <v>800000</v>
          </cell>
          <cell r="P1534" t="str">
            <v>USD</v>
          </cell>
        </row>
        <row r="1535">
          <cell r="A1535">
            <v>2463478</v>
          </cell>
          <cell r="B1535">
            <v>5575</v>
          </cell>
          <cell r="C1535" t="str">
            <v>DIA</v>
          </cell>
          <cell r="D1535">
            <v>42013</v>
          </cell>
          <cell r="E1535">
            <v>2015</v>
          </cell>
          <cell r="F1535">
            <v>1</v>
          </cell>
          <cell r="G1535" t="str">
            <v>COMPAÑIA MINERA CHUNGAR S.A.C.</v>
          </cell>
          <cell r="H1535" t="str">
            <v>ISLAY</v>
          </cell>
          <cell r="I1535" t="str">
            <v>ISLAY 4</v>
          </cell>
          <cell r="J1535" t="str">
            <v>*190104&lt;br&gt;PASCO-PASCO-HUAYLLAY</v>
          </cell>
          <cell r="K1535" t="str">
            <v>*8&lt;br&gt;BREÑA TORRES GRACIELA,*341&lt;br&gt;INFANTE QUISPE, CESAR ANIBAL,*279&lt;br&gt;CRUZ LEDESMA, DEISY,*179&lt;br&gt;ZEGARRA ANCAJIMA, ANA SOFIA</v>
          </cell>
          <cell r="L1535" t="str">
            <v>DESISTIDO&lt;br/&gt;NOTIFICADO A LA EMPRESA</v>
          </cell>
          <cell r="M1535" t="str">
            <v>ResDirec-0029-2015/MEM-DGAAM</v>
          </cell>
          <cell r="N1535" t="str">
            <v>19/01/2015</v>
          </cell>
          <cell r="O1535">
            <v>1130370</v>
          </cell>
          <cell r="P1535" t="str">
            <v>USD</v>
          </cell>
        </row>
        <row r="1536">
          <cell r="A1536">
            <v>2503864</v>
          </cell>
          <cell r="B1536">
            <v>5769</v>
          </cell>
          <cell r="C1536" t="str">
            <v>DIA</v>
          </cell>
          <cell r="D1536">
            <v>42163</v>
          </cell>
          <cell r="E1536">
            <v>2015</v>
          </cell>
          <cell r="F1536">
            <v>6</v>
          </cell>
          <cell r="G1536" t="str">
            <v>COMPAÑIA MINERA CHUNGAR S.A.C.</v>
          </cell>
          <cell r="H1536" t="str">
            <v>ROMINA 2</v>
          </cell>
          <cell r="I1536" t="str">
            <v>MODIFICACION Y AMPLIACION DEL PROYECTO ROMINA 2</v>
          </cell>
          <cell r="J1536" t="str">
            <v>*150610&lt;br&gt;LIMA-HUARAL-SANTA CRUZ DE ANDAMARCA</v>
          </cell>
          <cell r="K1536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1536" t="str">
            <v>APROBADO&lt;br/&gt;NOTIFICADO A LA EMPRESA</v>
          </cell>
          <cell r="O1536">
            <v>2625000</v>
          </cell>
          <cell r="P1536" t="str">
            <v>USD</v>
          </cell>
        </row>
        <row r="1537">
          <cell r="A1537">
            <v>2511555</v>
          </cell>
          <cell r="B1537">
            <v>5766</v>
          </cell>
          <cell r="C1537" t="str">
            <v>DIA</v>
          </cell>
          <cell r="D1537">
            <v>42185</v>
          </cell>
          <cell r="E1537">
            <v>2015</v>
          </cell>
          <cell r="F1537">
            <v>6</v>
          </cell>
          <cell r="G1537" t="str">
            <v>COMPAÑIA MINERA CHUNGAR S.A.C.</v>
          </cell>
          <cell r="H1537" t="str">
            <v>ISLAY</v>
          </cell>
          <cell r="I1537" t="str">
            <v>ISLAY 4.</v>
          </cell>
          <cell r="J1537" t="str">
            <v>*190104&lt;br&gt;PASCO-PASCO-HUAYLLAY</v>
          </cell>
          <cell r="K1537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1537" t="str">
            <v>APROBADO&lt;br/&gt;NOTIFICADO A LA EMPRESA</v>
          </cell>
          <cell r="O1537">
            <v>1130370</v>
          </cell>
          <cell r="P1537" t="str">
            <v>USD</v>
          </cell>
        </row>
        <row r="1538">
          <cell r="A1538">
            <v>2772319</v>
          </cell>
          <cell r="B1538">
            <v>7341</v>
          </cell>
          <cell r="C1538" t="str">
            <v>DIA</v>
          </cell>
          <cell r="D1538">
            <v>43095</v>
          </cell>
          <cell r="E1538">
            <v>2017</v>
          </cell>
          <cell r="F1538">
            <v>12</v>
          </cell>
          <cell r="G1538" t="str">
            <v>COMPAÑIA MINERA CHUNGAR S.A.C.</v>
          </cell>
          <cell r="H1538" t="str">
            <v>ROMINA CENTRAL</v>
          </cell>
          <cell r="I1538" t="str">
            <v>PROYECTO DE EXPLORACIÓN MINERA ROMINA CENTRAL</v>
          </cell>
          <cell r="J1538" t="str">
            <v>*150610&lt;br&gt;LIMA-HUARAL-SANTA CRUZ DE ANDAMARCA</v>
          </cell>
          <cell r="K1538" t="str">
            <v>*25&lt;br&gt;PRADO VELASQUEZ ALFONSO,*509&lt;br&gt;CRUZ LEDESMA, DEISY ROSALIA</v>
          </cell>
          <cell r="L1538" t="str">
            <v>DESISTIDO&lt;br/&gt;NOTIFICADO A LA EMPRESA</v>
          </cell>
          <cell r="M1538" t="str">
            <v>ResDirec-0010-2018/MEM-DGAAM</v>
          </cell>
          <cell r="N1538" t="str">
            <v>19/01/2018</v>
          </cell>
          <cell r="O1538">
            <v>1000000</v>
          </cell>
          <cell r="P1538" t="str">
            <v>USD</v>
          </cell>
        </row>
        <row r="1539">
          <cell r="A1539">
            <v>1571775</v>
          </cell>
          <cell r="B1539">
            <v>1350</v>
          </cell>
          <cell r="C1539" t="str">
            <v>EIAsd</v>
          </cell>
          <cell r="D1539">
            <v>38667</v>
          </cell>
          <cell r="E1539">
            <v>2005</v>
          </cell>
          <cell r="F1539">
            <v>11</v>
          </cell>
          <cell r="G1539" t="str">
            <v>COMPAÑIA MINERA CHUNGAR S.A.C.</v>
          </cell>
          <cell r="H1539" t="str">
            <v>ISLAY</v>
          </cell>
          <cell r="I1539" t="str">
            <v>EXPLORACION</v>
          </cell>
          <cell r="J1539" t="str">
            <v>*190104&lt;br&gt;PASCO-PASCO-HUAYLLAY</v>
          </cell>
          <cell r="K1539" t="str">
            <v>*62&lt;br&gt;VILLEGAS ANA</v>
          </cell>
          <cell r="L1539" t="str">
            <v>APROBADO</v>
          </cell>
          <cell r="P1539" t="str">
            <v>USD</v>
          </cell>
        </row>
        <row r="1540">
          <cell r="A1540">
            <v>2054121</v>
          </cell>
          <cell r="B1540">
            <v>2335</v>
          </cell>
          <cell r="C1540" t="str">
            <v>EIAsd</v>
          </cell>
          <cell r="D1540">
            <v>40542</v>
          </cell>
          <cell r="E1540">
            <v>2010</v>
          </cell>
          <cell r="F1540">
            <v>12</v>
          </cell>
          <cell r="G1540" t="str">
            <v>COMPAÑIA MINERA CHUNGAR S.A.C.</v>
          </cell>
          <cell r="H1540" t="str">
            <v>RIO PALLANGA</v>
          </cell>
          <cell r="I1540" t="str">
            <v>EXPLORACION RIO PALLANGA</v>
          </cell>
          <cell r="J1540" t="str">
            <v>*120807&lt;br&gt;JUNIN-YAULI-SANTA BARBARA DE CARHUACAYAN</v>
          </cell>
          <cell r="K1540" t="str">
            <v>*297&lt;br&gt;SANTOYO TELLO JULIO RAUL</v>
          </cell>
          <cell r="L1540" t="str">
            <v>APROBADO&lt;br/&gt;NOTIFICADO A LA EMPRESA</v>
          </cell>
          <cell r="P1540" t="str">
            <v>USD</v>
          </cell>
        </row>
        <row r="1541">
          <cell r="A1541">
            <v>2229412</v>
          </cell>
          <cell r="B1541">
            <v>3153</v>
          </cell>
          <cell r="C1541" t="str">
            <v>EIAsd</v>
          </cell>
          <cell r="D1541">
            <v>41164</v>
          </cell>
          <cell r="E1541">
            <v>2012</v>
          </cell>
          <cell r="F1541">
            <v>9</v>
          </cell>
          <cell r="G1541" t="str">
            <v>COMPAÑIA MINERA CHUNGAR S.A.C.</v>
          </cell>
          <cell r="H1541" t="str">
            <v>PALMA</v>
          </cell>
          <cell r="I1541" t="str">
            <v>ESTUDIO DE IMPACTO AMBIENTAL DEL PROYECTO DE EXPLORACION  MINERA PALMA</v>
          </cell>
          <cell r="J1541" t="str">
            <v>*150702&lt;br&gt;LIMA-HUAROCHIRI-ANTIOQUIA</v>
          </cell>
          <cell r="K1541" t="str">
            <v>*142&lt;br&gt;VELASQUEZ CONTRERAS ANNIE (APOYO),*346&lt;br&gt;TIPULA MAMANI, RICHARD JOHNSON,*295&lt;br&gt;DIAZ BERRIOS ABEL,*288&lt;br&gt;RUESTA RUIZ, PEDRO,*228&lt;br&gt;HERMOZA VASQUEZ, ANDREI DARIO,*227&lt;br&gt;BUSTAMANTE BECERRA JOSE LUIS,*186&lt;br&gt;LUCEN BUSTAMANTE MARIELENA,*180&lt;br&gt;RAMIREZ PALET ALDO,*178&lt;br&gt;SUGUIMITZU, HUMBERTO,*177&lt;br&gt;PIMENTEL, JOSE,*168&lt;br&gt;CACERES VASQUEZ FIORELA,*147&lt;br&gt;PEREZ BALDEON KAREN</v>
          </cell>
          <cell r="L1541" t="str">
            <v>DESISTIDO&lt;br/&gt;NOTIFICADO A LA EMPRESA</v>
          </cell>
          <cell r="M1541" t="str">
            <v>ResDirec-0342-2012/MEM-AAM, ResDirec-0527-2014/MEM-DGAAM</v>
          </cell>
          <cell r="N1541" t="str">
            <v>20/10/2014, 22/10/2012</v>
          </cell>
          <cell r="O1541">
            <v>1000000</v>
          </cell>
          <cell r="P1541" t="str">
            <v>USD</v>
          </cell>
        </row>
        <row r="1542">
          <cell r="A1542">
            <v>2246357</v>
          </cell>
          <cell r="B1542">
            <v>3250</v>
          </cell>
          <cell r="C1542" t="str">
            <v>EIAsd</v>
          </cell>
          <cell r="D1542">
            <v>41229</v>
          </cell>
          <cell r="E1542">
            <v>2012</v>
          </cell>
          <cell r="F1542">
            <v>11</v>
          </cell>
          <cell r="G1542" t="str">
            <v>COMPAÑIA MINERA CHUNGAR S.A.C.</v>
          </cell>
          <cell r="H1542" t="str">
            <v>PALMA</v>
          </cell>
          <cell r="I1542" t="str">
            <v>EXPLORACION MINERA PALMA</v>
          </cell>
          <cell r="J1542" t="str">
            <v>*150702&lt;br&gt;LIMA-HUAROCHIRI-ANTIOQUIA</v>
          </cell>
          <cell r="K1542" t="str">
            <v>*1&lt;br&gt;ACEVEDO FERNANDEZ ELIAS,*298&lt;br&gt;LOPEZ ROMERO, RICHARD (APOYO),*294&lt;br&gt;BEGGLO CACERES-OLAZO ADRIAN ,*223&lt;br&gt;BARDALES CORONEL YOLANDA,*217&lt;br&gt;CASTELO MAMANCHURA GUSTAVO JAVIER,*147&lt;br&gt;PEREZ BALDEON KAREN,*128&lt;br&gt;ESTELA SILVA MELANIO,*20&lt;br&gt;LEON IRIARTE MARITZA,*3&lt;br&gt;ALFARO LÓPEZ WUALTER</v>
          </cell>
          <cell r="L1542" t="str">
            <v>APROBADO&lt;br/&gt;NOTIFICADO A LA EMPRESA</v>
          </cell>
          <cell r="M1542" t="str">
            <v>ResDirec-0119-2013/MEM-AAM</v>
          </cell>
          <cell r="N1542" t="str">
            <v>29/04/2013</v>
          </cell>
          <cell r="O1542">
            <v>1000000</v>
          </cell>
          <cell r="P1542" t="str">
            <v>USD</v>
          </cell>
        </row>
        <row r="1543">
          <cell r="A1543">
            <v>2357274</v>
          </cell>
          <cell r="B1543">
            <v>4084</v>
          </cell>
          <cell r="C1543" t="str">
            <v>EIAsd</v>
          </cell>
          <cell r="D1543">
            <v>41648</v>
          </cell>
          <cell r="E1543">
            <v>2014</v>
          </cell>
          <cell r="F1543">
            <v>1</v>
          </cell>
          <cell r="G1543" t="str">
            <v>COMPAÑIA MINERA CHUNGAR S.A.C.</v>
          </cell>
          <cell r="H1543" t="str">
            <v>PALMA</v>
          </cell>
          <cell r="I1543" t="str">
            <v>EXPLORACION MINERA PALMA</v>
          </cell>
          <cell r="J1543" t="str">
            <v>*150702&lt;br&gt;LIMA-HUAROCHIRI-ANTIOQUIA</v>
          </cell>
          <cell r="K1543" t="str">
            <v>*3&lt;br&gt;ALFARO LÓPEZ WUALTER,*310&lt;br&gt;ROSALES GONZALES LUIS ALBERTO,*306&lt;br&gt;MIRANDA UNCHUPAICO, JULIO (APOYO),*296&lt;br&gt;ROSALES MONTES LUCIO,*294&lt;br&gt;BEGGLO CACERES-OLAZO ADRIAN ,*181&lt;br&gt;LEON HUAMAN BETTY,*173&lt;br&gt;QUISPE BENAVENTE, CARLOS ALBERTO,*167&lt;br&gt;SOTOMAYOR TACA SAUL,*10&lt;br&gt;CARRANZA VALDIVIESO JOSE</v>
          </cell>
          <cell r="L1543" t="str">
            <v>APROBADO&lt;br/&gt;NOTIFICADO A LA EMPRESA</v>
          </cell>
          <cell r="M1543" t="str">
            <v>ResDirec-0344-2014/MEM-DGAAM</v>
          </cell>
          <cell r="N1543" t="str">
            <v>07/07/2014</v>
          </cell>
          <cell r="O1543">
            <v>2500000</v>
          </cell>
          <cell r="P1543" t="str">
            <v>USD</v>
          </cell>
        </row>
        <row r="1544">
          <cell r="A1544">
            <v>1279744</v>
          </cell>
          <cell r="B1544">
            <v>4488</v>
          </cell>
          <cell r="C1544" t="str">
            <v>EIA</v>
          </cell>
          <cell r="D1544">
            <v>36664</v>
          </cell>
          <cell r="E1544">
            <v>2000</v>
          </cell>
          <cell r="F1544">
            <v>5</v>
          </cell>
          <cell r="G1544" t="str">
            <v>COMPAÑIA MINERA CHUNGAR S.A.C.</v>
          </cell>
          <cell r="H1544" t="str">
            <v>ANIMON</v>
          </cell>
          <cell r="I1544" t="str">
            <v>PROTECCION DE LABORES SUBTERRANEAS</v>
          </cell>
          <cell r="J1544" t="str">
            <v>*190104&lt;br&gt;PASCO-PASCO-HUAYLLAY</v>
          </cell>
          <cell r="K1544" t="str">
            <v>*53&lt;br&gt;SANCHEZ LUIS</v>
          </cell>
          <cell r="L1544" t="str">
            <v>APROBADO</v>
          </cell>
          <cell r="P1544" t="str">
            <v>USD</v>
          </cell>
        </row>
        <row r="1545">
          <cell r="A1545">
            <v>1332265</v>
          </cell>
          <cell r="B1545">
            <v>4543</v>
          </cell>
          <cell r="C1545" t="str">
            <v>EIA</v>
          </cell>
          <cell r="D1545">
            <v>37117</v>
          </cell>
          <cell r="E1545">
            <v>2001</v>
          </cell>
          <cell r="F1545">
            <v>8</v>
          </cell>
          <cell r="G1545" t="str">
            <v>COMPAÑIA MINERA CHUNGAR S.A.C.</v>
          </cell>
          <cell r="H1545" t="str">
            <v>ANIMON</v>
          </cell>
          <cell r="I1545" t="str">
            <v>AMPLIACION DE PRODUCCION A 2000 TMSD</v>
          </cell>
          <cell r="J1545" t="str">
            <v>*190104&lt;br&gt;PASCO-PASCO-HUAYLLAY</v>
          </cell>
          <cell r="K1545" t="str">
            <v>*21&lt;br&gt;PAREDES PACHECO RUFO</v>
          </cell>
          <cell r="L1545" t="str">
            <v>APROBADO</v>
          </cell>
          <cell r="P1545" t="str">
            <v>USD</v>
          </cell>
        </row>
        <row r="1546">
          <cell r="A1546">
            <v>1609284</v>
          </cell>
          <cell r="B1546">
            <v>4732</v>
          </cell>
          <cell r="C1546" t="str">
            <v>EIA</v>
          </cell>
          <cell r="D1546">
            <v>38863</v>
          </cell>
          <cell r="E1546">
            <v>2006</v>
          </cell>
          <cell r="F1546">
            <v>5</v>
          </cell>
          <cell r="G1546" t="str">
            <v>COMPAÑIA MINERA CHUNGAR S.A.C.</v>
          </cell>
          <cell r="H1546" t="str">
            <v>ANIMON</v>
          </cell>
          <cell r="I1546" t="str">
            <v xml:space="preserve">MODIFICACION DEL EIA AMPLIACION DE AMPLIACION A 2000 TMSD </v>
          </cell>
          <cell r="J1546" t="str">
            <v>*190104&lt;br&gt;PASCO-PASCO-HUAYLLAY</v>
          </cell>
          <cell r="K1546" t="str">
            <v>*49&lt;br&gt;RETAMOZO PLACIDO</v>
          </cell>
          <cell r="L1546" t="str">
            <v>APROBADO&lt;br/&gt;NOTIFICADO A LA EMPRESA</v>
          </cell>
          <cell r="P1546" t="str">
            <v>USD</v>
          </cell>
        </row>
        <row r="1547">
          <cell r="A1547">
            <v>1637922</v>
          </cell>
          <cell r="B1547">
            <v>4761</v>
          </cell>
          <cell r="C1547" t="str">
            <v>EIA</v>
          </cell>
          <cell r="D1547">
            <v>38987</v>
          </cell>
          <cell r="E1547">
            <v>2006</v>
          </cell>
          <cell r="F1547">
            <v>9</v>
          </cell>
          <cell r="G1547" t="str">
            <v>COMPAÑIA MINERA CHUNGAR S.A.C.</v>
          </cell>
          <cell r="H1547" t="str">
            <v>ANIMON</v>
          </cell>
          <cell r="I1547" t="str">
            <v>MODIFICACION DEL EIA DEL PROYECTO DE DEPOSITO DE DESMONTE ESPERANZA 1</v>
          </cell>
          <cell r="J1547" t="str">
            <v>*190104&lt;br&gt;PASCO-PASCO-HUAYLLAY</v>
          </cell>
          <cell r="K1547" t="str">
            <v>*49&lt;br&gt;RETAMOZO PLACIDO</v>
          </cell>
          <cell r="L1547" t="str">
            <v>APROBADO&lt;br/&gt;NOTIFICADO A LA EMPRESA</v>
          </cell>
          <cell r="P1547" t="str">
            <v>USD</v>
          </cell>
        </row>
        <row r="1548">
          <cell r="A1548">
            <v>1744187</v>
          </cell>
          <cell r="B1548">
            <v>4829</v>
          </cell>
          <cell r="C1548" t="str">
            <v>EIA</v>
          </cell>
          <cell r="D1548">
            <v>39430</v>
          </cell>
          <cell r="E1548">
            <v>2007</v>
          </cell>
          <cell r="F1548">
            <v>12</v>
          </cell>
          <cell r="G1548" t="str">
            <v>COMPAÑIA MINERA CHUNGAR S.A.C.</v>
          </cell>
          <cell r="H1548" t="str">
            <v>ANIMON</v>
          </cell>
          <cell r="I1548" t="str">
            <v>AMPLIACION DE OPERACIONES MINERO METALURGICA A 4200 TMSD UNIDAD ANIMON</v>
          </cell>
          <cell r="J1548" t="str">
            <v>*190104&lt;br&gt;PASCO-PASCO-HUAYLLAY</v>
          </cell>
          <cell r="K1548" t="str">
            <v>*2&lt;br&gt;ACOSTA ARCE MICHAEL</v>
          </cell>
          <cell r="L1548" t="str">
            <v>APROBADO</v>
          </cell>
          <cell r="P1548" t="str">
            <v>USD</v>
          </cell>
        </row>
        <row r="1549">
          <cell r="A1549">
            <v>1781045</v>
          </cell>
          <cell r="B1549">
            <v>4859</v>
          </cell>
          <cell r="C1549" t="str">
            <v>EIA</v>
          </cell>
          <cell r="D1549">
            <v>39576</v>
          </cell>
          <cell r="E1549">
            <v>2008</v>
          </cell>
          <cell r="F1549">
            <v>5</v>
          </cell>
          <cell r="G1549" t="str">
            <v>COMPAÑIA MINERA CHUNGAR S.A.C.</v>
          </cell>
          <cell r="H1549" t="str">
            <v>ISLAY</v>
          </cell>
          <cell r="I1549" t="str">
            <v>EXPLOTACION ISLAY 500 TMSD.</v>
          </cell>
          <cell r="J1549" t="str">
            <v>*190104&lt;br&gt;PASCO-PASCO-HUAYLLAY</v>
          </cell>
          <cell r="K1549" t="str">
            <v>*55&lt;br&gt;SANTOYO TELLO RAUL</v>
          </cell>
          <cell r="L1549" t="str">
            <v>APROBADO&lt;br/&gt;NOTIFICADO A LA EMPRESA</v>
          </cell>
          <cell r="P1549" t="str">
            <v>USD</v>
          </cell>
        </row>
        <row r="1550">
          <cell r="A1550">
            <v>1897111</v>
          </cell>
          <cell r="B1550">
            <v>4945</v>
          </cell>
          <cell r="C1550" t="str">
            <v>EIA</v>
          </cell>
          <cell r="D1550">
            <v>39987</v>
          </cell>
          <cell r="E1550">
            <v>2009</v>
          </cell>
          <cell r="F1550">
            <v>6</v>
          </cell>
          <cell r="G1550" t="str">
            <v>COMPAÑIA MINERA CHUNGAR S.A.C.</v>
          </cell>
          <cell r="H1550" t="str">
            <v>ALPAMARCA</v>
          </cell>
          <cell r="I1550" t="str">
            <v>PROYECTO DE AMPLIACION DE PRODUCCION DE LA MINA ALPAMARCA A 2000 TMD</v>
          </cell>
          <cell r="J1550" t="str">
            <v>*120807&lt;br&gt;JUNIN-YAULI-SANTA BARBARA DE CARHUACAYAN</v>
          </cell>
          <cell r="K1550" t="str">
            <v>*55&lt;br&gt;SANTOYO TELLO RAUL</v>
          </cell>
          <cell r="L1550" t="str">
            <v>APROBADO&lt;br/&gt;NOTIFICADO A LA EMPRESA</v>
          </cell>
          <cell r="P1550" t="str">
            <v>USD</v>
          </cell>
        </row>
        <row r="1551">
          <cell r="A1551">
            <v>1933408</v>
          </cell>
          <cell r="B1551">
            <v>4965</v>
          </cell>
          <cell r="C1551" t="str">
            <v>EIA</v>
          </cell>
          <cell r="D1551">
            <v>40110</v>
          </cell>
          <cell r="E1551">
            <v>2009</v>
          </cell>
          <cell r="F1551">
            <v>10</v>
          </cell>
          <cell r="G1551" t="str">
            <v>COMPAÑIA MINERA CHUNGAR S.A.C.</v>
          </cell>
          <cell r="H1551" t="str">
            <v>ALPAMARCA</v>
          </cell>
          <cell r="I1551" t="str">
            <v>PROYECTO DE CONSTRUCCIÓN Y OPERACIÓN DE PLANTA DE BENEFICIO Y DEPÓSITO DE</v>
          </cell>
          <cell r="J1551" t="str">
            <v>*120807&lt;br&gt;JUNIN-YAULI-SANTA BARBARA DE CARHUACAYAN</v>
          </cell>
          <cell r="K1551" t="str">
            <v>*55&lt;br&gt;SANTOYO TELLO RAUL</v>
          </cell>
          <cell r="L1551" t="str">
            <v>APROBADO&lt;br/&gt;NOTIFICADO A LA EMPRESA</v>
          </cell>
          <cell r="P1551" t="str">
            <v>USD</v>
          </cell>
        </row>
        <row r="1552">
          <cell r="A1552">
            <v>2041589</v>
          </cell>
          <cell r="B1552">
            <v>5040</v>
          </cell>
          <cell r="C1552" t="str">
            <v>EIA</v>
          </cell>
          <cell r="D1552">
            <v>40491</v>
          </cell>
          <cell r="E1552">
            <v>2010</v>
          </cell>
          <cell r="F1552">
            <v>11</v>
          </cell>
          <cell r="G1552" t="str">
            <v>COMPAÑIA MINERA CHUNGAR S.A.C.</v>
          </cell>
          <cell r="H1552" t="str">
            <v>ANIMON</v>
          </cell>
          <cell r="I1552" t="str">
            <v>CENTRAL HIDROELECTRICA CHANCAY 110 MW Y LINEA DE TRANSMISION 220 KV CHANCAY-FRAN</v>
          </cell>
          <cell r="J1552" t="str">
            <v>*190104&lt;br&gt;PASCO-PASCO-HUAYLLAY</v>
          </cell>
          <cell r="K1552" t="str">
            <v>*128&lt;br&gt;ESTELA SILVA MELANIO</v>
          </cell>
          <cell r="L1552" t="str">
            <v>DESISTIDO&lt;br/&gt;NOTIFICADO A LA EMPRESA</v>
          </cell>
          <cell r="P1552" t="str">
            <v>USD</v>
          </cell>
        </row>
        <row r="1553">
          <cell r="A1553">
            <v>2130543</v>
          </cell>
          <cell r="B1553">
            <v>5131</v>
          </cell>
          <cell r="C1553" t="str">
            <v>EIA</v>
          </cell>
          <cell r="D1553">
            <v>40814</v>
          </cell>
          <cell r="E1553">
            <v>2011</v>
          </cell>
          <cell r="F1553">
            <v>9</v>
          </cell>
          <cell r="G1553" t="str">
            <v>COMPAÑIA MINERA CHUNGAR S.A.C.</v>
          </cell>
          <cell r="H1553" t="str">
            <v>ALPAMARCA</v>
          </cell>
          <cell r="I1553" t="str">
            <v>AMPLIACION DE CAPACIDAD DE PRODUCCION MINERA A 350 TMD A 2000 TMD</v>
          </cell>
          <cell r="J1553" t="str">
            <v>*120807&lt;br&gt;JUNIN-YAULI-SANTA BARBARA DE CARHUACAYAN</v>
          </cell>
          <cell r="K1553" t="str">
            <v>*18&lt;br&gt;HUARINO CHURA LUIS</v>
          </cell>
          <cell r="L1553" t="str">
            <v>APROBADO&lt;br/&gt;NOTIFICADO A LA EMPRESA</v>
          </cell>
          <cell r="P1553" t="str">
            <v>USD</v>
          </cell>
        </row>
        <row r="1554">
          <cell r="A1554">
            <v>2429354</v>
          </cell>
          <cell r="B1554">
            <v>5131</v>
          </cell>
          <cell r="C1554" t="str">
            <v>ITS</v>
          </cell>
          <cell r="D1554">
            <v>41890</v>
          </cell>
          <cell r="E1554">
            <v>2014</v>
          </cell>
          <cell r="F1554">
            <v>9</v>
          </cell>
          <cell r="G1554" t="str">
            <v>COMPAÑIA MINERA CHUNGAR S.A.C.</v>
          </cell>
          <cell r="H1554" t="str">
            <v>ALPAMARCA</v>
          </cell>
          <cell r="I1554" t="str">
            <v>INFORME TENICO SUSTENTATORIO PARA LA AMPLIACI¿ DE CAPACIDAD DE LA PLANTA DE BENEFICIO ALPAMARCA A 2500 TPD y MEJORAS TECNOLOGICAS</v>
          </cell>
          <cell r="J1554" t="str">
            <v>*120807&lt;br&gt;JUNIN-YAULI-SANTA BARBARA DE CARHUACAYAN</v>
          </cell>
          <cell r="K1554" t="str">
            <v>*2&lt;br&gt;ACOSTA ARCE MICHAEL,*301&lt;br&gt;DIAZ ALVAREZ, CHRISTIAN ENRIQUE,*280&lt;br&gt;MENDIOLAZA CABRERA, MARiA TERESA (APOYO),*277&lt;br&gt;PADILLA VILLAR, FERNANDO JORGE (APOYO),*233&lt;br&gt;MESIAS CASTRO, JACKSON,*221&lt;br&gt;SANGA YAMPASI WILSON WILFREDO,*219&lt;br&gt;HUARINO CHURA LUIS ANTONIO,*3&lt;br&gt;ALFARO LÓPEZ WUALTER</v>
          </cell>
          <cell r="L1554" t="str">
            <v>DESISTIDO&lt;br/&gt;NOTIFICADO A LA EMPRESA</v>
          </cell>
          <cell r="O1554">
            <v>5000000</v>
          </cell>
        </row>
        <row r="1555">
          <cell r="A1555">
            <v>2262182</v>
          </cell>
          <cell r="B1555">
            <v>5248</v>
          </cell>
          <cell r="C1555" t="str">
            <v>EIA</v>
          </cell>
          <cell r="D1555">
            <v>41243</v>
          </cell>
          <cell r="E1555">
            <v>2012</v>
          </cell>
          <cell r="F1555">
            <v>11</v>
          </cell>
          <cell r="G1555" t="str">
            <v>COMPAÑIA MINERA CHUNGAR S.A.C.</v>
          </cell>
          <cell r="H1555" t="str">
            <v>ISLAY</v>
          </cell>
          <cell r="I1555" t="str">
            <v>MOD. POR AMPLIACION EIA ISLAY 500 A 2000 TMSD</v>
          </cell>
          <cell r="J1555" t="str">
            <v>*190104&lt;br&gt;PASCO-PASCO-HUAYLLAY</v>
          </cell>
          <cell r="K1555" t="str">
            <v>*18&lt;br&gt;HUARINO CHURA LUIS</v>
          </cell>
          <cell r="L1555" t="str">
            <v>APROBADO</v>
          </cell>
          <cell r="P1555" t="str">
            <v>USD</v>
          </cell>
        </row>
        <row r="1556">
          <cell r="A1556">
            <v>2442992</v>
          </cell>
          <cell r="B1556">
            <v>5502</v>
          </cell>
          <cell r="C1556" t="str">
            <v>ITS</v>
          </cell>
          <cell r="D1556">
            <v>41940</v>
          </cell>
          <cell r="E1556">
            <v>2014</v>
          </cell>
          <cell r="F1556">
            <v>10</v>
          </cell>
          <cell r="G1556" t="str">
            <v>COMPAÑIA MINERA CHUNGAR S.A.C.</v>
          </cell>
          <cell r="H1556" t="str">
            <v>ALPAMARCA</v>
          </cell>
          <cell r="I1556" t="str">
            <v>INFORME T¿NICO SUSTENTATORIO PARA LA AMPLIACI¿ DE CAPACIDAD DE LA PLANTA DE BENEFICIO ALPAMARCA A 2500 TPD Y MEJORAS TECNOLOGICAS</v>
          </cell>
          <cell r="J1556" t="str">
            <v>*120807&lt;br&gt;JUNIN-YAULI-SANTA BARBARA DE CARHUACAYAN</v>
          </cell>
          <cell r="K1556" t="str">
            <v>*3&lt;br&gt;ALFARO LÓPEZ WUALTER,*301&lt;br&gt;DIAZ ALVAREZ, CHRISTIAN ENRIQUE,*277&lt;br&gt;PADILLA VILLAR, FERNANDO JORGE (APOYO),*233&lt;br&gt;MESIAS CASTRO, JACKSON,*221&lt;br&gt;SANGA YAMPASI WILSON WILFREDO,*219&lt;br&gt;HUARINO CHURA LUIS ANTONIO</v>
          </cell>
          <cell r="L1556" t="str">
            <v>CONFORME&lt;br/&gt;NOTIFICADO A LA EMPRESA</v>
          </cell>
          <cell r="M1556" t="str">
            <v>ResDirec-0178-2015/MEM-DGAAM</v>
          </cell>
          <cell r="N1556" t="str">
            <v>27/04/2015</v>
          </cell>
          <cell r="O1556">
            <v>5000000</v>
          </cell>
        </row>
        <row r="1557">
          <cell r="A1557">
            <v>2500535</v>
          </cell>
          <cell r="B1557">
            <v>5753</v>
          </cell>
          <cell r="C1557" t="str">
            <v>EIA-d</v>
          </cell>
          <cell r="D1557">
            <v>42150</v>
          </cell>
          <cell r="E1557">
            <v>2015</v>
          </cell>
          <cell r="F1557">
            <v>5</v>
          </cell>
          <cell r="G1557" t="str">
            <v>COMPAÑIA MINERA CHUNGAR S.A.C.</v>
          </cell>
          <cell r="H1557" t="str">
            <v>ANIMON</v>
          </cell>
          <cell r="I1557" t="str">
            <v>MODIFICACION DEL EIA  DE LA UNIDAD ANIMON</v>
          </cell>
          <cell r="K1557" t="str">
            <v>*10&lt;br&gt;CARRANZA VALDIVIESO JOSE,*345&lt;br&gt;YUCRA ZELA, SONIA LISSET,*312&lt;br&gt;PINEDO REA PAOLA VANESSA,*181&lt;br&gt;LEON HUAMAN BETTY,*164&lt;br&gt;TREJO PANTOJA CYNTHIA</v>
          </cell>
          <cell r="L1557" t="str">
            <v>APROBADO</v>
          </cell>
          <cell r="P1557" t="str">
            <v>USD</v>
          </cell>
        </row>
        <row r="1558">
          <cell r="A1558" t="str">
            <v>02730-2016</v>
          </cell>
          <cell r="B1558">
            <v>6208</v>
          </cell>
          <cell r="C1558" t="str">
            <v>EIA-d</v>
          </cell>
          <cell r="D1558">
            <v>42628</v>
          </cell>
          <cell r="E1558">
            <v>2016</v>
          </cell>
          <cell r="F1558">
            <v>9</v>
          </cell>
          <cell r="G1558" t="str">
            <v>COMPAÑIA MINERA CHUNGAR S.A.C.</v>
          </cell>
          <cell r="H1558" t="str">
            <v>ANIMON</v>
          </cell>
          <cell r="I1558" t="str">
            <v>MODIFICACION DEL EIA 4200 TMD, mina animON</v>
          </cell>
          <cell r="J1558" t="str">
            <v>*190104&lt;br&gt;PASCO-PASCO-HUAYLLAY</v>
          </cell>
          <cell r="K1558" t="str">
            <v>*381&lt;br&gt;ZZ_SENACE MILLONES VARGAS, CESAR AUGUSTO,*489&lt;br&gt;ZZ_SENACE TREJO PANTOJA, CYNTHIA KELLY,*483&lt;br&gt;ZZ_SENACE MOYA SULCA, CARLOS EDUARDO,*482&lt;br&gt;ZZ_SENACE MARTEL GORA, MIGUEL LUIS,*478&lt;br&gt;ZZ_SENACE BENAVENTE SILVA, KURLANT YUSSEIN,*451&lt;br&gt;ZZ_SENACE QUISPE SULCA, JHONNY IBAN,*450&lt;br&gt;ZZ_SENACE MARTINEZ QUIROZ, MONICA,*416&lt;br&gt;ZZ_SENACE BREÑA TORRES, MILVA GRACIELA,*414&lt;br&gt;ZZ_SENACE LUCEN BUSTAMANTE, MARIELENA NEREYDA,*389&lt;br&gt;ZZ_SENACE NIZAMA TEIXEIRA, MARTIN,*386&lt;br&gt;ZZ_SENACE CORAL ONCOY, BEATRIZ E.,*382&lt;br&gt;ZZ_SENACE PÉREZ NUÑEZ, FABIÁN</v>
          </cell>
          <cell r="L1558" t="str">
            <v>DESISTIDO&lt;br/&gt;NOTIFICADO A LA EMPRESA</v>
          </cell>
          <cell r="O1558">
            <v>17500000</v>
          </cell>
          <cell r="P1558" t="str">
            <v>USD</v>
          </cell>
        </row>
        <row r="1559">
          <cell r="A1559" t="str">
            <v>01732-2016</v>
          </cell>
          <cell r="B1559">
            <v>6259</v>
          </cell>
          <cell r="C1559" t="str">
            <v>ITS</v>
          </cell>
          <cell r="D1559">
            <v>42542</v>
          </cell>
          <cell r="E1559">
            <v>2016</v>
          </cell>
          <cell r="F1559">
            <v>6</v>
          </cell>
          <cell r="G1559" t="str">
            <v>COMPAÑIA MINERA CHUNGAR S.A.C.</v>
          </cell>
          <cell r="H1559" t="str">
            <v>ALPAMARCA</v>
          </cell>
          <cell r="I1559" t="str">
            <v xml:space="preserve">CAMBIO DE MATERIAL DE CONSTRUCION  DE LA RELAVERA ALPAMARCA </v>
          </cell>
          <cell r="J1559" t="str">
            <v>*120807&lt;br&gt;JUNIN-YAULI-SANTA BARBARA DE CARHUACAYAN</v>
          </cell>
          <cell r="K1559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MERCEDES,*407&lt;br&gt;ZZ_SENACE SAAVEDRA KOVACH, MIRIJAM,*394&lt;br&gt;ZZ_SENACE BEGGLO CACERES, ADRIAN,*390&lt;br&gt;ZZ_SENACE SIANCAS GOMEZ, WESLY,*387&lt;br&gt;ZZ_SENACE CARDENAS VILLAVICENCIO, EUDI ELI,*386&lt;br&gt;ZZ_SENACE CORAL ONCOY, BEATRIZ E.</v>
          </cell>
          <cell r="L1559" t="str">
            <v>CONFORME&lt;br/&gt;NOTIFICADO A LA EMPRESA</v>
          </cell>
          <cell r="O1559">
            <v>68000000</v>
          </cell>
        </row>
        <row r="1560">
          <cell r="A1560">
            <v>1777816</v>
          </cell>
          <cell r="B1560">
            <v>6400</v>
          </cell>
          <cell r="C1560" t="str">
            <v>PC</v>
          </cell>
          <cell r="D1560">
            <v>39562</v>
          </cell>
          <cell r="E1560">
            <v>2008</v>
          </cell>
          <cell r="F1560">
            <v>4</v>
          </cell>
          <cell r="G1560" t="str">
            <v>COMPAÑIA MINERA CHUNGAR S.A.C.</v>
          </cell>
          <cell r="H1560" t="str">
            <v>ANIMON</v>
          </cell>
          <cell r="I1560" t="str">
            <v>PLAN DE CIERRE DE FACTIBILIDAD UNIDAD ANIMON</v>
          </cell>
          <cell r="J1560" t="str">
            <v>*190104&lt;br&gt;PASCO-PASCO-HUAYLLAY</v>
          </cell>
          <cell r="K1560" t="str">
            <v>*128&lt;br&gt;ESTELA SILVA MELANIO</v>
          </cell>
          <cell r="L1560" t="str">
            <v>APROBADO&lt;br/&gt;NOTIFICADO A LA EMPRESA</v>
          </cell>
          <cell r="P1560" t="str">
            <v>USD</v>
          </cell>
        </row>
        <row r="1561">
          <cell r="A1561">
            <v>2072132</v>
          </cell>
          <cell r="B1561">
            <v>6482</v>
          </cell>
          <cell r="C1561" t="str">
            <v>PC</v>
          </cell>
          <cell r="D1561">
            <v>40603</v>
          </cell>
          <cell r="E1561">
            <v>2011</v>
          </cell>
          <cell r="F1561">
            <v>3</v>
          </cell>
          <cell r="G1561" t="str">
            <v>COMPAÑIA MINERA CHUNGAR S.A.C.</v>
          </cell>
          <cell r="H1561" t="str">
            <v>ALPAMARCA</v>
          </cell>
          <cell r="I1561" t="str">
            <v>PLAN DE CIERRE DE MINAS DE LA UEA ALPAMARCA</v>
          </cell>
          <cell r="J1561" t="str">
            <v>*120807&lt;br&gt;JUNIN-YAULI-SANTA BARBARA DE CARHUACAYAN</v>
          </cell>
          <cell r="K1561" t="str">
            <v>*21&lt;br&gt;PAREDES PACHECO RUFO</v>
          </cell>
          <cell r="L1561" t="str">
            <v>IMPROCEDENTE&lt;br/&gt;NOTIFICADO A LA EMPRESA</v>
          </cell>
          <cell r="P1561" t="str">
            <v>USD</v>
          </cell>
        </row>
        <row r="1562">
          <cell r="A1562">
            <v>2154654</v>
          </cell>
          <cell r="B1562">
            <v>6525</v>
          </cell>
          <cell r="C1562" t="str">
            <v>PC</v>
          </cell>
          <cell r="D1562">
            <v>40906</v>
          </cell>
          <cell r="E1562">
            <v>2011</v>
          </cell>
          <cell r="F1562">
            <v>12</v>
          </cell>
          <cell r="G1562" t="str">
            <v>COMPAÑIA MINERA CHUNGAR S.A.C.</v>
          </cell>
          <cell r="H1562" t="str">
            <v>ALPAMARCA</v>
          </cell>
          <cell r="I1562" t="str">
            <v>CIERRE UNIDAD ALPAMARCA</v>
          </cell>
          <cell r="J1562" t="str">
            <v>*120807&lt;br&gt;JUNIN-YAULI-SANTA BARBARA DE CARHUACAYAN</v>
          </cell>
          <cell r="K1562" t="str">
            <v>*24&lt;br&gt;PORTILLA CORNEJO MATEO</v>
          </cell>
          <cell r="L1562" t="str">
            <v>APROBADO&lt;br/&gt;NOTIFICADO A LA EMPRESA</v>
          </cell>
          <cell r="P1562" t="str">
            <v>USD</v>
          </cell>
        </row>
        <row r="1563">
          <cell r="A1563">
            <v>2240351</v>
          </cell>
          <cell r="B1563">
            <v>6591</v>
          </cell>
          <cell r="C1563" t="str">
            <v>PC</v>
          </cell>
          <cell r="D1563">
            <v>41212</v>
          </cell>
          <cell r="E1563">
            <v>2012</v>
          </cell>
          <cell r="F1563">
            <v>10</v>
          </cell>
          <cell r="G1563" t="str">
            <v>COMPAÑIA MINERA CHUNGAR S.A.C.</v>
          </cell>
          <cell r="H1563" t="str">
            <v>ANIMON</v>
          </cell>
          <cell r="I1563" t="str">
            <v>MODIFICACION DE PLAN DE CIERRE DE MINAS DE LA UNIDAD MINERA ANIMON</v>
          </cell>
          <cell r="J1563" t="str">
            <v>*190104&lt;br&gt;PASCO-PASCO-HUAYLLAY</v>
          </cell>
          <cell r="K1563" t="str">
            <v>*34&lt;br&gt;BEDRIÑANA RIOS ABAD</v>
          </cell>
          <cell r="L1563" t="str">
            <v>APROBADO&lt;br/&gt;NOTIFICADO A LA EMPRESA</v>
          </cell>
          <cell r="P1563" t="str">
            <v>USD</v>
          </cell>
        </row>
        <row r="1564">
          <cell r="A1564">
            <v>2370242</v>
          </cell>
          <cell r="B1564">
            <v>6686</v>
          </cell>
          <cell r="C1564" t="str">
            <v>PC</v>
          </cell>
          <cell r="D1564">
            <v>41694</v>
          </cell>
          <cell r="E1564">
            <v>2014</v>
          </cell>
          <cell r="F1564">
            <v>2</v>
          </cell>
          <cell r="G1564" t="str">
            <v>COMPAÑIA MINERA CHUNGAR S.A.C.</v>
          </cell>
          <cell r="H1564" t="str">
            <v>ALPAMARCA</v>
          </cell>
          <cell r="I1564" t="str">
            <v>MODIFICACION DEL PLAN DE CIERRE DE MINAS DE LA UNIDAD ALPAMARCA</v>
          </cell>
          <cell r="J1564" t="str">
            <v>*120807&lt;br&gt;JUNIN-YAULI-SANTA BARBARA DE CARHUACAYAN</v>
          </cell>
          <cell r="K1564" t="str">
            <v>*21&lt;br&gt;PAREDES PACHECO RUFO</v>
          </cell>
          <cell r="L1564" t="str">
            <v>APROBADO&lt;br/&gt;NOTIFICADO A LA EMPRESA</v>
          </cell>
          <cell r="P1564" t="str">
            <v>USD</v>
          </cell>
        </row>
        <row r="1565">
          <cell r="A1565">
            <v>2738323</v>
          </cell>
          <cell r="B1565">
            <v>6700</v>
          </cell>
          <cell r="C1565" t="str">
            <v>ITS</v>
          </cell>
          <cell r="D1565">
            <v>42985</v>
          </cell>
          <cell r="E1565">
            <v>2017</v>
          </cell>
          <cell r="F1565">
            <v>9</v>
          </cell>
          <cell r="G1565" t="str">
            <v>COMPAÑIA MINERA CHUNGAR S.A.C.</v>
          </cell>
          <cell r="H1565" t="str">
            <v>ROMINA 2</v>
          </cell>
          <cell r="I1565" t="str">
            <v>MODIFICACION Y AMPLIACION DEL PROYECTO ROMINA 2</v>
          </cell>
          <cell r="J1565" t="str">
            <v>*150610&lt;br&gt;LIMA-HUARAL-SANTA CRUZ DE ANDAMARCA</v>
          </cell>
          <cell r="K1565" t="str">
            <v>*25&lt;br&gt;PRADO VELASQUEZ ALFONSO,*518&lt;br&gt;CHUQUIMANTARI ARTEAGA RUDDY ANDRE (APOYO),*509&lt;br&gt;CRUZ LEDESMA, DEISY ROSALIA,*310&lt;br&gt;ROSALES GONZALES LUIS ALBERTO</v>
          </cell>
          <cell r="L1565" t="str">
            <v>CONFORME&lt;br/&gt;NOTIFICADO A LA EMPRESA</v>
          </cell>
          <cell r="M1565" t="str">
            <v>ResDirec-0288-2017/MEM-DGAAM</v>
          </cell>
          <cell r="N1565" t="str">
            <v>06/10/2017</v>
          </cell>
          <cell r="O1565">
            <v>1286300</v>
          </cell>
        </row>
        <row r="1566">
          <cell r="A1566">
            <v>2563545</v>
          </cell>
          <cell r="B1566">
            <v>6804</v>
          </cell>
          <cell r="C1566" t="str">
            <v>PC</v>
          </cell>
          <cell r="D1566">
            <v>42361</v>
          </cell>
          <cell r="E1566">
            <v>2015</v>
          </cell>
          <cell r="F1566">
            <v>12</v>
          </cell>
          <cell r="G1566" t="str">
            <v>COMPAÑIA MINERA CHUNGAR S.A.C.</v>
          </cell>
          <cell r="H1566" t="str">
            <v>ALPAMARCA</v>
          </cell>
          <cell r="I1566" t="str">
            <v>MODIFICACION DEL PLAN DE CIERRE DE LA UNIDAD MINA ALPAMARCA</v>
          </cell>
          <cell r="J1566" t="str">
            <v>*120807&lt;br&gt;JUNIN-YAULI-SANTA BARBARA DE CARHUACAYAN</v>
          </cell>
          <cell r="K1566" t="str">
            <v>*24&lt;br&gt;PORTILLA CORNEJO MATEO</v>
          </cell>
          <cell r="L1566" t="str">
            <v>APROBADO</v>
          </cell>
          <cell r="P1566" t="str">
            <v>USD</v>
          </cell>
        </row>
        <row r="1567">
          <cell r="A1567">
            <v>2566027</v>
          </cell>
          <cell r="B1567">
            <v>6815</v>
          </cell>
          <cell r="C1567" t="str">
            <v>PC</v>
          </cell>
          <cell r="D1567">
            <v>42398</v>
          </cell>
          <cell r="E1567">
            <v>2016</v>
          </cell>
          <cell r="F1567">
            <v>1</v>
          </cell>
          <cell r="G1567" t="str">
            <v>COMPAÑIA MINERA CHUNGAR S.A.C.</v>
          </cell>
          <cell r="H1567" t="str">
            <v>ANIMON</v>
          </cell>
          <cell r="I1567" t="str">
            <v>MOD. PLAN DE CIERRE DE MINAS DE LA UNIDAD MINERA ANIMON</v>
          </cell>
          <cell r="J1567" t="str">
            <v>*190104&lt;br&gt;PASCO-PASCO-HUAYLLAY</v>
          </cell>
          <cell r="K1567" t="str">
            <v>*24&lt;br&gt;PORTILLA CORNEJO MATEO</v>
          </cell>
          <cell r="L1567" t="str">
            <v>APROBADO</v>
          </cell>
          <cell r="P1567" t="str">
            <v>USD</v>
          </cell>
        </row>
        <row r="1568">
          <cell r="A1568">
            <v>2799268</v>
          </cell>
          <cell r="B1568">
            <v>6865</v>
          </cell>
          <cell r="C1568" t="str">
            <v>ITS</v>
          </cell>
          <cell r="D1568">
            <v>43187</v>
          </cell>
          <cell r="E1568">
            <v>2018</v>
          </cell>
          <cell r="F1568">
            <v>3</v>
          </cell>
          <cell r="G1568" t="str">
            <v>COMPAÑIA MINERA CHUNGAR S.A.C.</v>
          </cell>
          <cell r="H1568" t="str">
            <v>PALMA</v>
          </cell>
          <cell r="I1568" t="str">
            <v>INFORME TÉCNICO SUSTENTATORIO DE LA SEGUNDA MODIFICACION DEL EIA-SD DEL PROYECTO DE EXPLORACION PALMA</v>
          </cell>
          <cell r="J1568" t="str">
            <v>*150702&lt;br&gt;LIMA-HUAROCHIRI-ANTIOQUIA</v>
          </cell>
          <cell r="K1568" t="str">
            <v>*1&lt;br&gt;ACEVEDO FERNANDEZ ELIAS,*584&lt;br&gt;QUIROZ AHUANARI, CHARLEE JHON (APOYO),*570&lt;br&gt;PEREZ BALDEON KAREN GRACIELA,*311&lt;br&gt;ROJAS VALLADARES, TANIA LUPE,*220&lt;br&gt;VILLACORTA OLAZA MARCO ANTONIO</v>
          </cell>
          <cell r="L1568" t="str">
            <v>CONFORME&lt;br/&gt;NOTIFICADO A LA EMPRESA</v>
          </cell>
          <cell r="M1568" t="str">
            <v>ResDirec-0116-2018/MEM-DGAAM</v>
          </cell>
          <cell r="N1568" t="str">
            <v>07/06/2018</v>
          </cell>
          <cell r="O1568">
            <v>1000000</v>
          </cell>
        </row>
        <row r="1569">
          <cell r="A1569" t="str">
            <v>M-ITS-00118-2018</v>
          </cell>
          <cell r="B1569">
            <v>6868</v>
          </cell>
          <cell r="C1569" t="str">
            <v>ITS</v>
          </cell>
          <cell r="D1569">
            <v>43243</v>
          </cell>
          <cell r="E1569">
            <v>2018</v>
          </cell>
          <cell r="F1569">
            <v>5</v>
          </cell>
          <cell r="G1569" t="str">
            <v>COMPAÑIA MINERA CHUNGAR S.A.C.</v>
          </cell>
          <cell r="H1569" t="str">
            <v>ISLAY</v>
          </cell>
          <cell r="I1569" t="str">
            <v>MOD. POR AMPLIACION EIA ISLAY 500 A 2000 TMSD</v>
          </cell>
          <cell r="J1569" t="str">
            <v>*190104&lt;br&gt;PASCO-PASCO-HUAYLLAY</v>
          </cell>
          <cell r="K1569" t="str">
            <v>*451&lt;br&gt;ZZ_SENACE QUISPE SULCA, JHONNY IBAN,*574&lt;br&gt;JOSE ALEJANDRO ZEGARRA,*482&lt;br&gt;ZZ_SENACE MARTEL GORA, MIGUEL LUIS</v>
          </cell>
          <cell r="L1569" t="str">
            <v>CONFORME&lt;br/&gt;NOTIFICADO A LA EMPRESA</v>
          </cell>
          <cell r="O1569">
            <v>2000000</v>
          </cell>
        </row>
        <row r="1570">
          <cell r="A1570">
            <v>2809610</v>
          </cell>
          <cell r="B1570">
            <v>6874</v>
          </cell>
          <cell r="C1570" t="str">
            <v>ITS</v>
          </cell>
          <cell r="D1570">
            <v>43222</v>
          </cell>
          <cell r="E1570">
            <v>2018</v>
          </cell>
          <cell r="F1570">
            <v>5</v>
          </cell>
          <cell r="G1570" t="str">
            <v>COMPAÑIA MINERA CHUNGAR S.A.C.</v>
          </cell>
          <cell r="H1570" t="str">
            <v>ISLAY</v>
          </cell>
          <cell r="I1570" t="str">
            <v>ISLAY 4.</v>
          </cell>
          <cell r="J1570" t="str">
            <v>*190104&lt;br&gt;PASCO-PASCO-HUAYLLAY</v>
          </cell>
          <cell r="K1570" t="str">
            <v>*25&lt;br&gt;PRADO VELASQUEZ ALFONSO,*599&lt;br&gt;CHUQUIMANTARI ARTEAGA,RUDDY ANDRE,*570&lt;br&gt;PEREZ BALDEON KAREN GRACIELA,*550&lt;br&gt;PEREZ LEON, LUZMILA (APOYO)</v>
          </cell>
          <cell r="L1570" t="str">
            <v>CONFORME&lt;br/&gt;NOTIFICADO A LA EMPRESA</v>
          </cell>
          <cell r="M1570" t="str">
            <v>ResDirec-0166-2018/MEM-DGAAM</v>
          </cell>
          <cell r="N1570" t="str">
            <v>05/09/2018</v>
          </cell>
          <cell r="O1570">
            <v>1130370</v>
          </cell>
        </row>
        <row r="1571">
          <cell r="A1571" t="str">
            <v>03666-2016</v>
          </cell>
          <cell r="B1571">
            <v>6903</v>
          </cell>
          <cell r="C1571" t="str">
            <v>EIA-d</v>
          </cell>
          <cell r="D1571">
            <v>42695</v>
          </cell>
          <cell r="E1571">
            <v>2016</v>
          </cell>
          <cell r="F1571">
            <v>11</v>
          </cell>
          <cell r="G1571" t="str">
            <v>COMPAÑIA MINERA CHUNGAR S.A.C.</v>
          </cell>
          <cell r="H1571" t="str">
            <v>ISLAY</v>
          </cell>
          <cell r="I1571" t="str">
            <v>SEGUNDA MODIFICACIÓN DEL EIA-D DEL PROYECTO DE EXPLOTACIÓN MINERO ISLAY</v>
          </cell>
          <cell r="K1571" t="str">
            <v>*381&lt;br&gt;ZZ_SENACE MILLONES VARGAS, CESAR AUGUSTO,*451&lt;br&gt;ZZ_SENACE QUISPE SULCA, JHONNY IBAN,*416&lt;br&gt;ZZ_SENACE BREÑA TORRES, MILVA GRACIELA,*413&lt;br&gt;ZZ_SENACE ATARAMA MORI,DANNY EDUARDO,*382&lt;br&gt;ZZ_SENACE PÉREZ NUÑEZ, FABIÁN</v>
          </cell>
          <cell r="L1571" t="str">
            <v>APROBADO</v>
          </cell>
          <cell r="O1571">
            <v>2500000</v>
          </cell>
          <cell r="P1571" t="str">
            <v>USD</v>
          </cell>
        </row>
        <row r="1572">
          <cell r="A1572" t="str">
            <v>M-ITS-00094-2018</v>
          </cell>
          <cell r="B1572">
            <v>6930</v>
          </cell>
          <cell r="C1572" t="str">
            <v>ITS</v>
          </cell>
          <cell r="D1572">
            <v>43233</v>
          </cell>
          <cell r="E1572">
            <v>2018</v>
          </cell>
          <cell r="F1572">
            <v>5</v>
          </cell>
          <cell r="G1572" t="str">
            <v>COMPAÑIA MINERA CHUNGAR S.A.C.</v>
          </cell>
          <cell r="H1572" t="str">
            <v>ANIMON</v>
          </cell>
          <cell r="I1572" t="str">
            <v>AMPLIACION DE OPERACIONES MINERO METALURGICA A 4200 TMSD UNIDAD ANIMON</v>
          </cell>
          <cell r="J1572" t="str">
            <v>*190104&lt;br&gt;PASCO-PASCO-HUAYLLAY</v>
          </cell>
          <cell r="K1572" t="str">
            <v xml:space="preserve">*413&lt;br&gt;ZZ_SENACE ATARAMA MORI,DANNY EDUARDO,*545&lt;br&gt;YOSLY VIRGINIA VARGAS MART¿NEZ,*542&lt;br&gt;JOAN CATHERINE LOZA MONTOYA,*541&lt;br&gt;IPARRAGUIRRE AYALA PAUL STEVE,*483&lt;br&gt;ZZ_SENACE MOYA SULCA, CARLOS EDUARDO,*447&lt;br&gt;ZZ_SENACE AVILA MOLERO, JAVIER,*422&lt;br&gt;zz_senace ZEGARRA ANCAJIMA,ANA SOFIA </v>
          </cell>
          <cell r="L1572" t="str">
            <v>CONFORME&lt;br/&gt;NOTIFICADO A LA EMPRESA</v>
          </cell>
          <cell r="O1572">
            <v>1000000</v>
          </cell>
        </row>
        <row r="1573">
          <cell r="A1573">
            <v>2673344</v>
          </cell>
          <cell r="B1573">
            <v>7007</v>
          </cell>
          <cell r="C1573" t="str">
            <v>EIAsd</v>
          </cell>
          <cell r="D1573">
            <v>42752</v>
          </cell>
          <cell r="E1573">
            <v>2017</v>
          </cell>
          <cell r="F1573">
            <v>1</v>
          </cell>
          <cell r="G1573" t="str">
            <v>COMPAÑIA MINERA CHUNGAR S.A.C.</v>
          </cell>
          <cell r="H1573" t="str">
            <v>PALMA</v>
          </cell>
          <cell r="I1573" t="str">
            <v>SEGUNDA MODIFICACION DEL EIA-SD DEL PROYECTO DE EXPLORACION PALMA</v>
          </cell>
          <cell r="J1573" t="str">
            <v>*150702&lt;br&gt;LIMA-HUAROCHIRI-ANTIOQUIA</v>
          </cell>
          <cell r="K1573" t="str">
            <v>*1&lt;br&gt;ACEVEDO FERNANDEZ ELIAS,*504&lt;br&gt;GUERRERO LAZO LUZ MILAGROS (apoyo),*503&lt;br&gt;LÓPEZ ROMERO, RICHARD,*495&lt;br&gt;CHAMORRO BELLIDO CARMEN ROSA,*340&lt;br&gt;REYES UBILLUS ISMAEL,*311&lt;br&gt;ROJAS VALLADARES, TANIA LUPE,*310&lt;br&gt;ROSALES GONZALES LUIS ALBERTO,*295&lt;br&gt;DIAZ BERRIOS ABEL,*220&lt;br&gt;VILLACORTA OLAZA MARCO ANTONIO,*25&lt;br&gt;PRADO VELASQUEZ ALFONSO,*20&lt;br&gt;LEON IRIARTE MARITZA</v>
          </cell>
          <cell r="L1573" t="str">
            <v>APROBADO</v>
          </cell>
          <cell r="M1573" t="str">
            <v>ResDirec-0236-2017/MEM-DGAAM</v>
          </cell>
          <cell r="N1573" t="str">
            <v>25/08/2017</v>
          </cell>
          <cell r="O1573">
            <v>6115000</v>
          </cell>
          <cell r="P1573" t="str">
            <v>USD</v>
          </cell>
        </row>
        <row r="1574">
          <cell r="A1574" t="str">
            <v>00873-2017</v>
          </cell>
          <cell r="B1574">
            <v>7066</v>
          </cell>
          <cell r="C1574" t="str">
            <v>EIA-d</v>
          </cell>
          <cell r="D1574">
            <v>42794</v>
          </cell>
          <cell r="E1574">
            <v>2017</v>
          </cell>
          <cell r="F1574">
            <v>2</v>
          </cell>
          <cell r="G1574" t="str">
            <v>COMPAÑIA MINERA CHUNGAR S.A.C.</v>
          </cell>
          <cell r="H1574" t="str">
            <v>ROMINA 2</v>
          </cell>
          <cell r="I1574" t="str">
            <v>ROMINA 2</v>
          </cell>
          <cell r="K1574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GRACIELA,*415&lt;br&gt;ZZ_SENACE BEATRIZ HUAMANI PAUCCARA</v>
          </cell>
          <cell r="L1574" t="str">
            <v>APROBADO</v>
          </cell>
          <cell r="O1574">
            <v>15100000</v>
          </cell>
          <cell r="P1574" t="str">
            <v>USD</v>
          </cell>
        </row>
        <row r="1575">
          <cell r="A1575">
            <v>2697371</v>
          </cell>
          <cell r="B1575">
            <v>7123</v>
          </cell>
          <cell r="C1575" t="str">
            <v>EIAsd</v>
          </cell>
          <cell r="D1575">
            <v>42838</v>
          </cell>
          <cell r="E1575">
            <v>2017</v>
          </cell>
          <cell r="F1575">
            <v>4</v>
          </cell>
          <cell r="G1575" t="str">
            <v>COMPAÑIA MINERA CHUNGAR S.A.C.</v>
          </cell>
          <cell r="H1575" t="str">
            <v>ROMINA 2</v>
          </cell>
          <cell r="I1575" t="str">
            <v>PROYECTO DE EXPLORACION ROMINA 2</v>
          </cell>
          <cell r="J1575" t="str">
            <v>*150610&lt;br&gt;LIMA-HUARAL-SANTA CRUZ DE ANDAMARCA</v>
          </cell>
          <cell r="K1575" t="str">
            <v>*25&lt;br&gt;PRADO VELASQUEZ ALFONSO,*660&lt;br&gt;PARDO BONIFAZ JIMMY FRANK,*597&lt;br&gt;CUELLAR JOAQUIN, MILAGROS IRENE,*590&lt;br&gt;BELLIDO GONZALES, JENNIFER DEL CARPIO,*540&lt;br&gt;REYES CUBAS,ZARELA ,*516&lt;br&gt;ROBLES MEDINA, IVAN,*499&lt;br&gt;CRUZATT CARDENAS CARLOS ANGEL,*495&lt;br&gt;CHAMORRO BELLIDO CARMEN ROSA,*348&lt;br&gt;PEREZ SOLIS, EVELYN ENA,*310&lt;br&gt;ROSALES GONZALES LUIS ALBERTO,*295&lt;br&gt;DIAZ BERRIOS ABEL,*221&lt;br&gt;SANGA YAMPASI WILSON WILFREDO,*64&lt;br&gt;BEGGLO CACERES-OLASO ADRIAN ,*34&lt;br&gt;BEDRIÑANA RIOS ABAD</v>
          </cell>
          <cell r="L1575" t="str">
            <v>APROBADO&lt;br/&gt;NOTIFICADO A LA EMPRESA</v>
          </cell>
          <cell r="M1575" t="str">
            <v>ResDirec-0133-2018/MEM-DGAAM</v>
          </cell>
          <cell r="N1575" t="str">
            <v>11/07/2018</v>
          </cell>
          <cell r="O1575">
            <v>2500000</v>
          </cell>
          <cell r="P1575" t="str">
            <v>USD</v>
          </cell>
        </row>
        <row r="1576">
          <cell r="A1576">
            <v>2912895</v>
          </cell>
          <cell r="B1576">
            <v>7160</v>
          </cell>
          <cell r="C1576" t="str">
            <v>ITS</v>
          </cell>
          <cell r="D1576">
            <v>43551</v>
          </cell>
          <cell r="E1576">
            <v>2019</v>
          </cell>
          <cell r="F1576">
            <v>3</v>
          </cell>
          <cell r="G1576" t="str">
            <v>COMPAÑIA MINERA CHUNGAR S.A.C.</v>
          </cell>
          <cell r="I1576" t="str">
            <v>SEGUNDA MODIFICACION DEL EIA-SD DEL PROYECTO DE EXPLORACION PALMA</v>
          </cell>
          <cell r="J1576" t="str">
            <v>*150702&lt;br&gt;LIMA-HUAROCHIRI-ANTIOQUIA</v>
          </cell>
          <cell r="K1576" t="str">
            <v>*1&lt;br&gt;ACEVEDO FERNANDEZ ELIAS,*646&lt;br&gt;Mercedes del pilar villar Vasquez,*599&lt;br&gt;CHUQUIMANTARI ARTEAGA,RUDDY ANDRE,*584&lt;br&gt;QUIROZ AHUANARI, CHARLEE JHON (APOYO),*311&lt;br&gt;ROJAS VALLADARES, TANIA LUPE,*220&lt;br&gt;VILLACORTA OLAZA MARCO ANTONIO,*25&lt;br&gt;PRADO VELASQUEZ ALFONSO</v>
          </cell>
          <cell r="L1576" t="str">
            <v>CONFORME</v>
          </cell>
          <cell r="O1576">
            <v>1000000</v>
          </cell>
        </row>
        <row r="1577">
          <cell r="A1577" t="str">
            <v>02092-2017</v>
          </cell>
          <cell r="B1577">
            <v>7178</v>
          </cell>
          <cell r="C1577" t="str">
            <v>EIA-d</v>
          </cell>
          <cell r="D1577">
            <v>42867</v>
          </cell>
          <cell r="E1577">
            <v>2017</v>
          </cell>
          <cell r="F1577">
            <v>5</v>
          </cell>
          <cell r="G1577" t="str">
            <v>COMPAÑIA MINERA CHUNGAR S.A.C.</v>
          </cell>
          <cell r="H1577" t="str">
            <v>ANIMON</v>
          </cell>
          <cell r="I1577" t="str">
            <v>MODIFICACION DEL EIA 4200 TMSD, MINA ANIMON</v>
          </cell>
          <cell r="K1577" t="str">
            <v>*407&lt;br&gt;ZZ_SENACE SAAVEDRA KOVACH, MIRIJAM,*489&lt;br&gt;ZZ_SENACE TREJO PANTOJA, CYNTHIA KELLY,*488&lt;br&gt;ZZ_SENACE TELLO COCHACHEZ, MARCO ANTONIO,*451&lt;br&gt;ZZ_SENACE QUISPE SULCA, JHONNY IBAN,*450&lt;br&gt;ZZ_SENACE MARTINEZ QUIROZ, MONICA,*416&lt;br&gt;ZZ_SENACE BREÑA TORRES, MILVA GRACIELA,*413&lt;br&gt;ZZ_SENACE ATARAMA MORI,DANNY EDUARDO</v>
          </cell>
          <cell r="L1577" t="str">
            <v>APROBADO</v>
          </cell>
          <cell r="O1577">
            <v>3000000</v>
          </cell>
          <cell r="P1577" t="str">
            <v>USD</v>
          </cell>
        </row>
        <row r="1578">
          <cell r="A1578">
            <v>3015930</v>
          </cell>
          <cell r="B1578">
            <v>8236</v>
          </cell>
          <cell r="C1578" t="str">
            <v>EIAsd</v>
          </cell>
          <cell r="D1578">
            <v>43856</v>
          </cell>
          <cell r="E1578">
            <v>2020</v>
          </cell>
          <cell r="F1578">
            <v>1</v>
          </cell>
          <cell r="G1578" t="str">
            <v>COMPAÑIA MINERA CHUNGAR S.A.C.</v>
          </cell>
          <cell r="H1578" t="str">
            <v>ROMINA</v>
          </cell>
          <cell r="I1578" t="str">
            <v>MODIFICACION DEL EIASD DEL PROYECTO DE EXPLORACION ROMINA 2</v>
          </cell>
          <cell r="J1578" t="str">
            <v>*120807&lt;br&gt;JUNIN-YAULI-SANTA BARBARA DE CARHUACAYAN,*150610&lt;br&gt;LIMA-HUARAL-SANTA CRUZ DE ANDAMARCA</v>
          </cell>
          <cell r="K1578" t="str">
            <v>*25&lt;br&gt;PRADO VELASQUEZ ALFONSO,*687&lt;br&gt;CISNEROS PRADO ELIZABETH (Apoyo),*684&lt;br&gt;MARTEL GORA MIGUEL LUIS,*677&lt;br&gt;SERVAN VARGAS MARIO,*669&lt;br&gt;PARAVECINO SANTIAGO MARILU,*668&lt;br&gt;MEJIA ISIDRO JHONNY ANIVAL,*660&lt;br&gt;PARDO BONIFAZ JIMMY FRANK,*641&lt;br&gt;ALEGRE BUSTAMANTE, LAURA MELISSA,*221&lt;br&gt;SANGA YAMPASI WILSON WILFREDO,*188&lt;br&gt;PORTILLA CORNEJO MATEO</v>
          </cell>
          <cell r="L1578" t="str">
            <v>EVALUACIÓN</v>
          </cell>
          <cell r="O1578">
            <v>27873744</v>
          </cell>
          <cell r="P1578" t="str">
            <v>USD</v>
          </cell>
        </row>
        <row r="1579">
          <cell r="A1579">
            <v>3010430</v>
          </cell>
          <cell r="B1579">
            <v>8351</v>
          </cell>
          <cell r="C1579" t="str">
            <v>PAD</v>
          </cell>
          <cell r="D1579">
            <v>43838</v>
          </cell>
          <cell r="E1579">
            <v>2020</v>
          </cell>
          <cell r="F1579">
            <v>1</v>
          </cell>
          <cell r="G1579" t="str">
            <v>COMPAÑIA MINERA CHUNGAR S.A.C.</v>
          </cell>
          <cell r="H1579" t="str">
            <v>ANIMON</v>
          </cell>
          <cell r="I1579" t="str">
            <v>PLAN AMBIENTAL DETALLADO DE LA U.E.A ANIMON</v>
          </cell>
          <cell r="J1579" t="str">
            <v>*190104&lt;br&gt;PASCO-PASCO-HUAYLLAY</v>
          </cell>
          <cell r="K1579" t="str">
            <v>*495&lt;br&gt;CHAMORRO BELLIDO CARMEN ROSA,*618&lt;br&gt;BERROSPI GALINDO ROSA CATHERINE,*617&lt;br&gt;QUISPE CLEMENTE, KARLA BRIGHITT</v>
          </cell>
          <cell r="L1579" t="str">
            <v>EVALUACIÓN</v>
          </cell>
          <cell r="O1579">
            <v>24592.77</v>
          </cell>
          <cell r="P1579" t="str">
            <v>USD</v>
          </cell>
        </row>
        <row r="1580">
          <cell r="A1580">
            <v>3010433</v>
          </cell>
          <cell r="B1580">
            <v>8383</v>
          </cell>
          <cell r="C1580" t="str">
            <v>PAD</v>
          </cell>
          <cell r="D1580">
            <v>43838</v>
          </cell>
          <cell r="E1580">
            <v>2020</v>
          </cell>
          <cell r="F1580">
            <v>1</v>
          </cell>
          <cell r="G1580" t="str">
            <v>COMPAÑIA MINERA CHUNGAR S.A.C.</v>
          </cell>
          <cell r="H1580" t="str">
            <v>ALPAMARCA</v>
          </cell>
          <cell r="I1580" t="str">
            <v>PLAN AMBIENTAL DETALLADO DE LA UNIDAD MINERA ALPAMARCA-PALLANGA</v>
          </cell>
          <cell r="J1580" t="str">
            <v>*120807&lt;br&gt;JUNIN-YAULI-SANTA BARBARA DE CARHUACAYAN</v>
          </cell>
          <cell r="K1580" t="str">
            <v>*1&lt;br&gt;ACEVEDO FERNANDEZ ELIAS,*683&lt;br&gt;LA ROSA ORBEZO NOHELIA THAIS,*676&lt;br&gt;VILLAR VASQUEZ MERCEDES DEL PILAR,*311&lt;br&gt;ROJAS VALLADARES, TANIA LUPE</v>
          </cell>
          <cell r="L1580" t="str">
            <v>EVALUACIÓN</v>
          </cell>
          <cell r="O1580">
            <v>248400</v>
          </cell>
          <cell r="P1580" t="str">
            <v>USD</v>
          </cell>
        </row>
        <row r="1581">
          <cell r="A1581">
            <v>3010435</v>
          </cell>
          <cell r="B1581">
            <v>8386</v>
          </cell>
          <cell r="C1581" t="str">
            <v>PAD</v>
          </cell>
          <cell r="D1581">
            <v>43838</v>
          </cell>
          <cell r="E1581">
            <v>2020</v>
          </cell>
          <cell r="F1581">
            <v>1</v>
          </cell>
          <cell r="G1581" t="str">
            <v>COMPAÑIA MINERA CHUNGAR S.A.C.</v>
          </cell>
          <cell r="H1581" t="str">
            <v>ISLAY</v>
          </cell>
          <cell r="I1581" t="str">
            <v>PLAN AMBIENTAL DETALLADO DE LA U.E.A ISLAY</v>
          </cell>
          <cell r="J1581" t="str">
            <v>*190104&lt;br&gt;PASCO-PASCO-HUAYLLAY</v>
          </cell>
          <cell r="K1581" t="str">
            <v>*221&lt;br&gt;SANGA YAMPASI WILSON WILFREDO,*687&lt;br&gt;CISNEROS PRADO ELIZABETH (Apoyo),*683&lt;br&gt;LA ROSA ORBEZO NOHELIA THAIS,*675&lt;br&gt;ESCATE AMPUERO CINTHYA LETICIA,*668&lt;br&gt;MEJIA ISIDRO JHONNY ANIVAL,*610&lt;br&gt;FARFAN REYES MIRIAM ELIZABETH</v>
          </cell>
          <cell r="L1581" t="str">
            <v>EVALUACIÓN</v>
          </cell>
          <cell r="O1581">
            <v>20253.509999999998</v>
          </cell>
          <cell r="P1581" t="str">
            <v>USD</v>
          </cell>
        </row>
        <row r="1582">
          <cell r="A1582">
            <v>3052499</v>
          </cell>
          <cell r="B1582">
            <v>8477</v>
          </cell>
          <cell r="C1582" t="str">
            <v>EIAsd</v>
          </cell>
          <cell r="D1582">
            <v>44028</v>
          </cell>
          <cell r="E1582">
            <v>2020</v>
          </cell>
          <cell r="F1582">
            <v>7</v>
          </cell>
          <cell r="G1582" t="str">
            <v>COMPAÑIA MINERA CHUNGAR S.A.C.</v>
          </cell>
          <cell r="H1582" t="str">
            <v>CARHUACAYÁN ZONA 2</v>
          </cell>
          <cell r="I1582" t="str">
            <v>MODIFICACIÓN DEL EIA-SD DEL PROYECTO DE EXPLORACIÓN CARHUACAYÁN</v>
          </cell>
          <cell r="J1582" t="str">
            <v>*120807&lt;br&gt;JUNIN-YAULI-SANTA BARBARA DE CARHUACAYAN</v>
          </cell>
          <cell r="K1582" t="str">
            <v>*1&lt;br&gt;ACEVEDO FERNANDEZ ELIAS,*695&lt;br&gt;BALLADARES ZEVALLOS CARMEN PAOLA,*684&lt;br&gt;MARTEL GORA MIGUEL LUIS,*677&lt;br&gt;SERVAN VARGAS MARIO,*676&lt;br&gt;VILLAR VASQUEZ MERCEDES DEL PILAR,*670&lt;br&gt;QUISPE HUAMAN JORGE LUIS,*669&lt;br&gt;PARAVECINO SANTIAGO MARILU,*311&lt;br&gt;ROJAS VALLADARES, TANIA LUPE,*25&lt;br&gt;PRADO VELASQUEZ ALFONSO</v>
          </cell>
          <cell r="L1582" t="str">
            <v>EVALUACIÓN</v>
          </cell>
          <cell r="O1582">
            <v>11123323</v>
          </cell>
          <cell r="P1582" t="str">
            <v>USD</v>
          </cell>
        </row>
        <row r="1583">
          <cell r="A1583">
            <v>3097500</v>
          </cell>
          <cell r="B1583">
            <v>8526</v>
          </cell>
          <cell r="C1583" t="str">
            <v>PC</v>
          </cell>
          <cell r="D1583">
            <v>44162</v>
          </cell>
          <cell r="E1583">
            <v>2020</v>
          </cell>
          <cell r="F1583">
            <v>11</v>
          </cell>
          <cell r="G1583" t="str">
            <v>COMPAÑIA MINERA CHUNGAR S.A.C.</v>
          </cell>
          <cell r="H1583" t="str">
            <v>ALPAMARCA</v>
          </cell>
          <cell r="I1583" t="str">
            <v>Actualización del Plan de Cierre de Minas de la Unidad Minera Alpamarca -Pallanga</v>
          </cell>
          <cell r="J1583" t="str">
            <v>*120807&lt;br&gt;JUNIN-YAULI-SANTA BARBARA DE CARHUACAYAN</v>
          </cell>
          <cell r="K1583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583" t="str">
            <v>EVALUACIÓN</v>
          </cell>
          <cell r="O1583">
            <v>0</v>
          </cell>
          <cell r="P1583" t="str">
            <v>USD</v>
          </cell>
        </row>
        <row r="1584">
          <cell r="A1584">
            <v>1331929</v>
          </cell>
          <cell r="B1584">
            <v>661</v>
          </cell>
          <cell r="C1584" t="str">
            <v>EIAsd</v>
          </cell>
          <cell r="D1584">
            <v>37113</v>
          </cell>
          <cell r="E1584">
            <v>2001</v>
          </cell>
          <cell r="F1584">
            <v>8</v>
          </cell>
          <cell r="G1584" t="str">
            <v>COMPAÑIA MINERA COBRE RR S.A.</v>
          </cell>
          <cell r="H1584" t="str">
            <v>CARLOS EMILIO</v>
          </cell>
          <cell r="I1584" t="str">
            <v>EXPLORACION</v>
          </cell>
          <cell r="J1584" t="str">
            <v>*150504&lt;br&gt;LIMA-CAÑETE-CERRO AZUL</v>
          </cell>
          <cell r="K1584" t="str">
            <v>*1&lt;br&gt;ACEVEDO FERNANDEZ ELIAS</v>
          </cell>
          <cell r="L1584" t="str">
            <v>APROBADO</v>
          </cell>
          <cell r="P1584" t="str">
            <v>USD</v>
          </cell>
        </row>
        <row r="1585">
          <cell r="A1585">
            <v>1234399</v>
          </cell>
          <cell r="B1585">
            <v>450</v>
          </cell>
          <cell r="C1585" t="str">
            <v>EIAsd</v>
          </cell>
          <cell r="D1585">
            <v>36306</v>
          </cell>
          <cell r="E1585">
            <v>1999</v>
          </cell>
          <cell r="F1585">
            <v>5</v>
          </cell>
          <cell r="G1585" t="str">
            <v>COMPAÑIA MINERA COIMOLACHE S.A.</v>
          </cell>
          <cell r="H1585" t="str">
            <v>TANTAHUATAY</v>
          </cell>
          <cell r="I1585" t="str">
            <v>EXPLORACION</v>
          </cell>
          <cell r="J1585" t="str">
            <v>*060703&lt;br&gt;CAJAMARCA-HUALGAYOC-HUALGAYOC</v>
          </cell>
          <cell r="K1585" t="str">
            <v>*29&lt;br&gt;ARCHIVO</v>
          </cell>
          <cell r="L1585" t="str">
            <v>APROBADO</v>
          </cell>
          <cell r="P1585" t="str">
            <v>USD</v>
          </cell>
        </row>
        <row r="1586">
          <cell r="A1586">
            <v>1409435</v>
          </cell>
          <cell r="B1586">
            <v>867</v>
          </cell>
          <cell r="C1586" t="str">
            <v>EIAsd</v>
          </cell>
          <cell r="D1586">
            <v>37736</v>
          </cell>
          <cell r="E1586">
            <v>2003</v>
          </cell>
          <cell r="F1586">
            <v>4</v>
          </cell>
          <cell r="G1586" t="str">
            <v>COMPAÑIA MINERA COIMOLACHE S.A.</v>
          </cell>
          <cell r="H1586" t="str">
            <v>TANTAHUATAY</v>
          </cell>
          <cell r="I1586" t="str">
            <v>AMPLIACIÓN DE LA EVALUACIÓN AMBIENTAL</v>
          </cell>
          <cell r="J1586" t="str">
            <v>*060703&lt;br&gt;CAJAMARCA-HUALGAYOC-HUALGAYOC</v>
          </cell>
          <cell r="K1586" t="str">
            <v>*1&lt;br&gt;ACEVEDO FERNANDEZ ELIAS</v>
          </cell>
          <cell r="L1586" t="str">
            <v>APROBADO</v>
          </cell>
          <cell r="P1586" t="str">
            <v>USD</v>
          </cell>
        </row>
        <row r="1587">
          <cell r="A1587">
            <v>1461755</v>
          </cell>
          <cell r="B1587">
            <v>1046</v>
          </cell>
          <cell r="C1587" t="str">
            <v>EIAsd</v>
          </cell>
          <cell r="D1587">
            <v>38089</v>
          </cell>
          <cell r="E1587">
            <v>2004</v>
          </cell>
          <cell r="F1587">
            <v>4</v>
          </cell>
          <cell r="G1587" t="str">
            <v>COMPAÑIA MINERA COIMOLACHE S.A.</v>
          </cell>
          <cell r="H1587" t="str">
            <v>TANTAHUATAY</v>
          </cell>
          <cell r="I1587" t="str">
            <v>MODIFICACIÓN DE CRONOGRAMA</v>
          </cell>
          <cell r="J1587" t="str">
            <v>*060703&lt;br&gt;CAJAMARCA-HUALGAYOC-HUALGAYOC</v>
          </cell>
          <cell r="K1587" t="str">
            <v>*1&lt;br&gt;ACEVEDO FERNANDEZ ELIAS</v>
          </cell>
          <cell r="L1587" t="str">
            <v>APROBADO</v>
          </cell>
          <cell r="P1587" t="str">
            <v>USD</v>
          </cell>
        </row>
        <row r="1588">
          <cell r="A1588">
            <v>1577742</v>
          </cell>
          <cell r="B1588">
            <v>1362</v>
          </cell>
          <cell r="C1588" t="str">
            <v>DIA</v>
          </cell>
          <cell r="D1588">
            <v>38698</v>
          </cell>
          <cell r="E1588">
            <v>2005</v>
          </cell>
          <cell r="F1588">
            <v>12</v>
          </cell>
          <cell r="G1588" t="str">
            <v>COMPAÑIA MINERA COIMOLACHE S.A.</v>
          </cell>
          <cell r="H1588" t="str">
            <v>TANTAHUATAY</v>
          </cell>
          <cell r="I1588" t="str">
            <v>TANTAHUATAY - SECTOR PEÑA DE LAS AGUILAS</v>
          </cell>
          <cell r="J1588" t="str">
            <v>*060703&lt;br&gt;CAJAMARCA-HUALGAYOC-HUALGAYOC</v>
          </cell>
          <cell r="K1588" t="str">
            <v>*1&lt;br&gt;ACEVEDO FERNANDEZ ELIAS</v>
          </cell>
          <cell r="L1588" t="str">
            <v>APROBADO</v>
          </cell>
          <cell r="P1588" t="str">
            <v>USD</v>
          </cell>
        </row>
        <row r="1589">
          <cell r="A1589">
            <v>1922315</v>
          </cell>
          <cell r="B1589">
            <v>2071</v>
          </cell>
          <cell r="C1589" t="str">
            <v>DIA</v>
          </cell>
          <cell r="D1589">
            <v>40067</v>
          </cell>
          <cell r="E1589">
            <v>2009</v>
          </cell>
          <cell r="F1589">
            <v>9</v>
          </cell>
          <cell r="G1589" t="str">
            <v>COMPAÑIA MINERA COIMOLACHE S.A.</v>
          </cell>
          <cell r="H1589" t="str">
            <v>TANTAHUATAY</v>
          </cell>
          <cell r="I1589" t="str">
            <v>TANTAHUATAY</v>
          </cell>
          <cell r="J1589" t="str">
            <v>*060703&lt;br&gt;CAJAMARCA-HUALGAYOC-HUALGAYOC</v>
          </cell>
          <cell r="K1589" t="str">
            <v>*8&lt;br&gt;BREÑA TORRES GRACIELA</v>
          </cell>
          <cell r="L1589" t="str">
            <v>NO PRESENTADO</v>
          </cell>
          <cell r="P1589" t="str">
            <v>USD</v>
          </cell>
        </row>
        <row r="1590">
          <cell r="A1590">
            <v>2294135</v>
          </cell>
          <cell r="B1590">
            <v>3916</v>
          </cell>
          <cell r="C1590" t="str">
            <v>DIA</v>
          </cell>
          <cell r="D1590">
            <v>41418</v>
          </cell>
          <cell r="E1590">
            <v>2013</v>
          </cell>
          <cell r="F1590">
            <v>5</v>
          </cell>
          <cell r="G1590" t="str">
            <v>COMPAÑIA MINERA COIMOLACHE S.A.</v>
          </cell>
          <cell r="H1590" t="str">
            <v>TANTAHUATAY</v>
          </cell>
          <cell r="I1590" t="str">
            <v>CUYUCPAMPA</v>
          </cell>
          <cell r="J1590" t="str">
            <v>*061104&lt;br&gt;CAJAMARCA-SAN MIGUEL-CATILLUC</v>
          </cell>
          <cell r="K1590" t="str">
            <v>*8&lt;br&gt;BREÑA TORRES GRACIELA,*310&lt;br&gt;ROSALES GONZALES LUIS ALBERTO,*179&lt;br&gt;ZEGARRA ANCAJIMA, ANA SOFIA</v>
          </cell>
          <cell r="L1590" t="str">
            <v>APROBADO&lt;br/&gt;NOTIFICADO A LA EMPRESA</v>
          </cell>
          <cell r="O1590">
            <v>1170346</v>
          </cell>
          <cell r="P1590" t="str">
            <v>USD</v>
          </cell>
        </row>
        <row r="1591">
          <cell r="A1591">
            <v>1524745</v>
          </cell>
          <cell r="B1591">
            <v>1239</v>
          </cell>
          <cell r="C1591" t="str">
            <v>EIAsd</v>
          </cell>
          <cell r="D1591">
            <v>38443</v>
          </cell>
          <cell r="E1591">
            <v>2005</v>
          </cell>
          <cell r="F1591">
            <v>4</v>
          </cell>
          <cell r="G1591" t="str">
            <v>COMPAÑIA MINERA COIMOLACHE S.A.</v>
          </cell>
          <cell r="H1591" t="str">
            <v>TANTAHUATAY</v>
          </cell>
          <cell r="I1591" t="str">
            <v>MODIFICACION DE CRONOGRAMA</v>
          </cell>
          <cell r="J1591" t="str">
            <v>*060703&lt;br&gt;CAJAMARCA-HUALGAYOC-HUALGAYOC</v>
          </cell>
          <cell r="K1591" t="str">
            <v>*1&lt;br&gt;ACEVEDO FERNANDEZ ELIAS</v>
          </cell>
          <cell r="L1591" t="str">
            <v>APROBADO&lt;br/&gt;NOTIFICADO A LA EMPRESA</v>
          </cell>
          <cell r="P1591" t="str">
            <v>USD</v>
          </cell>
        </row>
        <row r="1592">
          <cell r="A1592">
            <v>1591631</v>
          </cell>
          <cell r="B1592">
            <v>1392</v>
          </cell>
          <cell r="C1592" t="str">
            <v>EIAsd</v>
          </cell>
          <cell r="D1592">
            <v>38768</v>
          </cell>
          <cell r="E1592">
            <v>2006</v>
          </cell>
          <cell r="F1592">
            <v>2</v>
          </cell>
          <cell r="G1592" t="str">
            <v>COMPAÑIA MINERA COIMOLACHE S.A.</v>
          </cell>
          <cell r="H1592" t="str">
            <v>TANTAHUATAY</v>
          </cell>
          <cell r="I1592" t="str">
            <v>MODIFICACION DE CRONOGRAMA</v>
          </cell>
          <cell r="J1592" t="str">
            <v>*060703&lt;br&gt;CAJAMARCA-HUALGAYOC-HUALGAYOC</v>
          </cell>
          <cell r="K1592" t="str">
            <v>*1&lt;br&gt;ACEVEDO FERNANDEZ ELIAS</v>
          </cell>
          <cell r="L1592" t="str">
            <v>APROBADO</v>
          </cell>
          <cell r="P1592" t="str">
            <v>USD</v>
          </cell>
        </row>
        <row r="1593">
          <cell r="A1593">
            <v>1643233</v>
          </cell>
          <cell r="B1593">
            <v>1523</v>
          </cell>
          <cell r="C1593" t="str">
            <v>EIAsd</v>
          </cell>
          <cell r="D1593">
            <v>39007</v>
          </cell>
          <cell r="E1593">
            <v>2006</v>
          </cell>
          <cell r="F1593">
            <v>10</v>
          </cell>
          <cell r="G1593" t="str">
            <v>COMPAÑIA MINERA COIMOLACHE S.A.</v>
          </cell>
          <cell r="H1593" t="str">
            <v>TANTAHUATAY</v>
          </cell>
          <cell r="I1593" t="str">
            <v>MODIFICACION DE CRONOGRAMA</v>
          </cell>
          <cell r="J1593" t="str">
            <v>*060703&lt;br&gt;CAJAMARCA-HUALGAYOC-HUALGAYOC</v>
          </cell>
          <cell r="K1593" t="str">
            <v>*1&lt;br&gt;ACEVEDO FERNANDEZ ELIAS</v>
          </cell>
          <cell r="L1593" t="str">
            <v>APROBADO&lt;br/&gt;NOTIFICADO A LA EMPRESA</v>
          </cell>
          <cell r="P1593" t="str">
            <v>USD</v>
          </cell>
        </row>
        <row r="1594">
          <cell r="A1594">
            <v>1665258</v>
          </cell>
          <cell r="B1594">
            <v>1578</v>
          </cell>
          <cell r="C1594" t="str">
            <v>EIAsd</v>
          </cell>
          <cell r="D1594">
            <v>39108</v>
          </cell>
          <cell r="E1594">
            <v>2007</v>
          </cell>
          <cell r="F1594">
            <v>1</v>
          </cell>
          <cell r="G1594" t="str">
            <v>COMPAÑIA MINERA COIMOLACHE S.A.</v>
          </cell>
          <cell r="H1594" t="str">
            <v>TANTAHUATAY</v>
          </cell>
          <cell r="I1594" t="str">
            <v>MODIFICACION DE CRONOGRAMA</v>
          </cell>
          <cell r="J1594" t="str">
            <v>*060702&lt;br&gt;CAJAMARCA-HUALGAYOC-CHUGUR</v>
          </cell>
          <cell r="K1594" t="str">
            <v>*1&lt;br&gt;ACEVEDO FERNANDEZ ELIAS</v>
          </cell>
          <cell r="L1594" t="str">
            <v>APROBADO&lt;br/&gt;NOTIFICADO A LA EMPRESA</v>
          </cell>
          <cell r="P1594" t="str">
            <v>USD</v>
          </cell>
        </row>
        <row r="1595">
          <cell r="A1595">
            <v>1736313</v>
          </cell>
          <cell r="B1595">
            <v>1746</v>
          </cell>
          <cell r="C1595" t="str">
            <v>EIAsd</v>
          </cell>
          <cell r="D1595">
            <v>39402</v>
          </cell>
          <cell r="E1595">
            <v>2007</v>
          </cell>
          <cell r="F1595">
            <v>11</v>
          </cell>
          <cell r="G1595" t="str">
            <v>COMPAÑIA MINERA COIMOLACHE S.A.</v>
          </cell>
          <cell r="H1595" t="str">
            <v>TANTAHUATAY</v>
          </cell>
          <cell r="I1595" t="str">
            <v>EXPLORACION TANTAHUATAY MODIFICACIÓN</v>
          </cell>
          <cell r="J1595" t="str">
            <v>*060702&lt;br&gt;CAJAMARCA-HUALGAYOC-CHUGUR</v>
          </cell>
          <cell r="K1595" t="str">
            <v>*41&lt;br&gt;GUTIERREZ DANI</v>
          </cell>
          <cell r="L1595" t="str">
            <v>APROBADO&lt;br/&gt;NOTIFICADO A LA EMPRESA</v>
          </cell>
          <cell r="P1595" t="str">
            <v>USD</v>
          </cell>
        </row>
        <row r="1596">
          <cell r="A1596">
            <v>2381379</v>
          </cell>
          <cell r="B1596">
            <v>3071</v>
          </cell>
          <cell r="C1596" t="str">
            <v>ITS</v>
          </cell>
          <cell r="D1596">
            <v>41733</v>
          </cell>
          <cell r="E1596">
            <v>2014</v>
          </cell>
          <cell r="F1596">
            <v>4</v>
          </cell>
          <cell r="G1596" t="str">
            <v>COMPAÑIA MINERA COIMOLACHE S.A.</v>
          </cell>
          <cell r="H1596" t="str">
            <v>TANTAHUATAY</v>
          </cell>
          <cell r="I1596" t="str">
            <v>RECONOCIMIENTO GEOLOGICO EN EL SECTOR CIENAGA NORTE</v>
          </cell>
          <cell r="J1596" t="str">
            <v>*060703&lt;br&gt;CAJAMARCA-HUALGAYOC-HUALGAYOC,*061104&lt;br&gt;CAJAMARCA-SAN MIGUEL-CATILLUC,*060702&lt;br&gt;CAJAMARCA-HUALGAYOC-CHUGUR</v>
          </cell>
          <cell r="K1596" t="str">
            <v>*25&lt;br&gt;PRADO VELASQUEZ ALFONSO,*291&lt;br&gt;VALDIVIA COVEÑAS, LUIS ANGEL (APOYO),*284&lt;br&gt;LINARES ALVARADO, JOSE LUIS,*256&lt;br&gt;DEL SOLAR PALOMINO, PABEL,*217&lt;br&gt;CASTELO MAMANCHURA GUSTAVO JAVIER,*190&lt;br&gt;TIPULA MAMANI, RICHARD</v>
          </cell>
          <cell r="L1596" t="str">
            <v>CONFORME&lt;br/&gt;NOTIFICADO A LA EMPRESA</v>
          </cell>
          <cell r="M1596" t="str">
            <v>ResDirec-0266-2014/MEM-DGAAM</v>
          </cell>
          <cell r="N1596" t="str">
            <v>03/06/2014</v>
          </cell>
          <cell r="O1596">
            <v>0</v>
          </cell>
        </row>
        <row r="1597">
          <cell r="A1597">
            <v>2356352</v>
          </cell>
          <cell r="B1597">
            <v>4098</v>
          </cell>
          <cell r="C1597" t="str">
            <v>EIAsd</v>
          </cell>
          <cell r="D1597">
            <v>41647</v>
          </cell>
          <cell r="E1597">
            <v>2014</v>
          </cell>
          <cell r="F1597">
            <v>1</v>
          </cell>
          <cell r="G1597" t="str">
            <v>COMPAÑIA MINERA COIMOLACHE S.A.</v>
          </cell>
          <cell r="H1597" t="str">
            <v>TANTAHUATAY</v>
          </cell>
          <cell r="I1597" t="str">
            <v>CIENAGA SUR, MIRADOR NORTE, MIRADOR SUR Y TANTAHUATAY 4</v>
          </cell>
          <cell r="J1597" t="str">
            <v>*060702&lt;br&gt;CAJAMARCA-HUALGAYOC-CHUGUR</v>
          </cell>
          <cell r="K1597" t="str">
            <v>*142&lt;br&gt;VELASQUEZ CONTRERAS ANNIE (APOYO),*347&lt;br&gt;TENORIO MALDONADO, MARIO,*346&lt;br&gt;TIPULA MAMANI, RICHARD JOHNSON,*310&lt;br&gt;ROSALES GONZALES LUIS ALBERTO,*295&lt;br&gt;DIAZ BERRIOS ABEL,*286&lt;br&gt;MIYASIRO LÓPEZ, MARÍA,*284&lt;br&gt;LINARES ALVARADO, JOSE LUIS,*242&lt;br&gt;PASTRANA, MATEO,*227&lt;br&gt;BUSTAMANTE BECERRA JOSE LUIS,*217&lt;br&gt;CASTELO MAMANCHURA GUSTAVO JAVIER,*186&lt;br&gt;LUCEN BUSTAMANTE MARIELENA</v>
          </cell>
          <cell r="L1597" t="str">
            <v>APROBADO&lt;br/&gt;NOTIFICADO A LA EMPRESA</v>
          </cell>
          <cell r="M1597" t="str">
            <v>ResDirec-0402-2014/MEM-DGAAM</v>
          </cell>
          <cell r="N1597" t="str">
            <v>07/08/2014</v>
          </cell>
          <cell r="O1597">
            <v>408364</v>
          </cell>
          <cell r="P1597" t="str">
            <v>USD</v>
          </cell>
        </row>
        <row r="1598">
          <cell r="A1598">
            <v>1799004</v>
          </cell>
          <cell r="B1598">
            <v>4874</v>
          </cell>
          <cell r="C1598" t="str">
            <v>EIA</v>
          </cell>
          <cell r="D1598">
            <v>39637</v>
          </cell>
          <cell r="E1598">
            <v>2008</v>
          </cell>
          <cell r="F1598">
            <v>7</v>
          </cell>
          <cell r="G1598" t="str">
            <v>COMPAÑIA MINERA COIMOLACHE S.A.</v>
          </cell>
          <cell r="H1598" t="str">
            <v>TANTAHUATAY</v>
          </cell>
          <cell r="I1598" t="str">
            <v>EXPLOTACION TANTAHUANTAY</v>
          </cell>
          <cell r="J1598" t="str">
            <v>*060703&lt;br&gt;CAJAMARCA-HUALGAYOC-HUALGAYOC</v>
          </cell>
          <cell r="K1598" t="str">
            <v>*3&lt;br&gt;ALFARO LÓPEZ WUALTER</v>
          </cell>
          <cell r="L1598" t="str">
            <v>APROBADO&lt;br/&gt;NOTIFICADO A LA EMPRESA</v>
          </cell>
          <cell r="P1598" t="str">
            <v>USD</v>
          </cell>
        </row>
        <row r="1599">
          <cell r="A1599">
            <v>1854737</v>
          </cell>
          <cell r="B1599">
            <v>4916</v>
          </cell>
          <cell r="C1599" t="str">
            <v>EIA</v>
          </cell>
          <cell r="D1599">
            <v>39839</v>
          </cell>
          <cell r="E1599">
            <v>2009</v>
          </cell>
          <cell r="F1599">
            <v>1</v>
          </cell>
          <cell r="G1599" t="str">
            <v>COMPAÑIA MINERA COIMOLACHE S.A.</v>
          </cell>
          <cell r="H1599" t="str">
            <v>TANTAHUATAY</v>
          </cell>
          <cell r="I1599" t="str">
            <v>EIA DISTRIBUCION ELECTRICA MENOR A 30 MW(22,9 KV)  CERRO CORONA - TANTAHUATAY</v>
          </cell>
          <cell r="J1599" t="str">
            <v>*060703&lt;br&gt;CAJAMARCA-HUALGAYOC-HUALGAYOC</v>
          </cell>
          <cell r="K1599" t="str">
            <v>*3&lt;br&gt;ALFARO LÓPEZ WUALTER</v>
          </cell>
          <cell r="L1599" t="str">
            <v>DESISTIDO&lt;br/&gt;NOTIFICADO A LA EMPRESA</v>
          </cell>
          <cell r="P1599" t="str">
            <v>USD</v>
          </cell>
        </row>
        <row r="1600">
          <cell r="A1600">
            <v>2052225</v>
          </cell>
          <cell r="B1600">
            <v>5053</v>
          </cell>
          <cell r="C1600" t="str">
            <v>EIA</v>
          </cell>
          <cell r="D1600">
            <v>40532</v>
          </cell>
          <cell r="E1600">
            <v>2010</v>
          </cell>
          <cell r="F1600">
            <v>12</v>
          </cell>
          <cell r="G1600" t="str">
            <v>COMPAÑIA MINERA COIMOLACHE S.A.</v>
          </cell>
          <cell r="H1600" t="str">
            <v>TANTAHUATAY</v>
          </cell>
          <cell r="I1600" t="str">
            <v>ADECUACION A LOS ECAS MODIFICACION PMA</v>
          </cell>
          <cell r="J1600" t="str">
            <v>*060703&lt;br&gt;CAJAMARCA-HUALGAYOC-HUALGAYOC</v>
          </cell>
          <cell r="K1600" t="str">
            <v>*1&lt;br&gt;ACEVEDO FERNANDEZ ELIAS</v>
          </cell>
          <cell r="L1600" t="str">
            <v>DESAPROBADO</v>
          </cell>
          <cell r="P1600" t="str">
            <v>USD</v>
          </cell>
        </row>
        <row r="1601">
          <cell r="A1601">
            <v>2061305</v>
          </cell>
          <cell r="B1601">
            <v>5065</v>
          </cell>
          <cell r="C1601" t="str">
            <v>EIA</v>
          </cell>
          <cell r="D1601">
            <v>40563</v>
          </cell>
          <cell r="E1601">
            <v>2011</v>
          </cell>
          <cell r="F1601">
            <v>1</v>
          </cell>
          <cell r="G1601" t="str">
            <v>COMPAÑIA MINERA COIMOLACHE S.A.</v>
          </cell>
          <cell r="H1601" t="str">
            <v>TANTAHUATAY</v>
          </cell>
          <cell r="I1601" t="str">
            <v>AMPLIACION PROYECTO TANTAHUATAY CIENAGA NORTE</v>
          </cell>
          <cell r="J1601" t="str">
            <v>*060702&lt;br&gt;CAJAMARCA-HUALGAYOC-CHUGUR</v>
          </cell>
          <cell r="K1601" t="str">
            <v>*1&lt;br&gt;ACEVEDO FERNANDEZ ELIAS</v>
          </cell>
          <cell r="L1601" t="str">
            <v>APROBADO&lt;br/&gt;NOTIFICADO A LA EMPRESA</v>
          </cell>
          <cell r="P1601" t="str">
            <v>USD</v>
          </cell>
        </row>
        <row r="1602">
          <cell r="A1602">
            <v>2678405</v>
          </cell>
          <cell r="B1602">
            <v>5065</v>
          </cell>
          <cell r="C1602" t="str">
            <v>ITS</v>
          </cell>
          <cell r="D1602">
            <v>42769</v>
          </cell>
          <cell r="E1602">
            <v>2017</v>
          </cell>
          <cell r="F1602">
            <v>2</v>
          </cell>
          <cell r="G1602" t="str">
            <v>COMPAÑIA MINERA COIMOLACHE S.A.</v>
          </cell>
          <cell r="H1602" t="str">
            <v>TANTAHUATAY</v>
          </cell>
          <cell r="I1602" t="str">
            <v>AMPLIACION PROYECTO TANTAHUATAY CIENAGA NORTE, CAPACIDAD 60 000 TMD</v>
          </cell>
          <cell r="J1602" t="str">
            <v>*060703&lt;br&gt;CAJAMARCA-HUALGAYOC-HUALGAYOC,*060702&lt;br&gt;CAJAMARCA-HUALGAYOC-CHUGUR</v>
          </cell>
          <cell r="K1602" t="str">
            <v>*25&lt;br&gt;PRADO VELASQUEZ ALFONSO,*416&lt;br&gt;ZZ_SENACE BREÑA TORRES, MILVA GRACIELA,*310&lt;br&gt;ROSALES GONZALES LUIS ALBERTO</v>
          </cell>
          <cell r="L1602" t="str">
            <v>DESISTIDO</v>
          </cell>
          <cell r="O1602">
            <v>38500467.57</v>
          </cell>
        </row>
        <row r="1603">
          <cell r="A1603">
            <v>2225249</v>
          </cell>
          <cell r="B1603">
            <v>5187</v>
          </cell>
          <cell r="C1603" t="str">
            <v>EIA</v>
          </cell>
          <cell r="D1603">
            <v>41150</v>
          </cell>
          <cell r="E1603">
            <v>2012</v>
          </cell>
          <cell r="F1603">
            <v>8</v>
          </cell>
          <cell r="G1603" t="str">
            <v>COMPAÑIA MINERA COIMOLACHE S.A.</v>
          </cell>
          <cell r="H1603" t="str">
            <v>TANTAHUATAY</v>
          </cell>
          <cell r="I1603" t="str">
            <v>PLAN INTEGRAL LMP Y ECA MODIFICACION DE EIA UNIDAD TANTAHUATAY</v>
          </cell>
          <cell r="J1603" t="str">
            <v>*060703&lt;br&gt;CAJAMARCA-HUALGAYOC-HUALGAYOC</v>
          </cell>
          <cell r="K1603" t="str">
            <v>*18&lt;br&gt;HUARINO CHURA LUIS</v>
          </cell>
          <cell r="L1603" t="str">
            <v>IMPROCEDENTE&lt;br/&gt;NOTIFICADO A LA EMPRESA</v>
          </cell>
          <cell r="P1603" t="str">
            <v>USD</v>
          </cell>
        </row>
        <row r="1604">
          <cell r="A1604">
            <v>2272589</v>
          </cell>
          <cell r="B1604">
            <v>5259</v>
          </cell>
          <cell r="C1604" t="str">
            <v>EIA</v>
          </cell>
          <cell r="D1604">
            <v>41337</v>
          </cell>
          <cell r="E1604">
            <v>2013</v>
          </cell>
          <cell r="F1604">
            <v>3</v>
          </cell>
          <cell r="G1604" t="str">
            <v>COMPAÑIA MINERA COIMOLACHE S.A.</v>
          </cell>
          <cell r="H1604" t="str">
            <v>TANTAHUATAY</v>
          </cell>
          <cell r="I1604" t="str">
            <v xml:space="preserve">MODIFICACION TANTAHUATAY CIENAGA NORTE, AMPLIACION HASTA 30000 TMD </v>
          </cell>
          <cell r="J1604" t="str">
            <v>*060703&lt;br&gt;CAJAMARCA-HUALGAYOC-HUALGAYOC</v>
          </cell>
          <cell r="K1604" t="str">
            <v>*18&lt;br&gt;HUARINO CHURA LUIS</v>
          </cell>
          <cell r="L1604" t="str">
            <v>APROBADO&lt;br/&gt;NOTIFICADO A LA EMPRESA</v>
          </cell>
          <cell r="M1604" t="str">
            <v>ResDirec-0517-2014/MEM-DGAAM</v>
          </cell>
          <cell r="N1604" t="str">
            <v>14/10/2014</v>
          </cell>
          <cell r="P1604" t="str">
            <v>USD</v>
          </cell>
        </row>
        <row r="1605">
          <cell r="A1605">
            <v>2431410</v>
          </cell>
          <cell r="B1605">
            <v>5259</v>
          </cell>
          <cell r="C1605" t="str">
            <v>ITS</v>
          </cell>
          <cell r="D1605">
            <v>41893</v>
          </cell>
          <cell r="E1605">
            <v>2014</v>
          </cell>
          <cell r="F1605">
            <v>9</v>
          </cell>
          <cell r="G1605" t="str">
            <v>COMPAÑIA MINERA COIMOLACHE S.A.</v>
          </cell>
          <cell r="H1605" t="str">
            <v>TANTAHUATAY</v>
          </cell>
          <cell r="I1605" t="str">
            <v>MODIFICACION TANTAHUATAY CIENAGA NORTE, AMPLIACION DE LA CAPACIDAD DE PRODUCCION A 36000 TMD.</v>
          </cell>
          <cell r="J1605" t="str">
            <v>*060703&lt;br&gt;CAJAMARCA-HUALGAYOC-HUALGAYOC,*061104&lt;br&gt;CAJAMARCA-SAN MIGUEL-CATILLUC,*060702&lt;br&gt;CAJAMARCA-HUALGAYOC-CHUGUR</v>
          </cell>
          <cell r="K1605" t="str">
            <v>*3&lt;br&gt;ALFARO LÓPEZ WUALTER,*277&lt;br&gt;PADILLA VILLAR, FERNANDO JORGE (APOYO),*274&lt;br&gt;LOPEZ FLORES, ROSSANA,*221&lt;br&gt;SANGA YAMPASI WILSON WILFREDO,*219&lt;br&gt;HUARINO CHURA LUIS ANTONIO</v>
          </cell>
          <cell r="L1605" t="str">
            <v>DESISTIDO&lt;br/&gt;NOTIFICADO A LA EMPRESA</v>
          </cell>
          <cell r="M1605" t="str">
            <v>ResDirec-0517-2014/MEM-DGAAM</v>
          </cell>
          <cell r="N1605" t="str">
            <v>14/10/2014</v>
          </cell>
          <cell r="O1605">
            <v>0</v>
          </cell>
        </row>
        <row r="1606">
          <cell r="A1606">
            <v>2441579</v>
          </cell>
          <cell r="B1606">
            <v>5484</v>
          </cell>
          <cell r="C1606" t="str">
            <v>EIA-d</v>
          </cell>
          <cell r="D1606">
            <v>41933</v>
          </cell>
          <cell r="E1606">
            <v>2014</v>
          </cell>
          <cell r="F1606">
            <v>10</v>
          </cell>
          <cell r="G1606" t="str">
            <v>COMPAÑIA MINERA COIMOLACHE S.A.</v>
          </cell>
          <cell r="H1606" t="str">
            <v>TANTAHUATAY</v>
          </cell>
          <cell r="I1606" t="str">
            <v>MODIFICACION DEL EIA DE LA UNIDAD TANTAHUATAY</v>
          </cell>
          <cell r="K1606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1606" t="str">
            <v>APROBADO</v>
          </cell>
          <cell r="P1606" t="str">
            <v>USD</v>
          </cell>
        </row>
        <row r="1607">
          <cell r="A1607">
            <v>2443171</v>
          </cell>
          <cell r="B1607">
            <v>5526</v>
          </cell>
          <cell r="C1607" t="str">
            <v>ITS</v>
          </cell>
          <cell r="D1607">
            <v>41940</v>
          </cell>
          <cell r="E1607">
            <v>2014</v>
          </cell>
          <cell r="F1607">
            <v>10</v>
          </cell>
          <cell r="G1607" t="str">
            <v>COMPAÑIA MINERA COIMOLACHE S.A.</v>
          </cell>
          <cell r="H1607" t="str">
            <v>TANTAHUATAY</v>
          </cell>
          <cell r="I1607" t="str">
            <v xml:space="preserve">MODIFICACION TANTAHUATAY CIENAGA NORTE, AMPLIACION HASTA 30000 TMD </v>
          </cell>
          <cell r="J1607" t="str">
            <v>*060703&lt;br&gt;CAJAMARCA-HUALGAYOC-HUALGAYOC,*061104&lt;br&gt;CAJAMARCA-SAN MIGUEL-CATILLUC,*060702&lt;br&gt;CAJAMARCA-HUALGAYOC-CHUGUR</v>
          </cell>
          <cell r="K1607" t="str">
            <v>*3&lt;br&gt;ALFARO LÓPEZ WUALTER,*313&lt;br&gt;LOPEZ FLORES, ROSSANA,*307&lt;br&gt;PEREZ SOLIS, EVELYN ENA,*277&lt;br&gt;PADILLA VILLAR, FERNANDO JORGE (APOYO),*274&lt;br&gt;LOPEZ FLORES, ROSSANA,*233&lt;br&gt;MESIAS CASTRO, JACKSON,*221&lt;br&gt;SANGA YAMPASI WILSON WILFREDO,*219&lt;br&gt;HUARINO CHURA LUIS ANTONIO</v>
          </cell>
          <cell r="L1607" t="str">
            <v>CONFORME&lt;br/&gt;NOTIFICADO A LA EMPRESA</v>
          </cell>
          <cell r="M1607" t="str">
            <v>ResDirec-0600-2014/MEM-DGAAM</v>
          </cell>
          <cell r="N1607" t="str">
            <v>10/12/2014</v>
          </cell>
          <cell r="O1607">
            <v>5504000</v>
          </cell>
        </row>
        <row r="1608">
          <cell r="A1608">
            <v>2477646</v>
          </cell>
          <cell r="B1608">
            <v>5718</v>
          </cell>
          <cell r="C1608" t="str">
            <v>ITS</v>
          </cell>
          <cell r="D1608">
            <v>42067</v>
          </cell>
          <cell r="E1608">
            <v>2015</v>
          </cell>
          <cell r="F1608">
            <v>3</v>
          </cell>
          <cell r="G1608" t="str">
            <v>COMPAÑIA MINERA COIMOLACHE S.A.</v>
          </cell>
          <cell r="H1608" t="str">
            <v>TANTAHUATAY</v>
          </cell>
          <cell r="I1608" t="str">
            <v xml:space="preserve">MODIFICACION TANTAHUATAY CIENAGA NORTE, AMPLIACION HASTA 30000 TMD </v>
          </cell>
          <cell r="J1608" t="str">
            <v>*060703&lt;br&gt;CAJAMARCA-HUALGAYOC-HUALGAYOC,*061104&lt;br&gt;CAJAMARCA-SAN MIGUEL-CATILLUC,*060702&lt;br&gt;CAJAMARCA-HUALGAYOC-CHUGUR</v>
          </cell>
          <cell r="K1608" t="str">
            <v>*219&lt;br&gt;HUARINO CHURA LUIS ANTONIO,*313&lt;br&gt;LOPEZ FLORES, ROSSANA,*288&lt;br&gt;RUESTA RUIZ, PEDRO,*277&lt;br&gt;PADILLA VILLAR, FERNANDO JORGE (APOYO),*221&lt;br&gt;SANGA YAMPASI WILSON WILFREDO</v>
          </cell>
          <cell r="L1608" t="str">
            <v>CONFORME&lt;br/&gt;NOTIFICADO A LA EMPRESA</v>
          </cell>
          <cell r="M1608" t="str">
            <v>ResDirec-0173-2015/MEM-DGAAM</v>
          </cell>
          <cell r="N1608" t="str">
            <v>22/04/2015</v>
          </cell>
          <cell r="O1608">
            <v>0</v>
          </cell>
        </row>
        <row r="1609">
          <cell r="A1609">
            <v>2556989</v>
          </cell>
          <cell r="B1609">
            <v>5947</v>
          </cell>
          <cell r="C1609" t="str">
            <v>EIA-d</v>
          </cell>
          <cell r="D1609">
            <v>42339</v>
          </cell>
          <cell r="E1609">
            <v>2015</v>
          </cell>
          <cell r="F1609">
            <v>12</v>
          </cell>
          <cell r="G1609" t="str">
            <v>COMPAÑIA MINERA COIMOLACHE S.A.</v>
          </cell>
          <cell r="H1609" t="str">
            <v>TANTAHUATAY</v>
          </cell>
          <cell r="I1609" t="str">
            <v>Segunda Modificación del Estudio de Impacto Ambiental de Tan</v>
          </cell>
          <cell r="J1609" t="str">
            <v>*060702&lt;br&gt;CAJAMARCA-HUALGAYOC-CHUGUR,*060703&lt;br&gt;CAJAMARCA-HUALGAYOC-HUALGAYOC</v>
          </cell>
          <cell r="K1609" t="str">
            <v>*2&lt;br&gt;ACOSTA ARCE MICHAEL,*404&lt;br&gt;ROBLADILLO HUANCA, EDGARDO MANFREDO,*397&lt;br&gt;SALDAÑA MELGAREJO, HEINER (APOYO),*348&lt;br&gt;PEREZ SOLIS, EVELYN ENA,*340&lt;br&gt;REYES UBILLUS ISMAEL,*313&lt;br&gt;LOPEZ FLORES, ROSSANA,*295&lt;br&gt;DIAZ BERRIOS ABEL,*288&lt;br&gt;RUESTA RUIZ, PEDRO,*221&lt;br&gt;SANGA YAMPASI WILSON WILFREDO,*219&lt;br&gt;HUARINO CHURA LUIS ANTONIO,*25&lt;br&gt;PRADO VELASQUEZ ALFONSO,*3&lt;br&gt;ALFARO LÓPEZ WUALTER</v>
          </cell>
          <cell r="L1609" t="str">
            <v>APROBADO&lt;br/&gt;NOTIFICADO A LA EMPRESA</v>
          </cell>
          <cell r="M1609" t="str">
            <v>ResDirec-0311-2016/MEM-DGAAM</v>
          </cell>
          <cell r="N1609" t="str">
            <v>26/10/2016</v>
          </cell>
          <cell r="O1609">
            <v>230000000</v>
          </cell>
          <cell r="P1609" t="str">
            <v>USD</v>
          </cell>
        </row>
        <row r="1610">
          <cell r="A1610">
            <v>2545167</v>
          </cell>
          <cell r="B1610">
            <v>6050</v>
          </cell>
          <cell r="C1610" t="str">
            <v>ITS</v>
          </cell>
          <cell r="D1610">
            <v>42297</v>
          </cell>
          <cell r="E1610">
            <v>2015</v>
          </cell>
          <cell r="F1610">
            <v>10</v>
          </cell>
          <cell r="G1610" t="str">
            <v>COMPAÑIA MINERA COIMOLACHE S.A.</v>
          </cell>
          <cell r="H1610" t="str">
            <v>TANTAHUATAY</v>
          </cell>
          <cell r="I1610" t="str">
            <v>INFORME TECNICO SUSTENTATORIO DE LA MODIFICACION Y REUBICACION DE COMPONENTES AUXILIARES: RAMPA DE DESCARGAA Y DEPOSITO DE MATERIAL ORGANICO TIWINZA Y ALMACEN GENERAL</v>
          </cell>
          <cell r="J1610" t="str">
            <v>*060703&lt;br&gt;CAJAMARCA-HUALGAYOC-HUALGAYOC,*061104&lt;br&gt;CAJAMARCA-SAN MIGUEL-CATILLUC,*060702&lt;br&gt;CAJAMARCA-HUALGAYOC-CHUGUR</v>
          </cell>
          <cell r="K1610" t="str">
            <v>*2&lt;br&gt;ACOSTA ARCE MICHAEL,*313&lt;br&gt;LOPEZ FLORES, ROSSANA,*308&lt;br&gt;CCOYLLO FLORES LILIANA (APOYO),*295&lt;br&gt;DIAZ BERRIOS ABEL,*221&lt;br&gt;SANGA YAMPASI WILSON WILFREDO,*219&lt;br&gt;HUARINO CHURA LUIS ANTONIO,*25&lt;br&gt;PRADO VELASQUEZ ALFONSO,*3&lt;br&gt;ALFARO LÓPEZ WUALTER</v>
          </cell>
          <cell r="L1610" t="str">
            <v>CONFORME&lt;br/&gt;NOTIFICADO A LA EMPRESA</v>
          </cell>
          <cell r="M1610" t="str">
            <v>ResDirec-0038-2016/MEM-DGAAM</v>
          </cell>
          <cell r="N1610" t="str">
            <v>02/02/2016</v>
          </cell>
          <cell r="O1610">
            <v>5087095</v>
          </cell>
        </row>
        <row r="1611">
          <cell r="A1611">
            <v>1626708</v>
          </cell>
          <cell r="B1611">
            <v>6346</v>
          </cell>
          <cell r="C1611" t="str">
            <v>PC</v>
          </cell>
          <cell r="D1611">
            <v>38945</v>
          </cell>
          <cell r="E1611">
            <v>2006</v>
          </cell>
          <cell r="F1611">
            <v>8</v>
          </cell>
          <cell r="G1611" t="str">
            <v>COMPAÑIA MINERA COIMOLACHE S.A.</v>
          </cell>
          <cell r="H1611" t="str">
            <v>TANTAHUATAY</v>
          </cell>
          <cell r="J1611" t="str">
            <v>*060703&lt;br&gt;CAJAMARCA-HUALGAYOC-HUALGAYOC</v>
          </cell>
          <cell r="K1611" t="str">
            <v>*13&lt;br&gt;DOLORES CAMONES SANTIAGO</v>
          </cell>
          <cell r="L1611" t="str">
            <v>APROBADO&lt;br/&gt;NOTIFICADO A LA EMPRESA</v>
          </cell>
          <cell r="P1611" t="str">
            <v>USD</v>
          </cell>
        </row>
        <row r="1612">
          <cell r="A1612">
            <v>2637561</v>
          </cell>
          <cell r="B1612">
            <v>6375</v>
          </cell>
          <cell r="C1612" t="str">
            <v>ITS</v>
          </cell>
          <cell r="D1612">
            <v>42620</v>
          </cell>
          <cell r="E1612">
            <v>2016</v>
          </cell>
          <cell r="F1612">
            <v>9</v>
          </cell>
          <cell r="G1612" t="str">
            <v>COMPAÑIA MINERA COIMOLACHE S.A.</v>
          </cell>
          <cell r="H1612" t="str">
            <v>TANTAHUATAY</v>
          </cell>
          <cell r="I1612" t="str">
            <v>PRIMER ITS DEL PROYECTO DE EXPLORACION DE CIENAGA SUR, MIRADOR NORTE, MIRADOR SUR Y TANTAHUATAY 4</v>
          </cell>
          <cell r="J1612" t="str">
            <v>*060702&lt;br&gt;CAJAMARCA-HUALGAYOC-CHUGUR</v>
          </cell>
          <cell r="K1612" t="str">
            <v>*284&lt;br&gt;LINARES ALVARADO, JOSE LUIS,*346&lt;br&gt;TIPULA MAMANI, RICHARD JOHNSON,*342&lt;br&gt;VARGAS MARTINEZ, YOSLY VIRGINIA,*310&lt;br&gt;ROSALES GONZALES LUIS ALBERTO</v>
          </cell>
          <cell r="L1612" t="str">
            <v>CONFORME&lt;br/&gt;NOTIFICADO A LA EMPRESA</v>
          </cell>
          <cell r="M1612" t="str">
            <v>ResDirec-0008-2017/MEM-DGAAM</v>
          </cell>
          <cell r="N1612" t="str">
            <v>10/01/2017</v>
          </cell>
          <cell r="O1612">
            <v>82600</v>
          </cell>
        </row>
        <row r="1613">
          <cell r="A1613">
            <v>2002248</v>
          </cell>
          <cell r="B1613">
            <v>6451</v>
          </cell>
          <cell r="C1613" t="str">
            <v>PC</v>
          </cell>
          <cell r="D1613">
            <v>40351</v>
          </cell>
          <cell r="E1613">
            <v>2010</v>
          </cell>
          <cell r="F1613">
            <v>6</v>
          </cell>
          <cell r="G1613" t="str">
            <v>COMPAÑIA MINERA COIMOLACHE S.A.</v>
          </cell>
          <cell r="H1613" t="str">
            <v>TANTAHUATAY</v>
          </cell>
          <cell r="I1613" t="str">
            <v>CIERRE DE PROYECTO TANTAHUATAY</v>
          </cell>
          <cell r="J1613" t="str">
            <v>*060703&lt;br&gt;CAJAMARCA-HUALGAYOC-HUALGAYOC</v>
          </cell>
          <cell r="K1613" t="str">
            <v>*128&lt;br&gt;ESTELA SILVA MELANIO</v>
          </cell>
          <cell r="L1613" t="str">
            <v>APROBADO&lt;br/&gt;NOTIFICADO A LA EMPRESA</v>
          </cell>
          <cell r="M1613" t="str">
            <v>ResDirec-0050-2017/MEM-DGAAM</v>
          </cell>
          <cell r="N1613" t="str">
            <v>20/02/2017</v>
          </cell>
          <cell r="P1613" t="str">
            <v>USD</v>
          </cell>
        </row>
        <row r="1614">
          <cell r="A1614" t="str">
            <v>00544-2017</v>
          </cell>
          <cell r="B1614">
            <v>6459</v>
          </cell>
          <cell r="C1614" t="str">
            <v>ITS</v>
          </cell>
          <cell r="D1614">
            <v>42773</v>
          </cell>
          <cell r="E1614">
            <v>2017</v>
          </cell>
          <cell r="F1614">
            <v>2</v>
          </cell>
          <cell r="G1614" t="str">
            <v>COMPAÑIA MINERA COIMOLACHE S.A.</v>
          </cell>
          <cell r="H1614" t="str">
            <v>TANTAHUATAY</v>
          </cell>
          <cell r="I1614" t="str">
            <v>Primer Informe Técnico Sustentatorio de la Segunda Modificación del Estudio de Impacto Ambiental detallado del Proyecto Tantahuatay-Ciénaga Norte, hasta una ampliación de 60,000 TMD</v>
          </cell>
          <cell r="J1614" t="str">
            <v>*060703&lt;br&gt;CAJAMARCA-HUALGAYOC-HUALGAYOC,*060702&lt;br&gt;CAJAMARCA-HUALGAYOC-CHUGUR</v>
          </cell>
          <cell r="K1614" t="str">
            <v>*413&lt;br&gt;ZZ_SENACE ATARAMA MORI,DANNY EDUARDO,*489&lt;br&gt;ZZ_SENACE TREJO PANTOJA, CYNTHIA KELLY,*452&lt;br&gt;ZZ_SENACE GONZALES PAREDES, LUIS ANTONIO,*416&lt;br&gt;ZZ_SENACE BREÑA TORRES, MILVA GRACIELA,*415&lt;br&gt;ZZ_SENACE BEATRIZ HUAMANI PAUCCARA,*414&lt;br&gt;ZZ_SENACE LUCEN BUSTAMANTE, MARIELENA NEREYDA</v>
          </cell>
          <cell r="L1614" t="str">
            <v>CONFORME&lt;br/&gt;NOTIFICADO A LA EMPRESA</v>
          </cell>
          <cell r="O1614">
            <v>38500467.57</v>
          </cell>
        </row>
        <row r="1615">
          <cell r="A1615" t="str">
            <v>03819-2017</v>
          </cell>
          <cell r="B1615">
            <v>6630</v>
          </cell>
          <cell r="C1615" t="str">
            <v>ITS</v>
          </cell>
          <cell r="D1615">
            <v>42950</v>
          </cell>
          <cell r="E1615">
            <v>2017</v>
          </cell>
          <cell r="F1615">
            <v>8</v>
          </cell>
          <cell r="G1615" t="str">
            <v>COMPAÑIA MINERA COIMOLACHE S.A.</v>
          </cell>
          <cell r="H1615" t="str">
            <v>TANTAHUATAY</v>
          </cell>
          <cell r="I1615" t="str">
            <v>Segundo Informe Técnico Sustentatorio de la Segunda Modificación del Estudio de Impacto Ambiental detallado del Proyecto Tantahuatay-Ciénaga Norte, hasta una ampliación de 60000 TMD</v>
          </cell>
          <cell r="J1615" t="str">
            <v>*060703&lt;br&gt;CAJAMARCA-HUALGAYOC-HUALGAYOC,*060000&lt;br&gt;CAJAMARCA----,*060700&lt;br&gt;CAJAMARCA-HUALGAYOC--,*060702&lt;br&gt;CAJAMARCA-HUALGAYOC-CHUGUR</v>
          </cell>
          <cell r="K1615" t="str">
            <v>*416&lt;br&gt;ZZ_SENACE BREÑA TORRES, MILVA GRACIELA,*545&lt;br&gt;YOSLY VIRGINIA VARGAS MART¿NEZ,*487&lt;br&gt;ZZ_SENACE SILVA ELIZALDE, ARTURO,*482&lt;br&gt;ZZ_SENACE MARTEL GORA, MIGUEL LUIS,*479&lt;br&gt;ZZ_SENACE  BORJAS ALCANTARA, DAVID VICTOR</v>
          </cell>
          <cell r="L1615" t="str">
            <v>CONFORME&lt;br/&gt;NOTIFICADO A LA EMPRESA</v>
          </cell>
          <cell r="O1615">
            <v>30961355.899999999</v>
          </cell>
        </row>
        <row r="1616">
          <cell r="A1616">
            <v>2361492</v>
          </cell>
          <cell r="B1616">
            <v>6680</v>
          </cell>
          <cell r="C1616" t="str">
            <v>PC</v>
          </cell>
          <cell r="D1616">
            <v>41662</v>
          </cell>
          <cell r="E1616">
            <v>2014</v>
          </cell>
          <cell r="F1616">
            <v>1</v>
          </cell>
          <cell r="G1616" t="str">
            <v>COMPAÑIA MINERA COIMOLACHE S.A.</v>
          </cell>
          <cell r="H1616" t="str">
            <v>TANTAHUATAY</v>
          </cell>
          <cell r="I1616" t="str">
            <v>MODIFICACION DE PLAN DE CIERRE DE MINAS DE LA UNIDAD MINERA DE TANTAHUATAY</v>
          </cell>
          <cell r="J1616" t="str">
            <v>*060703&lt;br&gt;CAJAMARCA-HUALGAYOC-HUALGAYOC</v>
          </cell>
          <cell r="K1616" t="str">
            <v>*21&lt;br&gt;PAREDES PACHECO RUFO</v>
          </cell>
          <cell r="L1616" t="str">
            <v>APROBADO&lt;br/&gt;NOTIFICADO A LA EMPRESA</v>
          </cell>
          <cell r="P1616" t="str">
            <v>USD</v>
          </cell>
        </row>
        <row r="1617">
          <cell r="A1617">
            <v>2503564</v>
          </cell>
          <cell r="B1617">
            <v>6756</v>
          </cell>
          <cell r="C1617" t="str">
            <v>PC</v>
          </cell>
          <cell r="D1617">
            <v>42160</v>
          </cell>
          <cell r="E1617">
            <v>2015</v>
          </cell>
          <cell r="F1617">
            <v>6</v>
          </cell>
          <cell r="G1617" t="str">
            <v>COMPAÑIA MINERA COIMOLACHE S.A.</v>
          </cell>
          <cell r="H1617" t="str">
            <v>TANTAHUATAY</v>
          </cell>
          <cell r="I1617" t="str">
            <v>ACTUALIZACION DEL PLAN DE CIERRE DE LA UNIDAD MINERA TANTAHUATAY</v>
          </cell>
          <cell r="J1617" t="str">
            <v>*060703&lt;br&gt;CAJAMARCA-HUALGAYOC-HUALGAYOC</v>
          </cell>
          <cell r="K1617" t="str">
            <v>*24&lt;br&gt;PORTILLA CORNEJO MATEO</v>
          </cell>
          <cell r="L1617" t="str">
            <v>APROBADO</v>
          </cell>
          <cell r="P1617" t="str">
            <v>USD</v>
          </cell>
        </row>
        <row r="1618">
          <cell r="A1618" t="str">
            <v>M-ITS-00144-2018</v>
          </cell>
          <cell r="B1618">
            <v>6936</v>
          </cell>
          <cell r="C1618" t="str">
            <v>ITS</v>
          </cell>
          <cell r="D1618">
            <v>43267</v>
          </cell>
          <cell r="E1618">
            <v>2018</v>
          </cell>
          <cell r="F1618">
            <v>6</v>
          </cell>
          <cell r="G1618" t="str">
            <v>COMPAÑIA MINERA COIMOLACHE S.A.</v>
          </cell>
          <cell r="H1618" t="str">
            <v>TANTAHUATAY</v>
          </cell>
          <cell r="I1618" t="str">
            <v>TERCER INFORME TÉCNICO SUSTENTATORIO DE LA SEGUNDA MODIFICACIÓN DEL ESTUDIO DE IMPACTO AMBIENTAL DETALLADO DEL PROYECTO TANTAHUATAY-CIÉNAGA NORTE, HASTA UNA AMPLIACIÓN DE 60000 TMD</v>
          </cell>
          <cell r="J1618" t="str">
            <v>*060703&lt;br&gt;CAJAMARCA-HUALGAYOC-HUALGAYOC,*060702&lt;br&gt;CAJAMARCA-HUALGAYOC-CHUGUR</v>
          </cell>
          <cell r="K1618" t="str">
            <v>*413&lt;br&gt;ZZ_SENACE ATARAMA MORI,DANNY EDUARDO,*575&lt;br&gt;DELGADO POSTIGO PERCY,*574&lt;br&gt;JOSE ALEJANDRO ZEGARRA</v>
          </cell>
          <cell r="L1618" t="str">
            <v>CONFORME&lt;br/&gt;NOTIFICADO A LA EMPRESA</v>
          </cell>
          <cell r="O1618">
            <v>0</v>
          </cell>
        </row>
        <row r="1619">
          <cell r="A1619" t="str">
            <v>01753-2017</v>
          </cell>
          <cell r="B1619">
            <v>7148</v>
          </cell>
          <cell r="C1619" t="str">
            <v>EIA-d</v>
          </cell>
          <cell r="D1619">
            <v>42849</v>
          </cell>
          <cell r="E1619">
            <v>2017</v>
          </cell>
          <cell r="F1619">
            <v>4</v>
          </cell>
          <cell r="G1619" t="str">
            <v>COMPAÑIA MINERA COIMOLACHE S.A.</v>
          </cell>
          <cell r="H1619" t="str">
            <v>TANTAHUATAY</v>
          </cell>
          <cell r="I1619" t="str">
            <v>TERCERA MODIFICACION DEL ESTUDIO DE IMPACTO AMBIENTAL DE TANTAHUATAY</v>
          </cell>
          <cell r="K1619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GRACIELA,*415&lt;br&gt;ZZ_SENACE BEATRIZ HUAMANI PAUCCARA</v>
          </cell>
          <cell r="L1619" t="str">
            <v>APROBADO</v>
          </cell>
          <cell r="O1619">
            <v>0</v>
          </cell>
          <cell r="P1619" t="str">
            <v>USD</v>
          </cell>
        </row>
        <row r="1620">
          <cell r="A1620">
            <v>2704682</v>
          </cell>
          <cell r="B1620">
            <v>7167</v>
          </cell>
          <cell r="C1620" t="str">
            <v>EIAsd</v>
          </cell>
          <cell r="D1620">
            <v>42866</v>
          </cell>
          <cell r="E1620">
            <v>2017</v>
          </cell>
          <cell r="F1620">
            <v>5</v>
          </cell>
          <cell r="G1620" t="str">
            <v>COMPAÑIA MINERA COIMOLACHE S.A.</v>
          </cell>
          <cell r="H1620" t="str">
            <v>TANTAHUATAY</v>
          </cell>
          <cell r="I1620" t="str">
            <v>CIENAGA SUR, MIRADOR NORTE, MIRADOR SUR Y TANTAHUATAY 4</v>
          </cell>
          <cell r="J1620" t="str">
            <v>*060702&lt;br&gt;CAJAMARCA-HUALGAYOC-CHUGUR,*061104&lt;br&gt;CAJAMARCA-SAN MIGUEL-CATILLUC,*060703&lt;br&gt;CAJAMARCA-HUALGAYOC-HUALGAYOC</v>
          </cell>
          <cell r="K1620" t="str">
            <v>*25&lt;br&gt;PRADO VELASQUEZ ALFONSO,*643&lt;br&gt;NISSE MEI-LIN GARCIA LAY,*495&lt;br&gt;CHAMORRO BELLIDO CARMEN ROSA,*348&lt;br&gt;PEREZ SOLIS, EVELYN ENA,*313&lt;br&gt;LOPEZ FLORES, ROSSANA,*310&lt;br&gt;ROSALES GONZALES LUIS ALBERTO,*295&lt;br&gt;DIAZ BERRIOS ABEL,*221&lt;br&gt;SANGA YAMPASI WILSON WILFREDO,*219&lt;br&gt;HUARINO CHURA LUIS ANTONIO</v>
          </cell>
          <cell r="L1620" t="str">
            <v>APROBADO&lt;br/&gt;NOTIFICADO A LA EMPRESA</v>
          </cell>
          <cell r="M1620" t="str">
            <v>ResDirec-0070-2018/MEM-DGAAM</v>
          </cell>
          <cell r="N1620" t="str">
            <v>09/04/2018</v>
          </cell>
          <cell r="O1620">
            <v>28021270</v>
          </cell>
          <cell r="P1620" t="str">
            <v>USD</v>
          </cell>
        </row>
        <row r="1621">
          <cell r="A1621">
            <v>2969419</v>
          </cell>
          <cell r="B1621">
            <v>7237</v>
          </cell>
          <cell r="C1621" t="str">
            <v>ITS</v>
          </cell>
          <cell r="D1621">
            <v>43696</v>
          </cell>
          <cell r="E1621">
            <v>2019</v>
          </cell>
          <cell r="F1621">
            <v>8</v>
          </cell>
          <cell r="G1621" t="str">
            <v>COMPAÑIA MINERA COIMOLACHE S.A.</v>
          </cell>
          <cell r="H1621" t="str">
            <v>TANTAHUATAY</v>
          </cell>
          <cell r="I1621" t="str">
            <v>CIENAGA SUR, MIRADOR NORTE, MIRADOR SUR Y TANTAHUATAY 4 (1er ITS-</v>
          </cell>
          <cell r="J1621" t="str">
            <v>*060703&lt;br&gt;CAJAMARCA-HUALGAYOC-HUALGAYOC,*061104&lt;br&gt;CAJAMARCA-SAN MIGUEL-CATILLUC,*060702&lt;br&gt;CAJAMARCA-HUALGAYOC-CHUGUR</v>
          </cell>
          <cell r="K1621" t="str">
            <v>*25&lt;br&gt;PRADO VELASQUEZ ALFONSO,*668&lt;br&gt;MEJIA ISIDRO JHONNY ANIVAL,*646&lt;br&gt;Mercedes del pilar villar Vasquez,*641&lt;br&gt;ALEGRE BUSTAMANTE, LAURA MELISSA,*610&lt;br&gt;FARFAN REYES MIRIAM ELIZABETH,*221&lt;br&gt;SANGA YAMPASI WILSON WILFREDO</v>
          </cell>
          <cell r="L1621" t="str">
            <v>CONFORME&lt;br/&gt;NOTIFICADO A LA EMPRESA</v>
          </cell>
          <cell r="M1621" t="str">
            <v>ResDirec-0195-2019/MINEM-DGAAM</v>
          </cell>
          <cell r="N1621" t="str">
            <v>14/11/2019</v>
          </cell>
          <cell r="O1621">
            <v>197000</v>
          </cell>
        </row>
        <row r="1622">
          <cell r="A1622">
            <v>3048048</v>
          </cell>
          <cell r="B1622">
            <v>7389</v>
          </cell>
          <cell r="C1622" t="str">
            <v>ITS</v>
          </cell>
          <cell r="D1622">
            <v>44014</v>
          </cell>
          <cell r="E1622">
            <v>2020</v>
          </cell>
          <cell r="F1622">
            <v>7</v>
          </cell>
          <cell r="G1622" t="str">
            <v>COMPAÑIA MINERA COIMOLACHE S.A.</v>
          </cell>
          <cell r="H1622" t="str">
            <v>TANTAHUATAY</v>
          </cell>
          <cell r="I1622" t="str">
            <v xml:space="preserve">SEGUNDO ITS DE LA MODIFICACIÓN DEL EIA-SD DEL PROYECTO DE EXPLORACIÓN </v>
          </cell>
          <cell r="J1622" t="str">
            <v>*060703&lt;br&gt;CAJAMARCA-HUALGAYOC-HUALGAYOC,*061104&lt;br&gt;CAJAMARCA-SAN MIGUEL-CATILLUC,*060702&lt;br&gt;CAJAMARCA-HUALGAYOC-CHUGUR</v>
          </cell>
          <cell r="K1622" t="str">
            <v>*221&lt;br&gt;SANGA YAMPASI WILSON WILFREDO,*684&lt;br&gt;MARTEL GORA MIGUEL LUIS,*668&lt;br&gt;MEJIA ISIDRO JHONNY ANIVAL,*641&lt;br&gt;ALEGRE BUSTAMANTE, LAURA MELISSA</v>
          </cell>
          <cell r="L1622" t="str">
            <v>CONFORME&lt;br/&gt;NOTIFICADO A LA EMPRESA</v>
          </cell>
          <cell r="M1622" t="str">
            <v>ResDirec-0147-2018/MEM-DGAAM</v>
          </cell>
          <cell r="N1622" t="str">
            <v>02/08/2018</v>
          </cell>
          <cell r="O1622">
            <v>197000</v>
          </cell>
        </row>
        <row r="1623">
          <cell r="A1623">
            <v>3050126</v>
          </cell>
          <cell r="B1623">
            <v>8496</v>
          </cell>
          <cell r="C1623" t="str">
            <v>PC</v>
          </cell>
          <cell r="D1623">
            <v>44021</v>
          </cell>
          <cell r="E1623">
            <v>2020</v>
          </cell>
          <cell r="F1623">
            <v>7</v>
          </cell>
          <cell r="G1623" t="str">
            <v>COMPAÑIA MINERA COIMOLACHE S.A.</v>
          </cell>
          <cell r="H1623" t="str">
            <v>TANTAHUATAY</v>
          </cell>
          <cell r="I1623" t="str">
            <v>Segunda Actualización del Plan de Cierre de Minas de la UM Tantahuatay</v>
          </cell>
          <cell r="J1623" t="str">
            <v>*060702&lt;br&gt;CAJAMARCA-HUALGAYOC-CHUGUR,*060703&lt;br&gt;CAJAMARCA-HUALGAYOC-HUALGAYOC</v>
          </cell>
          <cell r="K1623" t="str">
            <v>*9&lt;br&gt;CAMPOS DIAZ LUIS,*684&lt;br&gt;MARTEL GORA MIGUEL LUIS,*188&lt;br&gt;PORTILLA CORNEJO MATEO,*128&lt;br&gt;ESTELA SILVA MELANIO,*34&lt;br&gt;BEDRIÑANA RIOS ABAD</v>
          </cell>
          <cell r="L1623" t="str">
            <v>EVALUACIÓN</v>
          </cell>
          <cell r="P1623" t="str">
            <v>USD</v>
          </cell>
        </row>
        <row r="1624">
          <cell r="A1624">
            <v>1380229</v>
          </cell>
          <cell r="B1624">
            <v>776</v>
          </cell>
          <cell r="C1624" t="str">
            <v>DIA</v>
          </cell>
          <cell r="D1624">
            <v>37502</v>
          </cell>
          <cell r="E1624">
            <v>2002</v>
          </cell>
          <cell r="F1624">
            <v>9</v>
          </cell>
          <cell r="G1624" t="str">
            <v>COMPAÑIA MINERA COLORADO S.A.C.</v>
          </cell>
          <cell r="H1624" t="str">
            <v>FELIPA VG</v>
          </cell>
          <cell r="I1624" t="str">
            <v>FELIPA VG</v>
          </cell>
          <cell r="J1624" t="str">
            <v>*040308&lt;br&gt;AREQUIPA-CARAVELI-CHAPARRA</v>
          </cell>
          <cell r="K1624" t="str">
            <v>*35&lt;br&gt;BLANCO IRMA</v>
          </cell>
          <cell r="L1624" t="str">
            <v>APROBADO</v>
          </cell>
          <cell r="P1624" t="str">
            <v>USD</v>
          </cell>
        </row>
        <row r="1625">
          <cell r="A1625">
            <v>1376403</v>
          </cell>
          <cell r="B1625">
            <v>758</v>
          </cell>
          <cell r="C1625" t="str">
            <v>EIAsd</v>
          </cell>
          <cell r="D1625">
            <v>37469</v>
          </cell>
          <cell r="E1625">
            <v>2002</v>
          </cell>
          <cell r="F1625">
            <v>8</v>
          </cell>
          <cell r="G1625" t="str">
            <v>COMPAÑIA MINERA COLQUIRRUMI S.A.</v>
          </cell>
          <cell r="H1625" t="str">
            <v>U.E.A. SAN AGUSTIN Nº 1</v>
          </cell>
          <cell r="I1625" t="str">
            <v>CONSTRUCCIÓN DEL CRUCERO 45-425 N-MESA DE PLATA, ZONA DE POZOS RICOS</v>
          </cell>
          <cell r="J1625" t="str">
            <v>*060703&lt;br&gt;CAJAMARCA-HUALGAYOC-HUALGAYOC</v>
          </cell>
          <cell r="K1625" t="str">
            <v>*57&lt;br&gt;SUAREZ JUAN</v>
          </cell>
          <cell r="L1625" t="str">
            <v>APROBADO</v>
          </cell>
          <cell r="P1625" t="str">
            <v>USD</v>
          </cell>
        </row>
        <row r="1626">
          <cell r="A1626">
            <v>1403317</v>
          </cell>
          <cell r="B1626">
            <v>835</v>
          </cell>
          <cell r="C1626" t="str">
            <v>EIAsd</v>
          </cell>
          <cell r="D1626">
            <v>37691</v>
          </cell>
          <cell r="E1626">
            <v>2003</v>
          </cell>
          <cell r="F1626">
            <v>3</v>
          </cell>
          <cell r="G1626" t="str">
            <v>COMPAÑIA MINERA COLQUIRRUMI S.A.</v>
          </cell>
          <cell r="H1626" t="str">
            <v>U.E.A. SAN AGUSTIN Nº 1</v>
          </cell>
          <cell r="I1626" t="str">
            <v>EXPLORACIÓN "POZOS RICOS"</v>
          </cell>
          <cell r="J1626" t="str">
            <v>*060703&lt;br&gt;CAJAMARCA-HUALGAYOC-HUALGAYOC</v>
          </cell>
          <cell r="K1626" t="str">
            <v>*57&lt;br&gt;SUAREZ JUAN</v>
          </cell>
          <cell r="L1626" t="str">
            <v>APROBADO</v>
          </cell>
          <cell r="P1626" t="str">
            <v>USD</v>
          </cell>
        </row>
        <row r="1627">
          <cell r="A1627">
            <v>1481714</v>
          </cell>
          <cell r="B1627">
            <v>1097</v>
          </cell>
          <cell r="C1627" t="str">
            <v>EIAsd</v>
          </cell>
          <cell r="D1627">
            <v>38194</v>
          </cell>
          <cell r="E1627">
            <v>2004</v>
          </cell>
          <cell r="F1627">
            <v>7</v>
          </cell>
          <cell r="G1627" t="str">
            <v>COMPAÑIA MINERA COLQUIRRUMI S.A.</v>
          </cell>
          <cell r="H1627" t="str">
            <v>POZOS RICOS - CERRO JESUS</v>
          </cell>
          <cell r="I1627" t="str">
            <v>EXPLORACION</v>
          </cell>
          <cell r="J1627" t="str">
            <v>*060703&lt;br&gt;CAJAMARCA-HUALGAYOC-HUALGAYOC</v>
          </cell>
          <cell r="K1627" t="str">
            <v>*1&lt;br&gt;ACEVEDO FERNANDEZ ELIAS</v>
          </cell>
          <cell r="L1627" t="str">
            <v>APROBADO</v>
          </cell>
          <cell r="P1627" t="str">
            <v>USD</v>
          </cell>
        </row>
        <row r="1628">
          <cell r="A1628">
            <v>1261240</v>
          </cell>
          <cell r="B1628">
            <v>499</v>
          </cell>
          <cell r="C1628" t="str">
            <v>DIA</v>
          </cell>
          <cell r="D1628">
            <v>36483</v>
          </cell>
          <cell r="E1628">
            <v>1999</v>
          </cell>
          <cell r="F1628">
            <v>11</v>
          </cell>
          <cell r="G1628" t="str">
            <v>COMPAÑIA MINERA COLQUIRRUMI S.A.</v>
          </cell>
          <cell r="H1628" t="str">
            <v>TRES CRUCES</v>
          </cell>
          <cell r="I1628" t="str">
            <v>TRES CRUCES</v>
          </cell>
          <cell r="J1628" t="str">
            <v>*060703&lt;br&gt;CAJAMARCA-HUALGAYOC-HUALGAYOC</v>
          </cell>
          <cell r="K1628" t="str">
            <v>*1&lt;br&gt;ACEVEDO FERNANDEZ ELIAS</v>
          </cell>
          <cell r="L1628" t="str">
            <v>APROBADO</v>
          </cell>
          <cell r="P1628" t="str">
            <v>USD</v>
          </cell>
        </row>
        <row r="1629">
          <cell r="A1629">
            <v>1291217</v>
          </cell>
          <cell r="B1629">
            <v>552</v>
          </cell>
          <cell r="C1629" t="str">
            <v>DIA</v>
          </cell>
          <cell r="D1629">
            <v>36749</v>
          </cell>
          <cell r="E1629">
            <v>2000</v>
          </cell>
          <cell r="F1629">
            <v>8</v>
          </cell>
          <cell r="G1629" t="str">
            <v>COMPAÑIA MINERA COLQUIRRUMI S.A.</v>
          </cell>
          <cell r="I1629" t="str">
            <v>TITAN</v>
          </cell>
          <cell r="J1629" t="str">
            <v>*060701&lt;br&gt;CAJAMARCA-HUALGAYOC-BAMBAMARCA</v>
          </cell>
          <cell r="K1629" t="str">
            <v>*1&lt;br&gt;ACEVEDO FERNANDEZ ELIAS</v>
          </cell>
          <cell r="L1629" t="str">
            <v>APROBADO</v>
          </cell>
          <cell r="P1629" t="str">
            <v>USD</v>
          </cell>
        </row>
        <row r="1630">
          <cell r="A1630">
            <v>1320930</v>
          </cell>
          <cell r="B1630">
            <v>640</v>
          </cell>
          <cell r="C1630" t="str">
            <v>DIA</v>
          </cell>
          <cell r="D1630">
            <v>37034</v>
          </cell>
          <cell r="E1630">
            <v>2001</v>
          </cell>
          <cell r="F1630">
            <v>5</v>
          </cell>
          <cell r="G1630" t="str">
            <v>COMPAÑIA MINERA COLQUIRRUMI S.A.</v>
          </cell>
          <cell r="H1630" t="str">
            <v>POZOS RICOS - CERRO JESUS</v>
          </cell>
          <cell r="I1630" t="str">
            <v>POZOS RICOS</v>
          </cell>
          <cell r="J1630" t="str">
            <v>*060701&lt;br&gt;CAJAMARCA-HUALGAYOC-BAMBAMARCA</v>
          </cell>
          <cell r="K1630" t="str">
            <v>*21&lt;br&gt;PAREDES PACHECO RUFO</v>
          </cell>
          <cell r="L1630" t="str">
            <v>APROBADO</v>
          </cell>
          <cell r="P1630" t="str">
            <v>USD</v>
          </cell>
        </row>
        <row r="1631">
          <cell r="A1631">
            <v>1574174</v>
          </cell>
          <cell r="B1631">
            <v>1355</v>
          </cell>
          <cell r="C1631" t="str">
            <v>DIA</v>
          </cell>
          <cell r="D1631">
            <v>38679</v>
          </cell>
          <cell r="E1631">
            <v>2005</v>
          </cell>
          <cell r="F1631">
            <v>11</v>
          </cell>
          <cell r="G1631" t="str">
            <v>COMPAÑIA MINERA COLQUIRRUMI S.A.</v>
          </cell>
          <cell r="H1631" t="str">
            <v>JOSE - LOLA</v>
          </cell>
          <cell r="I1631" t="str">
            <v>JOSE - LOLA</v>
          </cell>
          <cell r="J1631" t="str">
            <v>*060703&lt;br&gt;CAJAMARCA-HUALGAYOC-HUALGAYOC</v>
          </cell>
          <cell r="K1631" t="str">
            <v>*47&lt;br&gt;PINEDO CESAR</v>
          </cell>
          <cell r="L1631" t="str">
            <v>APROBADO</v>
          </cell>
          <cell r="P1631" t="str">
            <v>USD</v>
          </cell>
        </row>
        <row r="1632">
          <cell r="A1632">
            <v>1686957</v>
          </cell>
          <cell r="B1632">
            <v>1635</v>
          </cell>
          <cell r="C1632" t="str">
            <v>DIA</v>
          </cell>
          <cell r="D1632">
            <v>39206</v>
          </cell>
          <cell r="E1632">
            <v>2007</v>
          </cell>
          <cell r="F1632">
            <v>5</v>
          </cell>
          <cell r="G1632" t="str">
            <v>COMPAÑIA MINERA COLQUIRRUMI S.A.</v>
          </cell>
          <cell r="I1632" t="str">
            <v>TITAN</v>
          </cell>
          <cell r="J1632" t="str">
            <v>*060703&lt;br&gt;CAJAMARCA-HUALGAYOC-HUALGAYOC</v>
          </cell>
          <cell r="K1632" t="str">
            <v>*8&lt;br&gt;BREÑA TORRES GRACIELA</v>
          </cell>
          <cell r="L1632" t="str">
            <v>APROBADO&lt;br/&gt;NOTIFICADO A LA EMPRESA</v>
          </cell>
          <cell r="P1632" t="str">
            <v>USD</v>
          </cell>
        </row>
        <row r="1633">
          <cell r="A1633">
            <v>2079740</v>
          </cell>
          <cell r="B1633">
            <v>2384</v>
          </cell>
          <cell r="C1633" t="str">
            <v>DIA</v>
          </cell>
          <cell r="D1633">
            <v>40632</v>
          </cell>
          <cell r="E1633">
            <v>2011</v>
          </cell>
          <cell r="F1633">
            <v>3</v>
          </cell>
          <cell r="G1633" t="str">
            <v>COMPAÑIA MINERA COLQUIRRUMI S.A.</v>
          </cell>
          <cell r="H1633" t="str">
            <v>ACCION XIV</v>
          </cell>
          <cell r="I1633" t="str">
            <v>ACCION XIV</v>
          </cell>
          <cell r="J1633" t="str">
            <v>*060703&lt;br&gt;CAJAMARCA-HUALGAYOC-HUALGAYOC</v>
          </cell>
          <cell r="K1633" t="str">
            <v>*297&lt;br&gt;SANTOYO TELLO JULIO RAUL</v>
          </cell>
          <cell r="L1633" t="str">
            <v>APROBADO&lt;br/&gt;NOTIFICADO A LA EMPRESA</v>
          </cell>
          <cell r="P1633" t="str">
            <v>USD</v>
          </cell>
        </row>
        <row r="1634">
          <cell r="A1634">
            <v>2191886</v>
          </cell>
          <cell r="B1634">
            <v>2989</v>
          </cell>
          <cell r="C1634" t="str">
            <v>DIA</v>
          </cell>
          <cell r="D1634">
            <v>41050</v>
          </cell>
          <cell r="E1634">
            <v>2012</v>
          </cell>
          <cell r="F1634">
            <v>5</v>
          </cell>
          <cell r="G1634" t="str">
            <v>COMPAÑIA MINERA COLQUIRRUMI S.A.</v>
          </cell>
          <cell r="H1634" t="str">
            <v>ACCION XIV</v>
          </cell>
          <cell r="I1634" t="str">
            <v>ACCION XIV</v>
          </cell>
          <cell r="J1634" t="str">
            <v>*060703&lt;br&gt;CAJAMARCA-HUALGAYOC-HUALGAYOC</v>
          </cell>
          <cell r="K1634" t="str">
            <v>*2&lt;br&gt;ACOSTA ARCE MICHAEL,*295&lt;br&gt;DIAZ BERRIOS ABEL,*221&lt;br&gt;SANGA YAMPASI WILSON WILFREDO,*219&lt;br&gt;HUARINO CHURA LUIS ANTONIO,*186&lt;br&gt;LUCEN BUSTAMANTE MARIELENA,*165&lt;br&gt;VASQUEZ ANGULO GABRIELA (APOYO),*158&lt;br&gt;SCOTTO ESPINOZA, CARLOS,*149&lt;br&gt;LESMA JARA ALFREDO (APOYO),*147&lt;br&gt;PEREZ BALDEON KAREN,*63&lt;br&gt;ATOCCSA GOMEZ ROSSANA (APOYO),*28&lt;br&gt;VELIZ SOTO KRISTIAM</v>
          </cell>
          <cell r="L1634" t="str">
            <v>DESISTIDO&lt;br/&gt;NOTIFICADO A LA EMPRESA</v>
          </cell>
          <cell r="M1634" t="str">
            <v>ResDirec-0149-2014/MEM-DGAAM</v>
          </cell>
          <cell r="N1634" t="str">
            <v>26/03/2014</v>
          </cell>
          <cell r="O1634">
            <v>3400982</v>
          </cell>
          <cell r="P1634" t="str">
            <v>USD</v>
          </cell>
        </row>
        <row r="1635">
          <cell r="A1635">
            <v>2237021</v>
          </cell>
          <cell r="B1635">
            <v>3213</v>
          </cell>
          <cell r="C1635" t="str">
            <v>DIA</v>
          </cell>
          <cell r="D1635">
            <v>41195</v>
          </cell>
          <cell r="E1635">
            <v>2012</v>
          </cell>
          <cell r="F1635">
            <v>10</v>
          </cell>
          <cell r="G1635" t="str">
            <v>COMPAÑIA MINERA COLQUIRRUMI S.A.</v>
          </cell>
          <cell r="H1635" t="str">
            <v>ACCION XIV</v>
          </cell>
          <cell r="I1635" t="str">
            <v>ACCION XIV</v>
          </cell>
          <cell r="J1635" t="str">
            <v>*060703&lt;br&gt;CAJAMARCA-HUALGAYOC-HUALGAYOC</v>
          </cell>
          <cell r="K1635" t="str">
            <v>*2&lt;br&gt;ACOSTA ARCE MICHAEL,*295&lt;br&gt;DIAZ BERRIOS ABEL,*277&lt;br&gt;PADILLA VILLAR, FERNANDO JORGE (APOYO),*233&lt;br&gt;MESIAS CASTRO, JACKSON,*219&lt;br&gt;HUARINO CHURA LUIS ANTONIO,*186&lt;br&gt;LUCEN BUSTAMANTE MARIELENA,*158&lt;br&gt;SCOTTO ESPINOZA, CARLOS,*147&lt;br&gt;PEREZ BALDEON KAREN,*63&lt;br&gt;ATOCCSA GOMEZ ROSSANA (APOYO),*3&lt;br&gt;ALFARO LÓPEZ WUALTER</v>
          </cell>
          <cell r="L1635" t="str">
            <v>DESISTIDO&lt;br/&gt;NOTIFICADO A LA EMPRESA</v>
          </cell>
          <cell r="M1635" t="str">
            <v>ResDirec-0106-2013/MEM-AAM</v>
          </cell>
          <cell r="N1635" t="str">
            <v>15/04/2013</v>
          </cell>
          <cell r="O1635">
            <v>3400982</v>
          </cell>
          <cell r="P1635" t="str">
            <v>USD</v>
          </cell>
        </row>
        <row r="1636">
          <cell r="A1636">
            <v>1583002</v>
          </cell>
          <cell r="B1636">
            <v>1377</v>
          </cell>
          <cell r="C1636" t="str">
            <v>EIAsd</v>
          </cell>
          <cell r="D1636">
            <v>38727</v>
          </cell>
          <cell r="E1636">
            <v>2006</v>
          </cell>
          <cell r="F1636">
            <v>1</v>
          </cell>
          <cell r="G1636" t="str">
            <v>COMPAÑIA MINERA COLQUIRRUMI S.A.</v>
          </cell>
          <cell r="H1636" t="str">
            <v>POZOS RICOS - CERRO JESUS</v>
          </cell>
          <cell r="I1636" t="str">
            <v>MODIFICACION DE CRONOGRAMA</v>
          </cell>
          <cell r="J1636" t="str">
            <v>*060703&lt;br&gt;CAJAMARCA-HUALGAYOC-HUALGAYOC</v>
          </cell>
          <cell r="K1636" t="str">
            <v>*1&lt;br&gt;ACEVEDO FERNANDEZ ELIAS</v>
          </cell>
          <cell r="L1636" t="str">
            <v>APROBADO</v>
          </cell>
          <cell r="P1636" t="str">
            <v>USD</v>
          </cell>
        </row>
        <row r="1637">
          <cell r="A1637">
            <v>1706690</v>
          </cell>
          <cell r="B1637">
            <v>6367</v>
          </cell>
          <cell r="C1637" t="str">
            <v>PC</v>
          </cell>
          <cell r="D1637">
            <v>39280</v>
          </cell>
          <cell r="E1637">
            <v>2007</v>
          </cell>
          <cell r="F1637">
            <v>7</v>
          </cell>
          <cell r="G1637" t="str">
            <v>COMPAÑIA MINERA COLQUIRRUMI S.A.</v>
          </cell>
          <cell r="H1637" t="str">
            <v>POZOS RICOS - CERRO JESUS</v>
          </cell>
          <cell r="I1637" t="str">
            <v>PRE FACTIBILIDAD POZOS RICOS - CERRO JESUS</v>
          </cell>
          <cell r="J1637" t="str">
            <v>*060703&lt;br&gt;CAJAMARCA-HUALGAYOC-HUALGAYOC</v>
          </cell>
          <cell r="K1637" t="str">
            <v>*128&lt;br&gt;ESTELA SILVA MELANIO</v>
          </cell>
          <cell r="L1637" t="str">
            <v>APROBADO&lt;br/&gt;NOTIFICADO A LA EMPRESA</v>
          </cell>
          <cell r="P1637" t="str">
            <v>USD</v>
          </cell>
        </row>
        <row r="1638">
          <cell r="A1638">
            <v>1769925</v>
          </cell>
          <cell r="B1638">
            <v>1866</v>
          </cell>
          <cell r="C1638" t="str">
            <v>DIA</v>
          </cell>
          <cell r="D1638">
            <v>39535</v>
          </cell>
          <cell r="E1638">
            <v>2008</v>
          </cell>
          <cell r="F1638">
            <v>3</v>
          </cell>
          <cell r="G1638" t="str">
            <v>COMPAÑIA MINERA CONDESTABLE S.A.</v>
          </cell>
          <cell r="H1638" t="str">
            <v>LOMA DE VINCHO</v>
          </cell>
          <cell r="I1638" t="str">
            <v>LOMA DE VINCHO</v>
          </cell>
          <cell r="J1638" t="str">
            <v>*150509&lt;br&gt;LIMA-CAÑETE-MALA</v>
          </cell>
          <cell r="K1638" t="str">
            <v>*8&lt;br&gt;BREÑA TORRES GRACIELA</v>
          </cell>
          <cell r="L1638" t="str">
            <v>APROBADO&lt;br/&gt;NOTIFICADO A LA EMPRESA</v>
          </cell>
          <cell r="P1638" t="str">
            <v>USD</v>
          </cell>
        </row>
        <row r="1639">
          <cell r="A1639">
            <v>1826024</v>
          </cell>
          <cell r="B1639">
            <v>1958</v>
          </cell>
          <cell r="C1639" t="str">
            <v>DIA</v>
          </cell>
          <cell r="D1639">
            <v>39724</v>
          </cell>
          <cell r="E1639">
            <v>2008</v>
          </cell>
          <cell r="F1639">
            <v>10</v>
          </cell>
          <cell r="G1639" t="str">
            <v>COMPAÑIA MINERA CONDESTABLE S.A.</v>
          </cell>
          <cell r="H1639" t="str">
            <v>SAN MARCOS</v>
          </cell>
          <cell r="I1639" t="str">
            <v>SAN MARCOS</v>
          </cell>
          <cell r="J1639" t="str">
            <v>*150509&lt;br&gt;LIMA-CAÑETE-MALA</v>
          </cell>
          <cell r="K1639" t="str">
            <v>*8&lt;br&gt;BREÑA TORRES GRACIELA</v>
          </cell>
          <cell r="L1639" t="str">
            <v>APROBADO&lt;br/&gt;NOTIFICADO A LA EMPRESA</v>
          </cell>
          <cell r="P1639" t="str">
            <v>USD</v>
          </cell>
        </row>
        <row r="1640">
          <cell r="A1640">
            <v>2016308</v>
          </cell>
          <cell r="B1640">
            <v>2229</v>
          </cell>
          <cell r="C1640" t="str">
            <v>DIA</v>
          </cell>
          <cell r="D1640">
            <v>40392</v>
          </cell>
          <cell r="E1640">
            <v>2010</v>
          </cell>
          <cell r="F1640">
            <v>8</v>
          </cell>
          <cell r="G1640" t="str">
            <v>COMPAÑIA MINERA CONDESTABLE S.A.</v>
          </cell>
          <cell r="H1640" t="str">
            <v>CONDESTABLE</v>
          </cell>
          <cell r="I1640" t="str">
            <v>CONDESTABLE 10</v>
          </cell>
          <cell r="J1640" t="str">
            <v>*150509&lt;br&gt;LIMA-CAÑETE-MALA</v>
          </cell>
          <cell r="K1640" t="str">
            <v>*8&lt;br&gt;BREÑA TORRES GRACIELA</v>
          </cell>
          <cell r="L1640" t="str">
            <v>APROBADO&lt;br/&gt;NOTIFICADO A LA EMPRESA</v>
          </cell>
          <cell r="P1640" t="str">
            <v>USD</v>
          </cell>
        </row>
        <row r="1641">
          <cell r="A1641">
            <v>2016311</v>
          </cell>
          <cell r="B1641">
            <v>2230</v>
          </cell>
          <cell r="C1641" t="str">
            <v>DIA</v>
          </cell>
          <cell r="D1641">
            <v>40392</v>
          </cell>
          <cell r="E1641">
            <v>2010</v>
          </cell>
          <cell r="F1641">
            <v>8</v>
          </cell>
          <cell r="G1641" t="str">
            <v>COMPAÑIA MINERA CONDESTABLE S.A.</v>
          </cell>
          <cell r="H1641" t="str">
            <v>SAN MARCOS</v>
          </cell>
          <cell r="I1641" t="str">
            <v>SAN MARCOS</v>
          </cell>
          <cell r="J1641" t="str">
            <v>*150509&lt;br&gt;LIMA-CAÑETE-MALA</v>
          </cell>
          <cell r="K1641" t="str">
            <v>*8&lt;br&gt;BREÑA TORRES GRACIELA</v>
          </cell>
          <cell r="L1641" t="str">
            <v>APROBADO&lt;br/&gt;NOTIFICADO A LA EMPRESA</v>
          </cell>
          <cell r="P1641" t="str">
            <v>USD</v>
          </cell>
        </row>
        <row r="1642">
          <cell r="A1642">
            <v>2170398</v>
          </cell>
          <cell r="B1642">
            <v>2876</v>
          </cell>
          <cell r="C1642" t="str">
            <v>DIA</v>
          </cell>
          <cell r="D1642">
            <v>40966</v>
          </cell>
          <cell r="E1642">
            <v>2012</v>
          </cell>
          <cell r="F1642">
            <v>2</v>
          </cell>
          <cell r="G1642" t="str">
            <v>COMPAÑIA MINERA CONDESTABLE S.A.</v>
          </cell>
          <cell r="H1642" t="str">
            <v>CONDESTABLE</v>
          </cell>
          <cell r="I1642" t="str">
            <v>PACAY</v>
          </cell>
          <cell r="J1642" t="str">
            <v>*150502&lt;br&gt;LIMA-CAÑETE-ASIA</v>
          </cell>
          <cell r="K1642" t="str">
            <v>*8&lt;br&gt;BREÑA TORRES GRACIELA,*147&lt;br&gt;PEREZ BALDEON KAREN</v>
          </cell>
          <cell r="L1642" t="str">
            <v>DESISTIDO&lt;br/&gt;NOTIFICADO A LA EMPRESA</v>
          </cell>
          <cell r="M1642" t="str">
            <v>ResDirec-0071-2012/MEM-AAM</v>
          </cell>
          <cell r="N1642" t="str">
            <v>08/03/2012</v>
          </cell>
          <cell r="O1642">
            <v>382000</v>
          </cell>
          <cell r="P1642" t="str">
            <v>USD</v>
          </cell>
        </row>
        <row r="1643">
          <cell r="A1643">
            <v>2174135</v>
          </cell>
          <cell r="B1643">
            <v>2903</v>
          </cell>
          <cell r="C1643" t="str">
            <v>DIA</v>
          </cell>
          <cell r="D1643">
            <v>40980</v>
          </cell>
          <cell r="E1643">
            <v>2012</v>
          </cell>
          <cell r="F1643">
            <v>3</v>
          </cell>
          <cell r="G1643" t="str">
            <v>COMPAÑIA MINERA CONDESTABLE S.A.</v>
          </cell>
          <cell r="H1643" t="str">
            <v>CONDESTABLE</v>
          </cell>
          <cell r="I1643" t="str">
            <v>PACAY</v>
          </cell>
          <cell r="J1643" t="str">
            <v>*150502&lt;br&gt;LIMA-CAÑETE-ASIA</v>
          </cell>
          <cell r="K1643" t="str">
            <v>*8&lt;br&gt;BREÑA TORRES GRACIELA,*147&lt;br&gt;PEREZ BALDEON KAREN,*28&lt;br&gt;VELIZ SOTO KRISTIAM</v>
          </cell>
          <cell r="L1643" t="str">
            <v>APROBADO&lt;br/&gt;NOTIFICADO A LA EMPRESA</v>
          </cell>
          <cell r="O1643">
            <v>382000</v>
          </cell>
          <cell r="P1643" t="str">
            <v>USD</v>
          </cell>
        </row>
        <row r="1644">
          <cell r="A1644">
            <v>2213692</v>
          </cell>
          <cell r="B1644">
            <v>3068</v>
          </cell>
          <cell r="C1644" t="str">
            <v>DIA</v>
          </cell>
          <cell r="D1644">
            <v>41106</v>
          </cell>
          <cell r="E1644">
            <v>2012</v>
          </cell>
          <cell r="F1644">
            <v>7</v>
          </cell>
          <cell r="G1644" t="str">
            <v>COMPAÑIA MINERA CONDESTABLE S.A.</v>
          </cell>
          <cell r="H1644" t="str">
            <v>CONDESTABLE</v>
          </cell>
          <cell r="I1644" t="str">
            <v>PUNTA COLORADA</v>
          </cell>
          <cell r="J1644" t="str">
            <v>*150506&lt;br&gt;LIMA-CAÑETE-COAYLLO</v>
          </cell>
          <cell r="K1644" t="str">
            <v>*8&lt;br&gt;BREÑA TORRES GRACIELA,*179&lt;br&gt;ZEGARRA ANCAJIMA, ANA SOFIA,*147&lt;br&gt;PEREZ BALDEON KAREN</v>
          </cell>
          <cell r="L1644" t="str">
            <v>APROBADO&lt;br/&gt;NOTIFICADO A LA EMPRESA</v>
          </cell>
          <cell r="O1644">
            <v>12078</v>
          </cell>
          <cell r="P1644" t="str">
            <v>USD</v>
          </cell>
        </row>
        <row r="1645">
          <cell r="A1645">
            <v>150095</v>
          </cell>
          <cell r="B1645">
            <v>4292</v>
          </cell>
          <cell r="C1645" t="str">
            <v>EIA</v>
          </cell>
          <cell r="D1645">
            <v>34946</v>
          </cell>
          <cell r="E1645">
            <v>1995</v>
          </cell>
          <cell r="F1645">
            <v>9</v>
          </cell>
          <cell r="G1645" t="str">
            <v>COMPAÑIA MINERA CONDESTABLE S.A.</v>
          </cell>
          <cell r="H1645" t="str">
            <v>CONDESTABLE</v>
          </cell>
          <cell r="I1645" t="str">
            <v>PLANTA DE TRATAMIENTO DE OXIDOS</v>
          </cell>
          <cell r="J1645" t="str">
            <v>*150509&lt;br&gt;LIMA-CAÑETE-MALA</v>
          </cell>
          <cell r="K1645" t="str">
            <v>*29&lt;br&gt;ARCHIVO</v>
          </cell>
          <cell r="L1645" t="str">
            <v>APROBADO</v>
          </cell>
          <cell r="P1645" t="str">
            <v>USD</v>
          </cell>
        </row>
        <row r="1646">
          <cell r="A1646">
            <v>1403716</v>
          </cell>
          <cell r="B1646">
            <v>4597</v>
          </cell>
          <cell r="C1646" t="str">
            <v>EIA</v>
          </cell>
          <cell r="D1646">
            <v>37692</v>
          </cell>
          <cell r="E1646">
            <v>2003</v>
          </cell>
          <cell r="F1646">
            <v>3</v>
          </cell>
          <cell r="G1646" t="str">
            <v>COMPAÑIA MINERA CONDESTABLE S.A.</v>
          </cell>
          <cell r="H1646" t="str">
            <v>RAUL</v>
          </cell>
          <cell r="I1646" t="str">
            <v>AMPLIACIÓN DE PLANTA CONCENTRADORA (1,500 A 3,000 TMD)</v>
          </cell>
          <cell r="J1646" t="str">
            <v>*150509&lt;br&gt;LIMA-CAÑETE-MALA</v>
          </cell>
          <cell r="K1646" t="str">
            <v>*1&lt;br&gt;ACEVEDO FERNANDEZ ELIAS</v>
          </cell>
          <cell r="L1646" t="str">
            <v>APROBADO</v>
          </cell>
          <cell r="P1646" t="str">
            <v>USD</v>
          </cell>
        </row>
        <row r="1647">
          <cell r="A1647">
            <v>1538531</v>
          </cell>
          <cell r="B1647">
            <v>4674</v>
          </cell>
          <cell r="C1647" t="str">
            <v>EIA</v>
          </cell>
          <cell r="D1647">
            <v>38517</v>
          </cell>
          <cell r="E1647">
            <v>2005</v>
          </cell>
          <cell r="F1647">
            <v>6</v>
          </cell>
          <cell r="G1647" t="str">
            <v>COMPAÑIA MINERA CONDESTABLE S.A.</v>
          </cell>
          <cell r="H1647" t="str">
            <v>RAUL</v>
          </cell>
          <cell r="I1647" t="str">
            <v>AMPLIACION DE PLANTA CONCENTRADORA DE 1500 A 3000 TMD</v>
          </cell>
          <cell r="J1647" t="str">
            <v>*150509&lt;br&gt;LIMA-CAÑETE-MALA</v>
          </cell>
          <cell r="K1647" t="str">
            <v>*43&lt;br&gt;LEON ALDO</v>
          </cell>
          <cell r="L1647" t="str">
            <v>NO PRESENTADO&lt;br/&gt;NOTIFICADO A LA EMPRESA</v>
          </cell>
          <cell r="P1647" t="str">
            <v>USD</v>
          </cell>
        </row>
        <row r="1648">
          <cell r="A1648">
            <v>1552952</v>
          </cell>
          <cell r="B1648">
            <v>4683</v>
          </cell>
          <cell r="C1648" t="str">
            <v>EIA</v>
          </cell>
          <cell r="D1648">
            <v>38576</v>
          </cell>
          <cell r="E1648">
            <v>2005</v>
          </cell>
          <cell r="F1648">
            <v>8</v>
          </cell>
          <cell r="G1648" t="str">
            <v>COMPAÑIA MINERA CONDESTABLE S.A.</v>
          </cell>
          <cell r="H1648" t="str">
            <v>RAUL</v>
          </cell>
          <cell r="I1648" t="str">
            <v>MODIF EIA DE AMPL DE LA PTA CONCENT 15000 A 3000TMD-REUBIC DE RELLENO SANITARIO</v>
          </cell>
          <cell r="J1648" t="str">
            <v>*150509&lt;br&gt;LIMA-CAÑETE-MALA</v>
          </cell>
          <cell r="K1648" t="str">
            <v>*43&lt;br&gt;LEON ALDO</v>
          </cell>
          <cell r="L1648" t="str">
            <v>APROBADO</v>
          </cell>
          <cell r="P1648" t="str">
            <v>USD</v>
          </cell>
        </row>
        <row r="1649">
          <cell r="A1649">
            <v>1646438</v>
          </cell>
          <cell r="B1649">
            <v>4764</v>
          </cell>
          <cell r="C1649" t="str">
            <v>EIA</v>
          </cell>
          <cell r="D1649">
            <v>39023</v>
          </cell>
          <cell r="E1649">
            <v>2006</v>
          </cell>
          <cell r="F1649">
            <v>11</v>
          </cell>
          <cell r="G1649" t="str">
            <v>COMPAÑIA MINERA CONDESTABLE S.A.</v>
          </cell>
          <cell r="H1649" t="str">
            <v>RAUL</v>
          </cell>
          <cell r="I1649" t="str">
            <v>AMPLIACION DE OPERACIONES HASTA 6000 TMD</v>
          </cell>
          <cell r="J1649" t="str">
            <v>*150509&lt;br&gt;LIMA-CAÑETE-MALA</v>
          </cell>
          <cell r="K1649" t="str">
            <v>*1&lt;br&gt;ACEVEDO FERNANDEZ ELIAS</v>
          </cell>
          <cell r="L1649" t="str">
            <v>NO PRESENTADO</v>
          </cell>
          <cell r="P1649" t="str">
            <v>USD</v>
          </cell>
        </row>
        <row r="1650">
          <cell r="A1650">
            <v>1657584</v>
          </cell>
          <cell r="B1650">
            <v>4770</v>
          </cell>
          <cell r="C1650" t="str">
            <v>EIA</v>
          </cell>
          <cell r="D1650">
            <v>39070</v>
          </cell>
          <cell r="E1650">
            <v>2006</v>
          </cell>
          <cell r="F1650">
            <v>12</v>
          </cell>
          <cell r="G1650" t="str">
            <v>COMPAÑIA MINERA CONDESTABLE S.A.</v>
          </cell>
          <cell r="H1650" t="str">
            <v>CONDESTABLE</v>
          </cell>
          <cell r="I1650" t="str">
            <v xml:space="preserve">AMPLIACION DE LA PLANTA CONCENTRADORA DE 3000 A 6000 TMD </v>
          </cell>
          <cell r="J1650" t="str">
            <v>*150509&lt;br&gt;LIMA-CAÑETE-MALA</v>
          </cell>
          <cell r="K1650" t="str">
            <v>*1&lt;br&gt;ACEVEDO FERNANDEZ ELIAS</v>
          </cell>
          <cell r="L1650" t="str">
            <v>APROBADO</v>
          </cell>
          <cell r="P1650" t="str">
            <v>USD</v>
          </cell>
        </row>
        <row r="1651">
          <cell r="A1651">
            <v>2212086</v>
          </cell>
          <cell r="B1651">
            <v>5173</v>
          </cell>
          <cell r="C1651" t="str">
            <v>EIA</v>
          </cell>
          <cell r="D1651">
            <v>41101</v>
          </cell>
          <cell r="E1651">
            <v>2012</v>
          </cell>
          <cell r="F1651">
            <v>7</v>
          </cell>
          <cell r="G1651" t="str">
            <v>COMPAÑIA MINERA CONDESTABLE S.A.</v>
          </cell>
          <cell r="H1651" t="str">
            <v>CONDESTABLE</v>
          </cell>
          <cell r="I1651" t="str">
            <v>INCORPORACION Y/O AMPLIACION DE COMPONENTES E INTEGRACIÓN DE LAS UNIDADES</v>
          </cell>
          <cell r="J1651" t="str">
            <v>*150509&lt;br&gt;LIMA-CAÑETE-MALA</v>
          </cell>
          <cell r="K1651" t="str">
            <v>*1&lt;br&gt;ACEVEDO FERNANDEZ ELIAS</v>
          </cell>
          <cell r="L1651" t="str">
            <v>APROBADO&lt;br/&gt;NOTIFICADO A LA EMPRESA</v>
          </cell>
          <cell r="P1651" t="str">
            <v>USD</v>
          </cell>
        </row>
        <row r="1652">
          <cell r="A1652">
            <v>2428127</v>
          </cell>
          <cell r="B1652">
            <v>5382</v>
          </cell>
          <cell r="C1652" t="str">
            <v>ITS</v>
          </cell>
          <cell r="D1652">
            <v>41885</v>
          </cell>
          <cell r="E1652">
            <v>2014</v>
          </cell>
          <cell r="F1652">
            <v>9</v>
          </cell>
          <cell r="G1652" t="str">
            <v>COMPAÑIA MINERA CONDESTABLE S.A.</v>
          </cell>
          <cell r="H1652" t="str">
            <v>CONDESTABLE</v>
          </cell>
          <cell r="I1652" t="str">
            <v>PUNTA COLORADA</v>
          </cell>
          <cell r="J1652" t="str">
            <v>*150506&lt;br&gt;LIMA-CAÑETE-COAYLLO</v>
          </cell>
          <cell r="K1652" t="str">
            <v>*8&lt;br&gt;BREÑA TORRES GRACIELA,*279&lt;br&gt;CRUZ LEDESMA, DEISY,*251&lt;br&gt;INFANTE QUISPE, CESAR ANIBAL,*179&lt;br&gt;ZEGARRA ANCAJIMA, ANA SOFIA</v>
          </cell>
          <cell r="L1652" t="str">
            <v>CONFORME&lt;br/&gt;NOTIFICADO A LA EMPRESA</v>
          </cell>
          <cell r="M1652" t="str">
            <v>ResDirec-0490-2014/MEM-DGAAM</v>
          </cell>
          <cell r="N1652" t="str">
            <v>29/09/2014</v>
          </cell>
          <cell r="O1652">
            <v>520000</v>
          </cell>
        </row>
        <row r="1653">
          <cell r="A1653">
            <v>1625862</v>
          </cell>
          <cell r="B1653">
            <v>6290</v>
          </cell>
          <cell r="C1653" t="str">
            <v>PC</v>
          </cell>
          <cell r="D1653">
            <v>38943</v>
          </cell>
          <cell r="E1653">
            <v>2006</v>
          </cell>
          <cell r="F1653">
            <v>8</v>
          </cell>
          <cell r="G1653" t="str">
            <v>COMPAÑIA MINERA CONDESTABLE S.A.</v>
          </cell>
          <cell r="H1653" t="str">
            <v>CONDESTABLE</v>
          </cell>
          <cell r="J1653" t="str">
            <v>*150509&lt;br&gt;LIMA-CAÑETE-MALA</v>
          </cell>
          <cell r="K1653" t="str">
            <v>*1&lt;br&gt;ACEVEDO FERNANDEZ ELIAS</v>
          </cell>
          <cell r="L1653" t="str">
            <v>APROBADO&lt;br/&gt;NOTIFICADO A LA EMPRESA</v>
          </cell>
          <cell r="P1653" t="str">
            <v>USD</v>
          </cell>
        </row>
        <row r="1654">
          <cell r="A1654">
            <v>2186358</v>
          </cell>
          <cell r="B1654">
            <v>6546</v>
          </cell>
          <cell r="C1654" t="str">
            <v>PC</v>
          </cell>
          <cell r="D1654">
            <v>41031</v>
          </cell>
          <cell r="E1654">
            <v>2012</v>
          </cell>
          <cell r="F1654">
            <v>5</v>
          </cell>
          <cell r="G1654" t="str">
            <v>COMPAÑIA MINERA CONDESTABLE S.A.</v>
          </cell>
          <cell r="H1654" t="str">
            <v>CONDESTABLE</v>
          </cell>
          <cell r="I1654" t="str">
            <v>ACTUALIZACION DE PLAN DE CIERRE UNIDAD MINERA CONDESTABLE</v>
          </cell>
          <cell r="J1654" t="str">
            <v>*150509&lt;br&gt;LIMA-CAÑETE-MALA</v>
          </cell>
          <cell r="K1654" t="str">
            <v>*13&lt;br&gt;DOLORES CAMONES SANTIAGO</v>
          </cell>
          <cell r="L1654" t="str">
            <v>APROBADO&lt;br/&gt;NOTIFICADO A LA EMPRESA</v>
          </cell>
          <cell r="P1654" t="str">
            <v>USD</v>
          </cell>
        </row>
        <row r="1655">
          <cell r="A1655">
            <v>2230263</v>
          </cell>
          <cell r="B1655">
            <v>6579</v>
          </cell>
          <cell r="C1655" t="str">
            <v>PC</v>
          </cell>
          <cell r="D1655">
            <v>41169</v>
          </cell>
          <cell r="E1655">
            <v>2012</v>
          </cell>
          <cell r="F1655">
            <v>9</v>
          </cell>
          <cell r="G1655" t="str">
            <v>COMPAÑIA MINERA CONDESTABLE S.A.</v>
          </cell>
          <cell r="H1655" t="str">
            <v>RAUL</v>
          </cell>
          <cell r="I1655" t="str">
            <v>MODIFICACION DE PLAN DE CIERRE UNIDAD RAUL</v>
          </cell>
          <cell r="J1655" t="str">
            <v>*150509&lt;br&gt;LIMA-CAÑETE-MALA</v>
          </cell>
          <cell r="K1655" t="str">
            <v>*24&lt;br&gt;PORTILLA CORNEJO MATEO</v>
          </cell>
          <cell r="L1655" t="str">
            <v>APROBADO&lt;br/&gt;NOTIFICADO A LA EMPRESA</v>
          </cell>
          <cell r="P1655" t="str">
            <v>USD</v>
          </cell>
        </row>
        <row r="1656">
          <cell r="A1656" t="str">
            <v>04023-2017</v>
          </cell>
          <cell r="B1656">
            <v>6634</v>
          </cell>
          <cell r="C1656" t="str">
            <v>ITS</v>
          </cell>
          <cell r="D1656">
            <v>42962</v>
          </cell>
          <cell r="E1656">
            <v>2017</v>
          </cell>
          <cell r="F1656">
            <v>8</v>
          </cell>
          <cell r="G1656" t="str">
            <v>COMPAÑIA MINERA CONDESTABLE S.A.</v>
          </cell>
          <cell r="H1656" t="str">
            <v>CONDESTABLE</v>
          </cell>
          <cell r="I1656" t="str">
            <v>INCORPORACION Y/O AMPLIACION DE COMPONENTES E INTEGRACIÓN DE LAS UNIDADES</v>
          </cell>
          <cell r="J1656" t="str">
            <v>*150509&lt;br&gt;LIMA-CAÑETE-MALA,*150500&lt;br&gt;LIMA-CAÑETE--,*150000&lt;br&gt;LIMA----</v>
          </cell>
          <cell r="K1656" t="str">
            <v>*382&lt;br&gt;ZZ_SENACE PÉREZ NUÑEZ, FABIÁN,*488&lt;br&gt;ZZ_SENACE TELLO COCHACHEZ, MARCO ANTONIO,*451&lt;br&gt;ZZ_SENACE QUISPE SULCA, JHONNY IBAN,*422&lt;br&gt;zz_senace ZEGARRA ANCAJIMA,ANA SOFIA ,*416&lt;br&gt;ZZ_SENACE BREÑA TORRES, MILVA GRACIELA,*413&lt;br&gt;ZZ_SENACE ATARAMA MORI,DANNY EDUARDO</v>
          </cell>
          <cell r="L1656" t="str">
            <v>CONFORME&lt;br/&gt;NOTIFICADO A LA EMPRESA</v>
          </cell>
          <cell r="O1656">
            <v>1892000</v>
          </cell>
        </row>
        <row r="1657">
          <cell r="A1657">
            <v>2395894</v>
          </cell>
          <cell r="B1657">
            <v>6704</v>
          </cell>
          <cell r="C1657" t="str">
            <v>PC</v>
          </cell>
          <cell r="D1657">
            <v>41788</v>
          </cell>
          <cell r="E1657">
            <v>2014</v>
          </cell>
          <cell r="F1657">
            <v>5</v>
          </cell>
          <cell r="G1657" t="str">
            <v>COMPAÑIA MINERA CONDESTABLE S.A.</v>
          </cell>
          <cell r="H1657" t="str">
            <v>CONDESTABLE</v>
          </cell>
          <cell r="I1657" t="str">
            <v>MODIFICACION DEL PLAN DE CIERRE DE LA UNIDAD CONDESTABLE</v>
          </cell>
          <cell r="J1657" t="str">
            <v>*150509&lt;br&gt;LIMA-CAÑETE-MALA</v>
          </cell>
          <cell r="K1657" t="str">
            <v>*21&lt;br&gt;PAREDES PACHECO RUFO</v>
          </cell>
          <cell r="L1657" t="str">
            <v>APROBADO&lt;br/&gt;NOTIFICADO A LA EMPRESA</v>
          </cell>
          <cell r="P1657" t="str">
            <v>USD</v>
          </cell>
        </row>
        <row r="1658">
          <cell r="A1658" t="str">
            <v>06612-2017</v>
          </cell>
          <cell r="B1658">
            <v>6764</v>
          </cell>
          <cell r="C1658" t="str">
            <v>ITS</v>
          </cell>
          <cell r="D1658">
            <v>43076</v>
          </cell>
          <cell r="E1658">
            <v>2017</v>
          </cell>
          <cell r="F1658">
            <v>12</v>
          </cell>
          <cell r="G1658" t="str">
            <v>COMPAÑIA MINERA CONDESTABLE S.A.</v>
          </cell>
          <cell r="H1658" t="str">
            <v>CONDESTABLE</v>
          </cell>
          <cell r="I1658" t="str">
            <v>INCORPORACION Y/O AMPLIACION DE COMPONENTES E INTEGRACIÓN DE LAS UNIDADES</v>
          </cell>
          <cell r="J1658" t="str">
            <v>*150509&lt;br&gt;LIMA-CAÑETE-MALA,*150500&lt;br&gt;LIMA-CAÑETE--,*150000&lt;br&gt;LIMA----</v>
          </cell>
          <cell r="K1658" t="str">
            <v>*413&lt;br&gt;ZZ_SENACE ATARAMA MORI,DANNY EDUARDO,*478&lt;br&gt;ZZ_SENACE BENAVENTE SILVA, KURLANT YUSSEIN,*451&lt;br&gt;ZZ_SENACE QUISPE SULCA, JHONNY IBAN,*416&lt;br&gt;ZZ_SENACE BREÑA TORRES, MILVA GRACIELA,*415&lt;br&gt;ZZ_SENACE BEATRIZ HUAMANI PAUCCARA</v>
          </cell>
          <cell r="L1658" t="str">
            <v>CONFORME&lt;br/&gt;NOTIFICADO A LA EMPRESA</v>
          </cell>
        </row>
        <row r="1659">
          <cell r="A1659">
            <v>2533060</v>
          </cell>
          <cell r="B1659">
            <v>6774</v>
          </cell>
          <cell r="C1659" t="str">
            <v>PC</v>
          </cell>
          <cell r="D1659">
            <v>42255</v>
          </cell>
          <cell r="E1659">
            <v>2015</v>
          </cell>
          <cell r="F1659">
            <v>9</v>
          </cell>
          <cell r="G1659" t="str">
            <v>COMPAÑIA MINERA CONDESTABLE S.A.</v>
          </cell>
          <cell r="H1659" t="str">
            <v>CONDESTABLE</v>
          </cell>
          <cell r="I1659" t="str">
            <v>SEGUNDA MODIFICACION AL PLAN DE CIERRE ACUMULACION CONDESTABLE</v>
          </cell>
          <cell r="J1659" t="str">
            <v>*150509&lt;br&gt;LIMA-CAÑETE-MALA</v>
          </cell>
          <cell r="K1659" t="str">
            <v>*24&lt;br&gt;PORTILLA CORNEJO MATEO</v>
          </cell>
          <cell r="L1659" t="str">
            <v>APROBADO</v>
          </cell>
          <cell r="P1659" t="str">
            <v>USD</v>
          </cell>
        </row>
        <row r="1660">
          <cell r="B1660">
            <v>6864</v>
          </cell>
          <cell r="C1660" t="str">
            <v>ITS</v>
          </cell>
          <cell r="D1660">
            <v>43213</v>
          </cell>
          <cell r="E1660">
            <v>2018</v>
          </cell>
          <cell r="F1660">
            <v>4</v>
          </cell>
          <cell r="G1660" t="str">
            <v>COMPAÑIA MINERA CONDESTABLE S.A.</v>
          </cell>
          <cell r="H1660" t="str">
            <v>CONDESTABLE</v>
          </cell>
          <cell r="I1660" t="str">
            <v>INCORPORACION Y/O AMPLIACION DE COMPONENTES E INTEGRACIÓN DE LAS UNIDADES</v>
          </cell>
          <cell r="J1660" t="str">
            <v>*150509&lt;br&gt;LIMA-CAÑETE-MALA</v>
          </cell>
          <cell r="K1660" t="str">
            <v>*387&lt;br&gt;ZZ_SENACE CARDENAS VILLAVICENCIO, EUDI ELI,*586&lt;br&gt;MENDOZA MORI, MELISSA LILIANA,*545&lt;br&gt;YOSLY VIRGINIA VARGAS MART¿NEZ,*489&lt;br&gt;ZZ_SENACE TREJO PANTOJA, CYNTHIA KELLY,*478&lt;br&gt;ZZ_SENACE BENAVENTE SILVA, KURLANT YUSSEIN,*413&lt;br&gt;ZZ_SENACE ATARAMA MORI,DANNY EDUARDO</v>
          </cell>
          <cell r="L1660" t="str">
            <v>CONFORME&lt;br/&gt;NOTIFICADO A LA EMPRESA</v>
          </cell>
          <cell r="O1660">
            <v>12385000</v>
          </cell>
        </row>
        <row r="1661">
          <cell r="A1661" t="str">
            <v>M-CLS-00119-2018</v>
          </cell>
          <cell r="B1661">
            <v>7555</v>
          </cell>
          <cell r="C1661" t="str">
            <v>EIA-d</v>
          </cell>
          <cell r="D1661">
            <v>43245</v>
          </cell>
          <cell r="E1661">
            <v>2018</v>
          </cell>
          <cell r="F1661">
            <v>5</v>
          </cell>
          <cell r="G1661" t="str">
            <v>COMPAÑIA MINERA CONDESTABLE S.A.</v>
          </cell>
          <cell r="H1661" t="str">
            <v>CONDESTABLE</v>
          </cell>
          <cell r="I1661" t="str">
            <v xml:space="preserve">INCORPORACION DE NUEVOS COMPONENTES Y RECRECIMIENTO DE DEPOSITO DE RELAVES </v>
          </cell>
          <cell r="K1661" t="str">
            <v>*414&lt;br&gt;ZZ_SENACE LUCEN BUSTAMANTE, MARIELENA NEREYDA,*574&lt;br&gt;JOSE ALEJANDRO ZEGARRA,*482&lt;br&gt;ZZ_SENACE MARTEL GORA, MIGUEL LUIS</v>
          </cell>
          <cell r="L1661" t="str">
            <v>APROBADO</v>
          </cell>
          <cell r="O1661">
            <v>15300000</v>
          </cell>
          <cell r="P1661" t="str">
            <v>USD</v>
          </cell>
        </row>
        <row r="1662">
          <cell r="A1662">
            <v>2925971</v>
          </cell>
          <cell r="B1662">
            <v>8023</v>
          </cell>
          <cell r="C1662" t="str">
            <v>PC</v>
          </cell>
          <cell r="D1662">
            <v>43591</v>
          </cell>
          <cell r="E1662">
            <v>2019</v>
          </cell>
          <cell r="F1662">
            <v>5</v>
          </cell>
          <cell r="G1662" t="str">
            <v>COMPAÑIA MINERA CONDESTABLE S.A.</v>
          </cell>
          <cell r="H1662" t="str">
            <v>CONDESTABLE</v>
          </cell>
          <cell r="I1662" t="str">
            <v>CUARTA MODIFICACIÓN DEL PLAN DE CIERRE DE MINAS</v>
          </cell>
          <cell r="J1662" t="str">
            <v>*150509&lt;br&gt;LIMA-CAÑETE-MALA</v>
          </cell>
          <cell r="K1662" t="str">
            <v>*9&lt;br&gt;CAMPOS DIAZ LUIS,*664&lt;br&gt;ARANDA SALAZAR SANTIAGO JOSUE (apoyo),*610&lt;br&gt;FARFAN REYES MIRIAM ELIZABETH,*188&lt;br&gt;PORTILLA CORNEJO MATEO,*128&lt;br&gt;ESTELA SILVA MELANIO,*34&lt;br&gt;BEDRIÑANA RIOS ABAD,*25&lt;br&gt;PRADO VELASQUEZ ALFONSO</v>
          </cell>
          <cell r="L1662" t="str">
            <v>APROBADO&lt;br/&gt;NOTIFICADO A LA EMPRESA</v>
          </cell>
          <cell r="M1662" t="str">
            <v>ResDirec-0042-2020/MINEM-DGAAM</v>
          </cell>
          <cell r="N1662" t="str">
            <v>17/02/2020</v>
          </cell>
          <cell r="O1662">
            <v>0</v>
          </cell>
          <cell r="P1662" t="str">
            <v>USD</v>
          </cell>
        </row>
        <row r="1663">
          <cell r="A1663">
            <v>3009949</v>
          </cell>
          <cell r="B1663">
            <v>8355</v>
          </cell>
          <cell r="C1663" t="str">
            <v>PAD</v>
          </cell>
          <cell r="D1663">
            <v>43837</v>
          </cell>
          <cell r="E1663">
            <v>2020</v>
          </cell>
          <cell r="F1663">
            <v>1</v>
          </cell>
          <cell r="G1663" t="str">
            <v>COMPAÑIA MINERA CONDESTABLE S.A.</v>
          </cell>
          <cell r="H1663" t="str">
            <v>CONDESTABLE</v>
          </cell>
          <cell r="I1663" t="str">
            <v>PLAN AMBIENTAL DETALLADO DE LA UNIDAD MINERA CONDESTABLE</v>
          </cell>
          <cell r="J1663" t="str">
            <v>*150509&lt;br&gt;LIMA-CAÑETE-MALA</v>
          </cell>
          <cell r="K1663" t="str">
            <v>*221&lt;br&gt;SANGA YAMPASI WILSON WILFREDO,*687&lt;br&gt;CISNEROS PRADO ELIZABETH (Apoyo),*684&lt;br&gt;MARTEL GORA MIGUEL LUIS,*675&lt;br&gt;ESCATE AMPUERO CINTHYA LETICIA,*668&lt;br&gt;MEJIA ISIDRO JHONNY ANIVAL,*641&lt;br&gt;ALEGRE BUSTAMANTE, LAURA MELISSA</v>
          </cell>
          <cell r="L1663" t="str">
            <v>APROBADO&lt;br/&gt;NOTIFICADO A LA EMPRESA</v>
          </cell>
          <cell r="M1663" t="str">
            <v>ResDirec-0139-2020/MINEM-DGAAM</v>
          </cell>
          <cell r="N1663" t="str">
            <v>16/10/2020</v>
          </cell>
          <cell r="O1663">
            <v>119000</v>
          </cell>
          <cell r="P1663" t="str">
            <v>USD</v>
          </cell>
        </row>
        <row r="1664">
          <cell r="A1664">
            <v>3050546</v>
          </cell>
          <cell r="B1664">
            <v>8487</v>
          </cell>
          <cell r="C1664" t="str">
            <v>PC</v>
          </cell>
          <cell r="D1664">
            <v>44022</v>
          </cell>
          <cell r="E1664">
            <v>2020</v>
          </cell>
          <cell r="F1664">
            <v>7</v>
          </cell>
          <cell r="G1664" t="str">
            <v>COMPAÑIA MINERA CONDESTABLE S.A.</v>
          </cell>
          <cell r="H1664" t="str">
            <v>CONDESTABLE</v>
          </cell>
          <cell r="I1664" t="str">
            <v>ACTUALIZACIÓN DEL PLAN DE CIERRE DE MINAS DE LA UNIDAD MINERA ACUMULACIÓN CONDESTABLE</v>
          </cell>
          <cell r="J1664" t="str">
            <v>*150509&lt;br&gt;LIMA-CAÑETE-MALA</v>
          </cell>
          <cell r="K1664" t="str">
            <v>*9&lt;br&gt;CAMPOS DIAZ LUIS,*684&lt;br&gt;MARTEL GORA MIGUEL LUIS,*188&lt;br&gt;PORTILLA CORNEJO MATEO,*128&lt;br&gt;ESTELA SILVA MELANIO,*34&lt;br&gt;BEDRIÑANA RIOS ABAD</v>
          </cell>
          <cell r="L1664" t="str">
            <v>EVALUACIÓN</v>
          </cell>
          <cell r="O1664">
            <v>0</v>
          </cell>
          <cell r="P1664" t="str">
            <v>USD</v>
          </cell>
        </row>
        <row r="1665">
          <cell r="A1665">
            <v>1356467</v>
          </cell>
          <cell r="B1665">
            <v>4568</v>
          </cell>
          <cell r="C1665" t="str">
            <v>EIA</v>
          </cell>
          <cell r="D1665">
            <v>37333</v>
          </cell>
          <cell r="E1665">
            <v>2002</v>
          </cell>
          <cell r="F1665">
            <v>3</v>
          </cell>
          <cell r="G1665" t="str">
            <v>COMPAÑIA MINERA DE SANDIA S.A.C.</v>
          </cell>
          <cell r="H1665" t="str">
            <v>ANTONIETA</v>
          </cell>
          <cell r="I1665" t="str">
            <v xml:space="preserve">REINICIO DE ACTIVIDADES </v>
          </cell>
          <cell r="J1665" t="str">
            <v>*211209&lt;br&gt;PUNO-SANDIA-ALTO INAMBARI</v>
          </cell>
          <cell r="K1665" t="str">
            <v>*1&lt;br&gt;ACEVEDO FERNANDEZ ELIAS</v>
          </cell>
          <cell r="L1665" t="str">
            <v>APROBADO</v>
          </cell>
          <cell r="P1665" t="str">
            <v>USD</v>
          </cell>
        </row>
        <row r="1666">
          <cell r="A1666">
            <v>84296</v>
          </cell>
          <cell r="B1666">
            <v>4323</v>
          </cell>
          <cell r="C1666" t="str">
            <v>EIA</v>
          </cell>
          <cell r="D1666">
            <v>35179</v>
          </cell>
          <cell r="E1666">
            <v>1996</v>
          </cell>
          <cell r="F1666">
            <v>4</v>
          </cell>
          <cell r="G1666" t="str">
            <v>COMPAÑIA MINERA EL BARON S A</v>
          </cell>
          <cell r="H1666" t="str">
            <v xml:space="preserve">SAN MARCELO </v>
          </cell>
          <cell r="I1666" t="str">
            <v>PLANTA DE BENEFICIO</v>
          </cell>
          <cell r="J1666" t="str">
            <v>*150701&lt;br&gt;LIMA-HUAROCHIRI-MATUCANA</v>
          </cell>
          <cell r="K1666" t="str">
            <v>*29&lt;br&gt;ARCHIVO</v>
          </cell>
          <cell r="L1666" t="str">
            <v>ABANDONO</v>
          </cell>
          <cell r="P1666" t="str">
            <v>USD</v>
          </cell>
        </row>
        <row r="1667">
          <cell r="A1667">
            <v>1372755</v>
          </cell>
          <cell r="B1667">
            <v>747</v>
          </cell>
          <cell r="C1667" t="str">
            <v>EIAsd</v>
          </cell>
          <cell r="D1667">
            <v>37441</v>
          </cell>
          <cell r="E1667">
            <v>2002</v>
          </cell>
          <cell r="F1667">
            <v>7</v>
          </cell>
          <cell r="G1667" t="str">
            <v>COMPAÑIA MINERA EL COLIBRI S.A.C.</v>
          </cell>
          <cell r="H1667" t="str">
            <v>EL LEON</v>
          </cell>
          <cell r="I1667" t="str">
            <v>EXPLORACION</v>
          </cell>
          <cell r="J1667" t="str">
            <v>*040308&lt;br&gt;AREQUIPA-CARAVELI-CHAPARRA</v>
          </cell>
          <cell r="K1667" t="str">
            <v>*57&lt;br&gt;SUAREZ JUAN</v>
          </cell>
          <cell r="L1667" t="str">
            <v>APROBADO</v>
          </cell>
          <cell r="P1667" t="str">
            <v>USD</v>
          </cell>
        </row>
        <row r="1668">
          <cell r="A1668">
            <v>1499025</v>
          </cell>
          <cell r="B1668">
            <v>1163</v>
          </cell>
          <cell r="C1668" t="str">
            <v>EIAsd</v>
          </cell>
          <cell r="D1668">
            <v>38289</v>
          </cell>
          <cell r="E1668">
            <v>2004</v>
          </cell>
          <cell r="F1668">
            <v>10</v>
          </cell>
          <cell r="G1668" t="str">
            <v>COMPAÑÍA MINERA EL MUQUI S.A.C.</v>
          </cell>
          <cell r="H1668" t="str">
            <v>MUQUI</v>
          </cell>
          <cell r="I1668" t="str">
            <v xml:space="preserve">MODIFICACION DE CRONOGRAMA </v>
          </cell>
          <cell r="J1668" t="str">
            <v>*131006&lt;br&gt;LA LIBERTAD-SANTIAGO DE CHUCO-QUIRUVILCA</v>
          </cell>
          <cell r="K1668" t="str">
            <v>*1&lt;br&gt;ACEVEDO FERNANDEZ ELIAS</v>
          </cell>
          <cell r="L1668" t="str">
            <v>DESISTIDO</v>
          </cell>
          <cell r="P1668" t="str">
            <v>USD</v>
          </cell>
        </row>
        <row r="1669">
          <cell r="A1669">
            <v>1304333</v>
          </cell>
          <cell r="B1669">
            <v>4511</v>
          </cell>
          <cell r="C1669" t="str">
            <v>EIA</v>
          </cell>
          <cell r="D1669">
            <v>36878</v>
          </cell>
          <cell r="E1669">
            <v>2000</v>
          </cell>
          <cell r="F1669">
            <v>12</v>
          </cell>
          <cell r="G1669" t="str">
            <v>COMPAÑIA MINERA EL PILAR S.A.</v>
          </cell>
          <cell r="H1669" t="str">
            <v>U.E.A. CERRO DE PASCO</v>
          </cell>
          <cell r="I1669" t="str">
            <v>EXPLOTACION POLIMETALICA</v>
          </cell>
          <cell r="J1669" t="str">
            <v>*190101&lt;br&gt;PASCO-PASCO-CHAUPIMARCA</v>
          </cell>
          <cell r="K1669" t="str">
            <v>*50&lt;br&gt;RODAS EDDI</v>
          </cell>
          <cell r="L1669" t="str">
            <v>CONCLUIDO</v>
          </cell>
          <cell r="P1669" t="str">
            <v>USD</v>
          </cell>
        </row>
        <row r="1670">
          <cell r="A1670">
            <v>1958475</v>
          </cell>
          <cell r="B1670">
            <v>4987</v>
          </cell>
          <cell r="C1670" t="str">
            <v>EIA</v>
          </cell>
          <cell r="D1670">
            <v>40203</v>
          </cell>
          <cell r="E1670">
            <v>2010</v>
          </cell>
          <cell r="F1670">
            <v>1</v>
          </cell>
          <cell r="G1670" t="str">
            <v>COMPAÑIA MINERA EL PILAR S.A.</v>
          </cell>
          <cell r="H1670" t="str">
            <v>EL PILAR</v>
          </cell>
          <cell r="I1670" t="str">
            <v xml:space="preserve">AMPLIACION DE LA EXPLOTACION DE LA MINA EL PILAR </v>
          </cell>
          <cell r="J1670" t="str">
            <v>*190101&lt;br&gt;PASCO-PASCO-CHAUPIMARCA</v>
          </cell>
          <cell r="K1670" t="str">
            <v>*3&lt;br&gt;ALFARO LÓPEZ WUALTER</v>
          </cell>
          <cell r="L1670" t="str">
            <v>DESISTIDO&lt;br/&gt;NOTIFICADO A LA EMPRESA</v>
          </cell>
          <cell r="P1670" t="str">
            <v>USD</v>
          </cell>
        </row>
        <row r="1671">
          <cell r="A1671">
            <v>2648485</v>
          </cell>
          <cell r="B1671">
            <v>6184</v>
          </cell>
          <cell r="C1671" t="str">
            <v>DIA</v>
          </cell>
          <cell r="D1671">
            <v>42656</v>
          </cell>
          <cell r="E1671">
            <v>2016</v>
          </cell>
          <cell r="F1671">
            <v>10</v>
          </cell>
          <cell r="G1671" t="str">
            <v>COMPAÑÍA MINERA ELORO PERU S.A.C.</v>
          </cell>
          <cell r="H1671" t="str">
            <v>VICTORIA</v>
          </cell>
          <cell r="I1671" t="str">
            <v>VICTORIA</v>
          </cell>
          <cell r="J1671" t="str">
            <v>*021505&lt;br&gt;ANCASH-PALLASCA-HUANDOVAL,*021508&lt;br&gt;ANCASH-PALLASCA-PALLASCA</v>
          </cell>
          <cell r="K1671" t="str">
            <v>*25&lt;br&gt;PRADO VELASQUEZ ALFONSO,*310&lt;br&gt;ROSALES GONZALES LUIS ALBERTO</v>
          </cell>
          <cell r="L1671" t="str">
            <v>APROBADO&lt;br/&gt;NOTIFICADO A LA EMPRESA</v>
          </cell>
          <cell r="O1671">
            <v>1000000</v>
          </cell>
          <cell r="P1671" t="str">
            <v>USD</v>
          </cell>
        </row>
        <row r="1672">
          <cell r="A1672">
            <v>2796995</v>
          </cell>
          <cell r="B1672">
            <v>7527</v>
          </cell>
          <cell r="C1672" t="str">
            <v>DIA</v>
          </cell>
          <cell r="D1672">
            <v>43179</v>
          </cell>
          <cell r="E1672">
            <v>2018</v>
          </cell>
          <cell r="F1672">
            <v>3</v>
          </cell>
          <cell r="G1672" t="str">
            <v>COMPAÑÍA MINERA ELORO PERU S.A.C.</v>
          </cell>
          <cell r="H1672" t="str">
            <v>VICTORIA</v>
          </cell>
          <cell r="I1672" t="str">
            <v>PROYECTO DE EXPLORACION MINERA VICTORIA</v>
          </cell>
          <cell r="J1672" t="str">
            <v>*021505&lt;br&gt;ANCASH-PALLASCA-HUANDOVAL</v>
          </cell>
          <cell r="K1672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672" t="str">
            <v>DESISTIDO&lt;br/&gt;NOTIFICADO A LA EMPRESA</v>
          </cell>
          <cell r="M1672" t="str">
            <v>ResDirec-0053-2018/MEM-DGAAM</v>
          </cell>
          <cell r="N1672" t="str">
            <v>27/03/2018</v>
          </cell>
          <cell r="O1672">
            <v>500000</v>
          </cell>
          <cell r="P1672" t="str">
            <v>USD</v>
          </cell>
        </row>
        <row r="1673">
          <cell r="A1673">
            <v>2807858</v>
          </cell>
          <cell r="B1673">
            <v>7574</v>
          </cell>
          <cell r="C1673" t="str">
            <v>DIA</v>
          </cell>
          <cell r="D1673">
            <v>43217</v>
          </cell>
          <cell r="E1673">
            <v>2018</v>
          </cell>
          <cell r="F1673">
            <v>4</v>
          </cell>
          <cell r="G1673" t="str">
            <v>COMPAÑÍA MINERA ELORO PERU S.A.C.</v>
          </cell>
          <cell r="H1673" t="str">
            <v>VICTORIA</v>
          </cell>
          <cell r="I1673" t="str">
            <v>PROYECTO DE EXPLORACIÓN MINERA VICTORIA</v>
          </cell>
          <cell r="J1673" t="str">
            <v>*021505&lt;br&gt;ANCASH-PALLASCA-HUANDOVAL,*021508&lt;br&gt;ANCASH-PALLASCA-PALLASCA</v>
          </cell>
          <cell r="K1673" t="str">
            <v>*25&lt;br&gt;PRADO VELASQUEZ ALFONSO,*570&lt;br&gt;PEREZ BALDEON KAREN GRACIELA,*550&lt;br&gt;PEREZ LEON, LUZMILA (APOYO),*509&lt;br&gt;CRUZ LEDESMA, DEISY ROSALIA</v>
          </cell>
          <cell r="L1673" t="str">
            <v>APROBADO&lt;br/&gt;NOTIFICADO A LA EMPRESA</v>
          </cell>
          <cell r="O1673">
            <v>700000</v>
          </cell>
          <cell r="P1673" t="str">
            <v>USD</v>
          </cell>
        </row>
        <row r="1674">
          <cell r="A1674">
            <v>2717717</v>
          </cell>
          <cell r="B1674">
            <v>6617</v>
          </cell>
          <cell r="C1674" t="str">
            <v>ITS</v>
          </cell>
          <cell r="D1674">
            <v>42908</v>
          </cell>
          <cell r="E1674">
            <v>2017</v>
          </cell>
          <cell r="F1674">
            <v>6</v>
          </cell>
          <cell r="G1674" t="str">
            <v>COMPAÑÍA MINERA ELORO PERU S.A.C.</v>
          </cell>
          <cell r="H1674" t="str">
            <v>VICTORIA</v>
          </cell>
          <cell r="I1674" t="str">
            <v>1ER ITS DE LA DIA DEL PROYECTO VICTORIA</v>
          </cell>
          <cell r="J1674" t="str">
            <v>*021508&lt;br&gt;ANCASH-PALLASCA-PALLASCA,*021505&lt;br&gt;ANCASH-PALLASCA-HUANDOVAL</v>
          </cell>
          <cell r="K1674" t="str">
            <v>*25&lt;br&gt;PRADO VELASQUEZ ALFONSO,*518&lt;br&gt;CHUQUIMANTARI ARTEAGA RUDDY ANDRE (APOYO),*509&lt;br&gt;CRUZ LEDESMA, DEISY ROSALIA,*310&lt;br&gt;ROSALES GONZALES LUIS ALBERTO</v>
          </cell>
          <cell r="L1674" t="str">
            <v>CONFORME&lt;br/&gt;NOTIFICADO A LA EMPRESA</v>
          </cell>
          <cell r="M1674" t="str">
            <v>ResDirec-0192-2017/MEM-DGAAM</v>
          </cell>
          <cell r="N1674" t="str">
            <v>17/07/2017</v>
          </cell>
          <cell r="O1674">
            <v>1000000</v>
          </cell>
        </row>
        <row r="1675">
          <cell r="A1675">
            <v>1400237</v>
          </cell>
          <cell r="B1675">
            <v>828</v>
          </cell>
          <cell r="C1675" t="str">
            <v>DIA</v>
          </cell>
          <cell r="D1675">
            <v>37664</v>
          </cell>
          <cell r="E1675">
            <v>2003</v>
          </cell>
          <cell r="F1675">
            <v>2</v>
          </cell>
          <cell r="G1675" t="str">
            <v>COMPAÑIA MINERA GHOYLLOR KUANA S.A.C.</v>
          </cell>
          <cell r="H1675" t="str">
            <v>MINA ALVINA</v>
          </cell>
          <cell r="I1675" t="str">
            <v>MINA ALVINA</v>
          </cell>
          <cell r="J1675" t="str">
            <v>*020401&lt;br&gt;ANCASH-ASUNCION-CHACAS</v>
          </cell>
          <cell r="K1675" t="str">
            <v>*35&lt;br&gt;BLANCO IRMA</v>
          </cell>
          <cell r="L1675" t="str">
            <v>APROBADO</v>
          </cell>
          <cell r="P1675" t="str">
            <v>USD</v>
          </cell>
        </row>
        <row r="1676">
          <cell r="A1676">
            <v>1832251</v>
          </cell>
          <cell r="B1676">
            <v>1968</v>
          </cell>
          <cell r="C1676" t="str">
            <v>DIA</v>
          </cell>
          <cell r="D1676">
            <v>39749</v>
          </cell>
          <cell r="E1676">
            <v>2008</v>
          </cell>
          <cell r="F1676">
            <v>10</v>
          </cell>
          <cell r="G1676" t="str">
            <v>COMPAÑIA MINERA HUASCARAN S.A.C.</v>
          </cell>
          <cell r="H1676" t="str">
            <v>QUINA SEPTIMA</v>
          </cell>
          <cell r="I1676" t="str">
            <v>ANTIOQUIA</v>
          </cell>
          <cell r="J1676" t="str">
            <v>*150702&lt;br&gt;LIMA-HUAROCHIRI-ANTIOQUIA</v>
          </cell>
          <cell r="K1676" t="str">
            <v>*8&lt;br&gt;BREÑA TORRES GRACIELA</v>
          </cell>
          <cell r="L1676" t="str">
            <v>APROBADO</v>
          </cell>
          <cell r="P1676" t="str">
            <v>USD</v>
          </cell>
        </row>
        <row r="1677">
          <cell r="A1677">
            <v>1977429</v>
          </cell>
          <cell r="B1677">
            <v>2168</v>
          </cell>
          <cell r="C1677" t="str">
            <v>DIA</v>
          </cell>
          <cell r="D1677">
            <v>40268</v>
          </cell>
          <cell r="E1677">
            <v>2010</v>
          </cell>
          <cell r="F1677">
            <v>3</v>
          </cell>
          <cell r="G1677" t="str">
            <v>COMPAÑIA MINERA HUASCARAN S.A.C.</v>
          </cell>
          <cell r="H1677" t="str">
            <v>MINERA PALMA</v>
          </cell>
          <cell r="I1677" t="str">
            <v>MINERA PALMA</v>
          </cell>
          <cell r="J1677" t="str">
            <v>*150702&lt;br&gt;LIMA-HUAROCHIRI-ANTIOQUIA</v>
          </cell>
          <cell r="K1677" t="str">
            <v>*1&lt;br&gt;ACEVEDO FERNANDEZ ELIAS</v>
          </cell>
          <cell r="L1677" t="str">
            <v>APROBADO&lt;br/&gt;NOTIFICADO A LA EMPRESA</v>
          </cell>
          <cell r="P1677" t="str">
            <v>USD</v>
          </cell>
        </row>
        <row r="1678">
          <cell r="A1678">
            <v>1770776</v>
          </cell>
          <cell r="B1678">
            <v>1878</v>
          </cell>
          <cell r="C1678" t="str">
            <v>EIAsd</v>
          </cell>
          <cell r="D1678">
            <v>39539</v>
          </cell>
          <cell r="E1678">
            <v>2008</v>
          </cell>
          <cell r="F1678">
            <v>4</v>
          </cell>
          <cell r="G1678" t="str">
            <v>COMPAÑIA MINERA HUASCARAN S.A.C.</v>
          </cell>
          <cell r="H1678" t="str">
            <v>QUINA SEPTIMA</v>
          </cell>
          <cell r="I1678" t="str">
            <v>EXPLORACION QUINA SEPTIMA</v>
          </cell>
          <cell r="J1678" t="str">
            <v>*150702&lt;br&gt;LIMA-HUAROCHIRI-ANTIOQUIA</v>
          </cell>
          <cell r="K1678" t="str">
            <v>*12&lt;br&gt;DEL CASTILLO ALCANTARA AIME</v>
          </cell>
          <cell r="L1678" t="str">
            <v>NO PRESENTADO&lt;br/&gt;NOTIFICADO A LA EMPRESA</v>
          </cell>
          <cell r="P1678" t="str">
            <v>USD</v>
          </cell>
        </row>
        <row r="1679">
          <cell r="A1679">
            <v>1909073</v>
          </cell>
          <cell r="B1679">
            <v>2051</v>
          </cell>
          <cell r="C1679" t="str">
            <v>EIAsd</v>
          </cell>
          <cell r="D1679">
            <v>40024</v>
          </cell>
          <cell r="E1679">
            <v>2009</v>
          </cell>
          <cell r="F1679">
            <v>7</v>
          </cell>
          <cell r="G1679" t="str">
            <v>COMPAÑIA MINERA HUASCARAN S.A.C.</v>
          </cell>
          <cell r="H1679" t="str">
            <v>QUINA SEPTIMA</v>
          </cell>
          <cell r="I1679" t="str">
            <v>EXPLORACION ANTIOQUIA</v>
          </cell>
          <cell r="J1679" t="str">
            <v>*150709&lt;br&gt;LIMA-HUAROCHIRI-HUAROCHIRI</v>
          </cell>
          <cell r="K1679" t="str">
            <v>*1&lt;br&gt;ACEVEDO FERNANDEZ ELIAS</v>
          </cell>
          <cell r="L1679" t="str">
            <v>APROBADO&lt;br/&gt;NOTIFICADO A LA EMPRESA</v>
          </cell>
          <cell r="P1679" t="str">
            <v>USD</v>
          </cell>
        </row>
        <row r="1680">
          <cell r="A1680">
            <v>1630752</v>
          </cell>
          <cell r="B1680">
            <v>1496</v>
          </cell>
          <cell r="C1680" t="str">
            <v>DIA</v>
          </cell>
          <cell r="D1680">
            <v>38957</v>
          </cell>
          <cell r="E1680">
            <v>2006</v>
          </cell>
          <cell r="F1680">
            <v>8</v>
          </cell>
          <cell r="G1680" t="str">
            <v>COMPAÑIA MINERA HUAYANA S.A.C.</v>
          </cell>
          <cell r="H1680" t="str">
            <v>PATAHUASI</v>
          </cell>
          <cell r="I1680" t="str">
            <v>PATAHUASI</v>
          </cell>
          <cell r="J1680" t="str">
            <v>*030206&lt;br&gt;APURIMAC-ANDAHUAYLAS-HUAYANA</v>
          </cell>
          <cell r="K1680" t="str">
            <v>*1&lt;br&gt;ACEVEDO FERNANDEZ ELIAS</v>
          </cell>
          <cell r="L1680" t="str">
            <v>APROBADO&lt;br/&gt;NOTIFICADO A LA EMPRESA</v>
          </cell>
          <cell r="P1680" t="str">
            <v>USD</v>
          </cell>
        </row>
        <row r="1681">
          <cell r="A1681">
            <v>1240949</v>
          </cell>
          <cell r="B1681">
            <v>471</v>
          </cell>
          <cell r="C1681" t="str">
            <v>EIAsd</v>
          </cell>
          <cell r="D1681">
            <v>36343</v>
          </cell>
          <cell r="E1681">
            <v>1999</v>
          </cell>
          <cell r="F1681">
            <v>7</v>
          </cell>
          <cell r="G1681" t="str">
            <v>COMPAÑIA MINERA HUAYRURO S.A.</v>
          </cell>
          <cell r="H1681" t="str">
            <v>HUAYRURO</v>
          </cell>
          <cell r="I1681" t="str">
            <v>EXPLORACION</v>
          </cell>
          <cell r="J1681" t="str">
            <v>*150304&lt;br&gt;LIMA-CAJATAMBO-HUANCAPON</v>
          </cell>
          <cell r="K1681" t="str">
            <v>*1&lt;br&gt;ACEVEDO FERNANDEZ ELIAS</v>
          </cell>
          <cell r="L1681" t="str">
            <v>CONCLUIDO</v>
          </cell>
          <cell r="P1681" t="str">
            <v>USD</v>
          </cell>
        </row>
        <row r="1682">
          <cell r="A1682">
            <v>1814806</v>
          </cell>
          <cell r="B1682">
            <v>4882</v>
          </cell>
          <cell r="C1682" t="str">
            <v>EIA</v>
          </cell>
          <cell r="D1682">
            <v>39682</v>
          </cell>
          <cell r="E1682">
            <v>2008</v>
          </cell>
          <cell r="F1682">
            <v>8</v>
          </cell>
          <cell r="G1682" t="str">
            <v>COMPAÑIA MINERA INTIPUNKO S.A.C.</v>
          </cell>
          <cell r="H1682" t="str">
            <v>MARIA JULIA</v>
          </cell>
          <cell r="I1682" t="str">
            <v>EXPLOTACION MARIA JULIA</v>
          </cell>
          <cell r="J1682" t="str">
            <v>*101101&lt;br&gt;HUANUCO-YAROWILCA-CHAVINILLO</v>
          </cell>
          <cell r="K1682" t="str">
            <v>*2&lt;br&gt;ACOSTA ARCE MICHAEL</v>
          </cell>
          <cell r="L1682" t="str">
            <v>DESAPROBADO&lt;br/&gt;NOTIFICADO A LA EMPRESA</v>
          </cell>
          <cell r="P1682" t="str">
            <v>USD</v>
          </cell>
        </row>
        <row r="1683">
          <cell r="A1683">
            <v>1516801</v>
          </cell>
          <cell r="B1683">
            <v>1218</v>
          </cell>
          <cell r="C1683" t="str">
            <v>EIAsd</v>
          </cell>
          <cell r="D1683">
            <v>38398</v>
          </cell>
          <cell r="E1683">
            <v>2005</v>
          </cell>
          <cell r="F1683">
            <v>2</v>
          </cell>
          <cell r="G1683" t="str">
            <v>COMPAÑIA MINERA IRI PERU S.A.</v>
          </cell>
          <cell r="H1683" t="str">
            <v>PICOMACHAY II</v>
          </cell>
          <cell r="I1683" t="str">
            <v>EXPLORACION</v>
          </cell>
          <cell r="J1683" t="str">
            <v>*090411&lt;br&gt;HUANCAVELICA-CASTROVIRREYNA-SANTA ANA</v>
          </cell>
          <cell r="K1683" t="str">
            <v>*47&lt;br&gt;PINEDO CESAR</v>
          </cell>
          <cell r="L1683" t="str">
            <v>APROBADO</v>
          </cell>
          <cell r="P1683" t="str">
            <v>USD</v>
          </cell>
        </row>
        <row r="1684">
          <cell r="A1684">
            <v>2854275</v>
          </cell>
          <cell r="B1684">
            <v>7748</v>
          </cell>
          <cell r="C1684" t="str">
            <v>DIA</v>
          </cell>
          <cell r="D1684">
            <v>43362</v>
          </cell>
          <cell r="E1684">
            <v>2018</v>
          </cell>
          <cell r="F1684">
            <v>9</v>
          </cell>
          <cell r="G1684" t="str">
            <v>COMPAÑIA MINERA KOLPA S.A.</v>
          </cell>
          <cell r="H1684" t="str">
            <v>PATARA</v>
          </cell>
          <cell r="I1684" t="str">
            <v>DECLARACIÓN DE IMPACTO AMBIENTAL (DIA) DEL PROYECTO DE EXPLORACIÓN MINERA PATARA</v>
          </cell>
          <cell r="J1684" t="str">
            <v>*090106&lt;br&gt;HUANCAVELICA-HUANCAVELICA-HUACHOCOLPA</v>
          </cell>
          <cell r="K1684" t="str">
            <v>*610&lt;br&gt;FARFAN REYES MIRIAM ELIZABETH,*635&lt;br&gt;LEON SAAVEDRA SEBASTIAN</v>
          </cell>
          <cell r="L1684" t="str">
            <v>DESISTIDO&lt;br/&gt;NOTIFICADO A LA EMPRESA</v>
          </cell>
          <cell r="M1684" t="str">
            <v>ResDirec-0018-2019/MEM-DGAAM</v>
          </cell>
          <cell r="N1684" t="str">
            <v>06/02/2019</v>
          </cell>
          <cell r="O1684">
            <v>1715244.8</v>
          </cell>
          <cell r="P1684" t="str">
            <v>USD</v>
          </cell>
        </row>
        <row r="1685">
          <cell r="A1685">
            <v>2001812</v>
          </cell>
          <cell r="B1685">
            <v>5015</v>
          </cell>
          <cell r="C1685" t="str">
            <v>EIA</v>
          </cell>
          <cell r="D1685">
            <v>40350</v>
          </cell>
          <cell r="E1685">
            <v>2010</v>
          </cell>
          <cell r="F1685">
            <v>6</v>
          </cell>
          <cell r="G1685" t="str">
            <v>COMPAÑIA MINERA KOLPA S.A.</v>
          </cell>
          <cell r="H1685" t="str">
            <v>HUACHOCOLPA UNO</v>
          </cell>
          <cell r="I1685" t="str">
            <v xml:space="preserve">ACOG D.S. 078 AMPLIACION DE LA PLANTA CONCENTRADORA COMIHUASA A 800 TMS Y OBRAS </v>
          </cell>
          <cell r="J1685" t="str">
            <v>*090106&lt;br&gt;HUANCAVELICA-HUANCAVELICA-HUACHOCOLPA</v>
          </cell>
          <cell r="K1685" t="str">
            <v>*1&lt;br&gt;ACEVEDO FERNANDEZ ELIAS</v>
          </cell>
          <cell r="L1685" t="str">
            <v>APROBADO&lt;br/&gt;NOTIFICADO A LA EMPRESA</v>
          </cell>
          <cell r="P1685" t="str">
            <v>USD</v>
          </cell>
        </row>
        <row r="1686">
          <cell r="A1686">
            <v>2563909</v>
          </cell>
          <cell r="B1686">
            <v>5973</v>
          </cell>
          <cell r="C1686" t="str">
            <v>EIA-d</v>
          </cell>
          <cell r="D1686">
            <v>42362</v>
          </cell>
          <cell r="E1686">
            <v>2015</v>
          </cell>
          <cell r="F1686">
            <v>12</v>
          </cell>
          <cell r="G1686" t="str">
            <v>COMPAÑIA MINERA KOLPA S.A.</v>
          </cell>
          <cell r="H1686" t="str">
            <v>HUACHOCOLPA UNO</v>
          </cell>
          <cell r="I1686" t="str">
            <v>MODIFICACIÓN DEL EIA EXCEPCIONAL DE LA UEA HUACHOCOLPA UNO</v>
          </cell>
          <cell r="J1686" t="str">
            <v>*090106&lt;br&gt;HUANCAVELICA-HUANCAVELICA-HUACHOCOLPA</v>
          </cell>
          <cell r="K1686" t="str">
            <v>*25&lt;br&gt;PRADO VELASQUEZ ALFONSO,*502&lt;br&gt;CERCEDO CAJAS DONNY LUCIA (APOYO),*495&lt;br&gt;CHAMORRO BELLIDO CARMEN ROSA,*438&lt;br&gt;PEREYRA VALENCIA ELIZABETH,*345&lt;br&gt;YUCRA ZELA, SONIA LISSET,*340&lt;br&gt;REYES UBILLUS ISMAEL,*313&lt;br&gt;LOPEZ FLORES, ROSSANA,*310&lt;br&gt;ROSALES GONZALES LUIS ALBERTO,*220&lt;br&gt;VILLACORTA OLAZA MARCO ANTONIO,*181&lt;br&gt;LEON HUAMAN BETTY,*164&lt;br&gt;TREJO PANTOJA CYNTHIA</v>
          </cell>
          <cell r="L1686" t="str">
            <v>APROBADO&lt;br/&gt;NOTIFICADO A LA EMPRESA</v>
          </cell>
          <cell r="O1686">
            <v>23183152.5</v>
          </cell>
          <cell r="P1686" t="str">
            <v>USD</v>
          </cell>
        </row>
        <row r="1687">
          <cell r="A1687">
            <v>2563666</v>
          </cell>
          <cell r="B1687">
            <v>6123</v>
          </cell>
          <cell r="C1687" t="str">
            <v>ITS</v>
          </cell>
          <cell r="D1687">
            <v>42361</v>
          </cell>
          <cell r="E1687">
            <v>2015</v>
          </cell>
          <cell r="F1687">
            <v>12</v>
          </cell>
          <cell r="G1687" t="str">
            <v>COMPAÑIA MINERA KOLPA S.A.</v>
          </cell>
          <cell r="H1687" t="str">
            <v>HUACHOCOLPA UNO</v>
          </cell>
          <cell r="I1687" t="str">
            <v>RECRECIMIENTO DEL DEPÓSITO DE RELAVES C A LA COTA 4365 MSNM</v>
          </cell>
          <cell r="J1687" t="str">
            <v>*090106&lt;br&gt;HUANCAVELICA-HUANCAVELICA-HUACHOCOLPA</v>
          </cell>
          <cell r="K1687" t="str">
            <v>*164&lt;br&gt;TREJO PANTOJA CYNTHIA,*345&lt;br&gt;YUCRA ZELA, SONIA LISSET,*340&lt;br&gt;REYES UBILLUS ISMAEL,*331&lt;br&gt;SOSA RUIZ, EYMI DEL PILAR,*181&lt;br&gt;LEON HUAMAN BETTY</v>
          </cell>
          <cell r="L1687" t="str">
            <v>CONFORME&lt;br/&gt;NOTIFICADO A LA EMPRESA</v>
          </cell>
          <cell r="M1687" t="str">
            <v>ResDirec-0060-2016/MEM-DGAAM</v>
          </cell>
          <cell r="N1687" t="str">
            <v>26/02/2016</v>
          </cell>
          <cell r="O1687">
            <v>3679163.5</v>
          </cell>
        </row>
        <row r="1688">
          <cell r="A1688" t="str">
            <v>04819-2017</v>
          </cell>
          <cell r="B1688">
            <v>6705</v>
          </cell>
          <cell r="C1688" t="str">
            <v>ITS</v>
          </cell>
          <cell r="D1688">
            <v>42999</v>
          </cell>
          <cell r="E1688">
            <v>2017</v>
          </cell>
          <cell r="F1688">
            <v>9</v>
          </cell>
          <cell r="G1688" t="str">
            <v>COMPAÑIA MINERA KOLPA S.A.</v>
          </cell>
          <cell r="H1688" t="str">
            <v>HUACHOCOLPA UNO</v>
          </cell>
          <cell r="I1688" t="str">
            <v>MEJORA TECNOLÓGICA DEL DEPÓSITO RUBLO PARA EL ALMACENAMIENTO PERMANENTE DE LODOS EN GEOTUBOS  UNIDAD MINERA HUACHOCOLPA UNO</v>
          </cell>
          <cell r="J1688" t="str">
            <v>*090106&lt;br&gt;HUANCAVELICA-HUANCAVELICA-HUACHOCOLPA,*090100&lt;br&gt;HUANCAVELICA-HUANCAVELICA--,*090000&lt;br&gt;HUANCAVELICA----</v>
          </cell>
          <cell r="K1688" t="str">
            <v>*382&lt;br&gt;ZZ_SENACE PÉREZ NUÑEZ, FABIÁN,*541&lt;br&gt;IPARRAGUIRRE AYALA PAUL STEVE,*488&lt;br&gt;ZZ_SENACE TELLO COCHACHEZ, MARCO ANTONIO,*482&lt;br&gt;ZZ_SENACE MARTEL GORA, MIGUEL LUIS,*479&lt;br&gt;ZZ_SENACE  BORJAS ALCANTARA, DAVID VICTOR,*422&lt;br&gt;zz_senace ZEGARRA ANCAJIMA,ANA SOFIA ,*416&lt;br&gt;ZZ_SENACE BREÑA TORRES, MILVA GRACIELA</v>
          </cell>
          <cell r="L1688" t="str">
            <v>CONFORME&lt;br/&gt;NOTIFICADO A LA EMPRESA</v>
          </cell>
          <cell r="O1688">
            <v>9602184</v>
          </cell>
        </row>
        <row r="1689">
          <cell r="A1689" t="str">
            <v>05858-2017</v>
          </cell>
          <cell r="B1689">
            <v>6750</v>
          </cell>
          <cell r="C1689" t="str">
            <v>ITS</v>
          </cell>
          <cell r="D1689">
            <v>43046</v>
          </cell>
          <cell r="E1689">
            <v>2017</v>
          </cell>
          <cell r="F1689">
            <v>11</v>
          </cell>
          <cell r="G1689" t="str">
            <v>COMPAÑIA MINERA KOLPA S.A.</v>
          </cell>
          <cell r="H1689" t="str">
            <v>HUACHOCOLPA UNO</v>
          </cell>
          <cell r="I1689" t="str">
            <v>SEGUNDO INFORME TÉCNICO SUSTENTATORIO RECRECIMIENTO DEL DEPÓSITO DE RELAVES C - ETAPA V, REUBICACIÓN Y MODIFICACIÓN DEL ESPESADOR DE RELAVES DE LA UNIDAD MINERA HUACHOCOLPA UNO</v>
          </cell>
          <cell r="J1689" t="str">
            <v>*090106&lt;br&gt;HUANCAVELICA-HUANCAVELICA-HUACHOCOLPA,*090100&lt;br&gt;HUANCAVELICA-HUANCAVELICA--,*090000&lt;br&gt;HUANCAVELICA----</v>
          </cell>
          <cell r="K1689" t="str">
            <v xml:space="preserve">*416&lt;br&gt;ZZ_SENACE BREÑA TORRES, MILVA GRACIELA,*482&lt;br&gt;ZZ_SENACE MARTEL GORA, MIGUEL LUIS,*480&lt;br&gt;ZZ_SENACE CACERES BUENO, CELIA MARIA,*479&lt;br&gt;ZZ_SENACE  BORJAS ALCANTARA, DAVID VICTOR,*422&lt;br&gt;zz_senace ZEGARRA ANCAJIMA,ANA SOFIA </v>
          </cell>
          <cell r="L1689" t="str">
            <v>CONFORME&lt;br/&gt;NOTIFICADO A LA EMPRESA</v>
          </cell>
          <cell r="O1689">
            <v>3073413</v>
          </cell>
        </row>
        <row r="1690">
          <cell r="A1690">
            <v>2624062</v>
          </cell>
          <cell r="B1690">
            <v>6845</v>
          </cell>
          <cell r="C1690" t="str">
            <v>PC</v>
          </cell>
          <cell r="D1690">
            <v>42565</v>
          </cell>
          <cell r="E1690">
            <v>2016</v>
          </cell>
          <cell r="F1690">
            <v>7</v>
          </cell>
          <cell r="G1690" t="str">
            <v>COMPAÑIA MINERA KOLPA S.A.</v>
          </cell>
          <cell r="H1690" t="str">
            <v>HUACHOCOLPA UNO</v>
          </cell>
          <cell r="I1690" t="str">
            <v>MODIFICACION DE PLAN DE CIERRE UNIDAD HUACHOCOLPA UNO</v>
          </cell>
          <cell r="J1690" t="str">
            <v>*090106&lt;br&gt;HUANCAVELICA-HUANCAVELICA-HUACHOCOLPA</v>
          </cell>
          <cell r="K1690" t="str">
            <v>*24&lt;br&gt;PORTILLA CORNEJO MATEO</v>
          </cell>
          <cell r="L1690" t="str">
            <v>OBSERVADO</v>
          </cell>
          <cell r="P1690" t="str">
            <v>USD</v>
          </cell>
        </row>
        <row r="1691">
          <cell r="A1691" t="str">
            <v>M-ITS-00116-2020</v>
          </cell>
          <cell r="B1691">
            <v>7397</v>
          </cell>
          <cell r="C1691" t="str">
            <v>ITS</v>
          </cell>
          <cell r="D1691">
            <v>44064</v>
          </cell>
          <cell r="E1691">
            <v>2020</v>
          </cell>
          <cell r="F1691">
            <v>8</v>
          </cell>
          <cell r="G1691" t="str">
            <v>COMPAÑIA MINERA KOLPA S.A.</v>
          </cell>
          <cell r="I1691" t="str">
            <v>Quinto Informe Técnico Sustentatorio para la Modificación de Componentes de la Unidad Minera Huachocolpa Uno</v>
          </cell>
          <cell r="L1691" t="str">
            <v>CONFORME</v>
          </cell>
          <cell r="O1691">
            <v>944000</v>
          </cell>
        </row>
        <row r="1692">
          <cell r="A1692" t="str">
            <v>M-ITS-00377-2018</v>
          </cell>
          <cell r="B1692">
            <v>7398</v>
          </cell>
          <cell r="C1692" t="str">
            <v>ITS</v>
          </cell>
          <cell r="D1692">
            <v>43460</v>
          </cell>
          <cell r="E1692">
            <v>2018</v>
          </cell>
          <cell r="F1692">
            <v>12</v>
          </cell>
          <cell r="G1692" t="str">
            <v>COMPAÑIA MINERA KOLPA S.A.</v>
          </cell>
          <cell r="I1692" t="str">
            <v>Tercer Informe Técnico Sustentatorio de la Unidad Minera Huachocolpa Uno</v>
          </cell>
          <cell r="L1692" t="str">
            <v>CONFORME</v>
          </cell>
          <cell r="O1692">
            <v>7007908</v>
          </cell>
        </row>
        <row r="1693">
          <cell r="A1693" t="str">
            <v>M-ITS-00004-2020</v>
          </cell>
          <cell r="B1693">
            <v>7399</v>
          </cell>
          <cell r="C1693" t="str">
            <v>ITS</v>
          </cell>
          <cell r="D1693">
            <v>43840</v>
          </cell>
          <cell r="E1693">
            <v>2020</v>
          </cell>
          <cell r="F1693">
            <v>1</v>
          </cell>
          <cell r="G1693" t="str">
            <v>COMPAÑIA MINERA KOLPA S.A.</v>
          </cell>
          <cell r="I1693" t="str">
            <v>Informe Técnico Sustentatorio para la Modificación de Componentes  de la Unidad Minera Huachocolpa Uno</v>
          </cell>
          <cell r="L1693" t="str">
            <v>NO CONFORME</v>
          </cell>
          <cell r="O1693">
            <v>2708473</v>
          </cell>
        </row>
        <row r="1694">
          <cell r="A1694" t="str">
            <v>06786-2017</v>
          </cell>
          <cell r="B1694">
            <v>7451</v>
          </cell>
          <cell r="C1694" t="str">
            <v>EIA-d</v>
          </cell>
          <cell r="D1694">
            <v>43084</v>
          </cell>
          <cell r="E1694">
            <v>2017</v>
          </cell>
          <cell r="F1694">
            <v>12</v>
          </cell>
          <cell r="G1694" t="str">
            <v>COMPAÑIA MINERA KOLPA S.A.</v>
          </cell>
          <cell r="H1694" t="str">
            <v>HUACHOCOLPA UNO</v>
          </cell>
          <cell r="I1694" t="str">
            <v>SEGUNDA MEIA EXCEPCIONAL PARA EL PROYECTO DE AMPLIACIÓN DE CAPACIDAD A 2000 TMD HUACHOCOLPA UNO</v>
          </cell>
          <cell r="K1694" t="str">
            <v>*416&lt;br&gt;ZZ_SENACE BREÑA TORRES, MILVA GRACIELA,*542&lt;br&gt;JOAN CATHERINE LOZA MONTOYA,*489&lt;br&gt;ZZ_SENACE TREJO PANTOJA, CYNTHIA KELLY,*486&lt;br&gt;ZZ_SENACE RODRIGUEZ CARREON, MARIA EUGENIA,*482&lt;br&gt;ZZ_SENACE MARTEL GORA, MIGUEL LUIS</v>
          </cell>
          <cell r="L1694" t="str">
            <v>APROBADO</v>
          </cell>
          <cell r="O1694">
            <v>71019000</v>
          </cell>
          <cell r="P1694" t="str">
            <v>USD</v>
          </cell>
        </row>
        <row r="1695">
          <cell r="A1695">
            <v>2947711</v>
          </cell>
          <cell r="B1695">
            <v>8079</v>
          </cell>
          <cell r="C1695" t="str">
            <v>PC</v>
          </cell>
          <cell r="D1695">
            <v>43640</v>
          </cell>
          <cell r="E1695">
            <v>2019</v>
          </cell>
          <cell r="F1695">
            <v>6</v>
          </cell>
          <cell r="G1695" t="str">
            <v>COMPAÑIA MINERA KOLPA S.A.</v>
          </cell>
          <cell r="H1695" t="str">
            <v>HUACHOCOLPA UNO</v>
          </cell>
          <cell r="I1695" t="str">
            <v>SEGUNDA MODIFICACIÓN DEL PLAN DE CIERRE DE MINAS DE LA UNIDAD MINERA HUACHOCOLPA UNO</v>
          </cell>
          <cell r="J1695" t="str">
            <v>*090106&lt;br&gt;HUANCAVELICA-HUANCAVELICA-HUACHOCOLPA</v>
          </cell>
          <cell r="K1695" t="str">
            <v>*9&lt;br&gt;CAMPOS DIAZ LUIS,*664&lt;br&gt;ARANDA SALAZAR SANTIAGO JOSUE (apoyo),*659&lt;br&gt;QUIñONES ALCOCER ANGELA LILIANA,*188&lt;br&gt;PORTILLA CORNEJO MATEO,*128&lt;br&gt;ESTELA SILVA MELANIO,*34&lt;br&gt;BEDRIÑANA RIOS ABAD,*25&lt;br&gt;PRADO VELASQUEZ ALFONSO</v>
          </cell>
          <cell r="L1695" t="str">
            <v>APROBADO&lt;br/&gt;NOTIFICADO A LA EMPRESA</v>
          </cell>
          <cell r="M1695" t="str">
            <v>ResDirec-0082-2020/MINEM-DGAAM</v>
          </cell>
          <cell r="N1695" t="str">
            <v>23/07/2020</v>
          </cell>
          <cell r="P1695" t="str">
            <v>USD</v>
          </cell>
        </row>
        <row r="1696">
          <cell r="A1696">
            <v>3010300</v>
          </cell>
          <cell r="B1696">
            <v>8377</v>
          </cell>
          <cell r="C1696" t="str">
            <v>PAD</v>
          </cell>
          <cell r="D1696">
            <v>43838</v>
          </cell>
          <cell r="E1696">
            <v>2020</v>
          </cell>
          <cell r="F1696">
            <v>1</v>
          </cell>
          <cell r="G1696" t="str">
            <v>COMPAÑIA MINERA KOLPA S.A.</v>
          </cell>
          <cell r="H1696" t="str">
            <v>HUACHOCOLPA UNO</v>
          </cell>
          <cell r="I1696" t="str">
            <v>PLAN AMBIENTAL DETALLADO DE LA UNIDAD MINERA HUACHOCOLPA UNO</v>
          </cell>
          <cell r="J1696" t="str">
            <v>*090106&lt;br&gt;HUANCAVELICA-HUANCAVELICA-HUACHOCOLPA</v>
          </cell>
          <cell r="K1696" t="str">
            <v>*1&lt;br&gt;ACEVEDO FERNANDEZ ELIAS,*676&lt;br&gt;VILLAR VASQUEZ MERCEDES DEL PILAR,*311&lt;br&gt;ROJAS VALLADARES, TANIA LUPE</v>
          </cell>
          <cell r="L1696" t="str">
            <v>EVALUACIÓN</v>
          </cell>
          <cell r="O1696">
            <v>54820</v>
          </cell>
          <cell r="P1696" t="str">
            <v>USD</v>
          </cell>
        </row>
        <row r="1697">
          <cell r="A1697">
            <v>1232447</v>
          </cell>
          <cell r="B1697">
            <v>432</v>
          </cell>
          <cell r="C1697" t="str">
            <v>EIAsd</v>
          </cell>
          <cell r="D1697">
            <v>36312</v>
          </cell>
          <cell r="E1697">
            <v>1999</v>
          </cell>
          <cell r="F1697">
            <v>6</v>
          </cell>
          <cell r="G1697" t="str">
            <v>COMPAÑIA MINERA KORI PAMPA S.A.</v>
          </cell>
          <cell r="H1697" t="str">
            <v>LA VIRGEN</v>
          </cell>
          <cell r="I1697" t="str">
            <v>EXPLORACION</v>
          </cell>
          <cell r="J1697" t="str">
            <v>*131003&lt;br&gt;LA LIBERTAD-SANTIAGO DE CHUCO-CACHICADAN</v>
          </cell>
          <cell r="K1697" t="str">
            <v>*29&lt;br&gt;ARCHIVO</v>
          </cell>
          <cell r="L1697" t="str">
            <v>APROBADO</v>
          </cell>
          <cell r="P1697" t="str">
            <v>USD</v>
          </cell>
        </row>
        <row r="1698">
          <cell r="A1698">
            <v>1288014</v>
          </cell>
          <cell r="B1698">
            <v>546</v>
          </cell>
          <cell r="C1698" t="str">
            <v>EIAsd</v>
          </cell>
          <cell r="D1698">
            <v>36725</v>
          </cell>
          <cell r="E1698">
            <v>2000</v>
          </cell>
          <cell r="F1698">
            <v>7</v>
          </cell>
          <cell r="G1698" t="str">
            <v>COMPAÑIA MINERA KORI RUMI S.A.</v>
          </cell>
          <cell r="H1698" t="str">
            <v>RIO SECO</v>
          </cell>
          <cell r="I1698" t="str">
            <v>PROSPECCION MINERA</v>
          </cell>
          <cell r="J1698" t="str">
            <v>*021103&lt;br&gt;ANCASH-HUARMEY-CULEBRAS</v>
          </cell>
          <cell r="K1698" t="str">
            <v>*29&lt;br&gt;ARCHIVO</v>
          </cell>
          <cell r="L1698" t="str">
            <v>APROBADO</v>
          </cell>
          <cell r="P1698" t="str">
            <v>USD</v>
          </cell>
        </row>
        <row r="1699">
          <cell r="A1699">
            <v>1786680</v>
          </cell>
          <cell r="B1699">
            <v>1913</v>
          </cell>
          <cell r="C1699" t="str">
            <v>EIAsd</v>
          </cell>
          <cell r="D1699">
            <v>39601</v>
          </cell>
          <cell r="E1699">
            <v>2008</v>
          </cell>
          <cell r="F1699">
            <v>6</v>
          </cell>
          <cell r="G1699" t="str">
            <v>COMPAÑIA MINERA KURI KULLU S.A.</v>
          </cell>
          <cell r="H1699" t="str">
            <v>OLLACHEA (AIRE)</v>
          </cell>
          <cell r="I1699" t="str">
            <v>EXPLORACION OLLACHEA</v>
          </cell>
          <cell r="J1699" t="str">
            <v>*210308&lt;br&gt;PUNO-CARABAYA-OLLACHEA</v>
          </cell>
          <cell r="K1699" t="str">
            <v>*12&lt;br&gt;DEL CASTILLO ALCANTARA AIME</v>
          </cell>
          <cell r="L1699" t="str">
            <v>APROBADO</v>
          </cell>
          <cell r="P1699" t="str">
            <v>USD</v>
          </cell>
        </row>
        <row r="1700">
          <cell r="A1700">
            <v>1949713</v>
          </cell>
          <cell r="B1700">
            <v>2125</v>
          </cell>
          <cell r="C1700" t="str">
            <v>EIAsd</v>
          </cell>
          <cell r="D1700">
            <v>40169</v>
          </cell>
          <cell r="E1700">
            <v>2009</v>
          </cell>
          <cell r="F1700">
            <v>12</v>
          </cell>
          <cell r="G1700" t="str">
            <v>COMPAÑIA MINERA KURI KULLU S.A.</v>
          </cell>
          <cell r="H1700" t="str">
            <v>OLLACHEA (AIRE)</v>
          </cell>
          <cell r="I1700" t="str">
            <v>EXPLORACION OLLACHEA</v>
          </cell>
          <cell r="J1700" t="str">
            <v>*210308&lt;br&gt;PUNO-CARABAYA-OLLACHEA</v>
          </cell>
          <cell r="K1700" t="str">
            <v>*12&lt;br&gt;DEL CASTILLO ALCANTARA AIME</v>
          </cell>
          <cell r="L1700" t="str">
            <v>APROBADO&lt;br/&gt;NOTIFICADO A LA EMPRESA</v>
          </cell>
          <cell r="P1700" t="str">
            <v>USD</v>
          </cell>
        </row>
        <row r="1701">
          <cell r="A1701">
            <v>2041635</v>
          </cell>
          <cell r="B1701">
            <v>2298</v>
          </cell>
          <cell r="C1701" t="str">
            <v>EIAsd</v>
          </cell>
          <cell r="D1701">
            <v>40491</v>
          </cell>
          <cell r="E1701">
            <v>2010</v>
          </cell>
          <cell r="F1701">
            <v>11</v>
          </cell>
          <cell r="G1701" t="str">
            <v>COMPAÑIA MINERA KURI KULLU S.A.</v>
          </cell>
          <cell r="H1701" t="str">
            <v>OLLACHEA (AIRE)</v>
          </cell>
          <cell r="I1701" t="str">
            <v>MODIFICACION OLLACHEA TUNEL DE EXLPORACION</v>
          </cell>
          <cell r="J1701" t="str">
            <v>*210308&lt;br&gt;PUNO-CARABAYA-OLLACHEA</v>
          </cell>
          <cell r="K1701" t="str">
            <v>*3&lt;br&gt;ALFARO LÓPEZ WUALTER</v>
          </cell>
          <cell r="L1701" t="str">
            <v>APROBADO&lt;br/&gt;NOTIFICADO A LA EMPRESA</v>
          </cell>
          <cell r="M1701" t="str">
            <v>ResDirec-0140-2011/MEM-AAM</v>
          </cell>
          <cell r="N1701" t="str">
            <v>06/05/2011</v>
          </cell>
          <cell r="P1701" t="str">
            <v>USD</v>
          </cell>
        </row>
        <row r="1702">
          <cell r="A1702">
            <v>2253835</v>
          </cell>
          <cell r="B1702">
            <v>3282</v>
          </cell>
          <cell r="C1702" t="str">
            <v>EIAsd</v>
          </cell>
          <cell r="D1702">
            <v>41260</v>
          </cell>
          <cell r="E1702">
            <v>2012</v>
          </cell>
          <cell r="F1702">
            <v>12</v>
          </cell>
          <cell r="G1702" t="str">
            <v>COMPAÑIA MINERA KURI KULLU S.A.</v>
          </cell>
          <cell r="H1702" t="str">
            <v>OLLACHEA (AIRE)</v>
          </cell>
          <cell r="I1702" t="str">
            <v>TERCERA MODIFICATORIA DEL ESTUDIO DE IMPACTO AMBIENTAL SEMIDETALLADO OLLACHEA</v>
          </cell>
          <cell r="J1702" t="str">
            <v>*210308&lt;br&gt;PUNO-CARABAYA-OLLACHEA</v>
          </cell>
          <cell r="K1702" t="str">
            <v>*1&lt;br&gt;ACEVEDO FERNANDEZ ELIAS,*311&lt;br&gt;ROJAS VALLADARES, TANIA LUPE,*310&lt;br&gt;ROSALES GONZALES LUIS ALBERTO,*294&lt;br&gt;BEGGLO CACERES-OLAZO ADRIAN ,*285&lt;br&gt;NOLASCO MELGAREJO, KARINA,*266&lt;br&gt;CASTILLO RUIZ CARMEN GABRIELA,*253&lt;br&gt;FERNANDEZ RAMIREZ, KATE,*223&lt;br&gt;BARDALES CORONEL YOLANDA,*220&lt;br&gt;VILLACORTA OLAZA MARCO ANTONIO,*217&lt;br&gt;CASTELO MAMANCHURA GUSTAVO JAVIER,*187&lt;br&gt;RODRIGUEZ LLACTAS DIEGO (APOYO),*183&lt;br&gt;ZZ_ANA02 (AQUINO ESPINOZA, PAVEL),*164&lt;br&gt;TREJO PANTOJA CYNTHIA,*147&lt;br&gt;PEREZ BALDEON KAREN,*128&lt;br&gt;ESTELA SILVA MELANIO,*20&lt;br&gt;LEON IRIARTE MARITZA,*3&lt;br&gt;ALFARO LÓPEZ WUALTER</v>
          </cell>
          <cell r="L1702" t="str">
            <v>APROBADO&lt;br/&gt;NOTIFICADO A LA EMPRESA</v>
          </cell>
          <cell r="M1702" t="str">
            <v>ResDirec-0177-2014/MEM-DGAAM</v>
          </cell>
          <cell r="N1702" t="str">
            <v>15/04/2014</v>
          </cell>
          <cell r="O1702">
            <v>23100000</v>
          </cell>
          <cell r="P1702" t="str">
            <v>USD</v>
          </cell>
        </row>
        <row r="1703">
          <cell r="A1703">
            <v>2254709</v>
          </cell>
          <cell r="B1703">
            <v>5253</v>
          </cell>
          <cell r="C1703" t="str">
            <v>EIA</v>
          </cell>
          <cell r="D1703">
            <v>41263</v>
          </cell>
          <cell r="E1703">
            <v>2012</v>
          </cell>
          <cell r="F1703">
            <v>12</v>
          </cell>
          <cell r="G1703" t="str">
            <v>COMPAÑIA MINERA KURI KULLU S.A.</v>
          </cell>
          <cell r="H1703" t="str">
            <v xml:space="preserve">OLLACHEA </v>
          </cell>
          <cell r="I1703" t="str">
            <v>PROYECTO DE EXPLOTACION AURIFERA OLLACHEA</v>
          </cell>
          <cell r="J1703" t="str">
            <v>*210308&lt;br&gt;PUNO-CARABAYA-OLLACHEA</v>
          </cell>
          <cell r="K1703" t="str">
            <v>*1&lt;br&gt;ACEVEDO FERNANDEZ ELIAS</v>
          </cell>
          <cell r="L1703" t="str">
            <v>APROBADO&lt;br/&gt;NOTIFICADO A LA EMPRESA</v>
          </cell>
          <cell r="M1703" t="str">
            <v>ResDirec-0615-2014/MEM-DGAAM</v>
          </cell>
          <cell r="N1703" t="str">
            <v>18/12/2014</v>
          </cell>
          <cell r="P1703" t="str">
            <v>USD</v>
          </cell>
        </row>
        <row r="1704">
          <cell r="A1704">
            <v>2448544</v>
          </cell>
          <cell r="B1704">
            <v>5253</v>
          </cell>
          <cell r="C1704" t="str">
            <v>ITS</v>
          </cell>
          <cell r="D1704">
            <v>41954</v>
          </cell>
          <cell r="E1704">
            <v>2014</v>
          </cell>
          <cell r="F1704">
            <v>11</v>
          </cell>
          <cell r="G1704" t="str">
            <v>COMPAÑIA MINERA KURI KULLU S.A.</v>
          </cell>
          <cell r="H1704" t="str">
            <v xml:space="preserve">OLLACHEA </v>
          </cell>
          <cell r="I1704" t="str">
            <v>PROYECTO DE EXPLOTACION AURIFERA OLLACHEA</v>
          </cell>
          <cell r="J1704" t="str">
            <v>*210308&lt;br&gt;PUNO-CARABAYA-OLLACHEA</v>
          </cell>
          <cell r="K1704" t="str">
            <v>*1&lt;br&gt;ACEVEDO FERNANDEZ ELIAS,*299&lt;br&gt;REYES UBILLUS ISMAEL,*292&lt;br&gt;CAMPOS ARMAS DANY HANS (APOYO),*288&lt;br&gt;RUESTA RUIZ, PEDRO,*276&lt;br&gt;ROJAS VALLADARES TANIA LUPE,*220&lt;br&gt;VILLACORTA OLAZA MARCO ANTONIO,*25&lt;br&gt;PRADO VELASQUEZ ALFONSO,*20&lt;br&gt;LEON IRIARTE MARITZA</v>
          </cell>
          <cell r="L1704" t="str">
            <v>CONFORME&lt;br/&gt;NOTIFICADO A LA EMPRESA</v>
          </cell>
          <cell r="M1704" t="str">
            <v>ResDirec-0615-2014/MEM-DGAAM</v>
          </cell>
          <cell r="N1704" t="str">
            <v>18/12/2014</v>
          </cell>
          <cell r="O1704">
            <v>170000000</v>
          </cell>
        </row>
        <row r="1705">
          <cell r="A1705">
            <v>2434247</v>
          </cell>
          <cell r="B1705">
            <v>6725</v>
          </cell>
          <cell r="C1705" t="str">
            <v>PC</v>
          </cell>
          <cell r="D1705">
            <v>41907</v>
          </cell>
          <cell r="E1705">
            <v>2014</v>
          </cell>
          <cell r="F1705">
            <v>9</v>
          </cell>
          <cell r="G1705" t="str">
            <v>COMPAÑIA MINERA KURI KULLU S.A.</v>
          </cell>
          <cell r="H1705" t="str">
            <v xml:space="preserve">OLLACHEA </v>
          </cell>
          <cell r="I1705" t="str">
            <v>PLAN DE CIERRE PROYECTO OLLACHEA</v>
          </cell>
          <cell r="J1705" t="str">
            <v>*210308&lt;br&gt;PUNO-CARABAYA-OLLACHEA</v>
          </cell>
          <cell r="K1705" t="str">
            <v>*24&lt;br&gt;PORTILLA CORNEJO MATEO</v>
          </cell>
          <cell r="L1705" t="str">
            <v>APROBADO</v>
          </cell>
          <cell r="P1705" t="str">
            <v>USD</v>
          </cell>
        </row>
        <row r="1706">
          <cell r="A1706">
            <v>1352917</v>
          </cell>
          <cell r="B1706">
            <v>711</v>
          </cell>
          <cell r="C1706" t="str">
            <v>EIAsd</v>
          </cell>
          <cell r="D1706">
            <v>37302</v>
          </cell>
          <cell r="E1706">
            <v>2002</v>
          </cell>
          <cell r="F1706">
            <v>2</v>
          </cell>
          <cell r="G1706" t="str">
            <v>COMPAÑIA MINERA L.J.B. NORMANDY PERU S.A.</v>
          </cell>
          <cell r="H1706" t="str">
            <v>HUMAJALA</v>
          </cell>
          <cell r="I1706" t="str">
            <v>EXPLORACION</v>
          </cell>
          <cell r="J1706" t="str">
            <v>*040519&lt;br&gt;AREQUIPA-CAYLLOMA-YANQUE</v>
          </cell>
          <cell r="K1706" t="str">
            <v>*21&lt;br&gt;PAREDES PACHECO RUFO</v>
          </cell>
          <cell r="L1706" t="str">
            <v>APROBADO</v>
          </cell>
          <cell r="P1706" t="str">
            <v>USD</v>
          </cell>
        </row>
        <row r="1707">
          <cell r="A1707">
            <v>1408996</v>
          </cell>
          <cell r="B1707">
            <v>861</v>
          </cell>
          <cell r="C1707" t="str">
            <v>DIA</v>
          </cell>
          <cell r="D1707">
            <v>37734</v>
          </cell>
          <cell r="E1707">
            <v>2003</v>
          </cell>
          <cell r="F1707">
            <v>4</v>
          </cell>
          <cell r="G1707" t="str">
            <v>COMPAÑIA MINERA L.J.B. NORMANDY PERU S.A.</v>
          </cell>
          <cell r="H1707" t="str">
            <v>ÐANGALI</v>
          </cell>
          <cell r="I1707" t="str">
            <v>ÑANGALI</v>
          </cell>
          <cell r="J1707" t="str">
            <v>*200301&lt;br&gt;PIURA-HUANCABAMBA-HUANCABAMBA</v>
          </cell>
          <cell r="K1707" t="str">
            <v>*43&lt;br&gt;LEON ALDO</v>
          </cell>
          <cell r="L1707" t="str">
            <v>ABANDONO&lt;br/&gt;NOTIFICADO A LA EMPRESA</v>
          </cell>
          <cell r="P1707" t="str">
            <v>USD</v>
          </cell>
        </row>
        <row r="1708">
          <cell r="A1708">
            <v>1579072</v>
          </cell>
          <cell r="B1708">
            <v>1367</v>
          </cell>
          <cell r="C1708" t="str">
            <v>DIA</v>
          </cell>
          <cell r="D1708">
            <v>38701</v>
          </cell>
          <cell r="E1708">
            <v>2005</v>
          </cell>
          <cell r="F1708">
            <v>12</v>
          </cell>
          <cell r="G1708" t="str">
            <v>COMPAÑIA MINERA LA MERCED S.A.</v>
          </cell>
          <cell r="H1708" t="str">
            <v>LA QUIEBRA, LIRA DE ORO, VANGUARDIA Y VIRGINIA A</v>
          </cell>
          <cell r="I1708" t="str">
            <v>LA QUIEBRA, LIRA DE ORO, VANGUARDIA Y VIRGINIA A</v>
          </cell>
          <cell r="J1708" t="str">
            <v>*130611&lt;br&gt;LA LIBERTAD-OTUZCO-SALPO</v>
          </cell>
          <cell r="K1708" t="str">
            <v>*1&lt;br&gt;ACEVEDO FERNANDEZ ELIAS</v>
          </cell>
          <cell r="L1708" t="str">
            <v>DESAPROBADO</v>
          </cell>
          <cell r="P1708" t="str">
            <v>USD</v>
          </cell>
        </row>
        <row r="1709">
          <cell r="A1709">
            <v>1950208</v>
          </cell>
          <cell r="B1709">
            <v>2127</v>
          </cell>
          <cell r="C1709" t="str">
            <v>DIA</v>
          </cell>
          <cell r="D1709">
            <v>40175</v>
          </cell>
          <cell r="E1709">
            <v>2009</v>
          </cell>
          <cell r="F1709">
            <v>12</v>
          </cell>
          <cell r="G1709" t="str">
            <v>COMPAÑIA MINERA LA PIEDRITA S.A.C.</v>
          </cell>
          <cell r="H1709" t="str">
            <v>LA PIEDRITA</v>
          </cell>
          <cell r="I1709" t="str">
            <v>LA PIEDRITA</v>
          </cell>
          <cell r="J1709" t="str">
            <v>*020802&lt;br&gt;ANCASH-CASMA-BUENA VISTA ALTA</v>
          </cell>
          <cell r="K1709" t="str">
            <v>*8&lt;br&gt;BREÑA TORRES GRACIELA</v>
          </cell>
          <cell r="L1709" t="str">
            <v>APROBADO&lt;br/&gt;NOTIFICADO A LA EMPRESA</v>
          </cell>
          <cell r="P1709" t="str">
            <v>USD</v>
          </cell>
        </row>
        <row r="1710">
          <cell r="A1710">
            <v>2102995</v>
          </cell>
          <cell r="B1710">
            <v>2436</v>
          </cell>
          <cell r="C1710" t="str">
            <v>DIA</v>
          </cell>
          <cell r="D1710">
            <v>40715</v>
          </cell>
          <cell r="E1710">
            <v>2011</v>
          </cell>
          <cell r="F1710">
            <v>6</v>
          </cell>
          <cell r="G1710" t="str">
            <v>COMPAÑIA MINERA LA PIEDRITA S.A.C.</v>
          </cell>
          <cell r="H1710" t="str">
            <v>CEL 123</v>
          </cell>
          <cell r="I1710" t="str">
            <v>CEL 123</v>
          </cell>
          <cell r="J1710" t="str">
            <v>*060302&lt;br&gt;CAJAMARCA-CELENDIN-CHUMUCH</v>
          </cell>
          <cell r="K1710" t="str">
            <v>*25&lt;br&gt;PRADO VELASQUEZ ALFONSO</v>
          </cell>
          <cell r="L1710" t="str">
            <v>APROBADO&lt;br/&gt;NOTIFICADO A LA EMPRESA</v>
          </cell>
          <cell r="P1710" t="str">
            <v>USD</v>
          </cell>
        </row>
        <row r="1711">
          <cell r="A1711">
            <v>1231496</v>
          </cell>
          <cell r="B1711">
            <v>4407</v>
          </cell>
          <cell r="C1711" t="str">
            <v>EIA</v>
          </cell>
          <cell r="D1711">
            <v>36285</v>
          </cell>
          <cell r="E1711">
            <v>1999</v>
          </cell>
          <cell r="F1711">
            <v>5</v>
          </cell>
          <cell r="G1711" t="str">
            <v>COMPAÑIA MINERA LAFAYETTE S.A.</v>
          </cell>
          <cell r="H1711" t="str">
            <v>CANTERA LA MONA</v>
          </cell>
          <cell r="I1711" t="str">
            <v>EXPLOTACION DE TRAVERTINO Y CARBONATO DE CALCIO</v>
          </cell>
          <cell r="J1711" t="str">
            <v>*120807&lt;br&gt;JUNIN-YAULI-SANTA BARBARA DE CARHUACAYAN</v>
          </cell>
          <cell r="K1711" t="str">
            <v>*1&lt;br&gt;ACEVEDO FERNANDEZ ELIAS</v>
          </cell>
          <cell r="L1711" t="str">
            <v>APROBADO</v>
          </cell>
          <cell r="P1711" t="str">
            <v>USD</v>
          </cell>
        </row>
        <row r="1712">
          <cell r="A1712">
            <v>1254417</v>
          </cell>
          <cell r="B1712">
            <v>483</v>
          </cell>
          <cell r="C1712" t="str">
            <v>EIAsd</v>
          </cell>
          <cell r="D1712">
            <v>36424</v>
          </cell>
          <cell r="E1712">
            <v>1999</v>
          </cell>
          <cell r="F1712">
            <v>9</v>
          </cell>
          <cell r="G1712" t="str">
            <v>COMPAÑIA MINERA LAS CAMELIAS S.A.</v>
          </cell>
          <cell r="H1712" t="str">
            <v>LAS CAMELIAS 2</v>
          </cell>
          <cell r="I1712" t="str">
            <v>EXPLORACION</v>
          </cell>
          <cell r="J1712" t="str">
            <v>*120702&lt;br&gt;JUNIN-TARMA-ACOBAMBA</v>
          </cell>
          <cell r="K1712" t="str">
            <v>*1&lt;br&gt;ACEVEDO FERNANDEZ ELIAS</v>
          </cell>
          <cell r="L1712" t="str">
            <v>CONCLUIDO</v>
          </cell>
          <cell r="P1712" t="str">
            <v>USD</v>
          </cell>
        </row>
        <row r="1713">
          <cell r="A1713">
            <v>985744</v>
          </cell>
          <cell r="B1713">
            <v>4273</v>
          </cell>
          <cell r="C1713" t="str">
            <v>EIA</v>
          </cell>
          <cell r="D1713">
            <v>34661</v>
          </cell>
          <cell r="E1713">
            <v>1994</v>
          </cell>
          <cell r="F1713">
            <v>11</v>
          </cell>
          <cell r="G1713" t="str">
            <v>COMPAÑIA MINERA LAS CAMELIAS S.A.</v>
          </cell>
          <cell r="H1713" t="str">
            <v>PLANTA PORTATIL DE MOLIENDA</v>
          </cell>
          <cell r="I1713" t="str">
            <v>INSTALACION</v>
          </cell>
          <cell r="J1713" t="str">
            <v>*150132&lt;br&gt;LIMA-LIMA-SAN JUAN DE LURIGANCHO</v>
          </cell>
          <cell r="K1713" t="str">
            <v>*29&lt;br&gt;ARCHIVO</v>
          </cell>
          <cell r="L1713" t="str">
            <v>APROBADO</v>
          </cell>
          <cell r="P1713" t="str">
            <v>USD</v>
          </cell>
        </row>
        <row r="1714">
          <cell r="A1714">
            <v>1260468</v>
          </cell>
          <cell r="B1714">
            <v>4431</v>
          </cell>
          <cell r="C1714" t="str">
            <v>EIA</v>
          </cell>
          <cell r="D1714">
            <v>36476</v>
          </cell>
          <cell r="E1714">
            <v>1999</v>
          </cell>
          <cell r="F1714">
            <v>11</v>
          </cell>
          <cell r="G1714" t="str">
            <v>COMPAÑIA MINERA LAS CAMELIAS S.A.</v>
          </cell>
          <cell r="H1714" t="str">
            <v>CONCESION MINERA ICHU</v>
          </cell>
          <cell r="I1714" t="str">
            <v>EXPLOTACION DE ARCILLA</v>
          </cell>
          <cell r="J1714" t="str">
            <v>*150705&lt;br&gt;LIMA-HUAROCHIRI-CHICLA</v>
          </cell>
          <cell r="K1714" t="str">
            <v>*29&lt;br&gt;ARCHIVO</v>
          </cell>
          <cell r="L1714" t="str">
            <v>APROBADO</v>
          </cell>
          <cell r="P1714" t="str">
            <v>USD</v>
          </cell>
        </row>
        <row r="1715">
          <cell r="A1715">
            <v>1264156</v>
          </cell>
          <cell r="B1715">
            <v>4454</v>
          </cell>
          <cell r="C1715" t="str">
            <v>EIA</v>
          </cell>
          <cell r="D1715">
            <v>36511</v>
          </cell>
          <cell r="E1715">
            <v>1999</v>
          </cell>
          <cell r="F1715">
            <v>12</v>
          </cell>
          <cell r="G1715" t="str">
            <v>COMPAÑIA MINERA LAS CAMELIAS S.A.</v>
          </cell>
          <cell r="H1715" t="str">
            <v>U.E.A. COMICSA 567</v>
          </cell>
          <cell r="I1715" t="str">
            <v>PLANEAMIENTO DE MINADO</v>
          </cell>
          <cell r="J1715" t="str">
            <v>*150125&lt;br&gt;LIMA-LIMA-PUENTE PIEDRA</v>
          </cell>
          <cell r="K1715" t="str">
            <v>*50&lt;br&gt;RODAS EDDI</v>
          </cell>
          <cell r="L1715" t="str">
            <v>APROBADO</v>
          </cell>
          <cell r="P1715" t="str">
            <v>USD</v>
          </cell>
        </row>
        <row r="1716">
          <cell r="A1716">
            <v>1323028</v>
          </cell>
          <cell r="B1716">
            <v>4532</v>
          </cell>
          <cell r="C1716" t="str">
            <v>EIA</v>
          </cell>
          <cell r="D1716">
            <v>37055</v>
          </cell>
          <cell r="E1716">
            <v>2001</v>
          </cell>
          <cell r="F1716">
            <v>6</v>
          </cell>
          <cell r="G1716" t="str">
            <v>COMPAÑIA MINERA LAS CAMELIAS S.A.</v>
          </cell>
          <cell r="H1716" t="str">
            <v>U.E.A. COMICSA 567</v>
          </cell>
          <cell r="I1716" t="str">
            <v>PLAN MINADO Y PLAN DE CIERRE-CONCESION "SAN MIGUEL 1"</v>
          </cell>
          <cell r="J1716" t="str">
            <v>*150125&lt;br&gt;LIMA-LIMA-PUENTE PIEDRA</v>
          </cell>
          <cell r="K1716" t="str">
            <v>*21&lt;br&gt;PAREDES PACHECO RUFO</v>
          </cell>
          <cell r="L1716" t="str">
            <v>APROBADO</v>
          </cell>
          <cell r="P1716" t="str">
            <v>USD</v>
          </cell>
        </row>
        <row r="1717">
          <cell r="A1717">
            <v>1357380</v>
          </cell>
          <cell r="B1717">
            <v>4569</v>
          </cell>
          <cell r="C1717" t="str">
            <v>EIA</v>
          </cell>
          <cell r="D1717">
            <v>37341</v>
          </cell>
          <cell r="E1717">
            <v>2002</v>
          </cell>
          <cell r="F1717">
            <v>3</v>
          </cell>
          <cell r="G1717" t="str">
            <v>COMPAÑIA MINERA LAS CAMELIAS S.A.</v>
          </cell>
          <cell r="H1717" t="str">
            <v>PROMESA 2</v>
          </cell>
          <cell r="I1717" t="str">
            <v xml:space="preserve">CANTERA DE ARCILLA CERAMICA </v>
          </cell>
          <cell r="J1717" t="str">
            <v>*150502&lt;br&gt;LIMA-CAÑETE-ASIA</v>
          </cell>
          <cell r="K1717" t="str">
            <v>*57&lt;br&gt;SUAREZ JUAN</v>
          </cell>
          <cell r="L1717" t="str">
            <v>APROBADO</v>
          </cell>
          <cell r="P1717" t="str">
            <v>USD</v>
          </cell>
        </row>
        <row r="1718">
          <cell r="A1718">
            <v>2170801</v>
          </cell>
          <cell r="B1718">
            <v>5154</v>
          </cell>
          <cell r="C1718" t="str">
            <v>EIA</v>
          </cell>
          <cell r="D1718">
            <v>40968</v>
          </cell>
          <cell r="E1718">
            <v>2012</v>
          </cell>
          <cell r="F1718">
            <v>2</v>
          </cell>
          <cell r="G1718" t="str">
            <v>COMPAÑIA MINERA LAS CAMELIAS S.A.</v>
          </cell>
          <cell r="H1718" t="str">
            <v>ANDESSUR 3</v>
          </cell>
          <cell r="I1718" t="str">
            <v>EXPLOTACION MINERA NO METALICA UNIDAD DE PRODUCCION ANDESSUR 3</v>
          </cell>
          <cell r="J1718" t="str">
            <v>*040119&lt;br&gt;AREQUIPA-AREQUIPA-SAN JUAN DE TARUCANI</v>
          </cell>
          <cell r="K1718" t="str">
            <v>*21&lt;br&gt;PAREDES PACHECO RUFO</v>
          </cell>
          <cell r="L1718" t="str">
            <v>DESISTIDO&lt;br/&gt;NOTIFICADO A LA EMPRESA</v>
          </cell>
          <cell r="P1718" t="str">
            <v>USD</v>
          </cell>
        </row>
        <row r="1719">
          <cell r="A1719">
            <v>2199980</v>
          </cell>
          <cell r="B1719">
            <v>5168</v>
          </cell>
          <cell r="C1719" t="str">
            <v>EIA</v>
          </cell>
          <cell r="D1719">
            <v>41075</v>
          </cell>
          <cell r="E1719">
            <v>2012</v>
          </cell>
          <cell r="F1719">
            <v>6</v>
          </cell>
          <cell r="G1719" t="str">
            <v>COMPAÑIA MINERA LAS CAMELIAS S.A.</v>
          </cell>
          <cell r="H1719" t="str">
            <v>ANDESSUR 3</v>
          </cell>
          <cell r="I1719" t="str">
            <v>PROYECTO DE EXPLOTACION MINERA NO METALICA ANDESSUR 3</v>
          </cell>
          <cell r="J1719" t="str">
            <v>*040119&lt;br&gt;AREQUIPA-AREQUIPA-SAN JUAN DE TARUCANI</v>
          </cell>
          <cell r="L1719" t="str">
            <v>DESISTIDO&lt;br/&gt;NOTIFICADO A LA EMPRESA</v>
          </cell>
          <cell r="P1719" t="str">
            <v>USD</v>
          </cell>
        </row>
        <row r="1720">
          <cell r="A1720">
            <v>2352305</v>
          </cell>
          <cell r="B1720">
            <v>5290</v>
          </cell>
          <cell r="C1720" t="str">
            <v>EIA</v>
          </cell>
          <cell r="D1720">
            <v>41625</v>
          </cell>
          <cell r="E1720">
            <v>2013</v>
          </cell>
          <cell r="F1720">
            <v>12</v>
          </cell>
          <cell r="G1720" t="str">
            <v>COMPAÑIA MINERA LAS CAMELIAS S.A.</v>
          </cell>
          <cell r="H1720" t="str">
            <v>ANDESSUR 3</v>
          </cell>
          <cell r="I1720" t="str">
            <v>EXPLOTACION NO METALICA UNIDAD DE PRODUCCION ANDESSUR 3</v>
          </cell>
          <cell r="J1720" t="str">
            <v>*040119&lt;br&gt;AREQUIPA-AREQUIPA-SAN JUAN DE TARUCANI</v>
          </cell>
          <cell r="K1720" t="str">
            <v>*110&lt;br&gt;RAMIREZ ALDO</v>
          </cell>
          <cell r="L1720" t="str">
            <v>EVALUACIÓN</v>
          </cell>
          <cell r="P1720" t="str">
            <v>USD</v>
          </cell>
        </row>
        <row r="1721">
          <cell r="A1721">
            <v>2527112</v>
          </cell>
          <cell r="B1721">
            <v>5862</v>
          </cell>
          <cell r="C1721" t="str">
            <v>EIA</v>
          </cell>
          <cell r="D1721">
            <v>40255</v>
          </cell>
          <cell r="E1721">
            <v>2010</v>
          </cell>
          <cell r="F1721">
            <v>3</v>
          </cell>
          <cell r="G1721" t="str">
            <v>COMPAÑIA MINERA LAS CAMELIAS S.A.</v>
          </cell>
          <cell r="H1721" t="str">
            <v>LAS CAMELIAS 6</v>
          </cell>
          <cell r="I1721" t="str">
            <v>EXPLOTACION ARCILLA CAMELIAS 6 ( GENERADO DE ACUERDO A LA DIA 1974368)</v>
          </cell>
          <cell r="J1721" t="str">
            <v>*150106&lt;br&gt;LIMA-LIMA-CARABAYLLO</v>
          </cell>
          <cell r="K1721" t="str">
            <v>*128&lt;br&gt;ESTELA SILVA MELANIO</v>
          </cell>
          <cell r="L1721" t="str">
            <v>APROBADO</v>
          </cell>
          <cell r="P1721" t="str">
            <v>USD</v>
          </cell>
        </row>
        <row r="1722">
          <cell r="A1722">
            <v>2538343</v>
          </cell>
          <cell r="B1722">
            <v>5947</v>
          </cell>
          <cell r="C1722" t="str">
            <v>ITS</v>
          </cell>
          <cell r="D1722">
            <v>42272</v>
          </cell>
          <cell r="E1722">
            <v>2015</v>
          </cell>
          <cell r="F1722">
            <v>9</v>
          </cell>
          <cell r="G1722" t="str">
            <v>COMPAÑIA MINERA LAS CAMELIAS S.A.</v>
          </cell>
          <cell r="H1722" t="str">
            <v>LAS CAMELIAS 6</v>
          </cell>
          <cell r="I1722" t="str">
            <v>MEJORA DEL PROCESO DE EXPLOTACIÓN DE LA CONCESIÓN MINERA LAS CAMELIAS 6</v>
          </cell>
          <cell r="J1722" t="str">
            <v>*150106&lt;br&gt;LIMA-LIMA-CARABAYLLO</v>
          </cell>
          <cell r="K1722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1722" t="str">
            <v>CONFORME&lt;br/&gt;NOTIFICADO A LA EMPRESA</v>
          </cell>
          <cell r="M1722" t="str">
            <v>ResDirec-0311-2016/MEM-DGAAM</v>
          </cell>
          <cell r="N1722" t="str">
            <v>26/10/2016</v>
          </cell>
          <cell r="O1722">
            <v>100000</v>
          </cell>
        </row>
        <row r="1723">
          <cell r="A1723">
            <v>1626523</v>
          </cell>
          <cell r="B1723">
            <v>6311</v>
          </cell>
          <cell r="C1723" t="str">
            <v>PC</v>
          </cell>
          <cell r="D1723">
            <v>38945</v>
          </cell>
          <cell r="E1723">
            <v>2006</v>
          </cell>
          <cell r="F1723">
            <v>8</v>
          </cell>
          <cell r="G1723" t="str">
            <v>COMPAÑIA MINERA LAS CAMELIAS S.A.</v>
          </cell>
          <cell r="H1723" t="str">
            <v>FORTUNITA</v>
          </cell>
          <cell r="J1723" t="str">
            <v>*120701&lt;br&gt;JUNIN-TARMA-TARMA</v>
          </cell>
          <cell r="K1723" t="str">
            <v>*13&lt;br&gt;DOLORES CAMONES SANTIAGO</v>
          </cell>
          <cell r="L1723" t="str">
            <v>CONCLUIDO&lt;br/&gt;NOTIFICADO A LA EMPRESA</v>
          </cell>
          <cell r="P1723" t="str">
            <v>USD</v>
          </cell>
        </row>
        <row r="1724">
          <cell r="A1724">
            <v>1626528</v>
          </cell>
          <cell r="B1724">
            <v>6312</v>
          </cell>
          <cell r="C1724" t="str">
            <v>PC</v>
          </cell>
          <cell r="D1724">
            <v>38945</v>
          </cell>
          <cell r="E1724">
            <v>2006</v>
          </cell>
          <cell r="F1724">
            <v>8</v>
          </cell>
          <cell r="G1724" t="str">
            <v>COMPAÑIA MINERA LAS CAMELIAS S.A.</v>
          </cell>
          <cell r="H1724" t="str">
            <v>U.E.A. CERPAC</v>
          </cell>
          <cell r="J1724" t="str">
            <v>*060311&lt;br&gt;CAJAMARCA-CELENDIN-UTCO</v>
          </cell>
          <cell r="K1724" t="str">
            <v>*13&lt;br&gt;DOLORES CAMONES SANTIAGO</v>
          </cell>
          <cell r="L1724" t="str">
            <v>CONCLUIDO&lt;br/&gt;NOTIFICADO A LA EMPRESA</v>
          </cell>
          <cell r="P1724" t="str">
            <v>USD</v>
          </cell>
        </row>
        <row r="1725">
          <cell r="A1725">
            <v>1626500</v>
          </cell>
          <cell r="B1725">
            <v>6313</v>
          </cell>
          <cell r="C1725" t="str">
            <v>PC</v>
          </cell>
          <cell r="D1725">
            <v>38945</v>
          </cell>
          <cell r="E1725">
            <v>2006</v>
          </cell>
          <cell r="F1725">
            <v>8</v>
          </cell>
          <cell r="G1725" t="str">
            <v>COMPAÑIA MINERA LAS CAMELIAS S.A.</v>
          </cell>
          <cell r="H1725" t="str">
            <v>PROMESA 2</v>
          </cell>
          <cell r="J1725" t="str">
            <v>*150502&lt;br&gt;LIMA-CAÑETE-ASIA</v>
          </cell>
          <cell r="K1725" t="str">
            <v>*13&lt;br&gt;DOLORES CAMONES SANTIAGO</v>
          </cell>
          <cell r="L1725" t="str">
            <v>CONCLUIDO</v>
          </cell>
          <cell r="P1725" t="str">
            <v>USD</v>
          </cell>
        </row>
        <row r="1726">
          <cell r="A1726">
            <v>1626519</v>
          </cell>
          <cell r="B1726">
            <v>6314</v>
          </cell>
          <cell r="C1726" t="str">
            <v>PC</v>
          </cell>
          <cell r="D1726">
            <v>38945</v>
          </cell>
          <cell r="E1726">
            <v>2006</v>
          </cell>
          <cell r="F1726">
            <v>8</v>
          </cell>
          <cell r="G1726" t="str">
            <v>COMPAÑIA MINERA LAS CAMELIAS S.A.</v>
          </cell>
          <cell r="H1726" t="str">
            <v>U.E.A. AVE FENIX</v>
          </cell>
          <cell r="J1726" t="str">
            <v>*130901&lt;br&gt;LA LIBERTAD-SANCHEZ CARRION-HUAMACHUCO</v>
          </cell>
          <cell r="K1726" t="str">
            <v>*13&lt;br&gt;DOLORES CAMONES SANTIAGO</v>
          </cell>
          <cell r="L1726" t="str">
            <v>CONCLUIDO&lt;br/&gt;NOTIFICADO A LA EMPRESA</v>
          </cell>
          <cell r="P1726" t="str">
            <v>USD</v>
          </cell>
        </row>
        <row r="1727">
          <cell r="A1727">
            <v>1626525</v>
          </cell>
          <cell r="B1727">
            <v>6315</v>
          </cell>
          <cell r="C1727" t="str">
            <v>PC</v>
          </cell>
          <cell r="D1727">
            <v>38945</v>
          </cell>
          <cell r="E1727">
            <v>2006</v>
          </cell>
          <cell r="F1727">
            <v>8</v>
          </cell>
          <cell r="G1727" t="str">
            <v>COMPAÑIA MINERA LAS CAMELIAS S.A.</v>
          </cell>
          <cell r="H1727" t="str">
            <v>U.E.A. ALEJANDRO</v>
          </cell>
          <cell r="J1727" t="str">
            <v>*040207&lt;br&gt;AREQUIPA-CAMANA-QUILCA</v>
          </cell>
          <cell r="K1727" t="str">
            <v>*13&lt;br&gt;DOLORES CAMONES SANTIAGO</v>
          </cell>
          <cell r="L1727" t="str">
            <v>CONCLUIDO</v>
          </cell>
          <cell r="P1727" t="str">
            <v>USD</v>
          </cell>
        </row>
        <row r="1728">
          <cell r="A1728">
            <v>1626520</v>
          </cell>
          <cell r="B1728">
            <v>6316</v>
          </cell>
          <cell r="C1728" t="str">
            <v>PC</v>
          </cell>
          <cell r="D1728">
            <v>38945</v>
          </cell>
          <cell r="E1728">
            <v>2006</v>
          </cell>
          <cell r="F1728">
            <v>8</v>
          </cell>
          <cell r="G1728" t="str">
            <v>COMPAÑIA MINERA LAS CAMELIAS S.A.</v>
          </cell>
          <cell r="H1728" t="str">
            <v>U.E.A. EL PARAJE</v>
          </cell>
          <cell r="J1728" t="str">
            <v>*060111&lt;br&gt;CAJAMARCA-CAJAMARCA-NAMORA</v>
          </cell>
          <cell r="K1728" t="str">
            <v>*13&lt;br&gt;DOLORES CAMONES SANTIAGO</v>
          </cell>
          <cell r="L1728" t="str">
            <v>CONCLUIDO&lt;br/&gt;NOTIFICADO A LA EMPRESA</v>
          </cell>
          <cell r="P1728" t="str">
            <v>USD</v>
          </cell>
        </row>
        <row r="1729">
          <cell r="A1729">
            <v>1626514</v>
          </cell>
          <cell r="B1729">
            <v>6317</v>
          </cell>
          <cell r="C1729" t="str">
            <v>PC</v>
          </cell>
          <cell r="D1729">
            <v>38945</v>
          </cell>
          <cell r="E1729">
            <v>2006</v>
          </cell>
          <cell r="F1729">
            <v>8</v>
          </cell>
          <cell r="G1729" t="str">
            <v>COMPAÑIA MINERA LAS CAMELIAS S.A.</v>
          </cell>
          <cell r="H1729" t="str">
            <v>JULISSA A</v>
          </cell>
          <cell r="J1729" t="str">
            <v>*060508&lt;br&gt;CAJAMARCA-CONTUMAZA-YONAN</v>
          </cell>
          <cell r="K1729" t="str">
            <v>*13&lt;br&gt;DOLORES CAMONES SANTIAGO</v>
          </cell>
          <cell r="L1729" t="str">
            <v>CONCLUIDO&lt;br/&gt;NOTIFICADO A LA EMPRESA</v>
          </cell>
          <cell r="P1729" t="str">
            <v>USD</v>
          </cell>
        </row>
        <row r="1730">
          <cell r="A1730">
            <v>1626517</v>
          </cell>
          <cell r="B1730">
            <v>6356</v>
          </cell>
          <cell r="C1730" t="str">
            <v>PC</v>
          </cell>
          <cell r="D1730">
            <v>38945</v>
          </cell>
          <cell r="E1730">
            <v>2006</v>
          </cell>
          <cell r="F1730">
            <v>8</v>
          </cell>
          <cell r="G1730" t="str">
            <v>COMPAÑIA MINERA LAS CAMELIAS S.A.</v>
          </cell>
          <cell r="H1730" t="str">
            <v>U.E.A. COMICSA 567</v>
          </cell>
          <cell r="J1730" t="str">
            <v>*150106&lt;br&gt;LIMA-LIMA-CARABAYLLO</v>
          </cell>
          <cell r="K1730" t="str">
            <v>*34&lt;br&gt;BEDRIÑANA RIOS ABAD</v>
          </cell>
          <cell r="L1730" t="str">
            <v>CONCLUIDO&lt;br/&gt;NOTIFICADO A LA EMPRESA</v>
          </cell>
          <cell r="P1730" t="str">
            <v>USD</v>
          </cell>
        </row>
        <row r="1731">
          <cell r="A1731">
            <v>1626510</v>
          </cell>
          <cell r="B1731">
            <v>6357</v>
          </cell>
          <cell r="C1731" t="str">
            <v>PC</v>
          </cell>
          <cell r="D1731">
            <v>38945</v>
          </cell>
          <cell r="E1731">
            <v>2006</v>
          </cell>
          <cell r="F1731">
            <v>8</v>
          </cell>
          <cell r="G1731" t="str">
            <v>COMPAÑIA MINERA LAS CAMELIAS S.A.</v>
          </cell>
          <cell r="H1731" t="str">
            <v>CONCESION MINERA ICHU</v>
          </cell>
          <cell r="J1731" t="str">
            <v>*150705&lt;br&gt;LIMA-HUAROCHIRI-CHICLA</v>
          </cell>
          <cell r="K1731" t="str">
            <v>*13&lt;br&gt;DOLORES CAMONES SANTIAGO</v>
          </cell>
          <cell r="L1731" t="str">
            <v>CONCLUIDO</v>
          </cell>
          <cell r="P1731" t="str">
            <v>USD</v>
          </cell>
        </row>
        <row r="1732">
          <cell r="A1732">
            <v>1626522</v>
          </cell>
          <cell r="B1732">
            <v>6358</v>
          </cell>
          <cell r="C1732" t="str">
            <v>PC</v>
          </cell>
          <cell r="D1732">
            <v>38945</v>
          </cell>
          <cell r="E1732">
            <v>2006</v>
          </cell>
          <cell r="F1732">
            <v>8</v>
          </cell>
          <cell r="G1732" t="str">
            <v>COMPAÑIA MINERA LAS CAMELIAS S.A.</v>
          </cell>
          <cell r="H1732" t="str">
            <v>U.E.A. LA TORMENTA</v>
          </cell>
          <cell r="J1732" t="str">
            <v>*120706&lt;br&gt;JUNIN-TARMA-PALCA</v>
          </cell>
          <cell r="K1732" t="str">
            <v>*13&lt;br&gt;DOLORES CAMONES SANTIAGO</v>
          </cell>
          <cell r="L1732" t="str">
            <v>CONCLUIDO&lt;br/&gt;NOTIFICADO A LA EMPRESA</v>
          </cell>
          <cell r="P1732" t="str">
            <v>USD</v>
          </cell>
        </row>
        <row r="1733">
          <cell r="A1733">
            <v>2080700</v>
          </cell>
          <cell r="B1733">
            <v>6483</v>
          </cell>
          <cell r="C1733" t="str">
            <v>PC</v>
          </cell>
          <cell r="D1733">
            <v>40634</v>
          </cell>
          <cell r="E1733">
            <v>2011</v>
          </cell>
          <cell r="F1733">
            <v>4</v>
          </cell>
          <cell r="G1733" t="str">
            <v>COMPAÑIA MINERA LAS CAMELIAS S.A.</v>
          </cell>
          <cell r="H1733" t="str">
            <v>VARIANTE P</v>
          </cell>
          <cell r="I1733" t="str">
            <v>CIERRE CONCESION MINERA VARIANTE P</v>
          </cell>
          <cell r="J1733" t="str">
            <v>*150102&lt;br&gt;LIMA-LIMA-ANCON</v>
          </cell>
          <cell r="K1733" t="str">
            <v>*34&lt;br&gt;BEDRIÑANA RIOS ABAD</v>
          </cell>
          <cell r="L1733" t="str">
            <v>APROBADO&lt;br/&gt;NOTIFICADO A LA EMPRESA</v>
          </cell>
          <cell r="P1733" t="str">
            <v>USD</v>
          </cell>
        </row>
        <row r="1734">
          <cell r="A1734">
            <v>2121553</v>
          </cell>
          <cell r="B1734">
            <v>6503</v>
          </cell>
          <cell r="C1734" t="str">
            <v>PC</v>
          </cell>
          <cell r="D1734">
            <v>40777</v>
          </cell>
          <cell r="E1734">
            <v>2011</v>
          </cell>
          <cell r="F1734">
            <v>8</v>
          </cell>
          <cell r="G1734" t="str">
            <v>COMPAÑIA MINERA LAS CAMELIAS S.A.</v>
          </cell>
          <cell r="H1734" t="str">
            <v>FLOR DE LOTO</v>
          </cell>
          <cell r="I1734" t="str">
            <v>PLAN DE CIERRE UEA FLOR DE LOTO</v>
          </cell>
          <cell r="J1734" t="str">
            <v>*190105&lt;br&gt;PASCO-PASCO-NINACACA</v>
          </cell>
          <cell r="K1734" t="str">
            <v>*13&lt;br&gt;DOLORES CAMONES SANTIAGO</v>
          </cell>
          <cell r="L1734" t="str">
            <v>APROBADO&lt;br/&gt;NOTIFICADO A LA EMPRESA</v>
          </cell>
          <cell r="P1734" t="str">
            <v>USD</v>
          </cell>
        </row>
        <row r="1735">
          <cell r="A1735">
            <v>2185237</v>
          </cell>
          <cell r="B1735">
            <v>6544</v>
          </cell>
          <cell r="C1735" t="str">
            <v>PC</v>
          </cell>
          <cell r="D1735">
            <v>41024</v>
          </cell>
          <cell r="E1735">
            <v>2012</v>
          </cell>
          <cell r="F1735">
            <v>4</v>
          </cell>
          <cell r="G1735" t="str">
            <v>COMPAÑIA MINERA LAS CAMELIAS S.A.</v>
          </cell>
          <cell r="H1735" t="str">
            <v>FORTUNITA</v>
          </cell>
          <cell r="I1735" t="str">
            <v>PLAN DE CIERRE DE MINAS DE LA UEA FORTUNITA</v>
          </cell>
          <cell r="J1735" t="str">
            <v>*090704&lt;br&gt;HUANCAVELICA-TAYACAJA-AHUAYCHA</v>
          </cell>
          <cell r="K1735" t="str">
            <v>*34&lt;br&gt;BEDRIÑANA RIOS ABAD</v>
          </cell>
          <cell r="L1735" t="str">
            <v>APROBADO&lt;br/&gt;NOTIFICADO A LA EMPRESA</v>
          </cell>
          <cell r="P1735" t="str">
            <v>USD</v>
          </cell>
        </row>
        <row r="1736">
          <cell r="A1736">
            <v>2254772</v>
          </cell>
          <cell r="B1736">
            <v>6610</v>
          </cell>
          <cell r="C1736" t="str">
            <v>PC</v>
          </cell>
          <cell r="D1736">
            <v>41263</v>
          </cell>
          <cell r="E1736">
            <v>2012</v>
          </cell>
          <cell r="F1736">
            <v>12</v>
          </cell>
          <cell r="G1736" t="str">
            <v>COMPAÑIA MINERA LAS CAMELIAS S.A.</v>
          </cell>
          <cell r="H1736" t="str">
            <v>GUIDO ALEX</v>
          </cell>
          <cell r="I1736" t="str">
            <v>CIERRE PROYECTO DE EXPLOTACION DE ARCILLA GUIDO ALEX</v>
          </cell>
          <cell r="J1736" t="str">
            <v>*120801&lt;br&gt;JUNIN-YAULI-LA OROYA</v>
          </cell>
          <cell r="K1736" t="str">
            <v>*13&lt;br&gt;DOLORES CAMONES SANTIAGO</v>
          </cell>
          <cell r="L1736" t="str">
            <v>APROBADO&lt;br/&gt;NOTIFICADO A LA EMPRESA</v>
          </cell>
          <cell r="P1736" t="str">
            <v>USD</v>
          </cell>
        </row>
        <row r="1737">
          <cell r="A1737">
            <v>2268540</v>
          </cell>
          <cell r="B1737">
            <v>6623</v>
          </cell>
          <cell r="C1737" t="str">
            <v>PC</v>
          </cell>
          <cell r="D1737">
            <v>41317</v>
          </cell>
          <cell r="E1737">
            <v>2013</v>
          </cell>
          <cell r="F1737">
            <v>2</v>
          </cell>
          <cell r="G1737" t="str">
            <v>COMPAÑIA MINERA LAS CAMELIAS S.A.</v>
          </cell>
          <cell r="H1737" t="str">
            <v>FIORELLA 66</v>
          </cell>
          <cell r="I1737" t="str">
            <v>CIERRE DE MINAS CONCESION FIORELLA 66</v>
          </cell>
          <cell r="J1737" t="str">
            <v>*120801&lt;br&gt;JUNIN-YAULI-LA OROYA</v>
          </cell>
          <cell r="K1737" t="str">
            <v>*13&lt;br&gt;DOLORES CAMONES SANTIAGO</v>
          </cell>
          <cell r="L1737" t="str">
            <v>DESISTIDO&lt;br/&gt;NOTIFICADO A LA EMPRESA</v>
          </cell>
          <cell r="P1737" t="str">
            <v>USD</v>
          </cell>
        </row>
        <row r="1738">
          <cell r="A1738">
            <v>2273248</v>
          </cell>
          <cell r="B1738">
            <v>6626</v>
          </cell>
          <cell r="C1738" t="str">
            <v>PC</v>
          </cell>
          <cell r="D1738">
            <v>41339</v>
          </cell>
          <cell r="E1738">
            <v>2013</v>
          </cell>
          <cell r="F1738">
            <v>3</v>
          </cell>
          <cell r="G1738" t="str">
            <v>COMPAÑIA MINERA LAS CAMELIAS S.A.</v>
          </cell>
          <cell r="H1738" t="str">
            <v>FIORELLA 666</v>
          </cell>
          <cell r="I1738" t="str">
            <v>PLAN DE CIERRE UNIDAD FIORELLA 666</v>
          </cell>
          <cell r="J1738" t="str">
            <v>*120406&lt;br&gt;JUNIN-JAUJA-CURICACA</v>
          </cell>
          <cell r="K1738" t="str">
            <v>*24&lt;br&gt;PORTILLA CORNEJO MATEO</v>
          </cell>
          <cell r="L1738" t="str">
            <v>APROBADO&lt;br/&gt;NOTIFICADO A LA EMPRESA</v>
          </cell>
          <cell r="P1738" t="str">
            <v>USD</v>
          </cell>
        </row>
        <row r="1739">
          <cell r="A1739">
            <v>2288535</v>
          </cell>
          <cell r="B1739">
            <v>6633</v>
          </cell>
          <cell r="C1739" t="str">
            <v>PC</v>
          </cell>
          <cell r="D1739">
            <v>41397</v>
          </cell>
          <cell r="E1739">
            <v>2013</v>
          </cell>
          <cell r="F1739">
            <v>5</v>
          </cell>
          <cell r="G1739" t="str">
            <v>COMPAÑIA MINERA LAS CAMELIAS S.A.</v>
          </cell>
          <cell r="H1739" t="str">
            <v>JULISSA 23</v>
          </cell>
          <cell r="I1739" t="str">
            <v>PLAN DE CIERRE DE MINAS DE LA U.P. JULISSA 23</v>
          </cell>
          <cell r="J1739" t="str">
            <v>*130901&lt;br&gt;LA LIBERTAD-SANCHEZ CARRION-HUAMACHUCO</v>
          </cell>
          <cell r="K1739" t="str">
            <v>*128&lt;br&gt;ESTELA SILVA MELANIO</v>
          </cell>
          <cell r="L1739" t="str">
            <v>DESAPROBADO&lt;br/&gt;NOTIFICADO A LA EMPRESA</v>
          </cell>
          <cell r="P1739" t="str">
            <v>USD</v>
          </cell>
        </row>
        <row r="1740">
          <cell r="A1740">
            <v>2320909</v>
          </cell>
          <cell r="B1740">
            <v>6650</v>
          </cell>
          <cell r="C1740" t="str">
            <v>PC</v>
          </cell>
          <cell r="D1740">
            <v>41502</v>
          </cell>
          <cell r="E1740">
            <v>2013</v>
          </cell>
          <cell r="F1740">
            <v>8</v>
          </cell>
          <cell r="G1740" t="str">
            <v>COMPAÑIA MINERA LAS CAMELIAS S.A.</v>
          </cell>
          <cell r="H1740" t="str">
            <v>U.E.A. COMICSA 567</v>
          </cell>
          <cell r="I1740" t="str">
            <v>CIERRE DE LA UEA COMICSA 5, 6 Y 7</v>
          </cell>
          <cell r="J1740" t="str">
            <v>*150106&lt;br&gt;LIMA-LIMA-CARABAYLLO</v>
          </cell>
          <cell r="K1740" t="str">
            <v>*128&lt;br&gt;ESTELA SILVA MELANIO</v>
          </cell>
          <cell r="L1740" t="str">
            <v>APROBADO&lt;br/&gt;NOTIFICADO A LA EMPRESA</v>
          </cell>
          <cell r="P1740" t="str">
            <v>USD</v>
          </cell>
        </row>
        <row r="1741">
          <cell r="A1741">
            <v>2323258</v>
          </cell>
          <cell r="B1741">
            <v>6653</v>
          </cell>
          <cell r="C1741" t="str">
            <v>PC</v>
          </cell>
          <cell r="D1741">
            <v>41515</v>
          </cell>
          <cell r="E1741">
            <v>2013</v>
          </cell>
          <cell r="F1741">
            <v>8</v>
          </cell>
          <cell r="G1741" t="str">
            <v>COMPAÑIA MINERA LAS CAMELIAS S.A.</v>
          </cell>
          <cell r="H1741" t="str">
            <v>JULISSA A</v>
          </cell>
          <cell r="I1741" t="str">
            <v>ACTUALIZACION PLAN DE CIERRE CONCESION MINERA JULISSA A</v>
          </cell>
          <cell r="J1741" t="str">
            <v>*060508&lt;br&gt;CAJAMARCA-CONTUMAZA-YONAN</v>
          </cell>
          <cell r="K1741" t="str">
            <v>*9&lt;br&gt;CAMPOS DIAZ LUIS</v>
          </cell>
          <cell r="L1741" t="str">
            <v>APROBADO&lt;br/&gt;NOTIFICADO A LA EMPRESA</v>
          </cell>
          <cell r="P1741" t="str">
            <v>USD</v>
          </cell>
        </row>
        <row r="1742">
          <cell r="A1742">
            <v>2327142</v>
          </cell>
          <cell r="B1742">
            <v>6656</v>
          </cell>
          <cell r="C1742" t="str">
            <v>PC</v>
          </cell>
          <cell r="D1742">
            <v>41529</v>
          </cell>
          <cell r="E1742">
            <v>2013</v>
          </cell>
          <cell r="F1742">
            <v>9</v>
          </cell>
          <cell r="G1742" t="str">
            <v>COMPAÑIA MINERA LAS CAMELIAS S.A.</v>
          </cell>
          <cell r="H1742" t="str">
            <v>U.E.A. COMICSA 567</v>
          </cell>
          <cell r="I1742" t="str">
            <v>ACTUALIZACION DEL PLAN DE CIERRE DE MINAS DE U.P. LAS CAMELIAS 6</v>
          </cell>
          <cell r="J1742" t="str">
            <v>*150106&lt;br&gt;LIMA-LIMA-CARABAYLLO</v>
          </cell>
          <cell r="K1742" t="str">
            <v>*34&lt;br&gt;BEDRIÑANA RIOS ABAD</v>
          </cell>
          <cell r="L1742" t="str">
            <v>APROBADO&lt;br/&gt;NOTIFICADO A LA EMPRESA</v>
          </cell>
          <cell r="P1742" t="str">
            <v>USD</v>
          </cell>
        </row>
        <row r="1743">
          <cell r="A1743">
            <v>2327966</v>
          </cell>
          <cell r="B1743">
            <v>6657</v>
          </cell>
          <cell r="C1743" t="str">
            <v>PC</v>
          </cell>
          <cell r="D1743">
            <v>41534</v>
          </cell>
          <cell r="E1743">
            <v>2013</v>
          </cell>
          <cell r="F1743">
            <v>9</v>
          </cell>
          <cell r="G1743" t="str">
            <v>COMPAÑIA MINERA LAS CAMELIAS S.A.</v>
          </cell>
          <cell r="H1743" t="str">
            <v>U.E.A. EL PARAJE</v>
          </cell>
          <cell r="I1743" t="str">
            <v>MODIFICACION DEL PLAN DE CIERRE UNIDAD EL PARAJE</v>
          </cell>
          <cell r="J1743" t="str">
            <v>*060107&lt;br&gt;CAJAMARCA-CAJAMARCA-LLACANORA</v>
          </cell>
          <cell r="K1743" t="str">
            <v>*9&lt;br&gt;CAMPOS DIAZ LUIS</v>
          </cell>
          <cell r="L1743" t="str">
            <v>APROBADO&lt;br/&gt;NOTIFICADO A LA EMPRESA</v>
          </cell>
          <cell r="P1743" t="str">
            <v>USD</v>
          </cell>
        </row>
        <row r="1744">
          <cell r="A1744">
            <v>2334958</v>
          </cell>
          <cell r="B1744">
            <v>6661</v>
          </cell>
          <cell r="C1744" t="str">
            <v>PC</v>
          </cell>
          <cell r="D1744">
            <v>41561</v>
          </cell>
          <cell r="E1744">
            <v>2013</v>
          </cell>
          <cell r="F1744">
            <v>10</v>
          </cell>
          <cell r="G1744" t="str">
            <v>COMPAÑIA MINERA LAS CAMELIAS S.A.</v>
          </cell>
          <cell r="H1744" t="str">
            <v>U.E.A. CERPAC</v>
          </cell>
          <cell r="I1744" t="str">
            <v>ACTUALIZACION DEL PLAN DE CIERRE UEA CERPAC</v>
          </cell>
          <cell r="J1744" t="str">
            <v>*060311&lt;br&gt;CAJAMARCA-CELENDIN-UTCO</v>
          </cell>
          <cell r="K1744" t="str">
            <v>*34&lt;br&gt;BEDRIÑANA RIOS ABAD</v>
          </cell>
          <cell r="L1744" t="str">
            <v>APROBADO&lt;br/&gt;NOTIFICADO A LA EMPRESA</v>
          </cell>
          <cell r="P1744" t="str">
            <v>USD</v>
          </cell>
        </row>
        <row r="1745">
          <cell r="A1745">
            <v>2354074</v>
          </cell>
          <cell r="B1745">
            <v>6673</v>
          </cell>
          <cell r="C1745" t="str">
            <v>PC</v>
          </cell>
          <cell r="D1745">
            <v>41635</v>
          </cell>
          <cell r="E1745">
            <v>2013</v>
          </cell>
          <cell r="F1745">
            <v>12</v>
          </cell>
          <cell r="G1745" t="str">
            <v>COMPAÑIA MINERA LAS CAMELIAS S.A.</v>
          </cell>
          <cell r="H1745" t="str">
            <v>CONCESION MINERA ICHU</v>
          </cell>
          <cell r="I1745" t="str">
            <v>ACTUALIZACION DE PLAN DE CIERRE DE MINAS DE LA UEA ICHU</v>
          </cell>
          <cell r="J1745" t="str">
            <v>*150705&lt;br&gt;LIMA-HUAROCHIRI-CHICLA</v>
          </cell>
          <cell r="K1745" t="str">
            <v>*13&lt;br&gt;DOLORES CAMONES SANTIAGO</v>
          </cell>
          <cell r="L1745" t="str">
            <v>APROBADO&lt;br/&gt;NOTIFICADO A LA EMPRESA</v>
          </cell>
          <cell r="P1745" t="str">
            <v>USD</v>
          </cell>
        </row>
        <row r="1746">
          <cell r="A1746">
            <v>2377885</v>
          </cell>
          <cell r="B1746">
            <v>6688</v>
          </cell>
          <cell r="C1746" t="str">
            <v>PC</v>
          </cell>
          <cell r="D1746">
            <v>41722</v>
          </cell>
          <cell r="E1746">
            <v>2014</v>
          </cell>
          <cell r="F1746">
            <v>3</v>
          </cell>
          <cell r="G1746" t="str">
            <v>COMPAÑIA MINERA LAS CAMELIAS S.A.</v>
          </cell>
          <cell r="H1746" t="str">
            <v>DOS ASES</v>
          </cell>
          <cell r="I1746" t="str">
            <v>PLAN DE CIERRE CONCESION DOS ASES</v>
          </cell>
          <cell r="J1746" t="str">
            <v>*090703&lt;br&gt;HUANCAVELICA-TAYACAJA-ACRAQUIA</v>
          </cell>
          <cell r="K1746" t="str">
            <v>*34&lt;br&gt;BEDRIÑANA RIOS ABAD</v>
          </cell>
          <cell r="L1746" t="str">
            <v>APROBADO</v>
          </cell>
          <cell r="P1746" t="str">
            <v>USD</v>
          </cell>
        </row>
        <row r="1747">
          <cell r="A1747">
            <v>2389746</v>
          </cell>
          <cell r="B1747">
            <v>6695</v>
          </cell>
          <cell r="C1747" t="str">
            <v>PC</v>
          </cell>
          <cell r="D1747">
            <v>41765</v>
          </cell>
          <cell r="E1747">
            <v>2014</v>
          </cell>
          <cell r="F1747">
            <v>5</v>
          </cell>
          <cell r="G1747" t="str">
            <v>COMPAÑIA MINERA LAS CAMELIAS S.A.</v>
          </cell>
          <cell r="H1747" t="str">
            <v>FORTUNITA</v>
          </cell>
          <cell r="I1747" t="str">
            <v>MODIFICACION DEL PLAN DE CIERRE DE LA CONCESION MINERA FORTUNITA</v>
          </cell>
          <cell r="J1747" t="str">
            <v>*120801&lt;br&gt;JUNIN-YAULI-LA OROYA</v>
          </cell>
          <cell r="K1747" t="str">
            <v>*9&lt;br&gt;CAMPOS DIAZ LUIS</v>
          </cell>
          <cell r="L1747" t="str">
            <v>APROBADO&lt;br/&gt;NOTIFICADO A LA EMPRESA</v>
          </cell>
          <cell r="P1747" t="str">
            <v>USD</v>
          </cell>
        </row>
        <row r="1748">
          <cell r="A1748">
            <v>2389752</v>
          </cell>
          <cell r="B1748">
            <v>6696</v>
          </cell>
          <cell r="C1748" t="str">
            <v>PC</v>
          </cell>
          <cell r="D1748">
            <v>41765</v>
          </cell>
          <cell r="E1748">
            <v>2014</v>
          </cell>
          <cell r="F1748">
            <v>5</v>
          </cell>
          <cell r="G1748" t="str">
            <v>COMPAÑIA MINERA LAS CAMELIAS S.A.</v>
          </cell>
          <cell r="H1748" t="str">
            <v>U.E.A. LA TORMENTA</v>
          </cell>
          <cell r="I1748" t="str">
            <v>MODIFICACION DE PLAN DE CIERRE  DE UNIDAD TORMENTA</v>
          </cell>
          <cell r="J1748" t="str">
            <v>*120706&lt;br&gt;JUNIN-TARMA-PALCA</v>
          </cell>
          <cell r="K1748" t="str">
            <v>*128&lt;br&gt;ESTELA SILVA MELANIO</v>
          </cell>
          <cell r="L1748" t="str">
            <v>APROBADO&lt;br/&gt;NOTIFICADO A LA EMPRESA</v>
          </cell>
          <cell r="P1748" t="str">
            <v>USD</v>
          </cell>
        </row>
        <row r="1749">
          <cell r="A1749">
            <v>2460404</v>
          </cell>
          <cell r="B1749">
            <v>6741</v>
          </cell>
          <cell r="C1749" t="str">
            <v>PC</v>
          </cell>
          <cell r="D1749">
            <v>42003</v>
          </cell>
          <cell r="E1749">
            <v>2014</v>
          </cell>
          <cell r="F1749">
            <v>12</v>
          </cell>
          <cell r="G1749" t="str">
            <v>COMPAÑIA MINERA LAS CAMELIAS S.A.</v>
          </cell>
          <cell r="H1749" t="str">
            <v>CONCESION MINERA ICHU</v>
          </cell>
          <cell r="I1749" t="str">
            <v>ACTUALIZACION DE CIERRE DE LA UNIDAD ICHU 23</v>
          </cell>
          <cell r="J1749" t="str">
            <v>*150705&lt;br&gt;LIMA-HUAROCHIRI-CHICLA</v>
          </cell>
          <cell r="K1749" t="str">
            <v>*24&lt;br&gt;PORTILLA CORNEJO MATEO</v>
          </cell>
          <cell r="L1749" t="str">
            <v>APROBADO</v>
          </cell>
          <cell r="M1749" t="str">
            <v>ResDirec-0311-2017/MEM-DGAAM</v>
          </cell>
          <cell r="N1749" t="str">
            <v>09/11/2017</v>
          </cell>
          <cell r="P1749" t="str">
            <v>USD</v>
          </cell>
        </row>
        <row r="1750">
          <cell r="A1750">
            <v>2621124</v>
          </cell>
          <cell r="B1750">
            <v>6837</v>
          </cell>
          <cell r="C1750" t="str">
            <v>PC</v>
          </cell>
          <cell r="D1750">
            <v>42557</v>
          </cell>
          <cell r="E1750">
            <v>2016</v>
          </cell>
          <cell r="F1750">
            <v>7</v>
          </cell>
          <cell r="G1750" t="str">
            <v>COMPAÑIA MINERA LAS CAMELIAS S.A.</v>
          </cell>
          <cell r="H1750" t="str">
            <v>FORTUNITA</v>
          </cell>
          <cell r="I1750" t="str">
            <v>MODIFICACION DE PLAN DE CIERRE DE MINAS DE LA UNIDAD MINERA FORTUNITA</v>
          </cell>
          <cell r="J1750" t="str">
            <v>*090704&lt;br&gt;HUANCAVELICA-TAYACAJA-AHUAYCHA</v>
          </cell>
          <cell r="K1750" t="str">
            <v>*24&lt;br&gt;PORTILLA CORNEJO MATEO</v>
          </cell>
          <cell r="L1750" t="str">
            <v>OBSERVADO</v>
          </cell>
          <cell r="P1750" t="str">
            <v>USD</v>
          </cell>
        </row>
        <row r="1751">
          <cell r="A1751">
            <v>2623590</v>
          </cell>
          <cell r="B1751">
            <v>6843</v>
          </cell>
          <cell r="C1751" t="str">
            <v>PC</v>
          </cell>
          <cell r="D1751">
            <v>42564</v>
          </cell>
          <cell r="E1751">
            <v>2016</v>
          </cell>
          <cell r="F1751">
            <v>7</v>
          </cell>
          <cell r="G1751" t="str">
            <v>COMPAÑIA MINERA LAS CAMELIAS S.A.</v>
          </cell>
          <cell r="H1751" t="str">
            <v>SIMON 10</v>
          </cell>
          <cell r="I1751" t="str">
            <v>PLAN DE CIERRE DE MINAS - CONCESION MINERA SIMON 10</v>
          </cell>
          <cell r="J1751" t="str">
            <v>*040108&lt;br&gt;AREQUIPA-AREQUIPA-LA JOYA</v>
          </cell>
          <cell r="K1751" t="str">
            <v>*24&lt;br&gt;PORTILLA CORNEJO MATEO</v>
          </cell>
          <cell r="L1751" t="str">
            <v>OBSERVADO</v>
          </cell>
          <cell r="P1751" t="str">
            <v>USD</v>
          </cell>
        </row>
        <row r="1752">
          <cell r="A1752" t="str">
            <v>03597-2017</v>
          </cell>
          <cell r="B1752">
            <v>7221</v>
          </cell>
          <cell r="C1752" t="str">
            <v>EIA-sd</v>
          </cell>
          <cell r="D1752">
            <v>42935</v>
          </cell>
          <cell r="E1752">
            <v>2017</v>
          </cell>
          <cell r="F1752">
            <v>7</v>
          </cell>
          <cell r="G1752" t="str">
            <v>COMPAÑIA MINERA LAS CAMELIAS S.A.</v>
          </cell>
          <cell r="H1752" t="str">
            <v>LAS CAMELIAS 6</v>
          </cell>
          <cell r="I1752" t="str">
            <v>PROYECTO CAMELIAS 6</v>
          </cell>
          <cell r="K1752" t="str">
            <v>*502&lt;br&gt;CERCEDO CAJAS DONNY LUCIA (APOYO),*618&lt;br&gt;BERROSPI GALINDO ROSA CATHERINE,*617&lt;br&gt;QUISPE CLEMENTE, KARLA BRIGHITT,*615&lt;br&gt;FIGUEROA REINOSO, LUIS ALBERTO,*597&lt;br&gt;CUELLAR JOAQUIN, MILAGROS IRENE</v>
          </cell>
          <cell r="L1752" t="str">
            <v>APROBADO</v>
          </cell>
          <cell r="O1752">
            <v>33480000</v>
          </cell>
          <cell r="P1752" t="str">
            <v>USD</v>
          </cell>
        </row>
        <row r="1753">
          <cell r="A1753" t="str">
            <v>03596-2017</v>
          </cell>
          <cell r="B1753">
            <v>7224</v>
          </cell>
          <cell r="C1753" t="str">
            <v>EIA-sd</v>
          </cell>
          <cell r="D1753">
            <v>42935</v>
          </cell>
          <cell r="E1753">
            <v>2017</v>
          </cell>
          <cell r="F1753">
            <v>7</v>
          </cell>
          <cell r="G1753" t="str">
            <v>COMPAÑIA MINERA LAS CAMELIAS S.A.</v>
          </cell>
          <cell r="H1753" t="str">
            <v>U.E.A. COMICSA 567</v>
          </cell>
          <cell r="I1753" t="str">
            <v>PROYECTO SAN MIGUEL N°1 EN LA UEA COMICSA 567</v>
          </cell>
          <cell r="K1753" t="str">
            <v>*382&lt;br&gt;ZZ_SENACE PÉREZ NUÑEZ, FABIÁN,*489&lt;br&gt;ZZ_SENACE TREJO PANTOJA, CYNTHIA KELLY,*451&lt;br&gt;ZZ_SENACE QUISPE SULCA, JHONNY IBAN,*416&lt;br&gt;ZZ_SENACE BREÑA TORRES, MILVA GRACIELA,*413&lt;br&gt;ZZ_SENACE ATARAMA MORI,DANNY EDUARDO</v>
          </cell>
          <cell r="L1753" t="str">
            <v>APROBADO</v>
          </cell>
          <cell r="O1753">
            <v>4020000</v>
          </cell>
          <cell r="P1753" t="str">
            <v>USD</v>
          </cell>
        </row>
        <row r="1754">
          <cell r="A1754">
            <v>2726593</v>
          </cell>
          <cell r="B1754">
            <v>7226</v>
          </cell>
          <cell r="C1754" t="str">
            <v>EIA-sd</v>
          </cell>
          <cell r="D1754">
            <v>42940</v>
          </cell>
          <cell r="E1754">
            <v>2017</v>
          </cell>
          <cell r="F1754">
            <v>7</v>
          </cell>
          <cell r="G1754" t="str">
            <v>COMPAÑIA MINERA LAS CAMELIAS S.A.</v>
          </cell>
          <cell r="H1754" t="str">
            <v>FIORELLA 6</v>
          </cell>
          <cell r="I1754" t="str">
            <v>PROYECTO MINERO NO METÁLICO FIORELLA 6</v>
          </cell>
          <cell r="K1754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IBAN,*422&lt;br&gt;zz_senace ZEGARRA ANCAJIMA,ANA SOFIA ,*416&lt;br&gt;ZZ_SENACE BREÑA TORRES, MILVA GRACIELA</v>
          </cell>
          <cell r="L1754" t="str">
            <v>DESISTIDO</v>
          </cell>
          <cell r="O1754">
            <v>1500000</v>
          </cell>
          <cell r="P1754" t="str">
            <v>USD</v>
          </cell>
        </row>
        <row r="1755">
          <cell r="A1755" t="str">
            <v>03608-2017</v>
          </cell>
          <cell r="B1755">
            <v>7228</v>
          </cell>
          <cell r="C1755" t="str">
            <v>EIA-sd</v>
          </cell>
          <cell r="D1755">
            <v>42940</v>
          </cell>
          <cell r="E1755">
            <v>2017</v>
          </cell>
          <cell r="F1755">
            <v>7</v>
          </cell>
          <cell r="G1755" t="str">
            <v>COMPAÑIA MINERA LAS CAMELIAS S.A.</v>
          </cell>
          <cell r="H1755" t="str">
            <v>FLOR DE LOTO 2-B</v>
          </cell>
          <cell r="I1755" t="str">
            <v>PROYECTO MINERO NO METÁLICO FLOR DE LOTO 2-B DE LA U.E.A FLOR DE LOTO</v>
          </cell>
          <cell r="K1755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</v>
          </cell>
          <cell r="L1755" t="str">
            <v>IMPROCEDENTE</v>
          </cell>
          <cell r="O1755">
            <v>1500000</v>
          </cell>
          <cell r="P1755" t="str">
            <v>USD</v>
          </cell>
        </row>
        <row r="1756">
          <cell r="A1756" t="str">
            <v>03599-2017</v>
          </cell>
          <cell r="B1756">
            <v>7229</v>
          </cell>
          <cell r="C1756" t="str">
            <v>EIA-sd</v>
          </cell>
          <cell r="D1756">
            <v>42935</v>
          </cell>
          <cell r="E1756">
            <v>2017</v>
          </cell>
          <cell r="F1756">
            <v>7</v>
          </cell>
          <cell r="G1756" t="str">
            <v>COMPAÑIA MINERA LAS CAMELIAS S.A.</v>
          </cell>
          <cell r="H1756" t="str">
            <v>GUIDO ALEX</v>
          </cell>
          <cell r="I1756" t="str">
            <v>PROYECTO MINERO NO METÁLICO GUIDO ALEX</v>
          </cell>
          <cell r="K1756" t="str">
            <v>*382&lt;br&gt;ZZ_SENACE PÉREZ NUÑEZ, FABIÁN,*489&lt;br&gt;ZZ_SENACE TREJO PANTOJA, CYNTHIA KELLY,*488&lt;br&gt;ZZ_SENACE TELLO COCHACHEZ, MARCO ANTONIO,*451&lt;br&gt;ZZ_SENACE QUISPE SULCA, JHONNY IBAN,*447&lt;br&gt;ZZ_SENACE AVILA MOLERO, JAVIER,*416&lt;br&gt;ZZ_SENACE BREÑA TORRES, MILVA GRACIELA,*413&lt;br&gt;ZZ_SENACE ATARAMA MORI,DANNY EDUARDO</v>
          </cell>
          <cell r="L1756" t="str">
            <v>DESISTIDO</v>
          </cell>
          <cell r="O1756">
            <v>1500000</v>
          </cell>
          <cell r="P1756" t="str">
            <v>USD</v>
          </cell>
        </row>
        <row r="1757">
          <cell r="A1757">
            <v>2750449</v>
          </cell>
          <cell r="B1757">
            <v>7306</v>
          </cell>
          <cell r="C1757" t="str">
            <v>EIA-sd</v>
          </cell>
          <cell r="D1757">
            <v>43026</v>
          </cell>
          <cell r="E1757">
            <v>2017</v>
          </cell>
          <cell r="F1757">
            <v>10</v>
          </cell>
          <cell r="G1757" t="str">
            <v>COMPAÑIA MINERA LAS CAMELIAS S.A.</v>
          </cell>
          <cell r="H1757" t="str">
            <v>FLOR DE LOTO 2-B</v>
          </cell>
          <cell r="I1757" t="str">
            <v>PROYECTO MINERO NO METÁLICO FLOR DE LOTO 2-B</v>
          </cell>
          <cell r="K1757" t="str">
            <v>*1&lt;br&gt;ACEVEDO FERNANDEZ ELIAS,*610&lt;br&gt;FARFAN REYES MIRIAM ELIZABETH,*489&lt;br&gt;ZZ_SENACE TREJO PANTOJA, CYNTHIA KELLY,*451&lt;br&gt;ZZ_SENACE QUISPE SULCA, JHONNY IBAN,*416&lt;br&gt;ZZ_SENACE BREÑA TORRES, MILVA GRACIELA,*413&lt;br&gt;ZZ_SENACE ATARAMA MORI,DANNY EDUARDO,*409&lt;br&gt;ZZ_SENACE CUBA CASTILLO, SILVIA LUISA,*220&lt;br&gt;VILLACORTA OLAZA MARCO ANTONIO</v>
          </cell>
          <cell r="L1757" t="str">
            <v>APROBADO</v>
          </cell>
          <cell r="O1757">
            <v>2630000</v>
          </cell>
          <cell r="P1757" t="str">
            <v>USD</v>
          </cell>
        </row>
        <row r="1758">
          <cell r="A1758">
            <v>3028601</v>
          </cell>
          <cell r="B1758">
            <v>8394</v>
          </cell>
          <cell r="C1758" t="str">
            <v>PC</v>
          </cell>
          <cell r="D1758">
            <v>43894</v>
          </cell>
          <cell r="E1758">
            <v>2020</v>
          </cell>
          <cell r="F1758">
            <v>3</v>
          </cell>
          <cell r="G1758" t="str">
            <v>COMPAÑIA MINERA LAS CAMELIAS S.A.</v>
          </cell>
          <cell r="H1758" t="str">
            <v>JULISSA A</v>
          </cell>
          <cell r="I1758" t="str">
            <v xml:space="preserve">SEGUNDA ACTUALIZACIÓN DEL PLAN DE CIERRE DE MINAS DE LA </v>
          </cell>
          <cell r="J1758" t="str">
            <v>*060508&lt;br&gt;CAJAMARCA-CONTUMAZA-YONAN</v>
          </cell>
          <cell r="K1758" t="str">
            <v>*9&lt;br&gt;CAMPOS DIAZ LUIS,*684&lt;br&gt;MARTEL GORA MIGUEL LUIS,*672&lt;br&gt;TRUJILLO ESPINOZA JANETT GUISSELA,*610&lt;br&gt;FARFAN REYES MIRIAM ELIZABETH,*188&lt;br&gt;PORTILLA CORNEJO MATEO,*128&lt;br&gt;ESTELA SILVA MELANIO,*34&lt;br&gt;BEDRIÑANA RIOS ABAD,*25&lt;br&gt;PRADO VELASQUEZ ALFONSO</v>
          </cell>
          <cell r="L1758" t="str">
            <v>OBSERVADO&lt;br/&gt;NOTIFICADO A LA EMPRESA</v>
          </cell>
          <cell r="O1758">
            <v>0</v>
          </cell>
          <cell r="P1758" t="str">
            <v>USD</v>
          </cell>
        </row>
        <row r="1759">
          <cell r="A1759">
            <v>3028599</v>
          </cell>
          <cell r="B1759">
            <v>8417</v>
          </cell>
          <cell r="C1759" t="str">
            <v>PC</v>
          </cell>
          <cell r="D1759">
            <v>43894</v>
          </cell>
          <cell r="E1759">
            <v>2020</v>
          </cell>
          <cell r="F1759">
            <v>3</v>
          </cell>
          <cell r="G1759" t="str">
            <v>COMPAÑIA MINERA LAS CAMELIAS S.A.</v>
          </cell>
          <cell r="H1759" t="str">
            <v>LAS CAMELIAS 6</v>
          </cell>
          <cell r="I1759" t="str">
            <v xml:space="preserve">ACTUALIZACIÓN DEL PLAN DE CIERRE DE MINAS DE  LA UNIDAD MINERA </v>
          </cell>
          <cell r="J1759" t="str">
            <v>*150106&lt;br&gt;LIMA-LIMA-CARABAYLLO</v>
          </cell>
          <cell r="K1759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1759" t="str">
            <v>EVALUACIÓN</v>
          </cell>
          <cell r="O1759">
            <v>0</v>
          </cell>
          <cell r="P1759" t="str">
            <v>USD</v>
          </cell>
        </row>
        <row r="1760">
          <cell r="A1760">
            <v>3028597</v>
          </cell>
          <cell r="B1760">
            <v>8418</v>
          </cell>
          <cell r="C1760" t="str">
            <v>PC</v>
          </cell>
          <cell r="D1760">
            <v>43894</v>
          </cell>
          <cell r="E1760">
            <v>2020</v>
          </cell>
          <cell r="F1760">
            <v>3</v>
          </cell>
          <cell r="G1760" t="str">
            <v>COMPAÑIA MINERA LAS CAMELIAS S.A.</v>
          </cell>
          <cell r="H1760" t="str">
            <v>U.E.A. EL PARAJE</v>
          </cell>
          <cell r="I1760" t="str">
            <v>SEGUNDA ACTUALIZACIÓN DEL PLAN DE CIERRE DE MINAS DE LA U.E.A. EL PARAJE</v>
          </cell>
          <cell r="J1760" t="str">
            <v>*060107&lt;br&gt;CAJAMARCA-CAJAMARCA-LLACANORA</v>
          </cell>
          <cell r="K1760" t="str">
            <v>*128&lt;br&gt;ESTELA SILVA MELANIO,*188&lt;br&gt;PORTILLA CORNEJO MATEO</v>
          </cell>
          <cell r="L1760" t="str">
            <v>EVALUACIÓN</v>
          </cell>
          <cell r="O1760">
            <v>0</v>
          </cell>
          <cell r="P1760" t="str">
            <v>USD</v>
          </cell>
        </row>
        <row r="1761">
          <cell r="A1761">
            <v>3028595</v>
          </cell>
          <cell r="B1761">
            <v>8419</v>
          </cell>
          <cell r="C1761" t="str">
            <v>PC</v>
          </cell>
          <cell r="D1761">
            <v>43894</v>
          </cell>
          <cell r="E1761">
            <v>2020</v>
          </cell>
          <cell r="F1761">
            <v>3</v>
          </cell>
          <cell r="G1761" t="str">
            <v>COMPAÑIA MINERA LAS CAMELIAS S.A.</v>
          </cell>
          <cell r="H1761" t="str">
            <v>CONCESION MINERA ICHU</v>
          </cell>
          <cell r="I1761" t="str">
            <v>SEGUNDA ACTUALIZACIÓN DEL PLAN DE CIERRE DE MINAS DE LA UNIDAD MINERA “U.E.A. ICHU”</v>
          </cell>
          <cell r="J1761" t="str">
            <v>*150705&lt;br&gt;LIMA-HUAROCHIRI-CHICLA</v>
          </cell>
          <cell r="K1761" t="str">
            <v>*9&lt;br&gt;CAMPOS DIAZ LUIS,*672&lt;br&gt;TRUJILLO ESPINOZA JANETT GUISSELA,*188&lt;br&gt;PORTILLA CORNEJO MATEO,*128&lt;br&gt;ESTELA SILVA MELANIO,*34&lt;br&gt;BEDRIÑANA RIOS ABAD</v>
          </cell>
          <cell r="L1761" t="str">
            <v>EVALUACIÓN</v>
          </cell>
          <cell r="O1761">
            <v>0</v>
          </cell>
          <cell r="P1761" t="str">
            <v>USD</v>
          </cell>
        </row>
        <row r="1762">
          <cell r="A1762">
            <v>3079279</v>
          </cell>
          <cell r="B1762">
            <v>8552</v>
          </cell>
          <cell r="C1762" t="str">
            <v>PC</v>
          </cell>
          <cell r="D1762">
            <v>44105</v>
          </cell>
          <cell r="E1762">
            <v>2020</v>
          </cell>
          <cell r="F1762">
            <v>10</v>
          </cell>
          <cell r="G1762" t="str">
            <v>COMPAÑIA MINERA LAS CAMELIAS S.A.</v>
          </cell>
          <cell r="H1762" t="str">
            <v>PLANTA PORTATIL DE MOLIENDA</v>
          </cell>
          <cell r="I1762" t="str">
            <v>Plan de Cierre de Minas de la Planta Ventanilla</v>
          </cell>
          <cell r="J1762" t="str">
            <v>*070106&lt;br&gt;CALLAO-CALLAO-VENTANILLA</v>
          </cell>
          <cell r="K1762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762" t="str">
            <v>EVALUACIÓN</v>
          </cell>
          <cell r="O1762">
            <v>0</v>
          </cell>
          <cell r="P1762" t="str">
            <v>USD</v>
          </cell>
        </row>
        <row r="1763">
          <cell r="A1763">
            <v>2372852</v>
          </cell>
          <cell r="B1763">
            <v>2971</v>
          </cell>
          <cell r="C1763" t="str">
            <v>ITS</v>
          </cell>
          <cell r="D1763">
            <v>41704</v>
          </cell>
          <cell r="E1763">
            <v>2014</v>
          </cell>
          <cell r="F1763">
            <v>3</v>
          </cell>
          <cell r="G1763" t="str">
            <v>COMPAÑIA MINERA LINCUNA S.A.</v>
          </cell>
          <cell r="H1763" t="str">
            <v>U.E.A. HUANCAPETI</v>
          </cell>
          <cell r="I1763" t="str">
            <v>AMPLIACION DE 350 TMD A 3000 TMD U.E.A. HUANCAPITE</v>
          </cell>
          <cell r="J1763" t="str">
            <v>*020201&lt;br&gt;ANCASH-AIJA-AIJA,*021701&lt;br&gt;ANCASH-RECUAY-RECUAY</v>
          </cell>
          <cell r="K1763" t="str">
            <v>*1&lt;br&gt;ACEVEDO FERNANDEZ ELIAS,*285&lt;br&gt;NOLASCO MELGAREJO, KARINA,*276&lt;br&gt;ROJAS VALLADARES TANIA LUPE,*255&lt;br&gt;LOPEZ ROMERO, RICHARD JONATHAN (APOYO),*25&lt;br&gt;PRADO VELASQUEZ ALFONSO,*20&lt;br&gt;LEON IRIARTE MARITZA,*3&lt;br&gt;ALFARO LÓPEZ WUALTER</v>
          </cell>
          <cell r="L1763" t="str">
            <v>CONFORME&lt;br/&gt;NOTIFICADO A LA EMPRESA</v>
          </cell>
          <cell r="M1763" t="str">
            <v>ResDirec-0213-2014/MEM-DGAAM</v>
          </cell>
          <cell r="N1763" t="str">
            <v>02/05/2014</v>
          </cell>
          <cell r="O1763">
            <v>30185605</v>
          </cell>
        </row>
        <row r="1764">
          <cell r="A1764">
            <v>2045273</v>
          </cell>
          <cell r="B1764">
            <v>5042</v>
          </cell>
          <cell r="C1764" t="str">
            <v>EIA</v>
          </cell>
          <cell r="D1764">
            <v>40505</v>
          </cell>
          <cell r="E1764">
            <v>2010</v>
          </cell>
          <cell r="F1764">
            <v>11</v>
          </cell>
          <cell r="G1764" t="str">
            <v>COMPAÑIA MINERA LINCUNA S.A.</v>
          </cell>
          <cell r="H1764" t="str">
            <v>U.E.A. HUANCAPETI</v>
          </cell>
          <cell r="I1764" t="str">
            <v>AMPLIACION DE 350 TMD A 3000 TMD U.E.A. HUANCAPITE</v>
          </cell>
          <cell r="J1764" t="str">
            <v>*021710&lt;br&gt;ANCASH-RECUAY-TICAPAMPA</v>
          </cell>
          <cell r="K1764" t="str">
            <v>*128&lt;br&gt;ESTELA SILVA MELANIO</v>
          </cell>
          <cell r="L1764" t="str">
            <v>APROBADO&lt;br/&gt;NOTIFICADO A LA EMPRESA</v>
          </cell>
          <cell r="P1764" t="str">
            <v>USD</v>
          </cell>
        </row>
        <row r="1765">
          <cell r="A1765" t="str">
            <v>03102-2017</v>
          </cell>
          <cell r="B1765">
            <v>6619</v>
          </cell>
          <cell r="C1765" t="str">
            <v>ITS</v>
          </cell>
          <cell r="D1765">
            <v>42913</v>
          </cell>
          <cell r="E1765">
            <v>2017</v>
          </cell>
          <cell r="F1765">
            <v>6</v>
          </cell>
          <cell r="G1765" t="str">
            <v>COMPAÑIA MINERA LINCUNA S.A.</v>
          </cell>
          <cell r="H1765" t="str">
            <v>U.E.A. HUANCAPETI</v>
          </cell>
          <cell r="I1765" t="str">
            <v>AMPLIACION DE CAPACIDAD INSTALADA DE 3000 A 3600 TMD DE LA PLANTA DE BENEFICIO HUANCAPETI 2009 POR MEJORAS TECNOLOGICAS</v>
          </cell>
          <cell r="J1765" t="str">
            <v>*021701&lt;br&gt;ANCASH-RECUAY-RECUAY</v>
          </cell>
          <cell r="K1765" t="str">
            <v>*382&lt;br&gt;ZZ_SENACE PÉREZ NUÑEZ, FABIÁN,*489&lt;br&gt;ZZ_SENACE TREJO PANTOJA, CYNTHIA KELLY,*488&lt;br&gt;ZZ_SENACE TELLO COCHACHEZ, MARCO ANTONIO,*481&lt;br&gt;ZZ_SENACE CORAL ONCOY, BEATRIZ ELIZABETH,*480&lt;br&gt;ZZ_SENACE CACERES BUENO, CELIA MARIA,*451&lt;br&gt;ZZ_SENACE QUISPE SULCA, JHONNY IBAN,*447&lt;br&gt;ZZ_SENACE AVILA MOLERO, JAVIER,*416&lt;br&gt;ZZ_SENACE BREÑA TORRES, MILVA GRACIELA,*414&lt;br&gt;ZZ_SENACE LUCEN BUSTAMANTE, MARIELENA NEREYDA,*413&lt;br&gt;ZZ_SENACE ATARAMA MORI,DANNY EDUARDO,*407&lt;br&gt;ZZ_SENACE SAAVEDRA KOVACH, MIRIJAM</v>
          </cell>
          <cell r="L1765" t="str">
            <v>CONFORME&lt;br/&gt;NOTIFICADO A LA EMPRESA</v>
          </cell>
          <cell r="O1765">
            <v>5948452.2999999998</v>
          </cell>
        </row>
        <row r="1766">
          <cell r="A1766">
            <v>2459870</v>
          </cell>
          <cell r="B1766">
            <v>6739</v>
          </cell>
          <cell r="C1766" t="str">
            <v>PC</v>
          </cell>
          <cell r="D1766">
            <v>41999</v>
          </cell>
          <cell r="E1766">
            <v>2014</v>
          </cell>
          <cell r="F1766">
            <v>12</v>
          </cell>
          <cell r="G1766" t="str">
            <v>COMPAÑIA MINERA LINCUNA S.A.</v>
          </cell>
          <cell r="H1766" t="str">
            <v>U.E.A. HUANCAPETI</v>
          </cell>
          <cell r="I1766" t="str">
            <v>PLAN DE CIERRE AMPLIACION DE 350 TMD A 3000 TMD UNIDAD MINERA HUANCAPETI</v>
          </cell>
          <cell r="J1766" t="str">
            <v>*021710&lt;br&gt;ANCASH-RECUAY-TICAPAMPA</v>
          </cell>
          <cell r="K1766" t="str">
            <v>*24&lt;br&gt;PORTILLA CORNEJO MATEO</v>
          </cell>
          <cell r="L1766" t="str">
            <v>APROBADO</v>
          </cell>
          <cell r="P1766" t="str">
            <v>USD</v>
          </cell>
        </row>
        <row r="1767">
          <cell r="A1767">
            <v>3065316</v>
          </cell>
          <cell r="B1767">
            <v>7958</v>
          </cell>
          <cell r="C1767" t="str">
            <v>PC</v>
          </cell>
          <cell r="D1767">
            <v>44071</v>
          </cell>
          <cell r="E1767">
            <v>2020</v>
          </cell>
          <cell r="F1767">
            <v>8</v>
          </cell>
          <cell r="G1767" t="str">
            <v>COMPAÑIA MINERA LINCUNA S.A.</v>
          </cell>
          <cell r="H1767" t="str">
            <v>U.E.A. HUANCAPETI</v>
          </cell>
          <cell r="I1767" t="str">
            <v>Modificación del Plan de Cierre de Minas de la Unidad Minera Huancapetí</v>
          </cell>
          <cell r="J1767" t="str">
            <v>*020201&lt;br&gt;ANCASH-AIJA-AIJA,*021710&lt;br&gt;ANCASH-RECUAY-TICAPAMPA,*021701&lt;br&gt;ANCASH-RECUAY-RECUAY</v>
          </cell>
          <cell r="K1767" t="str">
            <v>*9&lt;br&gt;CAMPOS DIAZ LUIS,*672&lt;br&gt;TRUJILLO ESPINOZA JANETT GUISSELA,*188&lt;br&gt;PORTILLA CORNEJO MATEO,*128&lt;br&gt;ESTELA SILVA MELANIO,*34&lt;br&gt;BEDRIÑANA RIOS ABAD</v>
          </cell>
          <cell r="L1767" t="str">
            <v>EVALUACIÓN</v>
          </cell>
          <cell r="O1767">
            <v>7736712.2000000002</v>
          </cell>
          <cell r="P1767" t="str">
            <v>USD</v>
          </cell>
        </row>
        <row r="1768">
          <cell r="A1768">
            <v>1560276</v>
          </cell>
          <cell r="B1768">
            <v>1333</v>
          </cell>
          <cell r="C1768" t="str">
            <v>EIAsd</v>
          </cell>
          <cell r="D1768">
            <v>38615</v>
          </cell>
          <cell r="E1768">
            <v>2005</v>
          </cell>
          <cell r="F1768">
            <v>9</v>
          </cell>
          <cell r="G1768" t="str">
            <v>COMPAÑIA MINERA LOS CHUNCHOS S.A.C.</v>
          </cell>
          <cell r="H1768" t="str">
            <v>MI RECUERDO</v>
          </cell>
          <cell r="I1768" t="str">
            <v>EXPLORACION</v>
          </cell>
          <cell r="J1768" t="str">
            <v>*120108&lt;br&gt;JUNIN-HUANCAYO-CHONGOS ALTO</v>
          </cell>
          <cell r="K1768" t="str">
            <v>*62&lt;br&gt;VILLEGAS ANA</v>
          </cell>
          <cell r="L1768" t="str">
            <v>APROBADO</v>
          </cell>
          <cell r="P1768" t="str">
            <v>USD</v>
          </cell>
        </row>
        <row r="1769">
          <cell r="A1769">
            <v>1578592</v>
          </cell>
          <cell r="B1769">
            <v>1364</v>
          </cell>
          <cell r="C1769" t="str">
            <v>EIAsd</v>
          </cell>
          <cell r="D1769">
            <v>38700</v>
          </cell>
          <cell r="E1769">
            <v>2005</v>
          </cell>
          <cell r="F1769">
            <v>12</v>
          </cell>
          <cell r="G1769" t="str">
            <v>COMPAÑIA MINERA LOS CHUNCHOS S.A.C.</v>
          </cell>
          <cell r="H1769" t="str">
            <v>HERALDOS NEGROS</v>
          </cell>
          <cell r="I1769" t="str">
            <v>EXPLORACION</v>
          </cell>
          <cell r="J1769" t="str">
            <v>*120108&lt;br&gt;JUNIN-HUANCAYO-CHONGOS ALTO</v>
          </cell>
          <cell r="K1769" t="str">
            <v>*40&lt;br&gt;GUARNIZO JIMMY</v>
          </cell>
          <cell r="L1769" t="str">
            <v>APROBADO</v>
          </cell>
          <cell r="P1769" t="str">
            <v>USD</v>
          </cell>
        </row>
        <row r="1770">
          <cell r="A1770">
            <v>1616957</v>
          </cell>
          <cell r="B1770">
            <v>1460</v>
          </cell>
          <cell r="C1770" t="str">
            <v>EIAsd</v>
          </cell>
          <cell r="D1770">
            <v>38903</v>
          </cell>
          <cell r="E1770">
            <v>2006</v>
          </cell>
          <cell r="F1770">
            <v>7</v>
          </cell>
          <cell r="G1770" t="str">
            <v>COMPAÑIA MINERA LOS CHUNCHOS S.A.C.</v>
          </cell>
          <cell r="H1770" t="str">
            <v>DON MARIO</v>
          </cell>
          <cell r="I1770" t="str">
            <v>EXPLORACION</v>
          </cell>
          <cell r="J1770" t="str">
            <v>*120108&lt;br&gt;JUNIN-HUANCAYO-CHONGOS ALTO</v>
          </cell>
          <cell r="K1770" t="str">
            <v>*12&lt;br&gt;DEL CASTILLO ALCANTARA AIME</v>
          </cell>
          <cell r="L1770" t="str">
            <v>APROBADO</v>
          </cell>
          <cell r="P1770" t="str">
            <v>USD</v>
          </cell>
        </row>
        <row r="1771">
          <cell r="A1771">
            <v>2006144</v>
          </cell>
          <cell r="B1771">
            <v>2215</v>
          </cell>
          <cell r="C1771" t="str">
            <v>EIAsd</v>
          </cell>
          <cell r="D1771">
            <v>40360</v>
          </cell>
          <cell r="E1771">
            <v>2010</v>
          </cell>
          <cell r="F1771">
            <v>7</v>
          </cell>
          <cell r="G1771" t="str">
            <v>COMPAÑIA MINERA LOS CHUNCHOS S.A.C.</v>
          </cell>
          <cell r="H1771" t="str">
            <v>DON MARIO</v>
          </cell>
          <cell r="I1771" t="str">
            <v>AMPLIACION DEL EIASDE PROYECTO DON MARIO</v>
          </cell>
          <cell r="J1771" t="str">
            <v>*120108&lt;br&gt;JUNIN-HUANCAYO-CHONGOS ALTO</v>
          </cell>
          <cell r="K1771" t="str">
            <v>*12&lt;br&gt;DEL CASTILLO ALCANTARA AIME,*28&lt;br&gt;VELIZ SOTO KRISTIAM</v>
          </cell>
          <cell r="L1771" t="str">
            <v>DESAPROBADO&lt;br/&gt;NOTIFICADO A LA EMPRESA</v>
          </cell>
          <cell r="P1771" t="str">
            <v>USD</v>
          </cell>
        </row>
        <row r="1772">
          <cell r="A1772">
            <v>1544919</v>
          </cell>
          <cell r="B1772">
            <v>4677</v>
          </cell>
          <cell r="C1772" t="str">
            <v>EIA</v>
          </cell>
          <cell r="D1772">
            <v>38539</v>
          </cell>
          <cell r="E1772">
            <v>2005</v>
          </cell>
          <cell r="F1772">
            <v>7</v>
          </cell>
          <cell r="G1772" t="str">
            <v>COMPAÑIA MINERA LOS CHUNCHOS S.A.C.</v>
          </cell>
          <cell r="H1772" t="str">
            <v>PICHITA-CALUGA</v>
          </cell>
          <cell r="I1772" t="str">
            <v>EXPLOTACION A TAJO ABIERTO, PLANTA DE BENEFICIO DE 150 TM/DIA,DEPOSITO DE RELAVE</v>
          </cell>
          <cell r="J1772" t="str">
            <v>*120305&lt;br&gt;JUNIN-CHANCHAMAYO-SAN RAMON</v>
          </cell>
          <cell r="K1772" t="str">
            <v>*1&lt;br&gt;ACEVEDO FERNANDEZ ELIAS</v>
          </cell>
          <cell r="L1772" t="str">
            <v>APROBADO&lt;br/&gt;NOTIFICADO A LA EMPRESA</v>
          </cell>
          <cell r="P1772" t="str">
            <v>USD</v>
          </cell>
        </row>
        <row r="1773">
          <cell r="A1773">
            <v>1779198</v>
          </cell>
          <cell r="B1773">
            <v>4858</v>
          </cell>
          <cell r="C1773" t="str">
            <v>EIA</v>
          </cell>
          <cell r="D1773">
            <v>39568</v>
          </cell>
          <cell r="E1773">
            <v>2008</v>
          </cell>
          <cell r="F1773">
            <v>4</v>
          </cell>
          <cell r="G1773" t="str">
            <v>COMPAÑIA MINERA LOS CHUNCHOS S.A.C.</v>
          </cell>
          <cell r="H1773" t="str">
            <v>HERALDOS NEGROS</v>
          </cell>
          <cell r="I1773" t="str">
            <v xml:space="preserve">EIA PROYECTO DE EXPLOTACION MINERA HERALDOS NEGROS </v>
          </cell>
          <cell r="J1773" t="str">
            <v>*090102&lt;br&gt;HUANCAVELICA-HUANCAVELICA-ACOBAMBILLA</v>
          </cell>
          <cell r="K1773" t="str">
            <v>*55&lt;br&gt;SANTOYO TELLO RAUL</v>
          </cell>
          <cell r="L1773" t="str">
            <v>APROBADO&lt;br/&gt;NOTIFICADO A LA EMPRESA</v>
          </cell>
          <cell r="P1773" t="str">
            <v>USD</v>
          </cell>
        </row>
        <row r="1774">
          <cell r="A1774">
            <v>1840218</v>
          </cell>
          <cell r="B1774">
            <v>4902</v>
          </cell>
          <cell r="C1774" t="str">
            <v>EIA</v>
          </cell>
          <cell r="D1774">
            <v>39780</v>
          </cell>
          <cell r="E1774">
            <v>2008</v>
          </cell>
          <cell r="F1774">
            <v>11</v>
          </cell>
          <cell r="G1774" t="str">
            <v>COMPAÑIA MINERA LOS CHUNCHOS S.A.C.</v>
          </cell>
          <cell r="H1774" t="str">
            <v>DON MARIO</v>
          </cell>
          <cell r="I1774" t="str">
            <v>EXPLOTACION MINERA DON MARIO</v>
          </cell>
          <cell r="J1774" t="str">
            <v>*120108&lt;br&gt;JUNIN-HUANCAYO-CHONGOS ALTO</v>
          </cell>
          <cell r="K1774" t="str">
            <v>*59&lt;br&gt;VALCARCEL MARTIN</v>
          </cell>
          <cell r="L1774" t="str">
            <v>NO PRESENTADO&lt;br/&gt;NOTIFICADO A LA EMPRESA</v>
          </cell>
          <cell r="P1774" t="str">
            <v>USD</v>
          </cell>
        </row>
        <row r="1775">
          <cell r="A1775">
            <v>1841552</v>
          </cell>
          <cell r="B1775">
            <v>4904</v>
          </cell>
          <cell r="C1775" t="str">
            <v>EIA</v>
          </cell>
          <cell r="D1775">
            <v>39785</v>
          </cell>
          <cell r="E1775">
            <v>2008</v>
          </cell>
          <cell r="F1775">
            <v>12</v>
          </cell>
          <cell r="G1775" t="str">
            <v>COMPAÑIA MINERA LOS CHUNCHOS S.A.C.</v>
          </cell>
          <cell r="H1775" t="str">
            <v>YAUYINAZO</v>
          </cell>
          <cell r="I1775" t="str">
            <v>EIA DE EXPLOTACION MINERA YAUYINAZO</v>
          </cell>
          <cell r="J1775" t="str">
            <v>*151021&lt;br&gt;LIMA-YAUYOS-MIRAFLORES</v>
          </cell>
          <cell r="K1775" t="str">
            <v>*1&lt;br&gt;ACEVEDO FERNANDEZ ELIAS</v>
          </cell>
          <cell r="L1775" t="str">
            <v>NO PRESENTADO&lt;br/&gt;NOTIFICADO A LA EMPRESA</v>
          </cell>
          <cell r="P1775" t="str">
            <v>USD</v>
          </cell>
        </row>
        <row r="1776">
          <cell r="A1776">
            <v>1881168</v>
          </cell>
          <cell r="B1776">
            <v>4933</v>
          </cell>
          <cell r="C1776" t="str">
            <v>EIA</v>
          </cell>
          <cell r="D1776">
            <v>39938</v>
          </cell>
          <cell r="E1776">
            <v>2009</v>
          </cell>
          <cell r="F1776">
            <v>5</v>
          </cell>
          <cell r="G1776" t="str">
            <v>COMPAÑIA MINERA LOS CHUNCHOS S.A.C.</v>
          </cell>
          <cell r="H1776" t="str">
            <v>YAUYINAZO</v>
          </cell>
          <cell r="I1776" t="str">
            <v>PROYECTO DE EXPLOTACION YAUYINAZO</v>
          </cell>
          <cell r="J1776" t="str">
            <v>*151021&lt;br&gt;LIMA-YAUYOS-MIRAFLORES</v>
          </cell>
          <cell r="K1776" t="str">
            <v>*48&lt;br&gt;QUENALLATA ANA</v>
          </cell>
          <cell r="L1776" t="str">
            <v>IMPROCEDENTE&lt;br/&gt;NOTIFICADO A LA EMPRESA</v>
          </cell>
          <cell r="P1776" t="str">
            <v>USD</v>
          </cell>
        </row>
        <row r="1777">
          <cell r="A1777">
            <v>1885146</v>
          </cell>
          <cell r="B1777">
            <v>4940</v>
          </cell>
          <cell r="C1777" t="str">
            <v>EIA</v>
          </cell>
          <cell r="D1777">
            <v>39948</v>
          </cell>
          <cell r="E1777">
            <v>2009</v>
          </cell>
          <cell r="F1777">
            <v>5</v>
          </cell>
          <cell r="G1777" t="str">
            <v>COMPAÑIA MINERA LOS CHUNCHOS S.A.C.</v>
          </cell>
          <cell r="H1777" t="str">
            <v>YAUYINAZO</v>
          </cell>
          <cell r="I1777" t="str">
            <v>PROYECTO DE EXPLOTACION MINERA YAUYINAZO</v>
          </cell>
          <cell r="J1777" t="str">
            <v>*151021&lt;br&gt;LIMA-YAUYOS-MIRAFLORES</v>
          </cell>
          <cell r="K1777" t="str">
            <v>*1&lt;br&gt;ACEVEDO FERNANDEZ ELIAS</v>
          </cell>
          <cell r="L1777" t="str">
            <v>APROBADO&lt;br/&gt;NOTIFICADO A LA EMPRESA</v>
          </cell>
          <cell r="P1777" t="str">
            <v>USD</v>
          </cell>
        </row>
        <row r="1778">
          <cell r="A1778">
            <v>1919881</v>
          </cell>
          <cell r="B1778">
            <v>4958</v>
          </cell>
          <cell r="C1778" t="str">
            <v>EIA</v>
          </cell>
          <cell r="D1778">
            <v>40063</v>
          </cell>
          <cell r="E1778">
            <v>2009</v>
          </cell>
          <cell r="F1778">
            <v>9</v>
          </cell>
          <cell r="G1778" t="str">
            <v>COMPAÑIA MINERA LOS CHUNCHOS S.A.C.</v>
          </cell>
          <cell r="H1778" t="str">
            <v>YAUYINAZO</v>
          </cell>
          <cell r="I1778" t="str">
            <v>LINEA DE TRANSMISION 33 KV LLAPAY YAUYINAZO</v>
          </cell>
          <cell r="J1778" t="str">
            <v>*151021&lt;br&gt;LIMA-YAUYOS-MIRAFLORES</v>
          </cell>
          <cell r="K1778" t="str">
            <v>*1&lt;br&gt;ACEVEDO FERNANDEZ ELIAS</v>
          </cell>
          <cell r="L1778" t="str">
            <v>APROBADO&lt;br/&gt;NOTIFICADO A LA EMPRESA</v>
          </cell>
          <cell r="P1778" t="str">
            <v>USD</v>
          </cell>
        </row>
        <row r="1779">
          <cell r="A1779">
            <v>1924172</v>
          </cell>
          <cell r="B1779">
            <v>4961</v>
          </cell>
          <cell r="C1779" t="str">
            <v>EIA</v>
          </cell>
          <cell r="D1779">
            <v>40078</v>
          </cell>
          <cell r="E1779">
            <v>2009</v>
          </cell>
          <cell r="F1779">
            <v>9</v>
          </cell>
          <cell r="G1779" t="str">
            <v>COMPAÑIA MINERA LOS CHUNCHOS S.A.C.</v>
          </cell>
          <cell r="H1779" t="str">
            <v>DON MARIO</v>
          </cell>
          <cell r="I1779" t="str">
            <v>EXPLOTACION MINERA DON MARIO</v>
          </cell>
          <cell r="J1779" t="str">
            <v>*120108&lt;br&gt;JUNIN-HUANCAYO-CHONGOS ALTO</v>
          </cell>
          <cell r="K1779" t="str">
            <v>*55&lt;br&gt;SANTOYO TELLO RAUL</v>
          </cell>
          <cell r="L1779" t="str">
            <v>IMPROCEDENTE&lt;br/&gt;NOTIFICADO A LA EMPRESA</v>
          </cell>
          <cell r="P1779" t="str">
            <v>USD</v>
          </cell>
        </row>
        <row r="1780">
          <cell r="A1780">
            <v>2225791</v>
          </cell>
          <cell r="B1780">
            <v>5236</v>
          </cell>
          <cell r="C1780" t="str">
            <v>EIA</v>
          </cell>
          <cell r="D1780">
            <v>41155</v>
          </cell>
          <cell r="E1780">
            <v>2012</v>
          </cell>
          <cell r="F1780">
            <v>9</v>
          </cell>
          <cell r="G1780" t="str">
            <v>COMPAÑIA MINERA LOS CHUNCHOS S.A.C.</v>
          </cell>
          <cell r="H1780" t="str">
            <v>HERALDOS NEGROS</v>
          </cell>
          <cell r="I1780" t="str">
            <v>PLAN INTEGRAL UNIDAD HERALDOS NEGROS</v>
          </cell>
          <cell r="J1780" t="str">
            <v>*120108&lt;br&gt;JUNIN-HUANCAYO-CHONGOS ALTO</v>
          </cell>
          <cell r="L1780" t="str">
            <v>EVALUACIÓN</v>
          </cell>
          <cell r="P1780" t="str">
            <v>USD</v>
          </cell>
        </row>
        <row r="1781">
          <cell r="A1781">
            <v>2056234</v>
          </cell>
          <cell r="B1781">
            <v>6478</v>
          </cell>
          <cell r="C1781" t="str">
            <v>PC</v>
          </cell>
          <cell r="D1781">
            <v>40549</v>
          </cell>
          <cell r="E1781">
            <v>2011</v>
          </cell>
          <cell r="F1781">
            <v>1</v>
          </cell>
          <cell r="G1781" t="str">
            <v>COMPAÑIA MINERA LOS CHUNCHOS S.A.C.</v>
          </cell>
          <cell r="H1781" t="str">
            <v>HERALDOS NEGROS</v>
          </cell>
          <cell r="I1781" t="str">
            <v>PLAN DE CIERRE A NIVEL DE FACTIBILIDAD DE LA UEA HERALDOS NEGROS</v>
          </cell>
          <cell r="J1781" t="str">
            <v>*090102&lt;br&gt;HUANCAVELICA-HUANCAVELICA-ACOBAMBILLA</v>
          </cell>
          <cell r="K1781" t="str">
            <v>*13&lt;br&gt;DOLORES CAMONES SANTIAGO</v>
          </cell>
          <cell r="L1781" t="str">
            <v>OBSERVADO</v>
          </cell>
          <cell r="P1781" t="str">
            <v>USD</v>
          </cell>
        </row>
        <row r="1782">
          <cell r="A1782">
            <v>2066335</v>
          </cell>
          <cell r="B1782">
            <v>6481</v>
          </cell>
          <cell r="C1782" t="str">
            <v>PC</v>
          </cell>
          <cell r="D1782">
            <v>40582</v>
          </cell>
          <cell r="E1782">
            <v>2011</v>
          </cell>
          <cell r="F1782">
            <v>2</v>
          </cell>
          <cell r="G1782" t="str">
            <v>COMPAÑIA MINERA LOS CHUNCHOS S.A.C.</v>
          </cell>
          <cell r="H1782" t="str">
            <v>YAUYINAZO</v>
          </cell>
          <cell r="I1782" t="str">
            <v>PLAN DE CIERRE DE MINAS DE LA UEA YAUYINAZO</v>
          </cell>
          <cell r="J1782" t="str">
            <v>*151021&lt;br&gt;LIMA-YAUYOS-MIRAFLORES</v>
          </cell>
          <cell r="K1782" t="str">
            <v>*24&lt;br&gt;PORTILLA CORNEJO MATEO</v>
          </cell>
          <cell r="L1782" t="str">
            <v>NO PRESENTADO&lt;br/&gt;NOTIFICADO A LA EMPRESA</v>
          </cell>
          <cell r="P1782" t="str">
            <v>USD</v>
          </cell>
        </row>
        <row r="1783">
          <cell r="A1783">
            <v>2109297</v>
          </cell>
          <cell r="B1783">
            <v>6496</v>
          </cell>
          <cell r="C1783" t="str">
            <v>PC</v>
          </cell>
          <cell r="D1783">
            <v>40729</v>
          </cell>
          <cell r="E1783">
            <v>2011</v>
          </cell>
          <cell r="F1783">
            <v>7</v>
          </cell>
          <cell r="G1783" t="str">
            <v>COMPAÑIA MINERA LOS CHUNCHOS S.A.C.</v>
          </cell>
          <cell r="H1783" t="str">
            <v>YAUYINAZO</v>
          </cell>
          <cell r="I1783" t="str">
            <v>PLAN DE CIERRE UNIDAD YAUYINAZO</v>
          </cell>
          <cell r="J1783" t="str">
            <v>*151021&lt;br&gt;LIMA-YAUYOS-MIRAFLORES</v>
          </cell>
          <cell r="K1783" t="str">
            <v>*24&lt;br&gt;PORTILLA CORNEJO MATEO</v>
          </cell>
          <cell r="L1783" t="str">
            <v>APROBADO&lt;br/&gt;NOTIFICADO A LA EMPRESA</v>
          </cell>
          <cell r="P1783" t="str">
            <v>USD</v>
          </cell>
        </row>
        <row r="1784">
          <cell r="A1784">
            <v>2561783</v>
          </cell>
          <cell r="B1784">
            <v>6795</v>
          </cell>
          <cell r="C1784" t="str">
            <v>PC</v>
          </cell>
          <cell r="D1784">
            <v>42354</v>
          </cell>
          <cell r="E1784">
            <v>2015</v>
          </cell>
          <cell r="F1784">
            <v>12</v>
          </cell>
          <cell r="G1784" t="str">
            <v>COMPAÑIA MINERA LOS CHUNCHOS S.A.C.</v>
          </cell>
          <cell r="H1784" t="str">
            <v>HERALDOS NEGROS</v>
          </cell>
          <cell r="I1784" t="str">
            <v>PLAN DE CIERRE DE LA UNIDAD MINERA HERALDOS NEGROS</v>
          </cell>
          <cell r="J1784" t="str">
            <v>*120108&lt;br&gt;JUNIN-HUANCAYO-CHONGOS ALTO</v>
          </cell>
          <cell r="K1784" t="str">
            <v>*24&lt;br&gt;PORTILLA CORNEJO MATEO</v>
          </cell>
          <cell r="L1784" t="str">
            <v>OBSERVADO</v>
          </cell>
          <cell r="P1784" t="str">
            <v>USD</v>
          </cell>
        </row>
        <row r="1785">
          <cell r="A1785">
            <v>1769066</v>
          </cell>
          <cell r="B1785">
            <v>6387</v>
          </cell>
          <cell r="C1785" t="str">
            <v>PC</v>
          </cell>
          <cell r="D1785">
            <v>39532</v>
          </cell>
          <cell r="E1785">
            <v>2008</v>
          </cell>
          <cell r="F1785">
            <v>3</v>
          </cell>
          <cell r="G1785" t="str">
            <v>COMPAÑIA MINERA LUREN S.A.</v>
          </cell>
          <cell r="H1785" t="str">
            <v>LOMO DE CORVINA</v>
          </cell>
          <cell r="I1785" t="str">
            <v>PLAN DE CIERRE UNIDAD MINERA LOMO DE CORVINA Y PLANTA DE BENEFICIO LADRILLOS CAL</v>
          </cell>
          <cell r="J1785" t="str">
            <v>*150142&lt;br&gt;LIMA-LIMA-VILLA EL SALVADOR</v>
          </cell>
          <cell r="K1785" t="str">
            <v>*77&lt;br&gt;ALVARADO HUAMAN CIRO</v>
          </cell>
          <cell r="L1785" t="str">
            <v>APROBADO&lt;br/&gt;NOTIFICADO A LA EMPRESA</v>
          </cell>
          <cell r="P1785" t="str">
            <v>USD</v>
          </cell>
        </row>
        <row r="1786">
          <cell r="A1786">
            <v>2573099</v>
          </cell>
          <cell r="B1786">
            <v>6814</v>
          </cell>
          <cell r="C1786" t="str">
            <v>PC</v>
          </cell>
          <cell r="D1786">
            <v>42395</v>
          </cell>
          <cell r="E1786">
            <v>2016</v>
          </cell>
          <cell r="F1786">
            <v>1</v>
          </cell>
          <cell r="G1786" t="str">
            <v>COMPAÑIA MINERA LUREN S.A.</v>
          </cell>
          <cell r="H1786" t="str">
            <v>LOMO DE CORVINA</v>
          </cell>
          <cell r="I1786" t="str">
            <v>ACTUALIZACION DE PLAN DE CIERRE DE MINAS UM LOMO DE CORVINA Y PB LADRILLOS C.UNO</v>
          </cell>
          <cell r="J1786" t="str">
            <v>*150142&lt;br&gt;LIMA-LIMA-VILLA EL SALVADOR</v>
          </cell>
          <cell r="K1786" t="str">
            <v>*24&lt;br&gt;PORTILLA CORNEJO MATEO</v>
          </cell>
          <cell r="L1786" t="str">
            <v>OBSERVADO</v>
          </cell>
          <cell r="P1786" t="str">
            <v>USD</v>
          </cell>
        </row>
        <row r="1787">
          <cell r="A1787">
            <v>2614778</v>
          </cell>
          <cell r="B1787">
            <v>6831</v>
          </cell>
          <cell r="C1787" t="str">
            <v>PC</v>
          </cell>
          <cell r="D1787">
            <v>42531</v>
          </cell>
          <cell r="E1787">
            <v>2016</v>
          </cell>
          <cell r="F1787">
            <v>6</v>
          </cell>
          <cell r="G1787" t="str">
            <v>COMPAÑIA MINERA LUREN S.A.</v>
          </cell>
          <cell r="H1787" t="str">
            <v>LOMO DE CORVINA</v>
          </cell>
          <cell r="I1787" t="str">
            <v>ACTUALIZACION DE P.C.M. DE LA UNIDAD MINERA LOMO DE CORVINA Y P.B. LADRILLOS</v>
          </cell>
          <cell r="J1787" t="str">
            <v>*150142&lt;br&gt;LIMA-LIMA-VILLA EL SALVADOR</v>
          </cell>
          <cell r="K1787" t="str">
            <v>*24&lt;br&gt;PORTILLA CORNEJO MATEO</v>
          </cell>
          <cell r="L1787" t="str">
            <v>OBSERVADO</v>
          </cell>
          <cell r="P1787" t="str">
            <v>USD</v>
          </cell>
        </row>
        <row r="1788">
          <cell r="A1788">
            <v>1869779</v>
          </cell>
          <cell r="B1788">
            <v>2011</v>
          </cell>
          <cell r="C1788" t="str">
            <v>DIA</v>
          </cell>
          <cell r="D1788">
            <v>39892</v>
          </cell>
          <cell r="E1788">
            <v>2009</v>
          </cell>
          <cell r="F1788">
            <v>3</v>
          </cell>
          <cell r="G1788" t="str">
            <v>COMPAÑIA MINERA MARAÑON S.A.C.</v>
          </cell>
          <cell r="H1788" t="str">
            <v>GOLD SANDS</v>
          </cell>
          <cell r="I1788" t="str">
            <v>GOLD SANDS</v>
          </cell>
          <cell r="K1788" t="str">
            <v>*8&lt;br&gt;BREÑA TORRES GRACIELA</v>
          </cell>
          <cell r="L1788" t="str">
            <v>APROBADO&lt;br/&gt;NOTIFICADO A LA EMPRESA</v>
          </cell>
          <cell r="P1788" t="str">
            <v>USD</v>
          </cell>
        </row>
        <row r="1789">
          <cell r="A1789">
            <v>2226245</v>
          </cell>
          <cell r="B1789">
            <v>3116</v>
          </cell>
          <cell r="C1789" t="str">
            <v>DIA</v>
          </cell>
          <cell r="D1789">
            <v>41157</v>
          </cell>
          <cell r="E1789">
            <v>2012</v>
          </cell>
          <cell r="F1789">
            <v>9</v>
          </cell>
          <cell r="G1789" t="str">
            <v>COMPAÑIA MINERA MARAÑON S.A.C.</v>
          </cell>
          <cell r="H1789" t="str">
            <v>ALUVIAL RIO MARAÑON</v>
          </cell>
          <cell r="I1789" t="str">
            <v>ALUVIAL RIO MARAÑON</v>
          </cell>
          <cell r="J1789" t="str">
            <v>*160703&lt;br&gt;LORETO-DATEM DEL MARAÑON-MANSERICHE,*160704&lt;br&gt;LORETO-DATEM DEL MARAÑON-MORONA</v>
          </cell>
          <cell r="K1789" t="str">
            <v>*8&lt;br&gt;BREÑA TORRES GRACIELA,*310&lt;br&gt;ROSALES GONZALES LUIS ALBERTO,*179&lt;br&gt;ZEGARRA ANCAJIMA, ANA SOFIA</v>
          </cell>
          <cell r="L1789" t="str">
            <v>NO PRESENTADO&lt;br/&gt;NOTIFICADO A LA EMPRESA</v>
          </cell>
          <cell r="M1789" t="str">
            <v>ResDirec-0295-2012/MEM-AAM</v>
          </cell>
          <cell r="N1789" t="str">
            <v>12/09/2012</v>
          </cell>
          <cell r="O1789">
            <v>20000</v>
          </cell>
          <cell r="P1789" t="str">
            <v>USD</v>
          </cell>
        </row>
        <row r="1790">
          <cell r="A1790">
            <v>1484555</v>
          </cell>
          <cell r="B1790">
            <v>1107</v>
          </cell>
          <cell r="C1790" t="str">
            <v>DIA</v>
          </cell>
          <cell r="D1790">
            <v>38211</v>
          </cell>
          <cell r="E1790">
            <v>2004</v>
          </cell>
          <cell r="F1790">
            <v>8</v>
          </cell>
          <cell r="G1790" t="str">
            <v>COMPAÑIA MINERA MARIANAO S.A.C.</v>
          </cell>
          <cell r="H1790" t="str">
            <v>PUMAYACU</v>
          </cell>
          <cell r="I1790" t="str">
            <v>PUMAYACU</v>
          </cell>
          <cell r="J1790" t="str">
            <v>*250101&lt;br&gt;UCAYALI-CORONEL PORTILLO-CALLERIA</v>
          </cell>
          <cell r="K1790" t="str">
            <v>*1&lt;br&gt;ACEVEDO FERNANDEZ ELIAS</v>
          </cell>
          <cell r="L1790" t="str">
            <v>APROBADO</v>
          </cell>
          <cell r="P1790" t="str">
            <v>USD</v>
          </cell>
        </row>
        <row r="1791">
          <cell r="A1791">
            <v>1511611</v>
          </cell>
          <cell r="B1791">
            <v>1203</v>
          </cell>
          <cell r="C1791" t="str">
            <v>DIA</v>
          </cell>
          <cell r="D1791">
            <v>38370</v>
          </cell>
          <cell r="E1791">
            <v>2005</v>
          </cell>
          <cell r="F1791">
            <v>1</v>
          </cell>
          <cell r="G1791" t="str">
            <v>COMPAÑIA MINERA MARIANAO S.A.C.</v>
          </cell>
          <cell r="H1791" t="str">
            <v>CERRO SAN LUCAS</v>
          </cell>
          <cell r="I1791" t="str">
            <v>CERRO SAN LUCAS</v>
          </cell>
          <cell r="J1791" t="str">
            <v>*250101&lt;br&gt;UCAYALI-CORONEL PORTILLO-CALLERIA</v>
          </cell>
          <cell r="K1791" t="str">
            <v>*1&lt;br&gt;ACEVEDO FERNANDEZ ELIAS</v>
          </cell>
          <cell r="L1791" t="str">
            <v>DESISTIDO</v>
          </cell>
          <cell r="P1791" t="str">
            <v>USD</v>
          </cell>
        </row>
        <row r="1792">
          <cell r="A1792">
            <v>1523370</v>
          </cell>
          <cell r="B1792">
            <v>1236</v>
          </cell>
          <cell r="C1792" t="str">
            <v>DIA</v>
          </cell>
          <cell r="D1792">
            <v>38434</v>
          </cell>
          <cell r="E1792">
            <v>2005</v>
          </cell>
          <cell r="F1792">
            <v>3</v>
          </cell>
          <cell r="G1792" t="str">
            <v>COMPAÑIA MINERA MARIANAO S.A.C.</v>
          </cell>
          <cell r="H1792" t="str">
            <v>LITHOCAP 2</v>
          </cell>
          <cell r="I1792" t="str">
            <v>LITHOCAP 2</v>
          </cell>
          <cell r="J1792" t="str">
            <v>*050602&lt;br&gt;AYACUCHO-LUCANAS-AUCARA</v>
          </cell>
          <cell r="K1792" t="str">
            <v>*1&lt;br&gt;ACEVEDO FERNANDEZ ELIAS</v>
          </cell>
          <cell r="L1792" t="str">
            <v>DESISTIDO</v>
          </cell>
          <cell r="P1792" t="str">
            <v>USD</v>
          </cell>
        </row>
        <row r="1793">
          <cell r="A1793">
            <v>1523373</v>
          </cell>
          <cell r="B1793">
            <v>1237</v>
          </cell>
          <cell r="C1793" t="str">
            <v>DIA</v>
          </cell>
          <cell r="D1793">
            <v>38434</v>
          </cell>
          <cell r="E1793">
            <v>2005</v>
          </cell>
          <cell r="F1793">
            <v>3</v>
          </cell>
          <cell r="G1793" t="str">
            <v>COMPAÑIA MINERA MARIANAO S.A.C.</v>
          </cell>
          <cell r="H1793" t="str">
            <v>LITHOCAP 3</v>
          </cell>
          <cell r="I1793" t="str">
            <v>LITHOCAP 3</v>
          </cell>
          <cell r="J1793" t="str">
            <v>*050303&lt;br&gt;AYACUCHO-HUANCA SANCOS-SACSAMARCA</v>
          </cell>
          <cell r="K1793" t="str">
            <v>*1&lt;br&gt;ACEVEDO FERNANDEZ ELIAS</v>
          </cell>
          <cell r="L1793" t="str">
            <v>APROBADO</v>
          </cell>
          <cell r="P1793" t="str">
            <v>USD</v>
          </cell>
        </row>
        <row r="1794">
          <cell r="A1794">
            <v>203396</v>
          </cell>
          <cell r="B1794">
            <v>4330</v>
          </cell>
          <cell r="C1794" t="str">
            <v>EIA</v>
          </cell>
          <cell r="D1794">
            <v>35213</v>
          </cell>
          <cell r="E1794">
            <v>1996</v>
          </cell>
          <cell r="F1794">
            <v>5</v>
          </cell>
          <cell r="G1794" t="str">
            <v>COMPAÑIA MINERA MASSOL S.A.</v>
          </cell>
          <cell r="H1794" t="str">
            <v>ME OLVIDE</v>
          </cell>
          <cell r="I1794" t="str">
            <v>PLANTAS PORTATILES</v>
          </cell>
          <cell r="J1794" t="str">
            <v>*150118&lt;br&gt;LIMA-LIMA-LURIGANCHO</v>
          </cell>
          <cell r="K1794" t="str">
            <v>*29&lt;br&gt;ARCHIVO</v>
          </cell>
          <cell r="L1794" t="str">
            <v>APROBADO</v>
          </cell>
          <cell r="P1794" t="str">
            <v>USD</v>
          </cell>
        </row>
        <row r="1795">
          <cell r="A1795">
            <v>1470881</v>
          </cell>
          <cell r="B1795">
            <v>1076</v>
          </cell>
          <cell r="C1795" t="str">
            <v>EIAsd</v>
          </cell>
          <cell r="D1795">
            <v>38141</v>
          </cell>
          <cell r="E1795">
            <v>2004</v>
          </cell>
          <cell r="F1795">
            <v>6</v>
          </cell>
          <cell r="G1795" t="str">
            <v>COMPAÑÍA MINERA MEGACRUZ S.A.C.</v>
          </cell>
          <cell r="H1795" t="str">
            <v>MINAS DEL SEÑOR</v>
          </cell>
          <cell r="I1795" t="str">
            <v>EXPLORACIÓN</v>
          </cell>
          <cell r="J1795" t="str">
            <v>*051106&lt;br&gt;AYACUCHO-VILCAS HUAMAN-INDEPENDENCIA</v>
          </cell>
          <cell r="K1795" t="str">
            <v>*57&lt;br&gt;SUAREZ JUAN</v>
          </cell>
          <cell r="L1795" t="str">
            <v>APROBADO</v>
          </cell>
          <cell r="P1795" t="str">
            <v>USD</v>
          </cell>
        </row>
        <row r="1796">
          <cell r="A1796">
            <v>1264428</v>
          </cell>
          <cell r="B1796">
            <v>4467</v>
          </cell>
          <cell r="C1796" t="str">
            <v>EIA</v>
          </cell>
          <cell r="D1796">
            <v>36515</v>
          </cell>
          <cell r="E1796">
            <v>1999</v>
          </cell>
          <cell r="F1796">
            <v>12</v>
          </cell>
          <cell r="G1796" t="str">
            <v>COMPAÑIA MINERA MILAGROSA S.R.L.</v>
          </cell>
          <cell r="H1796" t="str">
            <v>U.E.A. MILAGROSA</v>
          </cell>
          <cell r="I1796" t="str">
            <v>EXTRACCION DE CARBONATO DE CALCIO</v>
          </cell>
          <cell r="J1796" t="str">
            <v>*130110&lt;br&gt;LA LIBERTAD-TRUJILLO-SIMBAL</v>
          </cell>
          <cell r="K1796" t="str">
            <v>*91&lt;br&gt;SALINAS SOFIA</v>
          </cell>
          <cell r="L1796" t="str">
            <v>APROBADO</v>
          </cell>
          <cell r="P1796" t="str">
            <v>USD</v>
          </cell>
        </row>
        <row r="1797">
          <cell r="A1797">
            <v>1885882</v>
          </cell>
          <cell r="B1797">
            <v>2029</v>
          </cell>
          <cell r="C1797" t="str">
            <v>DIA</v>
          </cell>
          <cell r="D1797">
            <v>39951</v>
          </cell>
          <cell r="E1797">
            <v>2009</v>
          </cell>
          <cell r="F1797">
            <v>5</v>
          </cell>
          <cell r="G1797" t="str">
            <v>COMPAÑIA MINERA MINASPAMPA S.A.C.</v>
          </cell>
          <cell r="H1797" t="str">
            <v>MINASPAMPA</v>
          </cell>
          <cell r="I1797" t="str">
            <v>MINASPAMPA</v>
          </cell>
          <cell r="J1797" t="str">
            <v>*130907&lt;br&gt;LA LIBERTAD-SANCHEZ CARRION-SARIN</v>
          </cell>
          <cell r="K1797" t="str">
            <v>*51&lt;br&gt;RODAS SHEILA</v>
          </cell>
          <cell r="L1797" t="str">
            <v>APROBADO&lt;br/&gt;NOTIFICADO A LA EMPRESA</v>
          </cell>
          <cell r="M1797" t="str">
            <v>ResDirec-0230-2009/MEM-AAM</v>
          </cell>
          <cell r="N1797" t="str">
            <v>31/07/2009</v>
          </cell>
          <cell r="P1797" t="str">
            <v>USD</v>
          </cell>
        </row>
        <row r="1798">
          <cell r="A1798">
            <v>2043343</v>
          </cell>
          <cell r="B1798">
            <v>2302</v>
          </cell>
          <cell r="C1798" t="str">
            <v>EIAsd</v>
          </cell>
          <cell r="D1798">
            <v>40497</v>
          </cell>
          <cell r="E1798">
            <v>2010</v>
          </cell>
          <cell r="F1798">
            <v>11</v>
          </cell>
          <cell r="G1798" t="str">
            <v>COMPAÑIA MINERA MINASPAMPA S.A.C.</v>
          </cell>
          <cell r="H1798" t="str">
            <v>MINASPAMPA</v>
          </cell>
          <cell r="I1798" t="str">
            <v>PROYECTO MINERO MINASPAMPA</v>
          </cell>
          <cell r="J1798" t="str">
            <v>*130907&lt;br&gt;LA LIBERTAD-SANCHEZ CARRION-SARIN</v>
          </cell>
          <cell r="K1798" t="str">
            <v>*9&lt;br&gt;CAMPOS DIAZ LUIS</v>
          </cell>
          <cell r="L1798" t="str">
            <v>DESAPROBADO&lt;br/&gt;NOTIFICADO A LA EMPRESA</v>
          </cell>
          <cell r="P1798" t="str">
            <v>USD</v>
          </cell>
        </row>
        <row r="1799">
          <cell r="A1799">
            <v>2107063</v>
          </cell>
          <cell r="B1799">
            <v>5117</v>
          </cell>
          <cell r="C1799" t="str">
            <v>EIA</v>
          </cell>
          <cell r="D1799">
            <v>40723</v>
          </cell>
          <cell r="E1799">
            <v>2011</v>
          </cell>
          <cell r="F1799">
            <v>6</v>
          </cell>
          <cell r="G1799" t="str">
            <v>COMPAÑIA MINERA MINASPAMPA S.A.C.</v>
          </cell>
          <cell r="H1799" t="str">
            <v>MINASPAMPA</v>
          </cell>
          <cell r="I1799" t="str">
            <v>EXPLOTACION PROYECTO MINASPAMPA</v>
          </cell>
          <cell r="J1799" t="str">
            <v>*130907&lt;br&gt;LA LIBERTAD-SANCHEZ CARRION-SARIN</v>
          </cell>
          <cell r="K1799" t="str">
            <v>*9&lt;br&gt;CAMPOS DIAZ LUIS</v>
          </cell>
          <cell r="L1799" t="str">
            <v>APROBADO&lt;br/&gt;NOTIFICADO A LA EMPRESA</v>
          </cell>
          <cell r="P1799" t="str">
            <v>USD</v>
          </cell>
        </row>
        <row r="1800">
          <cell r="A1800">
            <v>2503654</v>
          </cell>
          <cell r="B1800">
            <v>5812</v>
          </cell>
          <cell r="C1800" t="str">
            <v>ITS</v>
          </cell>
          <cell r="D1800">
            <v>42161</v>
          </cell>
          <cell r="E1800">
            <v>2015</v>
          </cell>
          <cell r="F1800">
            <v>6</v>
          </cell>
          <cell r="G1800" t="str">
            <v>COMPAÑIA MINERA MINASPAMPA S.A.C.</v>
          </cell>
          <cell r="H1800" t="str">
            <v>MINASPAMPA</v>
          </cell>
          <cell r="I1800" t="str">
            <v>EXPLOTACION PROYECTO MINASPAMPA</v>
          </cell>
          <cell r="J1800" t="str">
            <v>*130907&lt;br&gt;LA LIBERTAD-SANCHEZ CARRION-SARIN</v>
          </cell>
          <cell r="K1800" t="str">
            <v>*2&lt;br&gt;ACOSTA ARCE MICHAEL,*308&lt;br&gt;CCOYLLO FLORES LILIANA (APOYO),*307&lt;br&gt;PEREZ SOLIS, EVELYN ENA,*233&lt;br&gt;MESIAS CASTRO, JACKSON,*221&lt;br&gt;SANGA YAMPASI WILSON WILFREDO,*219&lt;br&gt;HUARINO CHURA LUIS ANTONIO,*3&lt;br&gt;ALFARO LÓPEZ WUALTER</v>
          </cell>
          <cell r="L1800" t="str">
            <v>DESISTIDO&lt;br/&gt;NOTIFICADO A LA EMPRESA</v>
          </cell>
          <cell r="M1800" t="str">
            <v>ResDirec-0320-2016/MEM-DGAAM</v>
          </cell>
          <cell r="N1800" t="str">
            <v>08/11/2016</v>
          </cell>
          <cell r="O1800">
            <v>0</v>
          </cell>
        </row>
        <row r="1801">
          <cell r="A1801">
            <v>2320850</v>
          </cell>
          <cell r="B1801">
            <v>6651</v>
          </cell>
          <cell r="C1801" t="str">
            <v>PC</v>
          </cell>
          <cell r="D1801">
            <v>41502</v>
          </cell>
          <cell r="E1801">
            <v>2013</v>
          </cell>
          <cell r="F1801">
            <v>8</v>
          </cell>
          <cell r="G1801" t="str">
            <v>COMPAÑIA MINERA MINASPAMPA S.A.C.</v>
          </cell>
          <cell r="H1801" t="str">
            <v>MINASPAMPA</v>
          </cell>
          <cell r="I1801" t="str">
            <v>PLAN DE CIERRE PROYECTO MINASPAMPA</v>
          </cell>
          <cell r="J1801" t="str">
            <v>*130907&lt;br&gt;LA LIBERTAD-SANCHEZ CARRION-SARIN</v>
          </cell>
          <cell r="K1801" t="str">
            <v>*34&lt;br&gt;BEDRIÑANA RIOS ABAD</v>
          </cell>
          <cell r="L1801" t="str">
            <v>DESAPROBADO&lt;br/&gt;NOTIFICADO A LA EMPRESA</v>
          </cell>
          <cell r="P1801" t="str">
            <v>USD</v>
          </cell>
        </row>
        <row r="1802">
          <cell r="A1802">
            <v>2389566</v>
          </cell>
          <cell r="B1802">
            <v>6698</v>
          </cell>
          <cell r="C1802" t="str">
            <v>PC</v>
          </cell>
          <cell r="D1802">
            <v>41765</v>
          </cell>
          <cell r="E1802">
            <v>2014</v>
          </cell>
          <cell r="F1802">
            <v>5</v>
          </cell>
          <cell r="G1802" t="str">
            <v>COMPAÑIA MINERA MINASPAMPA S.A.C.</v>
          </cell>
          <cell r="H1802" t="str">
            <v>MINASPAMPA</v>
          </cell>
          <cell r="I1802" t="str">
            <v>PLAN DE CIERRE DE MINAS DEL PROYECTO MINASPAMPA</v>
          </cell>
          <cell r="J1802" t="str">
            <v>*130907&lt;br&gt;LA LIBERTAD-SANCHEZ CARRION-SARIN</v>
          </cell>
          <cell r="K1802" t="str">
            <v>*34&lt;br&gt;BEDRIÑANA RIOS ABAD</v>
          </cell>
          <cell r="L1802" t="str">
            <v>APROBADO</v>
          </cell>
          <cell r="P1802" t="str">
            <v>USD</v>
          </cell>
        </row>
        <row r="1803">
          <cell r="A1803">
            <v>1505220</v>
          </cell>
          <cell r="B1803">
            <v>1177</v>
          </cell>
          <cell r="C1803" t="str">
            <v>DIA</v>
          </cell>
          <cell r="D1803">
            <v>38327</v>
          </cell>
          <cell r="E1803">
            <v>2004</v>
          </cell>
          <cell r="F1803">
            <v>12</v>
          </cell>
          <cell r="G1803" t="str">
            <v>COMPAÑIA MINERA MISKI MAYO S.R.L.</v>
          </cell>
          <cell r="H1803" t="str">
            <v>SARA SARA</v>
          </cell>
          <cell r="I1803" t="str">
            <v>SARA SARA</v>
          </cell>
          <cell r="J1803" t="str">
            <v>*040301&lt;br&gt;AREQUIPA-CARAVELI-CARAVELI</v>
          </cell>
          <cell r="K1803" t="str">
            <v>*1&lt;br&gt;ACEVEDO FERNANDEZ ELIAS</v>
          </cell>
          <cell r="L1803" t="str">
            <v>ABANDONO</v>
          </cell>
          <cell r="P1803" t="str">
            <v>USD</v>
          </cell>
        </row>
        <row r="1804">
          <cell r="A1804">
            <v>1553483</v>
          </cell>
          <cell r="B1804">
            <v>1310</v>
          </cell>
          <cell r="C1804" t="str">
            <v>DIA</v>
          </cell>
          <cell r="D1804">
            <v>38579</v>
          </cell>
          <cell r="E1804">
            <v>2005</v>
          </cell>
          <cell r="F1804">
            <v>8</v>
          </cell>
          <cell r="G1804" t="str">
            <v>COMPAÑIA MINERA MISKI MAYO S.R.L.</v>
          </cell>
          <cell r="H1804" t="str">
            <v>YANAORCO</v>
          </cell>
          <cell r="I1804" t="str">
            <v>PROSPECTO YANAORCO</v>
          </cell>
          <cell r="J1804" t="str">
            <v>*040312&lt;br&gt;AREQUIPA-CARAVELI-QUICACHA</v>
          </cell>
          <cell r="K1804" t="str">
            <v>*43&lt;br&gt;LEON ALDO</v>
          </cell>
          <cell r="L1804" t="str">
            <v>APROBADO</v>
          </cell>
          <cell r="P1804" t="str">
            <v>USD</v>
          </cell>
        </row>
        <row r="1805">
          <cell r="A1805">
            <v>1572700</v>
          </cell>
          <cell r="B1805">
            <v>1352</v>
          </cell>
          <cell r="C1805" t="str">
            <v>DIA</v>
          </cell>
          <cell r="D1805">
            <v>38672</v>
          </cell>
          <cell r="E1805">
            <v>2005</v>
          </cell>
          <cell r="F1805">
            <v>11</v>
          </cell>
          <cell r="G1805" t="str">
            <v>COMPAÑIA MINERA MISKI MAYO S.R.L.</v>
          </cell>
          <cell r="I1805" t="str">
            <v>LLAGUEN</v>
          </cell>
          <cell r="J1805" t="str">
            <v>*130613&lt;br&gt;LA LIBERTAD-OTUZCO-SINSICAP</v>
          </cell>
          <cell r="K1805" t="str">
            <v>*53&lt;br&gt;SANCHEZ LUIS</v>
          </cell>
          <cell r="L1805" t="str">
            <v>APROBADO</v>
          </cell>
          <cell r="P1805" t="str">
            <v>USD</v>
          </cell>
        </row>
        <row r="1806">
          <cell r="A1806">
            <v>1576299</v>
          </cell>
          <cell r="B1806">
            <v>1360</v>
          </cell>
          <cell r="C1806" t="str">
            <v>DIA</v>
          </cell>
          <cell r="D1806">
            <v>38689</v>
          </cell>
          <cell r="E1806">
            <v>2005</v>
          </cell>
          <cell r="F1806">
            <v>12</v>
          </cell>
          <cell r="G1806" t="str">
            <v>COMPAÑIA MINERA MISKI MAYO S.R.L.</v>
          </cell>
          <cell r="H1806" t="str">
            <v>SANTA CATALINA</v>
          </cell>
          <cell r="I1806" t="str">
            <v>SANTA CATALINA</v>
          </cell>
          <cell r="J1806" t="str">
            <v>*110202&lt;br&gt;ICA-CHINCHA-ALTO LARAN</v>
          </cell>
          <cell r="K1806" t="str">
            <v>*43&lt;br&gt;LEON ALDO</v>
          </cell>
          <cell r="L1806" t="str">
            <v>ABANDONO</v>
          </cell>
          <cell r="P1806" t="str">
            <v>USD</v>
          </cell>
        </row>
        <row r="1807">
          <cell r="A1807">
            <v>1604125</v>
          </cell>
          <cell r="B1807">
            <v>1435</v>
          </cell>
          <cell r="C1807" t="str">
            <v>DIA</v>
          </cell>
          <cell r="D1807">
            <v>38835</v>
          </cell>
          <cell r="E1807">
            <v>2006</v>
          </cell>
          <cell r="F1807">
            <v>4</v>
          </cell>
          <cell r="G1807" t="str">
            <v>COMPAÑIA MINERA MISKI MAYO S.R.L.</v>
          </cell>
          <cell r="H1807" t="str">
            <v>PUCARA</v>
          </cell>
          <cell r="I1807" t="str">
            <v>PROSPECTO PUCARA</v>
          </cell>
          <cell r="J1807" t="str">
            <v>*210708&lt;br&gt;PUNO-LAMPA-PUCARA</v>
          </cell>
          <cell r="K1807" t="str">
            <v>*43&lt;br&gt;LEON ALDO</v>
          </cell>
          <cell r="L1807" t="str">
            <v>APROBADO</v>
          </cell>
          <cell r="P1807" t="str">
            <v>USD</v>
          </cell>
        </row>
        <row r="1808">
          <cell r="A1808">
            <v>1612790</v>
          </cell>
          <cell r="B1808">
            <v>1447</v>
          </cell>
          <cell r="C1808" t="str">
            <v>DIA</v>
          </cell>
          <cell r="D1808">
            <v>38880</v>
          </cell>
          <cell r="E1808">
            <v>2006</v>
          </cell>
          <cell r="F1808">
            <v>6</v>
          </cell>
          <cell r="G1808" t="str">
            <v>COMPAÑIA MINERA MISKI MAYO S.R.L.</v>
          </cell>
          <cell r="H1808" t="str">
            <v>LA MORADA</v>
          </cell>
          <cell r="I1808" t="str">
            <v>LA MORADA</v>
          </cell>
          <cell r="J1808" t="str">
            <v>*061001&lt;br&gt;CAJAMARCA-SAN MARCOS-PEDRO GALVEZ</v>
          </cell>
          <cell r="K1808" t="str">
            <v>*49&lt;br&gt;RETAMOZO PLACIDO</v>
          </cell>
          <cell r="L1808" t="str">
            <v>APROBADO</v>
          </cell>
          <cell r="P1808" t="str">
            <v>USD</v>
          </cell>
        </row>
        <row r="1809">
          <cell r="A1809">
            <v>1619882</v>
          </cell>
          <cell r="B1809">
            <v>1473</v>
          </cell>
          <cell r="C1809" t="str">
            <v>DIA</v>
          </cell>
          <cell r="D1809">
            <v>38915</v>
          </cell>
          <cell r="E1809">
            <v>2006</v>
          </cell>
          <cell r="F1809">
            <v>7</v>
          </cell>
          <cell r="G1809" t="str">
            <v>COMPAÑIA MINERA MISKI MAYO S.R.L.</v>
          </cell>
          <cell r="I1809" t="str">
            <v>LLAGUEN (AMPLIAC CRONOGRAMA)</v>
          </cell>
          <cell r="J1809" t="str">
            <v>*130613&lt;br&gt;LA LIBERTAD-OTUZCO-SINSICAP</v>
          </cell>
          <cell r="K1809" t="str">
            <v>*48&lt;br&gt;QUENALLATA ANA</v>
          </cell>
          <cell r="L1809" t="str">
            <v>IMPROCEDENTE&lt;br/&gt;NOTIFICADO A LA EMPRESA</v>
          </cell>
          <cell r="P1809" t="str">
            <v>USD</v>
          </cell>
        </row>
        <row r="1810">
          <cell r="A1810">
            <v>1629464</v>
          </cell>
          <cell r="B1810">
            <v>1494</v>
          </cell>
          <cell r="C1810" t="str">
            <v>DIA</v>
          </cell>
          <cell r="D1810">
            <v>38951</v>
          </cell>
          <cell r="E1810">
            <v>2006</v>
          </cell>
          <cell r="F1810">
            <v>8</v>
          </cell>
          <cell r="G1810" t="str">
            <v>COMPAÑIA MINERA MISKI MAYO S.R.L.</v>
          </cell>
          <cell r="H1810" t="str">
            <v>LLAGUEN</v>
          </cell>
          <cell r="I1810" t="str">
            <v>LLAGUEN</v>
          </cell>
          <cell r="J1810" t="str">
            <v>*130613&lt;br&gt;LA LIBERTAD-OTUZCO-SINSICAP</v>
          </cell>
          <cell r="K1810" t="str">
            <v>*43&lt;br&gt;LEON ALDO</v>
          </cell>
          <cell r="L1810" t="str">
            <v>APROBADO</v>
          </cell>
          <cell r="P1810" t="str">
            <v>USD</v>
          </cell>
        </row>
        <row r="1811">
          <cell r="A1811">
            <v>1637157</v>
          </cell>
          <cell r="B1811">
            <v>1513</v>
          </cell>
          <cell r="C1811" t="str">
            <v>DIA</v>
          </cell>
          <cell r="D1811">
            <v>38982</v>
          </cell>
          <cell r="E1811">
            <v>2006</v>
          </cell>
          <cell r="F1811">
            <v>9</v>
          </cell>
          <cell r="G1811" t="str">
            <v>COMPAÑIA MINERA MISKI MAYO S.R.L.</v>
          </cell>
          <cell r="H1811" t="str">
            <v>LLAGUEN</v>
          </cell>
          <cell r="I1811" t="str">
            <v>LLAGUEN (MODIFICACION)</v>
          </cell>
          <cell r="J1811" t="str">
            <v>*130613&lt;br&gt;LA LIBERTAD-OTUZCO-SINSICAP</v>
          </cell>
          <cell r="K1811" t="str">
            <v>*34&lt;br&gt;BEDRIÑANA RIOS ABAD</v>
          </cell>
          <cell r="L1811" t="str">
            <v>APROBADO&lt;br/&gt;NOTIFICADO A LA EMPRESA</v>
          </cell>
          <cell r="P1811" t="str">
            <v>USD</v>
          </cell>
        </row>
        <row r="1812">
          <cell r="A1812">
            <v>1668775</v>
          </cell>
          <cell r="B1812">
            <v>1585</v>
          </cell>
          <cell r="C1812" t="str">
            <v>DIA</v>
          </cell>
          <cell r="D1812">
            <v>39122</v>
          </cell>
          <cell r="E1812">
            <v>2007</v>
          </cell>
          <cell r="F1812">
            <v>2</v>
          </cell>
          <cell r="G1812" t="str">
            <v>COMPAÑIA MINERA MISKI MAYO S.R.L.</v>
          </cell>
          <cell r="H1812" t="str">
            <v>LA MORADA</v>
          </cell>
          <cell r="I1812" t="str">
            <v>LA MORADA (MODIFICACION CRONOGRAMA)</v>
          </cell>
          <cell r="J1812" t="str">
            <v>*061001&lt;br&gt;CAJAMARCA-SAN MARCOS-PEDRO GALVEZ</v>
          </cell>
          <cell r="K1812" t="str">
            <v>*49&lt;br&gt;RETAMOZO PLACIDO</v>
          </cell>
          <cell r="L1812" t="str">
            <v>APROBADO</v>
          </cell>
          <cell r="P1812" t="str">
            <v>USD</v>
          </cell>
        </row>
        <row r="1813">
          <cell r="A1813">
            <v>1684888</v>
          </cell>
          <cell r="B1813">
            <v>1633</v>
          </cell>
          <cell r="C1813" t="str">
            <v>DIA</v>
          </cell>
          <cell r="D1813">
            <v>39195</v>
          </cell>
          <cell r="E1813">
            <v>2007</v>
          </cell>
          <cell r="F1813">
            <v>4</v>
          </cell>
          <cell r="G1813" t="str">
            <v>COMPAÑIA MINERA MISKI MAYO S.R.L.</v>
          </cell>
          <cell r="I1813" t="str">
            <v>EL MOLINO</v>
          </cell>
          <cell r="J1813" t="str">
            <v>*140310&lt;br&gt;LAMBAYEQUE-LAMBAYEQUE-SALAS</v>
          </cell>
          <cell r="K1813" t="str">
            <v>*8&lt;br&gt;BREÑA TORRES GRACIELA</v>
          </cell>
          <cell r="L1813" t="str">
            <v>APROBADO&lt;br/&gt;NOTIFICADO A LA EMPRESA</v>
          </cell>
          <cell r="P1813" t="str">
            <v>USD</v>
          </cell>
        </row>
        <row r="1814">
          <cell r="A1814">
            <v>1694326</v>
          </cell>
          <cell r="B1814">
            <v>1647</v>
          </cell>
          <cell r="C1814" t="str">
            <v>DIA</v>
          </cell>
          <cell r="D1814">
            <v>39239</v>
          </cell>
          <cell r="E1814">
            <v>2007</v>
          </cell>
          <cell r="F1814">
            <v>6</v>
          </cell>
          <cell r="G1814" t="str">
            <v>COMPAÑIA MINERA MISKI MAYO S.R.L.</v>
          </cell>
          <cell r="H1814" t="str">
            <v>LA MORADA</v>
          </cell>
          <cell r="I1814" t="str">
            <v>LA MORADA (SEGUNDA MODIFICACION CRONOGRAMA)</v>
          </cell>
          <cell r="J1814" t="str">
            <v>*061001&lt;br&gt;CAJAMARCA-SAN MARCOS-PEDRO GALVEZ</v>
          </cell>
          <cell r="K1814" t="str">
            <v>*8&lt;br&gt;BREÑA TORRES GRACIELA</v>
          </cell>
          <cell r="L1814" t="str">
            <v>APROBADO&lt;br/&gt;NOTIFICADO A LA EMPRESA</v>
          </cell>
          <cell r="P1814" t="str">
            <v>USD</v>
          </cell>
        </row>
        <row r="1815">
          <cell r="A1815">
            <v>1723442</v>
          </cell>
          <cell r="B1815">
            <v>1718</v>
          </cell>
          <cell r="C1815" t="str">
            <v>DIA</v>
          </cell>
          <cell r="D1815">
            <v>39353</v>
          </cell>
          <cell r="E1815">
            <v>2007</v>
          </cell>
          <cell r="F1815">
            <v>9</v>
          </cell>
          <cell r="G1815" t="str">
            <v>COMPAÑIA MINERA MISKI MAYO S.R.L.</v>
          </cell>
          <cell r="H1815" t="str">
            <v>LA MORADA</v>
          </cell>
          <cell r="I1815" t="str">
            <v>LA MORADA (TERCERA MODIFICACION CRONOGRAMA)</v>
          </cell>
          <cell r="J1815" t="str">
            <v>*061001&lt;br&gt;CAJAMARCA-SAN MARCOS-PEDRO GALVEZ</v>
          </cell>
          <cell r="K1815" t="str">
            <v>*8&lt;br&gt;BREÑA TORRES GRACIELA</v>
          </cell>
          <cell r="L1815" t="str">
            <v>APROBADO&lt;br/&gt;NOTIFICADO A LA EMPRESA</v>
          </cell>
          <cell r="P1815" t="str">
            <v>USD</v>
          </cell>
        </row>
        <row r="1816">
          <cell r="A1816">
            <v>1736417</v>
          </cell>
          <cell r="B1816">
            <v>1752</v>
          </cell>
          <cell r="C1816" t="str">
            <v>DIA</v>
          </cell>
          <cell r="D1816">
            <v>39405</v>
          </cell>
          <cell r="E1816">
            <v>2007</v>
          </cell>
          <cell r="F1816">
            <v>11</v>
          </cell>
          <cell r="G1816" t="str">
            <v>COMPAÑIA MINERA MISKI MAYO S.R.L.</v>
          </cell>
          <cell r="H1816" t="str">
            <v>CARPIN</v>
          </cell>
          <cell r="I1816" t="str">
            <v>CARPIN</v>
          </cell>
          <cell r="J1816" t="str">
            <v>*151003&lt;br&gt;LIMA-YAUYOS-ALLAUCA</v>
          </cell>
          <cell r="K1816" t="str">
            <v>*8&lt;br&gt;BREÑA TORRES GRACIELA</v>
          </cell>
          <cell r="L1816" t="str">
            <v>APROBADO&lt;br/&gt;NOTIFICADO A LA EMPRESA</v>
          </cell>
          <cell r="P1816" t="str">
            <v>USD</v>
          </cell>
        </row>
        <row r="1817">
          <cell r="A1817">
            <v>1755230</v>
          </cell>
          <cell r="B1817">
            <v>1812</v>
          </cell>
          <cell r="C1817" t="str">
            <v>DIA</v>
          </cell>
          <cell r="D1817">
            <v>39479</v>
          </cell>
          <cell r="E1817">
            <v>2008</v>
          </cell>
          <cell r="F1817">
            <v>2</v>
          </cell>
          <cell r="G1817" t="str">
            <v>COMPAÑIA MINERA MISKI MAYO S.R.L.</v>
          </cell>
          <cell r="H1817" t="str">
            <v>LA MORADA</v>
          </cell>
          <cell r="I1817" t="str">
            <v xml:space="preserve">LA MORADA (CUARTA MODIFICACION) </v>
          </cell>
          <cell r="J1817" t="str">
            <v>*061001&lt;br&gt;CAJAMARCA-SAN MARCOS-PEDRO GALVEZ</v>
          </cell>
          <cell r="K1817" t="str">
            <v>*8&lt;br&gt;BREÑA TORRES GRACIELA</v>
          </cell>
          <cell r="L1817" t="str">
            <v>APROBADO&lt;br/&gt;NOTIFICADO A LA EMPRESA</v>
          </cell>
          <cell r="P1817" t="str">
            <v>USD</v>
          </cell>
        </row>
        <row r="1818">
          <cell r="A1818">
            <v>1764311</v>
          </cell>
          <cell r="B1818">
            <v>1846</v>
          </cell>
          <cell r="C1818" t="str">
            <v>DIA</v>
          </cell>
          <cell r="D1818">
            <v>39512</v>
          </cell>
          <cell r="E1818">
            <v>2008</v>
          </cell>
          <cell r="F1818">
            <v>3</v>
          </cell>
          <cell r="G1818" t="str">
            <v>COMPAÑIA MINERA MISKI MAYO S.R.L.</v>
          </cell>
          <cell r="H1818" t="str">
            <v>EL MOLINO</v>
          </cell>
          <cell r="I1818" t="str">
            <v>EL MOLINO</v>
          </cell>
          <cell r="J1818" t="str">
            <v>*200304&lt;br&gt;PIURA-HUANCABAMBA-HUARMACA</v>
          </cell>
          <cell r="K1818" t="str">
            <v>*8&lt;br&gt;BREÑA TORRES GRACIELA</v>
          </cell>
          <cell r="L1818" t="str">
            <v>APROBADO&lt;br/&gt;NOTIFICADO A LA EMPRESA</v>
          </cell>
          <cell r="P1818" t="str">
            <v>USD</v>
          </cell>
        </row>
        <row r="1819">
          <cell r="A1819">
            <v>1771500</v>
          </cell>
          <cell r="B1819">
            <v>1879</v>
          </cell>
          <cell r="C1819" t="str">
            <v>DIA</v>
          </cell>
          <cell r="D1819">
            <v>39541</v>
          </cell>
          <cell r="E1819">
            <v>2008</v>
          </cell>
          <cell r="F1819">
            <v>4</v>
          </cell>
          <cell r="G1819" t="str">
            <v>COMPAÑIA MINERA MISKI MAYO S.R.L.</v>
          </cell>
          <cell r="H1819" t="str">
            <v>LLAGUEN</v>
          </cell>
          <cell r="I1819" t="str">
            <v>LLAGUEN II</v>
          </cell>
          <cell r="J1819" t="str">
            <v>*130613&lt;br&gt;LA LIBERTAD-OTUZCO-SINSICAP</v>
          </cell>
          <cell r="K1819" t="str">
            <v>*8&lt;br&gt;BREÑA TORRES GRACIELA</v>
          </cell>
          <cell r="L1819" t="str">
            <v>APROBADO&lt;br/&gt;NOTIFICADO A LA EMPRESA</v>
          </cell>
          <cell r="P1819" t="str">
            <v>USD</v>
          </cell>
        </row>
        <row r="1820">
          <cell r="A1820">
            <v>1832478</v>
          </cell>
          <cell r="B1820">
            <v>1969</v>
          </cell>
          <cell r="C1820" t="str">
            <v>DIA</v>
          </cell>
          <cell r="D1820">
            <v>39749</v>
          </cell>
          <cell r="E1820">
            <v>2008</v>
          </cell>
          <cell r="F1820">
            <v>10</v>
          </cell>
          <cell r="G1820" t="str">
            <v>COMPAÑIA MINERA MISKI MAYO S.R.L.</v>
          </cell>
          <cell r="H1820" t="str">
            <v>LA MORADA</v>
          </cell>
          <cell r="I1820" t="str">
            <v>LA MORADA (QUINTA MODIFICACION)</v>
          </cell>
          <cell r="J1820" t="str">
            <v>*061001&lt;br&gt;CAJAMARCA-SAN MARCOS-PEDRO GALVEZ</v>
          </cell>
          <cell r="K1820" t="str">
            <v>*8&lt;br&gt;BREÑA TORRES GRACIELA</v>
          </cell>
          <cell r="L1820" t="str">
            <v>APROBADO&lt;br/&gt;NOTIFICADO A LA EMPRESA</v>
          </cell>
          <cell r="P1820" t="str">
            <v>USD</v>
          </cell>
        </row>
        <row r="1821">
          <cell r="A1821">
            <v>2393586</v>
          </cell>
          <cell r="B1821">
            <v>4210</v>
          </cell>
          <cell r="C1821" t="str">
            <v>DIA</v>
          </cell>
          <cell r="D1821">
            <v>41778</v>
          </cell>
          <cell r="E1821">
            <v>2014</v>
          </cell>
          <cell r="F1821">
            <v>5</v>
          </cell>
          <cell r="G1821" t="str">
            <v>COMPAÑIA MINERA MISKI MAYO S.R.L.</v>
          </cell>
          <cell r="H1821" t="str">
            <v>BAYOVAR</v>
          </cell>
          <cell r="I1821" t="str">
            <v>PROYECTO DE EXPLORACION BAYOVAR 13</v>
          </cell>
          <cell r="J1821" t="str">
            <v>*200801&lt;br&gt;PIURA-SECHURA-SECHURA</v>
          </cell>
          <cell r="K1821" t="str">
            <v>*8&lt;br&gt;BREÑA TORRES GRACIELA,*279&lt;br&gt;CRUZ LEDESMA, DEISY,*179&lt;br&gt;ZEGARRA ANCAJIMA, ANA SOFIA</v>
          </cell>
          <cell r="L1821" t="str">
            <v>DESISTIDO&lt;br/&gt;NOTIFICADO A LA EMPRESA</v>
          </cell>
          <cell r="M1821" t="str">
            <v>ResDirec-0251-2014/MEM-DGAAM</v>
          </cell>
          <cell r="N1821" t="str">
            <v>27/05/2014</v>
          </cell>
          <cell r="O1821">
            <v>30000</v>
          </cell>
          <cell r="P1821" t="str">
            <v>USD</v>
          </cell>
        </row>
        <row r="1822">
          <cell r="A1822">
            <v>2398690</v>
          </cell>
          <cell r="B1822">
            <v>4235</v>
          </cell>
          <cell r="C1822" t="str">
            <v>DIA</v>
          </cell>
          <cell r="D1822">
            <v>41799</v>
          </cell>
          <cell r="E1822">
            <v>2014</v>
          </cell>
          <cell r="F1822">
            <v>6</v>
          </cell>
          <cell r="G1822" t="str">
            <v>COMPAÑIA MINERA MISKI MAYO S.R.L.</v>
          </cell>
          <cell r="H1822" t="str">
            <v>BAYOVAR</v>
          </cell>
          <cell r="I1822" t="str">
            <v>EXPLORACION MINERA BAYOVAR 13</v>
          </cell>
          <cell r="J1822" t="str">
            <v>*200801&lt;br&gt;PIURA-SECHURA-SECHURA</v>
          </cell>
          <cell r="K1822" t="str">
            <v>*8&lt;br&gt;BREÑA TORRES GRACIELA,*341&lt;br&gt;INFANTE QUISPE, CESAR ANIBAL,*310&lt;br&gt;ROSALES GONZALES LUIS ALBERTO,*179&lt;br&gt;ZEGARRA ANCAJIMA, ANA SOFIA</v>
          </cell>
          <cell r="L1822" t="str">
            <v>DESISTIDO&lt;br/&gt;NOTIFICADO A LA EMPRESA</v>
          </cell>
          <cell r="M1822" t="str">
            <v>ResDirec-0299-2014/MEM-DGAAM</v>
          </cell>
          <cell r="N1822" t="str">
            <v>20/06/2014</v>
          </cell>
          <cell r="O1822">
            <v>60000</v>
          </cell>
          <cell r="P1822" t="str">
            <v>USD</v>
          </cell>
        </row>
        <row r="1823">
          <cell r="A1823">
            <v>1539346</v>
          </cell>
          <cell r="B1823">
            <v>1286</v>
          </cell>
          <cell r="C1823" t="str">
            <v>EIAsd</v>
          </cell>
          <cell r="D1823">
            <v>38519</v>
          </cell>
          <cell r="E1823">
            <v>2005</v>
          </cell>
          <cell r="F1823">
            <v>6</v>
          </cell>
          <cell r="G1823" t="str">
            <v>COMPAÑIA MINERA MISKI MAYO S.R.L.</v>
          </cell>
          <cell r="H1823" t="str">
            <v>BAYOVAR</v>
          </cell>
          <cell r="I1823" t="str">
            <v>EXPLORACION</v>
          </cell>
          <cell r="J1823" t="str">
            <v>*200801&lt;br&gt;PIURA-SECHURA-SECHURA</v>
          </cell>
          <cell r="K1823" t="str">
            <v>*43&lt;br&gt;LEON ALDO</v>
          </cell>
          <cell r="L1823" t="str">
            <v>APROBADO</v>
          </cell>
          <cell r="P1823" t="str">
            <v>USD</v>
          </cell>
        </row>
        <row r="1824">
          <cell r="A1824">
            <v>1564131</v>
          </cell>
          <cell r="B1824">
            <v>1338</v>
          </cell>
          <cell r="C1824" t="str">
            <v>EIAsd</v>
          </cell>
          <cell r="D1824">
            <v>38631</v>
          </cell>
          <cell r="E1824">
            <v>2005</v>
          </cell>
          <cell r="F1824">
            <v>10</v>
          </cell>
          <cell r="G1824" t="str">
            <v>COMPAÑIA MINERA MISKI MAYO S.R.L.</v>
          </cell>
          <cell r="H1824" t="str">
            <v>BAYOVAR</v>
          </cell>
          <cell r="I1824" t="str">
            <v>MODIFICACION  POR AMPLIACION</v>
          </cell>
          <cell r="J1824" t="str">
            <v>*200801&lt;br&gt;PIURA-SECHURA-SECHURA</v>
          </cell>
          <cell r="K1824" t="str">
            <v>*40&lt;br&gt;GUARNIZO JIMMY</v>
          </cell>
          <cell r="L1824" t="str">
            <v>APROBADO</v>
          </cell>
          <cell r="P1824" t="str">
            <v>USD</v>
          </cell>
        </row>
        <row r="1825">
          <cell r="A1825">
            <v>1743169</v>
          </cell>
          <cell r="B1825">
            <v>1768</v>
          </cell>
          <cell r="C1825" t="str">
            <v>EIAsd</v>
          </cell>
          <cell r="D1825">
            <v>39428</v>
          </cell>
          <cell r="E1825">
            <v>2007</v>
          </cell>
          <cell r="F1825">
            <v>12</v>
          </cell>
          <cell r="G1825" t="str">
            <v>COMPAÑIA MINERA MISKI MAYO S.R.L.</v>
          </cell>
          <cell r="H1825" t="str">
            <v>BAYOVAR</v>
          </cell>
          <cell r="I1825" t="str">
            <v>EXPLORACION MINERA Y ENSAYOS FISICOS</v>
          </cell>
          <cell r="J1825" t="str">
            <v>*200801&lt;br&gt;PIURA-SECHURA-SECHURA</v>
          </cell>
          <cell r="K1825" t="str">
            <v>*1&lt;br&gt;ACEVEDO FERNANDEZ ELIAS</v>
          </cell>
          <cell r="L1825" t="str">
            <v>APROBADO&lt;br/&gt;NOTIFICADO A LA EMPRESA</v>
          </cell>
          <cell r="P1825" t="str">
            <v>USD</v>
          </cell>
        </row>
        <row r="1826">
          <cell r="A1826">
            <v>1963857</v>
          </cell>
          <cell r="B1826">
            <v>2144</v>
          </cell>
          <cell r="C1826" t="str">
            <v>EIAsd</v>
          </cell>
          <cell r="D1826">
            <v>40219</v>
          </cell>
          <cell r="E1826">
            <v>2010</v>
          </cell>
          <cell r="F1826">
            <v>2</v>
          </cell>
          <cell r="G1826" t="str">
            <v>COMPAÑIA MINERA MISKI MAYO S.R.L.</v>
          </cell>
          <cell r="H1826" t="str">
            <v>BAYOVAR</v>
          </cell>
          <cell r="I1826" t="str">
            <v>MODIFICACION DEL PROYECTO DE EXPLORACION Y ENSAYOS FISICOS</v>
          </cell>
          <cell r="J1826" t="str">
            <v>*200801&lt;br&gt;PIURA-SECHURA-SECHURA</v>
          </cell>
          <cell r="K1826" t="str">
            <v>*1&lt;br&gt;ACEVEDO FERNANDEZ ELIAS</v>
          </cell>
          <cell r="L1826" t="str">
            <v>APROBADO&lt;br/&gt;NOTIFICADO A LA EMPRESA</v>
          </cell>
          <cell r="P1826" t="str">
            <v>USD</v>
          </cell>
        </row>
        <row r="1827">
          <cell r="A1827">
            <v>2401650</v>
          </cell>
          <cell r="B1827">
            <v>3179</v>
          </cell>
          <cell r="C1827" t="str">
            <v>ITS</v>
          </cell>
          <cell r="D1827">
            <v>41807</v>
          </cell>
          <cell r="E1827">
            <v>2014</v>
          </cell>
          <cell r="F1827">
            <v>6</v>
          </cell>
          <cell r="G1827" t="str">
            <v>COMPAÑIA MINERA MISKI MAYO S.R.L.</v>
          </cell>
          <cell r="H1827" t="str">
            <v>BAYOVAR</v>
          </cell>
          <cell r="I1827" t="str">
            <v>Proyecto de mejora de performance de la planta concentradora y cambio en berma de protección interna</v>
          </cell>
          <cell r="K1827" t="str">
            <v>*1&lt;br&gt;ACEVEDO FERNANDEZ ELIAS,*299&lt;br&gt;REYES UBILLUS ISMAEL,*298&lt;br&gt;LOPEZ ROMERO, RICHARD (APOYO),*288&lt;br&gt;RUESTA RUIZ, PEDRO,*285&lt;br&gt;NOLASCO MELGAREJO, KARINA,*276&lt;br&gt;ROJAS VALLADARES TANIA LUPE,*220&lt;br&gt;VILLACORTA OLAZA MARCO ANTONIO,*128&lt;br&gt;ESTELA SILVA MELANIO,*25&lt;br&gt;PRADO VELASQUEZ ALFONSO,*20&lt;br&gt;LEON IRIARTE MARITZA</v>
          </cell>
          <cell r="L1827" t="str">
            <v>CONFORME&lt;br/&gt;NOTIFICADO A LA EMPRESA</v>
          </cell>
          <cell r="M1827" t="str">
            <v>ResDirec-0360-2014/MEM-DGAAM</v>
          </cell>
          <cell r="N1827" t="str">
            <v>14/07/2014</v>
          </cell>
          <cell r="O1827">
            <v>0</v>
          </cell>
        </row>
        <row r="1828">
          <cell r="A1828">
            <v>1734747</v>
          </cell>
          <cell r="B1828">
            <v>4823</v>
          </cell>
          <cell r="C1828" t="str">
            <v>EIA</v>
          </cell>
          <cell r="D1828">
            <v>39398</v>
          </cell>
          <cell r="E1828">
            <v>2007</v>
          </cell>
          <cell r="F1828">
            <v>11</v>
          </cell>
          <cell r="G1828" t="str">
            <v>COMPAÑIA MINERA MISKI MAYO S.R.L.</v>
          </cell>
          <cell r="H1828" t="str">
            <v>BAYOVAR</v>
          </cell>
          <cell r="I1828" t="str">
            <v>EXPLOTACION Y BENEFICIO MINERO</v>
          </cell>
          <cell r="J1828" t="str">
            <v>*200801&lt;br&gt;PIURA-SECHURA-SECHURA</v>
          </cell>
          <cell r="K1828" t="str">
            <v>*1&lt;br&gt;ACEVEDO FERNANDEZ ELIAS</v>
          </cell>
          <cell r="L1828" t="str">
            <v>APROBADO&lt;br/&gt;NOTIFICADO A LA EMPRESA</v>
          </cell>
          <cell r="P1828" t="str">
            <v>USD</v>
          </cell>
        </row>
        <row r="1829">
          <cell r="A1829">
            <v>2107678</v>
          </cell>
          <cell r="B1829">
            <v>5118</v>
          </cell>
          <cell r="C1829" t="str">
            <v>EIA</v>
          </cell>
          <cell r="D1829">
            <v>40724</v>
          </cell>
          <cell r="E1829">
            <v>2011</v>
          </cell>
          <cell r="F1829">
            <v>6</v>
          </cell>
          <cell r="G1829" t="str">
            <v>COMPAÑIA MINERA MISKI MAYO S.R.L.</v>
          </cell>
          <cell r="H1829" t="str">
            <v>BAYOVAR</v>
          </cell>
          <cell r="I1829" t="str">
            <v>MODIFICACION PMA EIA BAYOBAR</v>
          </cell>
          <cell r="J1829" t="str">
            <v>*200801&lt;br&gt;PIURA-SECHURA-SECHURA</v>
          </cell>
          <cell r="K1829" t="str">
            <v>*1&lt;br&gt;ACEVEDO FERNANDEZ ELIAS</v>
          </cell>
          <cell r="L1829" t="str">
            <v>APROBADO&lt;br/&gt;NOTIFICADO A LA EMPRESA</v>
          </cell>
          <cell r="P1829" t="str">
            <v>USD</v>
          </cell>
        </row>
        <row r="1830">
          <cell r="A1830">
            <v>1876963</v>
          </cell>
          <cell r="B1830">
            <v>6431</v>
          </cell>
          <cell r="C1830" t="str">
            <v>PC</v>
          </cell>
          <cell r="D1830">
            <v>39919</v>
          </cell>
          <cell r="E1830">
            <v>2009</v>
          </cell>
          <cell r="F1830">
            <v>4</v>
          </cell>
          <cell r="G1830" t="str">
            <v>COMPAÑIA MINERA MISKI MAYO S.R.L.</v>
          </cell>
          <cell r="H1830" t="str">
            <v>BAYOVAR</v>
          </cell>
          <cell r="I1830" t="str">
            <v>PLAN DE CIERRE PROYECTO DE FOSFATOS BAYOVAR</v>
          </cell>
          <cell r="J1830" t="str">
            <v>*200801&lt;br&gt;PIURA-SECHURA-SECHURA</v>
          </cell>
          <cell r="K1830" t="str">
            <v>*34&lt;br&gt;BEDRIÑANA RIOS ABAD</v>
          </cell>
          <cell r="L1830" t="str">
            <v>APROBADO&lt;br/&gt;NOTIFICADO A LA EMPRESA</v>
          </cell>
          <cell r="M1830" t="str">
            <v>ResDirec-0036-2017/MEM-DGAAM</v>
          </cell>
          <cell r="N1830" t="str">
            <v>10/02/2017</v>
          </cell>
          <cell r="P1830" t="str">
            <v>USD</v>
          </cell>
        </row>
        <row r="1831">
          <cell r="A1831" t="str">
            <v>03894-2017</v>
          </cell>
          <cell r="B1831">
            <v>6633</v>
          </cell>
          <cell r="C1831" t="str">
            <v>ITS</v>
          </cell>
          <cell r="D1831">
            <v>42955</v>
          </cell>
          <cell r="E1831">
            <v>2017</v>
          </cell>
          <cell r="F1831">
            <v>8</v>
          </cell>
          <cell r="G1831" t="str">
            <v>COMPAÑIA MINERA MISKI MAYO S.R.L.</v>
          </cell>
          <cell r="H1831" t="str">
            <v>BAYOVAR</v>
          </cell>
          <cell r="I1831" t="str">
            <v>Modificaciones al proceso y componentes de la UM Bayovar</v>
          </cell>
          <cell r="J1831" t="str">
            <v>*200801&lt;br&gt;PIURA-SECHURA-SECHURA</v>
          </cell>
          <cell r="K1831" t="str">
            <v xml:space="preserve">*416&lt;br&gt;ZZ_SENACE BREÑA TORRES, MILVA GRACIELA,*542&lt;br&gt;JOAN CATHERINE LOZA MONTOYA,*488&lt;br&gt;ZZ_SENACE TELLO COCHACHEZ, MARCO ANTONIO,*482&lt;br&gt;ZZ_SENACE MARTEL GORA, MIGUEL LUIS,*478&lt;br&gt;ZZ_SENACE BENAVENTE SILVA, KURLANT YUSSEIN,*422&lt;br&gt;zz_senace ZEGARRA ANCAJIMA,ANA SOFIA </v>
          </cell>
          <cell r="L1831" t="str">
            <v>CONFORME&lt;br/&gt;NOTIFICADO A LA EMPRESA</v>
          </cell>
          <cell r="O1831">
            <v>0</v>
          </cell>
        </row>
        <row r="1832">
          <cell r="A1832">
            <v>2354872</v>
          </cell>
          <cell r="B1832">
            <v>6675</v>
          </cell>
          <cell r="C1832" t="str">
            <v>PC</v>
          </cell>
          <cell r="D1832">
            <v>41641</v>
          </cell>
          <cell r="E1832">
            <v>2014</v>
          </cell>
          <cell r="F1832">
            <v>1</v>
          </cell>
          <cell r="G1832" t="str">
            <v>COMPAÑIA MINERA MISKI MAYO S.R.L.</v>
          </cell>
          <cell r="H1832" t="str">
            <v>BAYOVAR</v>
          </cell>
          <cell r="I1832" t="str">
            <v>ACTUALIZACION DEL PLAN DE CIERRE DE LA MINA DEL PROYECTO FOSFATOS BAYOBAR</v>
          </cell>
          <cell r="J1832" t="str">
            <v>*200801&lt;br&gt;PIURA-SECHURA-SECHURA</v>
          </cell>
          <cell r="K1832" t="str">
            <v>*128&lt;br&gt;ESTELA SILVA MELANIO</v>
          </cell>
          <cell r="L1832" t="str">
            <v>APROBADO&lt;br/&gt;NOTIFICADO A LA EMPRESA</v>
          </cell>
          <cell r="P1832" t="str">
            <v>USD</v>
          </cell>
        </row>
        <row r="1833">
          <cell r="A1833">
            <v>2562877</v>
          </cell>
          <cell r="B1833">
            <v>6800</v>
          </cell>
          <cell r="C1833" t="str">
            <v>PC</v>
          </cell>
          <cell r="D1833">
            <v>42359</v>
          </cell>
          <cell r="E1833">
            <v>2015</v>
          </cell>
          <cell r="F1833">
            <v>12</v>
          </cell>
          <cell r="G1833" t="str">
            <v>COMPAÑIA MINERA MISKI MAYO S.R.L.</v>
          </cell>
          <cell r="H1833" t="str">
            <v>BAYOVAR</v>
          </cell>
          <cell r="I1833" t="str">
            <v>MODIFICACION DEL PLAN DE CIERRE BAYOVAR</v>
          </cell>
          <cell r="J1833" t="str">
            <v>*200801&lt;br&gt;PIURA-SECHURA-SECHURA</v>
          </cell>
          <cell r="K1833" t="str">
            <v>*24&lt;br&gt;PORTILLA CORNEJO MATEO</v>
          </cell>
          <cell r="L1833" t="str">
            <v>APROBADO</v>
          </cell>
          <cell r="P1833" t="str">
            <v>USD</v>
          </cell>
        </row>
        <row r="1834">
          <cell r="A1834">
            <v>2790635</v>
          </cell>
          <cell r="B1834">
            <v>7500</v>
          </cell>
          <cell r="C1834" t="str">
            <v>EIAsd</v>
          </cell>
          <cell r="D1834">
            <v>43158</v>
          </cell>
          <cell r="E1834">
            <v>2018</v>
          </cell>
          <cell r="F1834">
            <v>2</v>
          </cell>
          <cell r="G1834" t="str">
            <v>COMPAÑIA MINERA MOHICANO S.A.C.</v>
          </cell>
          <cell r="H1834" t="str">
            <v>AMAUTA</v>
          </cell>
          <cell r="I1834" t="str">
            <v>ESTUDIO DE IMPACTO AMBIENTAL SEMIDETALLADO PROYECTO DE EXPLORACIÓN MINERA AMAUTA</v>
          </cell>
          <cell r="J1834" t="str">
            <v>*040302&lt;br&gt;AREQUIPA-CARAVELI-ACARI</v>
          </cell>
          <cell r="K1834" t="str">
            <v>*1&lt;br&gt;ACEVEDO FERNANDEZ ELIAS,*584&lt;br&gt;QUIROZ AHUANARI, CHARLEE JHON (APOYO),*570&lt;br&gt;PEREZ BALDEON KAREN GRACIELA,*438&lt;br&gt;PEREYRA VALENCIA ELIZABETH,*311&lt;br&gt;ROJAS VALLADARES, TANIA LUPE,*220&lt;br&gt;VILLACORTA OLAZA MARCO ANTONIO</v>
          </cell>
          <cell r="L1834" t="str">
            <v>APROBADO&lt;br/&gt;NOTIFICADO A LA EMPRESA</v>
          </cell>
          <cell r="M1834" t="str">
            <v>ResDirec-0210-2018/MEM-DGAAM</v>
          </cell>
          <cell r="N1834" t="str">
            <v>23/11/2018</v>
          </cell>
          <cell r="O1834">
            <v>10000000</v>
          </cell>
          <cell r="P1834" t="str">
            <v>USD</v>
          </cell>
        </row>
        <row r="1835">
          <cell r="A1835">
            <v>1418566</v>
          </cell>
          <cell r="B1835">
            <v>905</v>
          </cell>
          <cell r="C1835" t="str">
            <v>EIAsd</v>
          </cell>
          <cell r="D1835">
            <v>37806</v>
          </cell>
          <cell r="E1835">
            <v>2003</v>
          </cell>
          <cell r="F1835">
            <v>7</v>
          </cell>
          <cell r="G1835" t="str">
            <v>COMPAÑIA MINERA NUEVA CALIFORNIA S.A.</v>
          </cell>
          <cell r="H1835" t="str">
            <v>NEVADO Nº 4</v>
          </cell>
          <cell r="I1835" t="str">
            <v>EXPLORACIÓN NEVADO Nº 4</v>
          </cell>
          <cell r="J1835" t="str">
            <v>*022006&lt;br&gt;ANCASH-YUNGAY-RANRAHIRCA</v>
          </cell>
          <cell r="K1835" t="str">
            <v>*1&lt;br&gt;ACEVEDO FERNANDEZ ELIAS</v>
          </cell>
          <cell r="L1835" t="str">
            <v>CONCLUIDO</v>
          </cell>
          <cell r="P1835" t="str">
            <v>USD</v>
          </cell>
        </row>
        <row r="1836">
          <cell r="A1836">
            <v>1757197</v>
          </cell>
          <cell r="B1836">
            <v>4846</v>
          </cell>
          <cell r="C1836" t="str">
            <v>EIA</v>
          </cell>
          <cell r="D1836">
            <v>39486</v>
          </cell>
          <cell r="E1836">
            <v>2008</v>
          </cell>
          <cell r="F1836">
            <v>2</v>
          </cell>
          <cell r="G1836" t="str">
            <v>COMPAÑIA MINERA NUEVA CALIFORNIA S.A.</v>
          </cell>
          <cell r="H1836" t="str">
            <v>NEVADO Nº 4</v>
          </cell>
          <cell r="I1836" t="str">
            <v>CAMBIO DE UBICACIÓN DE LA ESTACION DE MONITOREO A 3</v>
          </cell>
          <cell r="J1836" t="str">
            <v>*022006&lt;br&gt;ANCASH-YUNGAY-RANRAHIRCA</v>
          </cell>
          <cell r="K1836" t="str">
            <v>*22&lt;br&gt;PASTRANA VILLAR GLADYS</v>
          </cell>
          <cell r="L1836" t="str">
            <v>CONCLUIDO</v>
          </cell>
          <cell r="P1836" t="str">
            <v>USD</v>
          </cell>
        </row>
        <row r="1837">
          <cell r="A1837">
            <v>1567063</v>
          </cell>
          <cell r="B1837">
            <v>1344</v>
          </cell>
          <cell r="C1837" t="str">
            <v>DIA</v>
          </cell>
          <cell r="D1837">
            <v>38644</v>
          </cell>
          <cell r="E1837">
            <v>2005</v>
          </cell>
          <cell r="F1837">
            <v>10</v>
          </cell>
          <cell r="G1837" t="str">
            <v>COMPAÑIA MINERA NUEVA PRINCESA S.A.C.</v>
          </cell>
          <cell r="I1837" t="str">
            <v>LAS PRINCESAS</v>
          </cell>
          <cell r="J1837" t="str">
            <v>*131006&lt;br&gt;LA LIBERTAD-SANTIAGO DE CHUCO-QUIRUVILCA</v>
          </cell>
          <cell r="K1837" t="str">
            <v>*1&lt;br&gt;ACEVEDO FERNANDEZ ELIAS</v>
          </cell>
          <cell r="L1837" t="str">
            <v>APROBADO</v>
          </cell>
          <cell r="P1837" t="str">
            <v>USD</v>
          </cell>
        </row>
        <row r="1838">
          <cell r="A1838">
            <v>1604040</v>
          </cell>
          <cell r="B1838">
            <v>1434</v>
          </cell>
          <cell r="C1838" t="str">
            <v>DIA</v>
          </cell>
          <cell r="D1838">
            <v>38835</v>
          </cell>
          <cell r="E1838">
            <v>2006</v>
          </cell>
          <cell r="F1838">
            <v>4</v>
          </cell>
          <cell r="G1838" t="str">
            <v>COMPAÑIA MINERA NUEVA PRINCESA S.A.C.</v>
          </cell>
          <cell r="H1838" t="str">
            <v>LAS PRINCESAS</v>
          </cell>
          <cell r="I1838" t="str">
            <v>LAS PRINCESAS (MODIFI DE CRONOGRAMA)</v>
          </cell>
          <cell r="J1838" t="str">
            <v>*131006&lt;br&gt;LA LIBERTAD-SANTIAGO DE CHUCO-QUIRUVILCA</v>
          </cell>
          <cell r="K1838" t="str">
            <v>*1&lt;br&gt;ACEVEDO FERNANDEZ ELIAS</v>
          </cell>
          <cell r="L1838" t="str">
            <v>APROBADO&lt;br/&gt;NOTIFICADO A LA EMPRESA</v>
          </cell>
          <cell r="P1838" t="str">
            <v>USD</v>
          </cell>
        </row>
        <row r="1839">
          <cell r="A1839">
            <v>1408238</v>
          </cell>
          <cell r="B1839">
            <v>858</v>
          </cell>
          <cell r="C1839" t="str">
            <v>EIAsd</v>
          </cell>
          <cell r="D1839">
            <v>37726</v>
          </cell>
          <cell r="E1839">
            <v>2003</v>
          </cell>
          <cell r="F1839">
            <v>4</v>
          </cell>
          <cell r="G1839" t="str">
            <v>COMPAÑIA MINERA PACOTA S.A.</v>
          </cell>
          <cell r="H1839" t="str">
            <v>BENAMORA</v>
          </cell>
          <cell r="I1839" t="str">
            <v>EXPLORACIÓN</v>
          </cell>
          <cell r="J1839" t="str">
            <v>*131101&lt;br&gt;LA LIBERTAD-GRAN CHIMU-CASCAS</v>
          </cell>
          <cell r="K1839" t="str">
            <v>*1&lt;br&gt;ACEVEDO FERNANDEZ ELIAS</v>
          </cell>
          <cell r="L1839" t="str">
            <v>ABANDONO&lt;br/&gt;NOTIFICADO A LA EMPRESA</v>
          </cell>
          <cell r="P1839" t="str">
            <v>USD</v>
          </cell>
        </row>
        <row r="1840">
          <cell r="A1840">
            <v>64695</v>
          </cell>
          <cell r="B1840">
            <v>4318</v>
          </cell>
          <cell r="C1840" t="str">
            <v>EIA</v>
          </cell>
          <cell r="D1840">
            <v>35137</v>
          </cell>
          <cell r="E1840">
            <v>1996</v>
          </cell>
          <cell r="F1840">
            <v>3</v>
          </cell>
          <cell r="G1840" t="str">
            <v>COMPAÑIA MINERA PALPA S.A.</v>
          </cell>
          <cell r="H1840" t="str">
            <v>PLANTA DE BENEFICIO</v>
          </cell>
          <cell r="I1840" t="str">
            <v>INSTALACION</v>
          </cell>
          <cell r="J1840" t="str">
            <v>*110402&lt;br&gt;ICA-PALPA-LLIPATA</v>
          </cell>
          <cell r="K1840" t="str">
            <v>*29&lt;br&gt;ARCHIVO</v>
          </cell>
          <cell r="L1840" t="str">
            <v>APROBADO</v>
          </cell>
          <cell r="P1840" t="str">
            <v>USD</v>
          </cell>
        </row>
        <row r="1841">
          <cell r="A1841">
            <v>202996</v>
          </cell>
          <cell r="B1841">
            <v>4329</v>
          </cell>
          <cell r="C1841" t="str">
            <v>EIA</v>
          </cell>
          <cell r="D1841">
            <v>35202</v>
          </cell>
          <cell r="E1841">
            <v>1996</v>
          </cell>
          <cell r="F1841">
            <v>5</v>
          </cell>
          <cell r="G1841" t="str">
            <v>COMPAÑIA MINERA PARAISO</v>
          </cell>
          <cell r="H1841" t="str">
            <v>PARAISO Nº 2</v>
          </cell>
          <cell r="I1841" t="str">
            <v>PLANTA DE BENEFICIO</v>
          </cell>
          <cell r="J1841" t="str">
            <v>*110303&lt;br&gt;ICA-NASCA-EL INGENIO</v>
          </cell>
          <cell r="K1841" t="str">
            <v>*29&lt;br&gt;ARCHIVO</v>
          </cell>
          <cell r="L1841" t="str">
            <v>ABANDONO</v>
          </cell>
          <cell r="P1841" t="str">
            <v>USD</v>
          </cell>
        </row>
        <row r="1842">
          <cell r="A1842">
            <v>1585328</v>
          </cell>
          <cell r="B1842">
            <v>1382</v>
          </cell>
          <cell r="C1842" t="str">
            <v>DIA</v>
          </cell>
          <cell r="D1842">
            <v>38737</v>
          </cell>
          <cell r="E1842">
            <v>2006</v>
          </cell>
          <cell r="F1842">
            <v>1</v>
          </cell>
          <cell r="G1842" t="str">
            <v>COMPAÑIA MINERA PARAMOUNT S.A.C.</v>
          </cell>
          <cell r="H1842" t="str">
            <v>SURPE 10</v>
          </cell>
          <cell r="I1842" t="str">
            <v>SURPE 10</v>
          </cell>
          <cell r="J1842" t="str">
            <v>*050606&lt;br&gt;AYACUCHO-LUCANAS-CHIPAO</v>
          </cell>
          <cell r="K1842" t="str">
            <v>*47&lt;br&gt;PINEDO CESAR</v>
          </cell>
          <cell r="L1842" t="str">
            <v>APROBADO</v>
          </cell>
          <cell r="P1842" t="str">
            <v>USD</v>
          </cell>
        </row>
        <row r="1843">
          <cell r="A1843">
            <v>1306110</v>
          </cell>
          <cell r="B1843">
            <v>587</v>
          </cell>
          <cell r="C1843" t="str">
            <v>DIA</v>
          </cell>
          <cell r="D1843">
            <v>36899</v>
          </cell>
          <cell r="E1843">
            <v>2001</v>
          </cell>
          <cell r="F1843">
            <v>1</v>
          </cell>
          <cell r="G1843" t="str">
            <v>COMPAÑIA MINERA PINAYA S.A.</v>
          </cell>
          <cell r="H1843" t="str">
            <v>DON PEDRO 2000</v>
          </cell>
          <cell r="I1843" t="str">
            <v>DON PEDRO 2000</v>
          </cell>
          <cell r="J1843" t="str">
            <v>*210709&lt;br&gt;PUNO-LAMPA-SANTA LUCIA</v>
          </cell>
          <cell r="K1843" t="str">
            <v>*1&lt;br&gt;ACEVEDO FERNANDEZ ELIAS</v>
          </cell>
          <cell r="L1843" t="str">
            <v>CONCLUIDO</v>
          </cell>
          <cell r="P1843" t="str">
            <v>USD</v>
          </cell>
        </row>
        <row r="1844">
          <cell r="A1844">
            <v>1457897</v>
          </cell>
          <cell r="B1844">
            <v>1035</v>
          </cell>
          <cell r="C1844" t="str">
            <v>DIA</v>
          </cell>
          <cell r="D1844">
            <v>38061</v>
          </cell>
          <cell r="E1844">
            <v>2004</v>
          </cell>
          <cell r="F1844">
            <v>3</v>
          </cell>
          <cell r="G1844" t="str">
            <v>COMPAÑIA MINERA PLUTON S.A.C.</v>
          </cell>
          <cell r="H1844" t="str">
            <v>FEBOS</v>
          </cell>
          <cell r="I1844" t="str">
            <v>FEBOS</v>
          </cell>
          <cell r="J1844" t="str">
            <v>*150717&lt;br&gt;LIMA-HUAROCHIRI-SAN BARTOLOME</v>
          </cell>
          <cell r="K1844" t="str">
            <v>*8&lt;br&gt;BREÑA TORRES GRACIELA</v>
          </cell>
          <cell r="L1844" t="str">
            <v>APROBADO</v>
          </cell>
          <cell r="P1844" t="str">
            <v>USD</v>
          </cell>
        </row>
        <row r="1845">
          <cell r="A1845">
            <v>1512286</v>
          </cell>
          <cell r="B1845">
            <v>1205</v>
          </cell>
          <cell r="C1845" t="str">
            <v>DIA</v>
          </cell>
          <cell r="D1845">
            <v>38373</v>
          </cell>
          <cell r="E1845">
            <v>2005</v>
          </cell>
          <cell r="F1845">
            <v>1</v>
          </cell>
          <cell r="G1845" t="str">
            <v>COMPAÑIA MINERA PLUTON S.A.C.</v>
          </cell>
          <cell r="I1845" t="str">
            <v>FEBOS (AMPLIACION DE PLAZO)</v>
          </cell>
          <cell r="J1845" t="str">
            <v>*150717&lt;br&gt;LIMA-HUAROCHIRI-SAN BARTOLOME</v>
          </cell>
          <cell r="K1845" t="str">
            <v>*48&lt;br&gt;QUENALLATA ANA</v>
          </cell>
          <cell r="L1845" t="str">
            <v>IMPROCEDENTE&lt;br/&gt;NOTIFICADO A LA EMPRESA</v>
          </cell>
          <cell r="P1845" t="str">
            <v>USD</v>
          </cell>
        </row>
        <row r="1846">
          <cell r="A1846">
            <v>1377215</v>
          </cell>
          <cell r="B1846">
            <v>760</v>
          </cell>
          <cell r="C1846" t="str">
            <v>DIA</v>
          </cell>
          <cell r="D1846">
            <v>37476</v>
          </cell>
          <cell r="E1846">
            <v>2002</v>
          </cell>
          <cell r="F1846">
            <v>8</v>
          </cell>
          <cell r="G1846" t="str">
            <v>COMPAÑIA MINERA PODEROSA S.A.</v>
          </cell>
          <cell r="H1846" t="str">
            <v>U.E.A. EL EXTRAÑO</v>
          </cell>
          <cell r="I1846" t="str">
            <v>EL EXTRAÑO</v>
          </cell>
          <cell r="J1846" t="str">
            <v>*022005&lt;br&gt;ANCASH-YUNGAY-QUILLO</v>
          </cell>
          <cell r="K1846" t="str">
            <v>*57&lt;br&gt;SUAREZ JUAN</v>
          </cell>
          <cell r="L1846" t="str">
            <v>APROBADO</v>
          </cell>
          <cell r="P1846" t="str">
            <v>USD</v>
          </cell>
        </row>
        <row r="1847">
          <cell r="A1847">
            <v>2154009</v>
          </cell>
          <cell r="B1847">
            <v>2719</v>
          </cell>
          <cell r="C1847" t="str">
            <v>DIA</v>
          </cell>
          <cell r="D1847">
            <v>40905</v>
          </cell>
          <cell r="E1847">
            <v>2011</v>
          </cell>
          <cell r="F1847">
            <v>12</v>
          </cell>
          <cell r="G1847" t="str">
            <v>COMPAÑIA MINERA PODEROSA S.A.</v>
          </cell>
          <cell r="H1847" t="str">
            <v>MISQUICHILCA</v>
          </cell>
          <cell r="I1847" t="str">
            <v>MISQUICHILCA</v>
          </cell>
          <cell r="J1847" t="str">
            <v>*130303&lt;br&gt;LA LIBERTAD-BOLIVAR-CONDORMARCA</v>
          </cell>
          <cell r="K1847" t="str">
            <v>*128&lt;br&gt;ESTELA SILVA MELANIO,*218&lt;br&gt;BERROSPI GALINDO ROSA CATHERINE,*217&lt;br&gt;CASTELO MAMANCHURA GUSTAVO JAVIER,*180&lt;br&gt;RAMIREZ PALET ALDO</v>
          </cell>
          <cell r="L1847" t="str">
            <v>APROBADO&lt;br/&gt;NOTIFICADO A LA EMPRESA</v>
          </cell>
          <cell r="M1847" t="str">
            <v>ResDirec-0278-2012/MEM-AAM</v>
          </cell>
          <cell r="N1847" t="str">
            <v>03/09/2012</v>
          </cell>
          <cell r="O1847">
            <v>1000000</v>
          </cell>
          <cell r="P1847" t="str">
            <v>USD</v>
          </cell>
        </row>
        <row r="1848">
          <cell r="A1848">
            <v>2813433</v>
          </cell>
          <cell r="B1848">
            <v>7402</v>
          </cell>
          <cell r="C1848" t="str">
            <v>DIA</v>
          </cell>
          <cell r="D1848">
            <v>43231</v>
          </cell>
          <cell r="E1848">
            <v>2018</v>
          </cell>
          <cell r="F1848">
            <v>5</v>
          </cell>
          <cell r="G1848" t="str">
            <v>COMPAÑIA MINERA PODEROSA S.A.</v>
          </cell>
          <cell r="H1848" t="str">
            <v>LA LIMA</v>
          </cell>
          <cell r="I1848" t="str">
            <v>LA LIMA</v>
          </cell>
          <cell r="J1848" t="str">
            <v>*130809&lt;br&gt;LA LIBERTAD-PATAZ-PATAZ</v>
          </cell>
          <cell r="K1848" t="str">
            <v>*438&lt;br&gt;PEREYRA VALENCIA ELIZABETH,*660&lt;br&gt;PARDO BONIFAZ JIMMY FRANK,*618&lt;br&gt;BERROSPI GALINDO ROSA CATHERINE,*617&lt;br&gt;QUISPE CLEMENTE, KARLA BRIGHITT,*615&lt;br&gt;FIGUEROA REINOSO, LUIS ALBERTO,*606&lt;br&gt;Enrique Arturo  Quispez Herrera,*600&lt;br&gt;SANTIVAÑEZ SUAREZ, ZANDALEE IVETHE,*598&lt;br&gt;CERNA GARCÍA, ROXANA ERIKA,*597&lt;br&gt;CUELLAR JOAQUIN, MILAGROS IRENE,*581&lt;br&gt;ARENAS ESPINOZA,JULISSA,*525&lt;br&gt;QUISPE CLEMENTE, KARLA,*509&lt;br&gt;CRUZ LEDESMA, DEISY ROSALIA,*502&lt;br&gt;CERCEDO CAJAS DONNY LUCIA (APOYO)</v>
          </cell>
          <cell r="L1848" t="str">
            <v>APROBADO&lt;br/&gt;NOTIFICADO A LA EMPRESA</v>
          </cell>
          <cell r="M1848" t="str">
            <v>ResDirec-0039-2019/MEM-DGAAM</v>
          </cell>
          <cell r="N1848" t="str">
            <v>12/03/2019</v>
          </cell>
          <cell r="O1848">
            <v>46386</v>
          </cell>
          <cell r="P1848" t="str">
            <v>USD</v>
          </cell>
        </row>
        <row r="1849">
          <cell r="A1849">
            <v>1679139</v>
          </cell>
          <cell r="B1849">
            <v>1613</v>
          </cell>
          <cell r="C1849" t="str">
            <v>EIAsd</v>
          </cell>
          <cell r="D1849">
            <v>39169</v>
          </cell>
          <cell r="E1849">
            <v>2007</v>
          </cell>
          <cell r="F1849">
            <v>3</v>
          </cell>
          <cell r="G1849" t="str">
            <v>COMPAÑIA MINERA PODEROSA S.A.</v>
          </cell>
          <cell r="H1849" t="str">
            <v>PODEROSA</v>
          </cell>
          <cell r="I1849" t="str">
            <v>EXPLORACION REVOLCADERO</v>
          </cell>
          <cell r="J1849" t="str">
            <v>*130809&lt;br&gt;LA LIBERTAD-PATAZ-PATAZ</v>
          </cell>
          <cell r="K1849" t="str">
            <v>*39&lt;br&gt;ESPINOZA ARIAS REBECA</v>
          </cell>
          <cell r="L1849" t="str">
            <v>DESISTIDO</v>
          </cell>
          <cell r="P1849" t="str">
            <v>USD</v>
          </cell>
        </row>
        <row r="1850">
          <cell r="A1850">
            <v>1683437</v>
          </cell>
          <cell r="B1850">
            <v>1630</v>
          </cell>
          <cell r="C1850" t="str">
            <v>EIAsd</v>
          </cell>
          <cell r="D1850">
            <v>39188</v>
          </cell>
          <cell r="E1850">
            <v>2007</v>
          </cell>
          <cell r="F1850">
            <v>4</v>
          </cell>
          <cell r="G1850" t="str">
            <v>COMPAÑIA MINERA PODEROSA S.A.</v>
          </cell>
          <cell r="H1850" t="str">
            <v>PODEROSA</v>
          </cell>
          <cell r="I1850" t="str">
            <v>EXPLORACION ATAHUALPA</v>
          </cell>
          <cell r="J1850" t="str">
            <v>*130809&lt;br&gt;LA LIBERTAD-PATAZ-PATAZ</v>
          </cell>
          <cell r="K1850" t="str">
            <v>*39&lt;br&gt;ESPINOZA ARIAS REBECA</v>
          </cell>
          <cell r="L1850" t="str">
            <v>APROBADO&lt;br/&gt;NOTIFICADO A LA EMPRESA</v>
          </cell>
          <cell r="P1850" t="str">
            <v>USD</v>
          </cell>
        </row>
        <row r="1851">
          <cell r="A1851">
            <v>1744034</v>
          </cell>
          <cell r="B1851">
            <v>1771</v>
          </cell>
          <cell r="C1851" t="str">
            <v>EIAsd</v>
          </cell>
          <cell r="D1851">
            <v>39430</v>
          </cell>
          <cell r="E1851">
            <v>2007</v>
          </cell>
          <cell r="F1851">
            <v>12</v>
          </cell>
          <cell r="G1851" t="str">
            <v>COMPAÑIA MINERA PODEROSA S.A.</v>
          </cell>
          <cell r="H1851" t="str">
            <v>PLANTA SANTA MARIA I - PATAZ</v>
          </cell>
          <cell r="I1851" t="str">
            <v>TUNEL VIRGINIA</v>
          </cell>
          <cell r="J1851" t="str">
            <v>*130809&lt;br&gt;LA LIBERTAD-PATAZ-PATAZ</v>
          </cell>
          <cell r="K1851" t="str">
            <v>*12&lt;br&gt;DEL CASTILLO ALCANTARA AIME</v>
          </cell>
          <cell r="L1851" t="str">
            <v>APROBADO&lt;br/&gt;NOTIFICADO A LA EMPRESA</v>
          </cell>
          <cell r="P1851" t="str">
            <v>USD</v>
          </cell>
        </row>
        <row r="1852">
          <cell r="A1852">
            <v>2366022</v>
          </cell>
          <cell r="B1852">
            <v>2929</v>
          </cell>
          <cell r="C1852" t="str">
            <v>ITS</v>
          </cell>
          <cell r="D1852">
            <v>41677</v>
          </cell>
          <cell r="E1852">
            <v>2014</v>
          </cell>
          <cell r="F1852">
            <v>2</v>
          </cell>
          <cell r="G1852" t="str">
            <v>COMPAÑIA MINERA PODEROSA S.A.</v>
          </cell>
          <cell r="H1852" t="str">
            <v>PLANTA DE CIANURACION MARAÑON</v>
          </cell>
          <cell r="I1852" t="str">
            <v xml:space="preserve">DEPOSITO DE RELAVES ASNAPAMPA </v>
          </cell>
          <cell r="J1852" t="str">
            <v>*130809&lt;br&gt;LA LIBERTAD-PATAZ-PATAZ</v>
          </cell>
          <cell r="K1852" t="str">
            <v>*3&lt;br&gt;ALFARO LÓPEZ WUALTER,*263&lt;br&gt;PINEDO REA, PAOLA VANESSA,*257&lt;br&gt;MIRANDA UNCHUPAICO, JULIO EDUARDO,*249&lt;br&gt;MARRUFO CORDOVA, CARLO,*148&lt;br&gt;ROSALES GONZALES,LUIS,*10&lt;br&gt;CARRANZA VALDIVIESO JOSE</v>
          </cell>
          <cell r="L1852" t="str">
            <v>CONFORME&lt;br/&gt;NOTIFICADO A LA EMPRESA</v>
          </cell>
          <cell r="M1852" t="str">
            <v>ResDirec-0148-2014/MEM-DGAAM</v>
          </cell>
          <cell r="N1852" t="str">
            <v>26/03/2014</v>
          </cell>
          <cell r="O1852">
            <v>304549.26</v>
          </cell>
        </row>
        <row r="1853">
          <cell r="A1853">
            <v>2475202</v>
          </cell>
          <cell r="B1853">
            <v>3113</v>
          </cell>
          <cell r="C1853" t="str">
            <v>EIAsd</v>
          </cell>
          <cell r="D1853">
            <v>42055</v>
          </cell>
          <cell r="E1853">
            <v>2015</v>
          </cell>
          <cell r="F1853">
            <v>2</v>
          </cell>
          <cell r="G1853" t="str">
            <v>COMPAÑIA MINERA PODEROSA S.A.</v>
          </cell>
          <cell r="H1853" t="str">
            <v>SUYUBAMBA</v>
          </cell>
          <cell r="I1853" t="str">
            <v>PALCA</v>
          </cell>
          <cell r="J1853" t="str">
            <v>*130809&lt;br&gt;LA LIBERTAD-PATAZ-PATAZ,*130810&lt;br&gt;LA LIBERTAD-PATAZ-PIAS</v>
          </cell>
          <cell r="K1853" t="str">
            <v>*10&lt;br&gt;CARRANZA VALDIVIESO JOSE,*345&lt;br&gt;YUCRA ZELA, SONIA LISSET,*340&lt;br&gt;REYES UBILLUS ISMAEL,*331&lt;br&gt;SOSA RUIZ, EYMI DEL PILAR,*312&lt;br&gt;PINEDO REA PAOLA VANESSA,*310&lt;br&gt;ROSALES GONZALES LUIS ALBERTO,*301&lt;br&gt;DIAZ ALVAREZ, CHRISTIAN ENRIQUE,*300&lt;br&gt;CRUZ CORONEL, HUMBERTO,*295&lt;br&gt;DIAZ BERRIOS ABEL,*294&lt;br&gt;BEGGLO CACERES-OLAZO ADRIAN ,*290&lt;br&gt;TENORIO MUNAYLLA, FABIANA (APOYO),*288&lt;br&gt;RUESTA RUIZ, PEDRO,*220&lt;br&gt;VILLACORTA OLAZA MARCO ANTONIO,*188&lt;br&gt;PORTILLA CORNEJO MATEO,*181&lt;br&gt;LEON HUAMAN BETTY,*164&lt;br&gt;TREJO PANTOJA CYNTHIA</v>
          </cell>
          <cell r="L1853" t="str">
            <v>APROBADO&lt;br/&gt;NOTIFICADO A LA EMPRESA</v>
          </cell>
          <cell r="M1853" t="str">
            <v>ResDirec-0035-2016/MEM-DGAAM</v>
          </cell>
          <cell r="N1853" t="str">
            <v>29/01/2016</v>
          </cell>
          <cell r="O1853">
            <v>14882701.800000001</v>
          </cell>
          <cell r="P1853" t="str">
            <v>USD</v>
          </cell>
        </row>
        <row r="1854">
          <cell r="A1854">
            <v>2287203</v>
          </cell>
          <cell r="B1854">
            <v>3869</v>
          </cell>
          <cell r="C1854" t="str">
            <v>EIAsd</v>
          </cell>
          <cell r="D1854">
            <v>41393</v>
          </cell>
          <cell r="E1854">
            <v>2013</v>
          </cell>
          <cell r="F1854">
            <v>4</v>
          </cell>
          <cell r="G1854" t="str">
            <v>COMPAÑIA MINERA PODEROSA S.A.</v>
          </cell>
          <cell r="H1854" t="str">
            <v>MONTAÑITAS</v>
          </cell>
          <cell r="I1854" t="str">
            <v>MONTAÑITAS</v>
          </cell>
          <cell r="J1854" t="str">
            <v>*130805&lt;br&gt;LA LIBERTAD-PATAZ-HUAYLILLAS,*130807&lt;br&gt;LA LIBERTAD-PATAZ-ONGON</v>
          </cell>
          <cell r="K1854" t="str">
            <v>*128&lt;br&gt;ESTELA SILVA MELANIO,*347&lt;br&gt;TENORIO MALDONADO, MARIO,*346&lt;br&gt;TIPULA MAMANI, RICHARD JOHNSON,*310&lt;br&gt;ROSALES GONZALES LUIS ALBERTO,*295&lt;br&gt;DIAZ BERRIOS ABEL,*286&lt;br&gt;MIYASIRO LÓPEZ, MARÍA,*284&lt;br&gt;LINARES ALVARADO, JOSE LUIS,*243&lt;br&gt;NUÑEZ CANO, KATTERINA  (apoyo),*242&lt;br&gt;PASTRANA, MATEO,*241&lt;br&gt;TELLO ISLA, ANA CAROLINA,*227&lt;br&gt;BUSTAMANTE BECERRA JOSE LUIS,*186&lt;br&gt;LUCEN BUSTAMANTE MARIELENA,*183&lt;br&gt;ZZ_ANA02 (AQUINO ESPINOZA, PAVEL),*142&lt;br&gt;VELASQUEZ CONTRERAS ANNIE (APOYO)</v>
          </cell>
          <cell r="L1854" t="str">
            <v>APROBADO&lt;br/&gt;NOTIFICADO A LA EMPRESA</v>
          </cell>
          <cell r="M1854" t="str">
            <v>ResDirec-0155-2014/MEM-DGAAM</v>
          </cell>
          <cell r="N1854" t="str">
            <v>27/03/2014</v>
          </cell>
          <cell r="O1854">
            <v>20373519</v>
          </cell>
          <cell r="P1854" t="str">
            <v>USD</v>
          </cell>
        </row>
        <row r="1855">
          <cell r="A1855">
            <v>227396</v>
          </cell>
          <cell r="B1855">
            <v>4306</v>
          </cell>
          <cell r="C1855" t="str">
            <v>EIA</v>
          </cell>
          <cell r="D1855">
            <v>35087</v>
          </cell>
          <cell r="E1855">
            <v>1996</v>
          </cell>
          <cell r="F1855">
            <v>1</v>
          </cell>
          <cell r="G1855" t="str">
            <v>COMPAÑIA MINERA PODEROSA S.A.</v>
          </cell>
          <cell r="H1855" t="str">
            <v>PODEROSA</v>
          </cell>
          <cell r="I1855" t="str">
            <v>ESTUDIO GEOTÉCNICO DE ESTABILIDAD DE DEPOSITOS DE RELAVES</v>
          </cell>
          <cell r="J1855" t="str">
            <v>*130809&lt;br&gt;LA LIBERTAD-PATAZ-PATAZ</v>
          </cell>
          <cell r="K1855" t="str">
            <v>*29&lt;br&gt;ARCHIVO</v>
          </cell>
          <cell r="L1855" t="str">
            <v>APROBADO</v>
          </cell>
          <cell r="P1855" t="str">
            <v>USD</v>
          </cell>
        </row>
        <row r="1856">
          <cell r="A1856">
            <v>1114424</v>
          </cell>
          <cell r="B1856">
            <v>4350</v>
          </cell>
          <cell r="C1856" t="str">
            <v>EIA</v>
          </cell>
          <cell r="D1856">
            <v>35501</v>
          </cell>
          <cell r="E1856">
            <v>1997</v>
          </cell>
          <cell r="F1856">
            <v>3</v>
          </cell>
          <cell r="G1856" t="str">
            <v>COMPAÑIA MINERA PODEROSA S.A.</v>
          </cell>
          <cell r="H1856" t="str">
            <v>PODEROSA</v>
          </cell>
          <cell r="I1856" t="str">
            <v>PLANTA SANTA MARIA I</v>
          </cell>
          <cell r="J1856" t="str">
            <v>*130809&lt;br&gt;LA LIBERTAD-PATAZ-PATAZ</v>
          </cell>
          <cell r="K1856" t="str">
            <v>*29&lt;br&gt;ARCHIVO</v>
          </cell>
          <cell r="L1856" t="str">
            <v>APROBADO</v>
          </cell>
          <cell r="P1856" t="str">
            <v>USD</v>
          </cell>
        </row>
        <row r="1857">
          <cell r="A1857">
            <v>1217549</v>
          </cell>
          <cell r="B1857">
            <v>4403</v>
          </cell>
          <cell r="C1857" t="str">
            <v>EIA</v>
          </cell>
          <cell r="D1857">
            <v>36172</v>
          </cell>
          <cell r="E1857">
            <v>1999</v>
          </cell>
          <cell r="F1857">
            <v>1</v>
          </cell>
          <cell r="G1857" t="str">
            <v>COMPAÑIA MINERA PODEROSA S.A.</v>
          </cell>
          <cell r="H1857" t="str">
            <v>CONSUELO</v>
          </cell>
          <cell r="I1857" t="str">
            <v>EXPLOTACION DE MINERALES</v>
          </cell>
          <cell r="J1857" t="str">
            <v>*130809&lt;br&gt;LA LIBERTAD-PATAZ-PATAZ</v>
          </cell>
          <cell r="K1857" t="str">
            <v>*29&lt;br&gt;ARCHIVO</v>
          </cell>
          <cell r="L1857" t="str">
            <v>APROBADO</v>
          </cell>
          <cell r="P1857" t="str">
            <v>USD</v>
          </cell>
        </row>
        <row r="1858">
          <cell r="A1858">
            <v>1358566</v>
          </cell>
          <cell r="B1858">
            <v>4570</v>
          </cell>
          <cell r="C1858" t="str">
            <v>EIA</v>
          </cell>
          <cell r="D1858">
            <v>37351</v>
          </cell>
          <cell r="E1858">
            <v>2002</v>
          </cell>
          <cell r="F1858">
            <v>4</v>
          </cell>
          <cell r="G1858" t="str">
            <v>COMPAÑIA MINERA PODEROSA S.A.</v>
          </cell>
          <cell r="H1858" t="str">
            <v>PLANTA DE CIANURACION MARAÑON</v>
          </cell>
          <cell r="I1858" t="str">
            <v xml:space="preserve">DEPOSITO DE RELAVES ASNAPAMPA </v>
          </cell>
          <cell r="J1858" t="str">
            <v>*130809&lt;br&gt;LA LIBERTAD-PATAZ-PATAZ</v>
          </cell>
          <cell r="K1858" t="str">
            <v>*57&lt;br&gt;SUAREZ JUAN</v>
          </cell>
          <cell r="L1858" t="str">
            <v>APROBADO</v>
          </cell>
          <cell r="P1858" t="str">
            <v>USD</v>
          </cell>
        </row>
        <row r="1859">
          <cell r="A1859">
            <v>1689091</v>
          </cell>
          <cell r="B1859">
            <v>4794</v>
          </cell>
          <cell r="C1859" t="str">
            <v>EIA</v>
          </cell>
          <cell r="D1859">
            <v>39213</v>
          </cell>
          <cell r="E1859">
            <v>2007</v>
          </cell>
          <cell r="F1859">
            <v>5</v>
          </cell>
          <cell r="G1859" t="str">
            <v>COMPAÑIA MINERA PODEROSA S.A.</v>
          </cell>
          <cell r="H1859" t="str">
            <v>PODEROSA</v>
          </cell>
          <cell r="I1859" t="str">
            <v>IMPLEMENTACION DE PUNTOS DE MONITOREO</v>
          </cell>
          <cell r="J1859" t="str">
            <v>*130809&lt;br&gt;LA LIBERTAD-PATAZ-PATAZ</v>
          </cell>
          <cell r="K1859" t="str">
            <v>*12&lt;br&gt;DEL CASTILLO ALCANTARA AIME</v>
          </cell>
          <cell r="L1859" t="str">
            <v>DESISTIDO&lt;br/&gt;NOTIFICADO A LA EMPRESA</v>
          </cell>
          <cell r="P1859" t="str">
            <v>USD</v>
          </cell>
        </row>
        <row r="1860">
          <cell r="A1860">
            <v>1712084</v>
          </cell>
          <cell r="B1860">
            <v>4807</v>
          </cell>
          <cell r="C1860" t="str">
            <v>EIA</v>
          </cell>
          <cell r="D1860">
            <v>39303</v>
          </cell>
          <cell r="E1860">
            <v>2007</v>
          </cell>
          <cell r="F1860">
            <v>8</v>
          </cell>
          <cell r="G1860" t="str">
            <v>COMPAÑIA MINERA PODEROSA S.A.</v>
          </cell>
          <cell r="H1860" t="str">
            <v>PODEROSA</v>
          </cell>
          <cell r="I1860" t="str">
            <v>MODIFICACION PLAN DE MANEJO AMBIENTAL RESIDUOS SOLIDOS</v>
          </cell>
          <cell r="J1860" t="str">
            <v>*130809&lt;br&gt;LA LIBERTAD-PATAZ-PATAZ</v>
          </cell>
          <cell r="K1860" t="str">
            <v>*32&lt;br&gt;BALDEON WILBER</v>
          </cell>
          <cell r="L1860" t="str">
            <v>IMPROCEDENTE&lt;br/&gt;NOTIFICADO A LA EMPRESA</v>
          </cell>
          <cell r="P1860" t="str">
            <v>USD</v>
          </cell>
        </row>
        <row r="1861">
          <cell r="A1861">
            <v>1881894</v>
          </cell>
          <cell r="B1861">
            <v>4934</v>
          </cell>
          <cell r="C1861" t="str">
            <v>EIA</v>
          </cell>
          <cell r="D1861">
            <v>39939</v>
          </cell>
          <cell r="E1861">
            <v>2009</v>
          </cell>
          <cell r="F1861">
            <v>5</v>
          </cell>
          <cell r="G1861" t="str">
            <v>COMPAÑIA MINERA PODEROSA S.A.</v>
          </cell>
          <cell r="H1861" t="str">
            <v>PODEROSA</v>
          </cell>
          <cell r="I1861" t="str">
            <v xml:space="preserve">EIA PARA EL APROVECHAMIENTO HIDROENERGETICO DE LAS CUENCAS DE LOS RIOS          </v>
          </cell>
          <cell r="J1861" t="str">
            <v>*130809&lt;br&gt;LA LIBERTAD-PATAZ-PATAZ</v>
          </cell>
          <cell r="K1861" t="str">
            <v>*128&lt;br&gt;ESTELA SILVA MELANIO</v>
          </cell>
          <cell r="L1861" t="str">
            <v>APROBADO&lt;br/&gt;NOTIFICADO A LA EMPRESA</v>
          </cell>
          <cell r="P1861" t="str">
            <v>USD</v>
          </cell>
        </row>
        <row r="1862">
          <cell r="A1862">
            <v>1948255</v>
          </cell>
          <cell r="B1862">
            <v>4980</v>
          </cell>
          <cell r="C1862" t="str">
            <v>EIA</v>
          </cell>
          <cell r="D1862">
            <v>40163</v>
          </cell>
          <cell r="E1862">
            <v>2009</v>
          </cell>
          <cell r="F1862">
            <v>12</v>
          </cell>
          <cell r="G1862" t="str">
            <v>COMPAÑIA MINERA PODEROSA S.A.</v>
          </cell>
          <cell r="H1862" t="str">
            <v>PLANTA SANTA MARIA I - PATAZ</v>
          </cell>
          <cell r="I1862" t="str">
            <v>MODIFICACION DE LA PLANTA DE BENEFICIO SANTA MARIA I</v>
          </cell>
          <cell r="J1862" t="str">
            <v>*130809&lt;br&gt;LA LIBERTAD-PATAZ-PATAZ</v>
          </cell>
          <cell r="K1862" t="str">
            <v>*128&lt;br&gt;ESTELA SILVA MELANIO</v>
          </cell>
          <cell r="L1862" t="str">
            <v>APROBADO&lt;br/&gt;NOTIFICADO A LA EMPRESA</v>
          </cell>
          <cell r="P1862" t="str">
            <v>USD</v>
          </cell>
        </row>
        <row r="1863">
          <cell r="A1863">
            <v>2070700</v>
          </cell>
          <cell r="B1863">
            <v>5083</v>
          </cell>
          <cell r="C1863" t="str">
            <v>EIA</v>
          </cell>
          <cell r="D1863">
            <v>40596</v>
          </cell>
          <cell r="E1863">
            <v>2011</v>
          </cell>
          <cell r="F1863">
            <v>2</v>
          </cell>
          <cell r="G1863" t="str">
            <v>COMPAÑIA MINERA PODEROSA S.A.</v>
          </cell>
          <cell r="H1863" t="str">
            <v>PODEROSA</v>
          </cell>
          <cell r="I1863" t="str">
            <v>PLAN DE IMPLEMENTACION PARA EL CUMPLIMIENTO DE LMP - PODEROSA</v>
          </cell>
          <cell r="J1863" t="str">
            <v>*130809&lt;br&gt;LA LIBERTAD-PATAZ-PATAZ</v>
          </cell>
          <cell r="K1863" t="str">
            <v>*128&lt;br&gt;ESTELA SILVA MELANIO</v>
          </cell>
          <cell r="L1863" t="str">
            <v>IMPROCEDENTE&lt;br/&gt;NOTIFICADO A LA EMPRESA</v>
          </cell>
          <cell r="P1863" t="str">
            <v>USD</v>
          </cell>
        </row>
        <row r="1864">
          <cell r="A1864">
            <v>2144807</v>
          </cell>
          <cell r="B1864">
            <v>5139</v>
          </cell>
          <cell r="C1864" t="str">
            <v>EIA</v>
          </cell>
          <cell r="D1864">
            <v>40865</v>
          </cell>
          <cell r="E1864">
            <v>2011</v>
          </cell>
          <cell r="F1864">
            <v>11</v>
          </cell>
          <cell r="G1864" t="str">
            <v>COMPAÑIA MINERA PODEROSA S.A.</v>
          </cell>
          <cell r="H1864" t="str">
            <v>PLANTA SANTA MARIA I - PATAZ</v>
          </cell>
          <cell r="I1864" t="str">
            <v>EIA ACTIVIDADES MINERAS Y AMPLIACION DE LA PLANTA DE BENEFICIO SANTA MARIA</v>
          </cell>
          <cell r="J1864" t="str">
            <v>*130809&lt;br&gt;LA LIBERTAD-PATAZ-PATAZ</v>
          </cell>
          <cell r="K1864" t="str">
            <v>*128&lt;br&gt;ESTELA SILVA MELANIO</v>
          </cell>
          <cell r="L1864" t="str">
            <v>APROBADO&lt;br/&gt;NOTIFICADO A LA EMPRESA</v>
          </cell>
          <cell r="M1864" t="str">
            <v>ResDirec-0583-2014/MEM-DGAAM</v>
          </cell>
          <cell r="N1864" t="str">
            <v>28/11/2014</v>
          </cell>
          <cell r="P1864" t="str">
            <v>USD</v>
          </cell>
        </row>
        <row r="1865">
          <cell r="A1865">
            <v>2431483</v>
          </cell>
          <cell r="B1865">
            <v>5139</v>
          </cell>
          <cell r="C1865" t="str">
            <v>ITS</v>
          </cell>
          <cell r="D1865">
            <v>41894</v>
          </cell>
          <cell r="E1865">
            <v>2014</v>
          </cell>
          <cell r="F1865">
            <v>9</v>
          </cell>
          <cell r="G1865" t="str">
            <v>COMPAÑIA MINERA PODEROSA S.A.</v>
          </cell>
          <cell r="H1865" t="str">
            <v>PLANTA SANTA MARIA I - PATAZ</v>
          </cell>
          <cell r="I1865" t="str">
            <v>EIA ACTIVIDADES MINERAS Y AMPLIACION DE LA PLANTA DE BENEFICIO SANTA MARIA</v>
          </cell>
          <cell r="J1865" t="str">
            <v>*130809&lt;br&gt;LA LIBERTAD-PATAZ-PATAZ</v>
          </cell>
          <cell r="K1865" t="str">
            <v>*10&lt;br&gt;CARRANZA VALDIVIESO JOSE,*306&lt;br&gt;MIRANDA UNCHUPAICO, JULIO (APOYO),*300&lt;br&gt;CRUZ CORONEL, HUMBERTO,*288&lt;br&gt;RUESTA RUIZ, PEDRO,*283&lt;br&gt;YUCRA ZELA, SONIA,*257&lt;br&gt;MIRANDA UNCHUPAICO, JULIO EDUARDO,*181&lt;br&gt;LEON HUAMAN BETTY,*164&lt;br&gt;TREJO PANTOJA CYNTHIA,*25&lt;br&gt;PRADO VELASQUEZ ALFONSO</v>
          </cell>
          <cell r="L1865" t="str">
            <v>CONFORME&lt;br/&gt;NOTIFICADO A LA EMPRESA</v>
          </cell>
          <cell r="M1865" t="str">
            <v>ResDirec-0583-2014/MEM-DGAAM</v>
          </cell>
          <cell r="N1865" t="str">
            <v>28/11/2014</v>
          </cell>
          <cell r="O1865">
            <v>310979.63</v>
          </cell>
        </row>
        <row r="1866">
          <cell r="A1866">
            <v>2212926</v>
          </cell>
          <cell r="B1866">
            <v>5174</v>
          </cell>
          <cell r="C1866" t="str">
            <v>EIA</v>
          </cell>
          <cell r="D1866">
            <v>41103</v>
          </cell>
          <cell r="E1866">
            <v>2012</v>
          </cell>
          <cell r="F1866">
            <v>7</v>
          </cell>
          <cell r="G1866" t="str">
            <v>COMPAÑIA MINERA PODEROSA S.A.</v>
          </cell>
          <cell r="H1866" t="str">
            <v>PLANTA DE CIANURACION MARAÑON</v>
          </cell>
          <cell r="I1866" t="str">
            <v>AMPLIACION DE LAS OPERACIONES MINERAS Y PLANTA DE BENEFICIO MARAÑON A 800 TMD</v>
          </cell>
          <cell r="J1866" t="str">
            <v>*130809&lt;br&gt;LA LIBERTAD-PATAZ-PATAZ</v>
          </cell>
          <cell r="K1866" t="str">
            <v>*10&lt;br&gt;CARRANZA VALDIVIESO JOSE</v>
          </cell>
          <cell r="L1866" t="str">
            <v>DESISTIDO&lt;br/&gt;NOTIFICADO A LA EMPRESA</v>
          </cell>
          <cell r="P1866" t="str">
            <v>USD</v>
          </cell>
        </row>
        <row r="1867">
          <cell r="A1867">
            <v>2225716</v>
          </cell>
          <cell r="B1867">
            <v>5221</v>
          </cell>
          <cell r="C1867" t="str">
            <v>EIA</v>
          </cell>
          <cell r="D1867">
            <v>41155</v>
          </cell>
          <cell r="E1867">
            <v>2012</v>
          </cell>
          <cell r="F1867">
            <v>9</v>
          </cell>
          <cell r="G1867" t="str">
            <v>COMPAÑIA MINERA PODEROSA S.A.</v>
          </cell>
          <cell r="H1867" t="str">
            <v>PODEROSA</v>
          </cell>
          <cell r="I1867" t="str">
            <v>PLAN INTEGRAL UNIDAD PODEROSA</v>
          </cell>
          <cell r="J1867" t="str">
            <v>*130809&lt;br&gt;LA LIBERTAD-PATAZ-PATAZ</v>
          </cell>
          <cell r="K1867" t="str">
            <v>*128&lt;br&gt;ESTELA SILVA MELANIO</v>
          </cell>
          <cell r="L1867" t="str">
            <v>OBSERVADO&lt;br/&gt;NOTIFICADO A LA EMPRESA</v>
          </cell>
          <cell r="P1867" t="str">
            <v>USD</v>
          </cell>
        </row>
        <row r="1868">
          <cell r="A1868">
            <v>2253498</v>
          </cell>
          <cell r="B1868">
            <v>5251</v>
          </cell>
          <cell r="C1868" t="str">
            <v>EIA</v>
          </cell>
          <cell r="D1868">
            <v>41257</v>
          </cell>
          <cell r="E1868">
            <v>2012</v>
          </cell>
          <cell r="F1868">
            <v>12</v>
          </cell>
          <cell r="G1868" t="str">
            <v>COMPAÑIA MINERA PODEROSA S.A.</v>
          </cell>
          <cell r="H1868" t="str">
            <v>PLANTA DE CIANURACION MARAÑON</v>
          </cell>
          <cell r="I1868" t="str">
            <v>AMPLIACION DE LAS OPERACIONES MINERAS Y PLANTA DE BENEFICIO MARAÑON A 800 TMD</v>
          </cell>
          <cell r="J1868" t="str">
            <v>*130809&lt;br&gt;LA LIBERTAD-PATAZ-PATAZ</v>
          </cell>
          <cell r="K1868" t="str">
            <v>*10&lt;br&gt;CARRANZA VALDIVIESO JOSE</v>
          </cell>
          <cell r="L1868" t="str">
            <v>APROBADO&lt;br/&gt;NOTIFICADO A LA EMPRESA</v>
          </cell>
          <cell r="M1868" t="str">
            <v>ResDirec-0632-2014/MEM-DGAAM</v>
          </cell>
          <cell r="N1868" t="str">
            <v>31/12/2014</v>
          </cell>
          <cell r="P1868" t="str">
            <v>USD</v>
          </cell>
        </row>
        <row r="1869">
          <cell r="A1869">
            <v>2452111</v>
          </cell>
          <cell r="B1869">
            <v>5251</v>
          </cell>
          <cell r="C1869" t="str">
            <v>ITS</v>
          </cell>
          <cell r="D1869">
            <v>41969</v>
          </cell>
          <cell r="E1869">
            <v>2014</v>
          </cell>
          <cell r="F1869">
            <v>11</v>
          </cell>
          <cell r="G1869" t="str">
            <v>COMPAÑIA MINERA PODEROSA S.A.</v>
          </cell>
          <cell r="H1869" t="str">
            <v>PLANTA DE CIANURACION MARAÑON</v>
          </cell>
          <cell r="I1869" t="str">
            <v>AMPLIACION DE LAS OPERACIONES MINERAS Y PLANTA DE BENEFICIO MARA¿N A 800 TMD</v>
          </cell>
          <cell r="J1869" t="str">
            <v>*130908&lt;br&gt;LA LIBERTAD-SANCHEZ CARRION-SARTIMBAMBA,*130809&lt;br&gt;LA LIBERTAD-PATAZ-PATAZ,*130903&lt;br&gt;LA LIBERTAD-SANCHEZ CARRION-COCHORCO</v>
          </cell>
          <cell r="K1869" t="str">
            <v>*10&lt;br&gt;CARRANZA VALDIVIESO JOSE,*312&lt;br&gt;PINEDO REA PAOLA VANESSA,*300&lt;br&gt;CRUZ CORONEL, HUMBERTO,*290&lt;br&gt;TENORIO MUNAYLLA, FABIANA (APOYO),*288&lt;br&gt;RUESTA RUIZ, PEDRO,*164&lt;br&gt;TREJO PANTOJA CYNTHIA,*25&lt;br&gt;PRADO VELASQUEZ ALFONSO</v>
          </cell>
          <cell r="L1869" t="str">
            <v>CONFORME&lt;br/&gt;NOTIFICADO A LA EMPRESA</v>
          </cell>
          <cell r="M1869" t="str">
            <v>ResDirec-0632-2014/MEM-DGAAM</v>
          </cell>
          <cell r="N1869" t="str">
            <v>31/12/2014</v>
          </cell>
          <cell r="O1869">
            <v>146173.19</v>
          </cell>
        </row>
        <row r="1870">
          <cell r="A1870">
            <v>2452671</v>
          </cell>
          <cell r="B1870">
            <v>5568</v>
          </cell>
          <cell r="C1870" t="str">
            <v>EIA-d</v>
          </cell>
          <cell r="D1870">
            <v>41971</v>
          </cell>
          <cell r="E1870">
            <v>2014</v>
          </cell>
          <cell r="F1870">
            <v>11</v>
          </cell>
          <cell r="G1870" t="str">
            <v>COMPAÑIA MINERA PODEROSA S.A.</v>
          </cell>
          <cell r="H1870" t="str">
            <v>PODEROSA</v>
          </cell>
          <cell r="I1870" t="str">
            <v>MEIA PARA EL APROVECHAMIENTO HIDROENERGETICO DE LAS CUENCAS</v>
          </cell>
          <cell r="K1870" t="str">
            <v>*10&lt;br&gt;CARRANZA VALDIVIESO JOSE,*312&lt;br&gt;PINEDO REA PAOLA VANESSA,*181&lt;br&gt;LEON HUAMAN BETTY,*164&lt;br&gt;TREJO PANTOJA CYNTHIA,*25&lt;br&gt;PRADO VELASQUEZ ALFONSO</v>
          </cell>
          <cell r="L1870" t="str">
            <v>APROBADO</v>
          </cell>
          <cell r="P1870" t="str">
            <v>USD</v>
          </cell>
        </row>
        <row r="1871">
          <cell r="A1871">
            <v>2470308</v>
          </cell>
          <cell r="B1871">
            <v>5649</v>
          </cell>
          <cell r="C1871" t="str">
            <v>EIA-d</v>
          </cell>
          <cell r="D1871">
            <v>42039</v>
          </cell>
          <cell r="E1871">
            <v>2015</v>
          </cell>
          <cell r="F1871">
            <v>2</v>
          </cell>
          <cell r="G1871" t="str">
            <v>COMPAÑIA MINERA PODEROSA S.A.</v>
          </cell>
          <cell r="H1871" t="str">
            <v>PLANTA SANTA MARIA I - PATAZ</v>
          </cell>
          <cell r="I1871" t="str">
            <v>MEIA DE AMPLIACIÓN DE OPERACIONES MINERAS Y PB SANTA MARIA</v>
          </cell>
          <cell r="K1871" t="str">
            <v>*10&lt;br&gt;CARRANZA VALDIVIESO JOSE,*346&lt;br&gt;TIPULA MAMANI, RICHARD JOHNSON,*345&lt;br&gt;YUCRA ZELA, SONIA LISSET,*306&lt;br&gt;MIRANDA UNCHUPAICO, JULIO (APOYO),*290&lt;br&gt;TENORIO MUNAYLLA, FABIANA (APOYO),*181&lt;br&gt;LEON HUAMAN BETTY,*164&lt;br&gt;TREJO PANTOJA CYNTHIA</v>
          </cell>
          <cell r="L1871" t="str">
            <v>APROBADO</v>
          </cell>
          <cell r="P1871" t="str">
            <v>USD</v>
          </cell>
        </row>
        <row r="1872">
          <cell r="A1872">
            <v>2480022</v>
          </cell>
          <cell r="B1872">
            <v>5720</v>
          </cell>
          <cell r="C1872" t="str">
            <v>ITS</v>
          </cell>
          <cell r="D1872">
            <v>42073</v>
          </cell>
          <cell r="E1872">
            <v>2015</v>
          </cell>
          <cell r="F1872">
            <v>3</v>
          </cell>
          <cell r="G1872" t="str">
            <v>COMPAÑIA MINERA PODEROSA S.A.</v>
          </cell>
          <cell r="H1872" t="str">
            <v>PLANTA SANTA MARIA I - PATAZ</v>
          </cell>
          <cell r="I1872" t="str">
            <v>2doITS - EIA ACTIVIDADES MINERAS Y AMPLIACION DE LA PLANTA DE BENEFICIO SANTA MARIA</v>
          </cell>
          <cell r="J1872" t="str">
            <v>*130809&lt;br&gt;LA LIBERTAD-PATAZ-PATAZ</v>
          </cell>
          <cell r="K1872" t="str">
            <v>*2&lt;br&gt;ACOSTA ARCE MICHAEL,*313&lt;br&gt;LOPEZ FLORES, ROSSANA,*307&lt;br&gt;PEREZ SOLIS, EVELYN ENA,*288&lt;br&gt;RUESTA RUIZ, PEDRO,*221&lt;br&gt;SANGA YAMPASI WILSON WILFREDO,*219&lt;br&gt;HUARINO CHURA LUIS ANTONIO,*3&lt;br&gt;ALFARO LÓPEZ WUALTER</v>
          </cell>
          <cell r="L1872" t="str">
            <v>CONFORME&lt;br/&gt;NOTIFICADO A LA EMPRESA</v>
          </cell>
          <cell r="M1872" t="str">
            <v>ResDirec-0246-2015/MEM-DGAAM</v>
          </cell>
          <cell r="N1872" t="str">
            <v>16/06/2015</v>
          </cell>
          <cell r="O1872">
            <v>3961260.63</v>
          </cell>
        </row>
        <row r="1873">
          <cell r="A1873">
            <v>2527257</v>
          </cell>
          <cell r="B1873">
            <v>5917</v>
          </cell>
          <cell r="C1873" t="str">
            <v>ITS</v>
          </cell>
          <cell r="D1873">
            <v>42230</v>
          </cell>
          <cell r="E1873">
            <v>2015</v>
          </cell>
          <cell r="F1873">
            <v>8</v>
          </cell>
          <cell r="G1873" t="str">
            <v>COMPAÑIA MINERA PODEROSA S.A.</v>
          </cell>
          <cell r="H1873" t="str">
            <v>PLANTA DE CIANURACION MARAÑON</v>
          </cell>
          <cell r="I1873" t="str">
            <v>AMPLIACION DE LAS OPERACIONES MINERAS Y PLANTA DE BENEFICIO MARA¿N A 800 TMD</v>
          </cell>
          <cell r="J1873" t="str">
            <v>*130908&lt;br&gt;LA LIBERTAD-SANCHEZ CARRION-SARTIMBAMBA,*130809&lt;br&gt;LA LIBERTAD-PATAZ-PATAZ,*130903&lt;br&gt;LA LIBERTAD-SANCHEZ CARRION-COCHORCO</v>
          </cell>
          <cell r="K1873" t="str">
            <v>*164&lt;br&gt;TREJO PANTOJA CYNTHIA,*345&lt;br&gt;YUCRA ZELA, SONIA LISSET,*331&lt;br&gt;SOSA RUIZ, EYMI DEL PILAR,*312&lt;br&gt;PINEDO REA PAOLA VANESSA,*181&lt;br&gt;LEON HUAMAN BETTY</v>
          </cell>
          <cell r="L1873" t="str">
            <v>CONFORME&lt;br/&gt;NOTIFICADO A LA EMPRESA</v>
          </cell>
          <cell r="M1873" t="str">
            <v>ResDirec-0461-2015/MEM-DGAAM</v>
          </cell>
          <cell r="N1873" t="str">
            <v>26/11/2015</v>
          </cell>
          <cell r="O1873">
            <v>777857</v>
          </cell>
        </row>
        <row r="1874">
          <cell r="A1874">
            <v>2563914</v>
          </cell>
          <cell r="B1874">
            <v>5979</v>
          </cell>
          <cell r="C1874" t="str">
            <v>EIA-d</v>
          </cell>
          <cell r="D1874">
            <v>42362</v>
          </cell>
          <cell r="E1874">
            <v>2015</v>
          </cell>
          <cell r="F1874">
            <v>12</v>
          </cell>
          <cell r="G1874" t="str">
            <v>COMPAÑIA MINERA PODEROSA S.A.</v>
          </cell>
          <cell r="H1874" t="str">
            <v>PODEROSA</v>
          </cell>
          <cell r="I1874" t="str">
            <v>MODIF. EIA APROV. HIDROENERGETICO CUENCAS LAVASEN Y QUISHUAR</v>
          </cell>
          <cell r="J1874" t="str">
            <v>*130303&lt;br&gt;LA LIBERTAD-BOLIVAR-CONDORMARCA,*130907&lt;br&gt;LA LIBERTAD-SANCHEZ CARRION-SARIN,*130904&lt;br&gt;LA LIBERTAD-SANCHEZ CARRION-CURGOS,*130903&lt;br&gt;LA LIBERTAD-SANCHEZ CARRION-COCHORCO,*130902&lt;br&gt;LA LIBERTAD-SANCHEZ CARRION-CHUGAY,*130901&lt;br&gt;LA LIBERTAD-SANCHEZ CARRION-HUAMACHUCO,*130809&lt;br&gt;LA LIBERTAD-PATAZ-PATAZ</v>
          </cell>
          <cell r="K1874" t="str">
            <v>*25&lt;br&gt;PRADO VELASQUEZ ALFONSO,*524&lt;br&gt;ZAMORA  RIOS, LESLY,*502&lt;br&gt;CERCEDO CAJAS DONNY LUCIA (APOYO),*438&lt;br&gt;PEREYRA VALENCIA ELIZABETH,*345&lt;br&gt;YUCRA ZELA, SONIA LISSET,*220&lt;br&gt;VILLACORTA OLAZA MARCO ANTONIO,*181&lt;br&gt;LEON HUAMAN BETTY,*164&lt;br&gt;TREJO PANTOJA CYNTHIA</v>
          </cell>
          <cell r="L1874" t="str">
            <v>APROBADO&lt;br/&gt;NOTIFICADO A LA EMPRESA</v>
          </cell>
          <cell r="M1874" t="str">
            <v>ResDirec-0251-2017/MEM-DGAAM</v>
          </cell>
          <cell r="N1874" t="str">
            <v>12/09/2017</v>
          </cell>
          <cell r="O1874">
            <v>43318574</v>
          </cell>
          <cell r="P1874" t="str">
            <v>USD</v>
          </cell>
        </row>
        <row r="1875">
          <cell r="A1875">
            <v>1626471</v>
          </cell>
          <cell r="B1875">
            <v>6334</v>
          </cell>
          <cell r="C1875" t="str">
            <v>PC</v>
          </cell>
          <cell r="D1875">
            <v>38945</v>
          </cell>
          <cell r="E1875">
            <v>2006</v>
          </cell>
          <cell r="F1875">
            <v>8</v>
          </cell>
          <cell r="G1875" t="str">
            <v>COMPAÑIA MINERA PODEROSA S.A.</v>
          </cell>
          <cell r="H1875" t="str">
            <v>PODEROSA</v>
          </cell>
          <cell r="J1875" t="str">
            <v>*130809&lt;br&gt;LA LIBERTAD-PATAZ-PATAZ</v>
          </cell>
          <cell r="K1875" t="str">
            <v>*13&lt;br&gt;DOLORES CAMONES SANTIAGO</v>
          </cell>
          <cell r="L1875" t="str">
            <v>APROBADO&lt;br/&gt;NOTIFICADO A LA EMPRESA</v>
          </cell>
          <cell r="P1875" t="str">
            <v>USD</v>
          </cell>
        </row>
        <row r="1876">
          <cell r="A1876">
            <v>2054874</v>
          </cell>
          <cell r="B1876">
            <v>6477</v>
          </cell>
          <cell r="C1876" t="str">
            <v>PC</v>
          </cell>
          <cell r="D1876">
            <v>40546</v>
          </cell>
          <cell r="E1876">
            <v>2011</v>
          </cell>
          <cell r="F1876">
            <v>1</v>
          </cell>
          <cell r="G1876" t="str">
            <v>COMPAÑIA MINERA PODEROSA S.A.</v>
          </cell>
          <cell r="H1876" t="str">
            <v>PODEROSA</v>
          </cell>
          <cell r="I1876" t="str">
            <v>MODIFICACION DE CRONOGRMA FINANCIERO DEL PLAN DE CIERRE</v>
          </cell>
          <cell r="J1876" t="str">
            <v>*130809&lt;br&gt;LA LIBERTAD-PATAZ-PATAZ</v>
          </cell>
          <cell r="K1876" t="str">
            <v>*13&lt;br&gt;DOLORES CAMONES SANTIAGO</v>
          </cell>
          <cell r="L1876" t="str">
            <v>APROBADO&lt;br/&gt;NOTIFICADO A LA EMPRESA</v>
          </cell>
          <cell r="P1876" t="str">
            <v>USD</v>
          </cell>
        </row>
        <row r="1877">
          <cell r="A1877">
            <v>2284071</v>
          </cell>
          <cell r="B1877">
            <v>6631</v>
          </cell>
          <cell r="C1877" t="str">
            <v>PC</v>
          </cell>
          <cell r="D1877">
            <v>41379</v>
          </cell>
          <cell r="E1877">
            <v>2013</v>
          </cell>
          <cell r="F1877">
            <v>4</v>
          </cell>
          <cell r="G1877" t="str">
            <v>COMPAÑIA MINERA PODEROSA S.A.</v>
          </cell>
          <cell r="H1877" t="str">
            <v>PODEROSA</v>
          </cell>
          <cell r="I1877" t="str">
            <v>ACTUALIZACION DE PLAN DE CIERRE PODEROSA</v>
          </cell>
          <cell r="J1877" t="str">
            <v>*130809&lt;br&gt;LA LIBERTAD-PATAZ-PATAZ</v>
          </cell>
          <cell r="K1877" t="str">
            <v>*128&lt;br&gt;ESTELA SILVA MELANIO</v>
          </cell>
          <cell r="L1877" t="str">
            <v>APROBADO&lt;br/&gt;NOTIFICADO A LA EMPRESA</v>
          </cell>
          <cell r="M1877" t="str">
            <v>ResDirec-0267-2017/MEM-DGAAM</v>
          </cell>
          <cell r="N1877" t="str">
            <v>22/09/2017</v>
          </cell>
          <cell r="P1877" t="str">
            <v>USD</v>
          </cell>
        </row>
        <row r="1878">
          <cell r="A1878">
            <v>2548201</v>
          </cell>
          <cell r="B1878">
            <v>6780</v>
          </cell>
          <cell r="C1878" t="str">
            <v>PC</v>
          </cell>
          <cell r="D1878">
            <v>42307</v>
          </cell>
          <cell r="E1878">
            <v>2015</v>
          </cell>
          <cell r="F1878">
            <v>10</v>
          </cell>
          <cell r="G1878" t="str">
            <v>COMPAÑIA MINERA PODEROSA S.A.</v>
          </cell>
          <cell r="H1878" t="str">
            <v>PODEROSA</v>
          </cell>
          <cell r="I1878" t="str">
            <v>SEGUNDA MODIFICACION DEL PLAN DE CIERRE DE LA UNIDAD MINERA PODEROSA</v>
          </cell>
          <cell r="J1878" t="str">
            <v>*130809&lt;br&gt;LA LIBERTAD-PATAZ-PATAZ</v>
          </cell>
          <cell r="K1878" t="str">
            <v>*24&lt;br&gt;PORTILLA CORNEJO MATEO</v>
          </cell>
          <cell r="L1878" t="str">
            <v>APROBADO</v>
          </cell>
          <cell r="P1878" t="str">
            <v>USD</v>
          </cell>
        </row>
        <row r="1879">
          <cell r="A1879" t="str">
            <v>04242-2016</v>
          </cell>
          <cell r="B1879">
            <v>6932</v>
          </cell>
          <cell r="C1879" t="str">
            <v>EIA-d</v>
          </cell>
          <cell r="D1879">
            <v>42732</v>
          </cell>
          <cell r="E1879">
            <v>2016</v>
          </cell>
          <cell r="F1879">
            <v>12</v>
          </cell>
          <cell r="G1879" t="str">
            <v>COMPAÑIA MINERA PODEROSA S.A.</v>
          </cell>
          <cell r="H1879" t="str">
            <v>PODEROSA</v>
          </cell>
          <cell r="I1879" t="str">
            <v xml:space="preserve">MEIA AMPLIACIÓN OPERACIONES MINERAS Y PB STA MARIA A 1000TM </v>
          </cell>
          <cell r="J1879" t="str">
            <v>*130809&lt;br&gt;LA LIBERTAD-PATAZ-PATAZ</v>
          </cell>
          <cell r="K1879" t="str">
            <v>*381&lt;br&gt;ZZ_SENACE MILLONES VARGAS, CESAR AUGUSTO,*479&lt;br&gt;ZZ_SENACE  BORJAS ALCANTARA, DAVID VICTOR,*478&lt;br&gt;ZZ_SENACE BENAVENTE SILVA, KURLANT YUSSEIN,*432&lt;br&gt;ZZ_SENACE VARGAS-MACH, MARTHA YACKELINE ,*416&lt;br&gt;ZZ_SENACE BREÑA TORRES, MILVA GRACIELA,*415&lt;br&gt;ZZ_SENACE BEATRIZ HUAMANI PAUCCARA,*414&lt;br&gt;ZZ_SENACE LUCEN BUSTAMANTE, MARIELENA NEREYDA,*413&lt;br&gt;ZZ_SENACE ATARAMA MORI,DANNY EDUARDO,*382&lt;br&gt;ZZ_SENACE PÉREZ NUÑEZ, FABIÁN</v>
          </cell>
          <cell r="L1879" t="str">
            <v>APROBADO&lt;br/&gt;NOTIFICADO A LA EMPRESA</v>
          </cell>
          <cell r="O1879">
            <v>113682231</v>
          </cell>
          <cell r="P1879" t="str">
            <v>USD</v>
          </cell>
        </row>
        <row r="1880">
          <cell r="A1880" t="str">
            <v>00714-2017</v>
          </cell>
          <cell r="B1880">
            <v>7049</v>
          </cell>
          <cell r="C1880" t="str">
            <v>EIA-d</v>
          </cell>
          <cell r="D1880">
            <v>42783</v>
          </cell>
          <cell r="E1880">
            <v>2017</v>
          </cell>
          <cell r="F1880">
            <v>2</v>
          </cell>
          <cell r="G1880" t="str">
            <v>COMPAÑIA MINERA PODEROSA S.A.</v>
          </cell>
          <cell r="H1880" t="str">
            <v>PLANTA DE CIANURACION MARAÑON</v>
          </cell>
          <cell r="I1880" t="str">
            <v>MODIFICACIÓN DEL EIA AMPLIACION DE LAS OPERACIONES MINERAS Y PLANTA DE BENEFICIO MARAÑON A 800 TMD</v>
          </cell>
          <cell r="K1880" t="str">
            <v>*382&lt;br&gt;ZZ_SENACE PÉREZ NUÑEZ, FABIÁN,*489&lt;br&gt;ZZ_SENACE TREJO PANTOJA, CYNTHIA KELLY,*487&lt;br&gt;ZZ_SENACE SILVA ELIZALDE, ARTURO,*485&lt;br&gt;ZZ_SENACE PARAVECINO SANTIAGO, MARILU,*483&lt;br&gt;ZZ_SENACE MOYA SULCA, CARLOS EDUARDO,*479&lt;br&gt;ZZ_SENACE  BORJAS ALCANTARA, DAVID VICTOR,*478&lt;br&gt;ZZ_SENACE BENAVENTE SILVA, KURLANT YUSSEIN,*416&lt;br&gt;ZZ_SENACE BREÑA TORRES, MILVA GRACIELA,*413&lt;br&gt;ZZ_SENACE ATARAMA MORI,DANNY EDUARDO,*391&lt;br&gt;ZZ_SENACE MARTEL GORA, MIGUEL</v>
          </cell>
          <cell r="L1880" t="str">
            <v>APROBADO</v>
          </cell>
          <cell r="O1880">
            <v>24764954</v>
          </cell>
          <cell r="P1880" t="str">
            <v>USD</v>
          </cell>
        </row>
        <row r="1881">
          <cell r="A1881">
            <v>3094786</v>
          </cell>
          <cell r="B1881">
            <v>7392</v>
          </cell>
          <cell r="C1881" t="str">
            <v>ITS</v>
          </cell>
          <cell r="D1881">
            <v>44152</v>
          </cell>
          <cell r="E1881">
            <v>2020</v>
          </cell>
          <cell r="F1881">
            <v>11</v>
          </cell>
          <cell r="G1881" t="str">
            <v>COMPAÑIA MINERA PODEROSA S.A.</v>
          </cell>
          <cell r="I1881" t="str">
            <v>MONTAÑITAS</v>
          </cell>
          <cell r="J1881" t="str">
            <v>*130807&lt;br&gt;LA LIBERTAD-PATAZ-ONGON,*130805&lt;br&gt;LA LIBERTAD-PATAZ-HUAYLILLAS</v>
          </cell>
          <cell r="K1881" t="str">
            <v>*597&lt;br&gt;CUELLAR JOAQUIN, MILAGROS IRENE,*684&lt;br&gt;MARTEL GORA MIGUEL LUIS,*670&lt;br&gt;QUISPE HUAMAN JORGE LUIS,*618&lt;br&gt;BERROSPI GALINDO ROSA CATHERINE,*617&lt;br&gt;QUISPE CLEMENTE, KARLA BRIGHITT</v>
          </cell>
          <cell r="L1881" t="str">
            <v>REQUIERE INFORMACION</v>
          </cell>
          <cell r="M1881" t="str">
            <v>ResDirec-0205-2018/MEM-DGAAM</v>
          </cell>
          <cell r="N1881" t="str">
            <v>14/11/2018</v>
          </cell>
          <cell r="O1881">
            <v>3065887</v>
          </cell>
        </row>
        <row r="1882">
          <cell r="A1882">
            <v>3033105</v>
          </cell>
          <cell r="B1882">
            <v>8430</v>
          </cell>
          <cell r="C1882" t="str">
            <v>PC</v>
          </cell>
          <cell r="D1882">
            <v>43906</v>
          </cell>
          <cell r="E1882">
            <v>2020</v>
          </cell>
          <cell r="F1882">
            <v>3</v>
          </cell>
          <cell r="G1882" t="str">
            <v>COMPAÑIA MINERA PODEROSA S.A.</v>
          </cell>
          <cell r="H1882" t="str">
            <v>PODEROSA</v>
          </cell>
          <cell r="I1882" t="str">
            <v>SEGUNDA ACTUALIZACIÓN DEL PLAN DE CIERRE DE MINAS DE LA UNIDAD MINERA PODEROSA</v>
          </cell>
          <cell r="J1882" t="str">
            <v>*130809&lt;br&gt;LA LIBERTAD-PATAZ-PATAZ,*130908&lt;br&gt;LA LIBERTAD-SANCHEZ CARRION-SARTIMBAMBA,*130903&lt;br&gt;LA LIBERTAD-SANCHEZ CARRION-COCHORCO</v>
          </cell>
          <cell r="K1882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1882" t="str">
            <v>EVALUACIÓN</v>
          </cell>
          <cell r="O1882">
            <v>0</v>
          </cell>
          <cell r="P1882" t="str">
            <v>USD</v>
          </cell>
        </row>
        <row r="1883">
          <cell r="A1883">
            <v>3057439</v>
          </cell>
          <cell r="B1883">
            <v>8444</v>
          </cell>
          <cell r="C1883" t="str">
            <v>EIAsd</v>
          </cell>
          <cell r="D1883">
            <v>44048</v>
          </cell>
          <cell r="E1883">
            <v>2020</v>
          </cell>
          <cell r="F1883">
            <v>8</v>
          </cell>
          <cell r="G1883" t="str">
            <v>COMPAÑIA MINERA PODEROSA S.A.</v>
          </cell>
          <cell r="H1883" t="str">
            <v>SUYUBAMBA</v>
          </cell>
          <cell r="I1883" t="str">
            <v>MODIFICACION PROYECTO DE EXPLORACION PALCA</v>
          </cell>
          <cell r="J1883" t="str">
            <v>*130809&lt;br&gt;LA LIBERTAD-PATAZ-PATAZ,*130810&lt;br&gt;LA LIBERTAD-PATAZ-PIAS</v>
          </cell>
          <cell r="K1883" t="str">
            <v>*617&lt;br&gt;QUISPE CLEMENTE, KARLA BRIGHITT,*696&lt;br&gt;RAMOS MEDINA ANDREA PAMELA (ASISTENTE),*684&lt;br&gt;MARTEL GORA MIGUEL LUIS,*660&lt;br&gt;PARDO BONIFAZ JIMMY FRANK,*649&lt;br&gt;BOTTGER GAMARRA JOYCE CAROL,*643&lt;br&gt;NISSE MEI-LIN GARCIA LAY,*618&lt;br&gt;BERROSPI GALINDO ROSA CATHERINE</v>
          </cell>
          <cell r="L1883" t="str">
            <v>EVALUACIÓN</v>
          </cell>
          <cell r="O1883">
            <v>50393050</v>
          </cell>
          <cell r="P1883" t="str">
            <v>USD</v>
          </cell>
        </row>
        <row r="1884">
          <cell r="A1884">
            <v>3056948</v>
          </cell>
          <cell r="B1884">
            <v>8445</v>
          </cell>
          <cell r="C1884" t="str">
            <v>EIAsd</v>
          </cell>
          <cell r="D1884">
            <v>44047</v>
          </cell>
          <cell r="E1884">
            <v>2020</v>
          </cell>
          <cell r="F1884">
            <v>8</v>
          </cell>
          <cell r="G1884" t="str">
            <v>COMPAÑIA MINERA PODEROSA S.A.</v>
          </cell>
          <cell r="H1884" t="str">
            <v>LAS DEFENSAS</v>
          </cell>
          <cell r="I1884" t="str">
            <v xml:space="preserve">PROYECTO DE EXPLORACION MINERA </v>
          </cell>
          <cell r="J1884" t="str">
            <v>*130809&lt;br&gt;LA LIBERTAD-PATAZ-PATAZ</v>
          </cell>
          <cell r="K1884" t="str">
            <v>*617&lt;br&gt;QUISPE CLEMENTE, KARLA BRIGHITT,*684&lt;br&gt;MARTEL GORA MIGUEL LUIS,*670&lt;br&gt;QUISPE HUAMAN JORGE LUIS,*669&lt;br&gt;PARAVECINO SANTIAGO MARILU,*660&lt;br&gt;PARDO BONIFAZ JIMMY FRANK,*649&lt;br&gt;BOTTGER GAMARRA JOYCE CAROL,*618&lt;br&gt;BERROSPI GALINDO ROSA CATHERINE</v>
          </cell>
          <cell r="L1884" t="str">
            <v>EVALUACIÓN</v>
          </cell>
          <cell r="O1884">
            <v>68600048</v>
          </cell>
          <cell r="P1884" t="str">
            <v>USD</v>
          </cell>
        </row>
        <row r="1885">
          <cell r="A1885">
            <v>1530977</v>
          </cell>
          <cell r="B1885">
            <v>1260</v>
          </cell>
          <cell r="C1885" t="str">
            <v>EIAsd</v>
          </cell>
          <cell r="D1885">
            <v>38478</v>
          </cell>
          <cell r="E1885">
            <v>2005</v>
          </cell>
          <cell r="F1885">
            <v>5</v>
          </cell>
          <cell r="G1885" t="str">
            <v>COMPAÑIA MINERA POMATAREA S.A.C.</v>
          </cell>
          <cell r="H1885" t="str">
            <v>MARAN</v>
          </cell>
          <cell r="I1885" t="str">
            <v>EXPLORACION</v>
          </cell>
          <cell r="J1885" t="str">
            <v>*120427&lt;br&gt;JUNIN-JAUJA-RICRAN</v>
          </cell>
          <cell r="K1885" t="str">
            <v>*62&lt;br&gt;VILLEGAS ANA</v>
          </cell>
          <cell r="L1885" t="str">
            <v>APROBADO</v>
          </cell>
          <cell r="P1885" t="str">
            <v>USD</v>
          </cell>
        </row>
        <row r="1886">
          <cell r="A1886">
            <v>1798993</v>
          </cell>
          <cell r="B1886">
            <v>1924</v>
          </cell>
          <cell r="C1886" t="str">
            <v>EIAsd</v>
          </cell>
          <cell r="D1886">
            <v>39637</v>
          </cell>
          <cell r="E1886">
            <v>2008</v>
          </cell>
          <cell r="F1886">
            <v>7</v>
          </cell>
          <cell r="G1886" t="str">
            <v>COMPAÑIA MINERA QUECHUA S.A.</v>
          </cell>
          <cell r="H1886" t="str">
            <v>QUECHUA</v>
          </cell>
          <cell r="I1886" t="str">
            <v>EXPLORACION QUECHUA</v>
          </cell>
          <cell r="J1886" t="str">
            <v>*080801&lt;br&gt;CUSCO-ESPINAR-ESPINAR</v>
          </cell>
          <cell r="K1886" t="str">
            <v>*4&lt;br&gt;AQUINO ESPINOZA PAVEL</v>
          </cell>
          <cell r="L1886" t="str">
            <v>APROBADO&lt;br/&gt;NOTIFICADO A LA EMPRESA</v>
          </cell>
          <cell r="P1886" t="str">
            <v>USD</v>
          </cell>
        </row>
        <row r="1887">
          <cell r="A1887">
            <v>1914462</v>
          </cell>
          <cell r="B1887">
            <v>2057</v>
          </cell>
          <cell r="C1887" t="str">
            <v>EIAsd</v>
          </cell>
          <cell r="D1887">
            <v>40038</v>
          </cell>
          <cell r="E1887">
            <v>2009</v>
          </cell>
          <cell r="F1887">
            <v>8</v>
          </cell>
          <cell r="G1887" t="str">
            <v>COMPAÑIA MINERA QUECHUA S.A.</v>
          </cell>
          <cell r="H1887" t="str">
            <v>QUECHUA</v>
          </cell>
          <cell r="I1887" t="str">
            <v>EXPLORACION QUECHUA MODIFICACION</v>
          </cell>
          <cell r="J1887" t="str">
            <v>*080801&lt;br&gt;CUSCO-ESPINAR-ESPINAR</v>
          </cell>
          <cell r="K1887" t="str">
            <v>*4&lt;br&gt;AQUINO ESPINOZA PAVEL</v>
          </cell>
          <cell r="L1887" t="str">
            <v>APROBADO&lt;br/&gt;NOTIFICADO A LA EMPRESA</v>
          </cell>
          <cell r="P1887" t="str">
            <v>USD</v>
          </cell>
        </row>
        <row r="1888">
          <cell r="A1888">
            <v>1233463</v>
          </cell>
          <cell r="B1888">
            <v>446</v>
          </cell>
          <cell r="C1888" t="str">
            <v>DIA</v>
          </cell>
          <cell r="D1888">
            <v>36299</v>
          </cell>
          <cell r="E1888">
            <v>1999</v>
          </cell>
          <cell r="F1888">
            <v>5</v>
          </cell>
          <cell r="G1888" t="str">
            <v>COMPAÑIA MINERA QUIRUVILCA S.A. EN LIQUIDACION</v>
          </cell>
          <cell r="H1888" t="str">
            <v>ISGUIZ MALLAY</v>
          </cell>
          <cell r="I1888" t="str">
            <v>ISGUIZ MALLAY</v>
          </cell>
          <cell r="J1888" t="str">
            <v>*150901&lt;br&gt;LIMA-OYON-OYON</v>
          </cell>
          <cell r="K1888" t="str">
            <v>*1&lt;br&gt;ACEVEDO FERNANDEZ ELIAS</v>
          </cell>
          <cell r="L1888" t="str">
            <v>CONCLUIDO</v>
          </cell>
          <cell r="P1888" t="str">
            <v>USD</v>
          </cell>
        </row>
        <row r="1889">
          <cell r="A1889">
            <v>1233659</v>
          </cell>
          <cell r="B1889">
            <v>447</v>
          </cell>
          <cell r="C1889" t="str">
            <v>DIA</v>
          </cell>
          <cell r="D1889">
            <v>36300</v>
          </cell>
          <cell r="E1889">
            <v>1999</v>
          </cell>
          <cell r="F1889">
            <v>5</v>
          </cell>
          <cell r="G1889" t="str">
            <v>COMPAÑIA MINERA QUIRUVILCA S.A. EN LIQUIDACION</v>
          </cell>
          <cell r="H1889" t="str">
            <v>FELIX MATALAQUE</v>
          </cell>
          <cell r="I1889" t="str">
            <v>FELIX MATALAQUE</v>
          </cell>
          <cell r="J1889" t="str">
            <v>*180207&lt;br&gt;MOQUEGUA-GENERAL SANCHEZ CERRO-MATALAQUE</v>
          </cell>
          <cell r="K1889" t="str">
            <v>*1&lt;br&gt;ACEVEDO FERNANDEZ ELIAS</v>
          </cell>
          <cell r="L1889" t="str">
            <v>CONCLUIDO</v>
          </cell>
          <cell r="P1889" t="str">
            <v>USD</v>
          </cell>
        </row>
        <row r="1890">
          <cell r="A1890">
            <v>1311891</v>
          </cell>
          <cell r="B1890">
            <v>598</v>
          </cell>
          <cell r="C1890" t="str">
            <v>DIA</v>
          </cell>
          <cell r="D1890">
            <v>36944</v>
          </cell>
          <cell r="E1890">
            <v>2001</v>
          </cell>
          <cell r="F1890">
            <v>2</v>
          </cell>
          <cell r="G1890" t="str">
            <v>COMPAÑIA MINERA QUIRUVILCA S.A. EN LIQUIDACION</v>
          </cell>
          <cell r="H1890" t="str">
            <v>LOS ANGELES</v>
          </cell>
          <cell r="I1890" t="str">
            <v>LOS ANGELES</v>
          </cell>
          <cell r="J1890" t="str">
            <v>*131006&lt;br&gt;LA LIBERTAD-SANTIAGO DE CHUCO-QUIRUVILCA</v>
          </cell>
          <cell r="K1890" t="str">
            <v>*21&lt;br&gt;PAREDES PACHECO RUFO</v>
          </cell>
          <cell r="L1890" t="str">
            <v>APROBADO</v>
          </cell>
          <cell r="P1890" t="str">
            <v>USD</v>
          </cell>
        </row>
        <row r="1891">
          <cell r="A1891">
            <v>1608269</v>
          </cell>
          <cell r="B1891">
            <v>1441</v>
          </cell>
          <cell r="C1891" t="str">
            <v>DIA</v>
          </cell>
          <cell r="D1891">
            <v>38859</v>
          </cell>
          <cell r="E1891">
            <v>2006</v>
          </cell>
          <cell r="F1891">
            <v>5</v>
          </cell>
          <cell r="G1891" t="str">
            <v>COMPAÑIA MINERA QUIRUVILCA S.A. EN LIQUIDACION</v>
          </cell>
          <cell r="I1891" t="str">
            <v>CODICIADA</v>
          </cell>
          <cell r="J1891" t="str">
            <v>*131006&lt;br&gt;LA LIBERTAD-SANTIAGO DE CHUCO-QUIRUVILCA</v>
          </cell>
          <cell r="K1891" t="str">
            <v>*62&lt;br&gt;VILLEGAS ANA</v>
          </cell>
          <cell r="L1891" t="str">
            <v>ABANDONO&lt;br/&gt;NOTIFICADO A LA EMPRESA</v>
          </cell>
          <cell r="P1891" t="str">
            <v>USD</v>
          </cell>
        </row>
        <row r="1892">
          <cell r="A1892">
            <v>1710784</v>
          </cell>
          <cell r="B1892">
            <v>1684</v>
          </cell>
          <cell r="C1892" t="str">
            <v>DIA</v>
          </cell>
          <cell r="D1892">
            <v>39300</v>
          </cell>
          <cell r="E1892">
            <v>2007</v>
          </cell>
          <cell r="F1892">
            <v>8</v>
          </cell>
          <cell r="G1892" t="str">
            <v>COMPAÑIA MINERA QUIRUVILCA S.A. EN LIQUIDACION</v>
          </cell>
          <cell r="I1892" t="str">
            <v>PROGRAMA DE PERFORACIÓN DIAMANTINA 2007 - ZONA CODICIADA 1RA FASE</v>
          </cell>
          <cell r="J1892" t="str">
            <v>*131006&lt;br&gt;LA LIBERTAD-SANTIAGO DE CHUCO-QUIRUVILCA</v>
          </cell>
          <cell r="K1892" t="str">
            <v>*8&lt;br&gt;BREÑA TORRES GRACIELA</v>
          </cell>
          <cell r="L1892" t="str">
            <v>APROBADO&lt;br/&gt;NOTIFICADO A LA EMPRESA</v>
          </cell>
          <cell r="P1892" t="str">
            <v>USD</v>
          </cell>
        </row>
        <row r="1893">
          <cell r="A1893">
            <v>2003058</v>
          </cell>
          <cell r="B1893">
            <v>2212</v>
          </cell>
          <cell r="C1893" t="str">
            <v>DIA</v>
          </cell>
          <cell r="D1893">
            <v>40353</v>
          </cell>
          <cell r="E1893">
            <v>2010</v>
          </cell>
          <cell r="F1893">
            <v>6</v>
          </cell>
          <cell r="G1893" t="str">
            <v>COMPAÑIA MINERA QUIRUVILCA S.A. EN LIQUIDACION</v>
          </cell>
          <cell r="H1893" t="str">
            <v>MINA HUARON</v>
          </cell>
          <cell r="I1893" t="str">
            <v>SAN JORGE</v>
          </cell>
          <cell r="J1893" t="str">
            <v>*190104&lt;br&gt;PASCO-PASCO-HUAYLLAY</v>
          </cell>
          <cell r="K1893" t="str">
            <v>*8&lt;br&gt;BREÑA TORRES GRACIELA</v>
          </cell>
          <cell r="L1893" t="str">
            <v>IMPROCEDENTE&lt;br/&gt;NOTIFICADO A LA EMPRESA</v>
          </cell>
          <cell r="P1893" t="str">
            <v>USD</v>
          </cell>
        </row>
        <row r="1894">
          <cell r="A1894">
            <v>2391876</v>
          </cell>
          <cell r="B1894">
            <v>3030</v>
          </cell>
          <cell r="C1894" t="str">
            <v>ITS</v>
          </cell>
          <cell r="D1894">
            <v>41771</v>
          </cell>
          <cell r="E1894">
            <v>2014</v>
          </cell>
          <cell r="F1894">
            <v>5</v>
          </cell>
          <cell r="G1894" t="str">
            <v>COMPAÑIA MINERA QUIRUVILCA S.A. EN LIQUIDACION</v>
          </cell>
          <cell r="H1894" t="str">
            <v>QUIRUVILCA</v>
          </cell>
          <cell r="I1894" t="str">
            <v xml:space="preserve">Mejora Tecnologica del Sistema de Manejo de Aguas del Deposito de Relaves Santa Catalina </v>
          </cell>
          <cell r="J1894" t="str">
            <v>*131006&lt;br&gt;LA LIBERTAD-SANTIAGO DE CHUCO-QUIRUVILCA</v>
          </cell>
          <cell r="K1894" t="str">
            <v>*25&lt;br&gt;PRADO VELASQUEZ ALFONSO,*284&lt;br&gt;LINARES ALVARADO, JOSE LUIS,*256&lt;br&gt;DEL SOLAR PALOMINO, PABEL,*217&lt;br&gt;CASTELO MAMANCHURA GUSTAVO JAVIER,*190&lt;br&gt;TIPULA MAMANI, RICHARD</v>
          </cell>
          <cell r="L1894" t="str">
            <v>CONFORME&lt;br/&gt;NOTIFICADO A LA EMPRESA</v>
          </cell>
          <cell r="M1894" t="str">
            <v>ResDirec-0313-2014/MEM-DGAAM</v>
          </cell>
          <cell r="N1894" t="str">
            <v>25/06/2014</v>
          </cell>
          <cell r="O1894">
            <v>47580</v>
          </cell>
        </row>
        <row r="1895">
          <cell r="A1895">
            <v>1707216</v>
          </cell>
          <cell r="B1895">
            <v>4800</v>
          </cell>
          <cell r="C1895" t="str">
            <v>EIA</v>
          </cell>
          <cell r="D1895">
            <v>39282</v>
          </cell>
          <cell r="E1895">
            <v>2007</v>
          </cell>
          <cell r="F1895">
            <v>7</v>
          </cell>
          <cell r="G1895" t="str">
            <v>COMPAÑIA MINERA QUIRUVILCA S.A. EN LIQUIDACION</v>
          </cell>
          <cell r="H1895" t="str">
            <v>MINA HUARON</v>
          </cell>
          <cell r="I1895" t="str">
            <v>DEPOSITO DE DESMONTE EN EL EX DEPOSITO DE RELAVES N°1</v>
          </cell>
          <cell r="J1895" t="str">
            <v>*190104&lt;br&gt;PASCO-PASCO-HUAYLLAY</v>
          </cell>
          <cell r="K1895" t="str">
            <v>*2&lt;br&gt;ACOSTA ARCE MICHAEL</v>
          </cell>
          <cell r="L1895" t="str">
            <v>CONCLUIDO</v>
          </cell>
          <cell r="P1895" t="str">
            <v>USD</v>
          </cell>
        </row>
        <row r="1896">
          <cell r="A1896">
            <v>1707213</v>
          </cell>
          <cell r="B1896">
            <v>4801</v>
          </cell>
          <cell r="C1896" t="str">
            <v>EIA</v>
          </cell>
          <cell r="D1896">
            <v>39282</v>
          </cell>
          <cell r="E1896">
            <v>2007</v>
          </cell>
          <cell r="F1896">
            <v>7</v>
          </cell>
          <cell r="G1896" t="str">
            <v>COMPAÑIA MINERA QUIRUVILCA S.A. EN LIQUIDACION</v>
          </cell>
          <cell r="H1896" t="str">
            <v>MINA HUARON</v>
          </cell>
          <cell r="I1896" t="str">
            <v>DEPOSITO DE LODOS SAN JOSE</v>
          </cell>
          <cell r="J1896" t="str">
            <v>*190104&lt;br&gt;PASCO-PASCO-HUAYLLAY</v>
          </cell>
          <cell r="K1896" t="str">
            <v>*2&lt;br&gt;ACOSTA ARCE MICHAEL</v>
          </cell>
          <cell r="L1896" t="str">
            <v>CONCLUIDO</v>
          </cell>
          <cell r="P1896" t="str">
            <v>USD</v>
          </cell>
        </row>
        <row r="1897">
          <cell r="A1897">
            <v>2052228</v>
          </cell>
          <cell r="B1897">
            <v>5052</v>
          </cell>
          <cell r="C1897" t="str">
            <v>EIA</v>
          </cell>
          <cell r="D1897">
            <v>40532</v>
          </cell>
          <cell r="E1897">
            <v>2010</v>
          </cell>
          <cell r="F1897">
            <v>12</v>
          </cell>
          <cell r="G1897" t="str">
            <v>COMPAÑIA MINERA QUIRUVILCA S.A. EN LIQUIDACION</v>
          </cell>
          <cell r="H1897" t="str">
            <v>QUIRUVILCA</v>
          </cell>
          <cell r="I1897" t="str">
            <v>ADECUACION A LOS ECAS MODIFICACION  UNIDAD QUIRIVLCA PLAN DE MANEJO AMBIENTAL</v>
          </cell>
          <cell r="J1897" t="str">
            <v>*131006&lt;br&gt;LA LIBERTAD-SANTIAGO DE CHUCO-QUIRUVILCA</v>
          </cell>
          <cell r="K1897" t="str">
            <v>*1&lt;br&gt;ACEVEDO FERNANDEZ ELIAS</v>
          </cell>
          <cell r="L1897" t="str">
            <v>CONCLUIDO</v>
          </cell>
          <cell r="P1897" t="str">
            <v>USD</v>
          </cell>
        </row>
        <row r="1898">
          <cell r="A1898">
            <v>2052226</v>
          </cell>
          <cell r="B1898">
            <v>5055</v>
          </cell>
          <cell r="C1898" t="str">
            <v>EIA</v>
          </cell>
          <cell r="D1898">
            <v>40532</v>
          </cell>
          <cell r="E1898">
            <v>2010</v>
          </cell>
          <cell r="F1898">
            <v>12</v>
          </cell>
          <cell r="G1898" t="str">
            <v>COMPAÑIA MINERA QUIRUVILCA S.A. EN LIQUIDACION</v>
          </cell>
          <cell r="H1898" t="str">
            <v>MINA HUARON</v>
          </cell>
          <cell r="I1898" t="str">
            <v>ADECUACION A LOS ECAS UNIDAD HUARON MODIFACION PMA</v>
          </cell>
          <cell r="J1898" t="str">
            <v>*190104&lt;br&gt;PASCO-PASCO-HUAYLLAY</v>
          </cell>
          <cell r="K1898" t="str">
            <v>*1&lt;br&gt;ACEVEDO FERNANDEZ ELIAS</v>
          </cell>
          <cell r="L1898" t="str">
            <v>CONCLUIDO</v>
          </cell>
          <cell r="P1898" t="str">
            <v>USD</v>
          </cell>
        </row>
        <row r="1899">
          <cell r="A1899">
            <v>2070490</v>
          </cell>
          <cell r="B1899">
            <v>5082</v>
          </cell>
          <cell r="C1899" t="str">
            <v>EIA</v>
          </cell>
          <cell r="D1899">
            <v>40596</v>
          </cell>
          <cell r="E1899">
            <v>2011</v>
          </cell>
          <cell r="F1899">
            <v>2</v>
          </cell>
          <cell r="G1899" t="str">
            <v>COMPAÑIA MINERA QUIRUVILCA S.A. EN LIQUIDACION</v>
          </cell>
          <cell r="H1899" t="str">
            <v>QUIRUVILCA</v>
          </cell>
          <cell r="I1899" t="str">
            <v>PLAN DE IMPLEMENTACION PARA EL CUMPLIMIENTO DE LMP - UM QUIRUVILCA</v>
          </cell>
          <cell r="J1899" t="str">
            <v>*131006&lt;br&gt;LA LIBERTAD-SANTIAGO DE CHUCO-QUIRUVILCA</v>
          </cell>
          <cell r="K1899" t="str">
            <v>*1&lt;br&gt;ACEVEDO FERNANDEZ ELIAS</v>
          </cell>
          <cell r="L1899" t="str">
            <v>DESAPROBADO&lt;br/&gt;NOTIFICADO A LA EMPRESA</v>
          </cell>
          <cell r="P1899" t="str">
            <v>USD</v>
          </cell>
        </row>
        <row r="1900">
          <cell r="A1900">
            <v>2070491</v>
          </cell>
          <cell r="B1900">
            <v>5101</v>
          </cell>
          <cell r="C1900" t="str">
            <v>EIA</v>
          </cell>
          <cell r="D1900">
            <v>40596</v>
          </cell>
          <cell r="E1900">
            <v>2011</v>
          </cell>
          <cell r="F1900">
            <v>2</v>
          </cell>
          <cell r="G1900" t="str">
            <v>COMPAÑIA MINERA QUIRUVILCA S.A. EN LIQUIDACION</v>
          </cell>
          <cell r="H1900" t="str">
            <v>MINA HUARON</v>
          </cell>
          <cell r="I1900" t="str">
            <v>PLAN DE IMPLEMENTACION PARA EL CUMPLIMIENTO DE LMP - UM HUARON</v>
          </cell>
          <cell r="J1900" t="str">
            <v>*190104&lt;br&gt;PASCO-PASCO-HUAYLLAY</v>
          </cell>
          <cell r="K1900" t="str">
            <v>*1&lt;br&gt;ACEVEDO FERNANDEZ ELIAS</v>
          </cell>
          <cell r="L1900" t="str">
            <v>DESAPROBADO&lt;br/&gt;NOTIFICADO A LA EMPRESA</v>
          </cell>
          <cell r="P1900" t="str">
            <v>USD</v>
          </cell>
        </row>
        <row r="1901">
          <cell r="A1901">
            <v>2225280</v>
          </cell>
          <cell r="B1901">
            <v>5184</v>
          </cell>
          <cell r="C1901" t="str">
            <v>EIA</v>
          </cell>
          <cell r="D1901">
            <v>41150</v>
          </cell>
          <cell r="E1901">
            <v>2012</v>
          </cell>
          <cell r="F1901">
            <v>8</v>
          </cell>
          <cell r="G1901" t="str">
            <v>COMPAÑIA MINERA QUIRUVILCA S.A. EN LIQUIDACION</v>
          </cell>
          <cell r="H1901" t="str">
            <v>QUIRUVILCA</v>
          </cell>
          <cell r="I1901" t="str">
            <v xml:space="preserve">PLAN INTEGRAL UNIDAD QUIRUVILCA </v>
          </cell>
          <cell r="J1901" t="str">
            <v>*131006&lt;br&gt;LA LIBERTAD-SANTIAGO DE CHUCO-QUIRUVILCA</v>
          </cell>
          <cell r="L1901" t="str">
            <v>EVALUACIÓN</v>
          </cell>
          <cell r="P1901" t="str">
            <v>USD</v>
          </cell>
        </row>
        <row r="1902">
          <cell r="A1902">
            <v>1626669</v>
          </cell>
          <cell r="B1902">
            <v>6327</v>
          </cell>
          <cell r="C1902" t="str">
            <v>PC</v>
          </cell>
          <cell r="D1902">
            <v>38945</v>
          </cell>
          <cell r="E1902">
            <v>2006</v>
          </cell>
          <cell r="F1902">
            <v>8</v>
          </cell>
          <cell r="G1902" t="str">
            <v>COMPAÑIA MINERA QUIRUVILCA S.A. EN LIQUIDACION</v>
          </cell>
          <cell r="H1902" t="str">
            <v>MINA HUARON</v>
          </cell>
          <cell r="J1902" t="str">
            <v>*190104&lt;br&gt;PASCO-PASCO-HUAYLLAY</v>
          </cell>
          <cell r="K1902" t="str">
            <v>*13&lt;br&gt;DOLORES CAMONES SANTIAGO</v>
          </cell>
          <cell r="L1902" t="str">
            <v>NO PRESENTADO&lt;br/&gt;NOTIFICADO A LA EMPRESA</v>
          </cell>
          <cell r="P1902" t="str">
            <v>USD</v>
          </cell>
        </row>
        <row r="1903">
          <cell r="A1903">
            <v>1626546</v>
          </cell>
          <cell r="B1903">
            <v>6328</v>
          </cell>
          <cell r="C1903" t="str">
            <v>PC</v>
          </cell>
          <cell r="D1903">
            <v>38945</v>
          </cell>
          <cell r="E1903">
            <v>2006</v>
          </cell>
          <cell r="F1903">
            <v>8</v>
          </cell>
          <cell r="G1903" t="str">
            <v>COMPAÑIA MINERA QUIRUVILCA S.A. EN LIQUIDACION</v>
          </cell>
          <cell r="H1903" t="str">
            <v>QUIRUVILCA</v>
          </cell>
          <cell r="J1903" t="str">
            <v>*131006&lt;br&gt;LA LIBERTAD-SANTIAGO DE CHUCO-QUIRUVILCA</v>
          </cell>
          <cell r="K1903" t="str">
            <v>*13&lt;br&gt;DOLORES CAMONES SANTIAGO</v>
          </cell>
          <cell r="L1903" t="str">
            <v>NO PRESENTADO&lt;br/&gt;NOTIFICADO A LA EMPRESA</v>
          </cell>
          <cell r="P1903" t="str">
            <v>USD</v>
          </cell>
        </row>
        <row r="1904">
          <cell r="A1904">
            <v>1788301</v>
          </cell>
          <cell r="B1904">
            <v>6406</v>
          </cell>
          <cell r="C1904" t="str">
            <v>PC</v>
          </cell>
          <cell r="D1904">
            <v>39605</v>
          </cell>
          <cell r="E1904">
            <v>2008</v>
          </cell>
          <cell r="F1904">
            <v>6</v>
          </cell>
          <cell r="G1904" t="str">
            <v>COMPAÑIA MINERA QUIRUVILCA S.A. EN LIQUIDACION</v>
          </cell>
          <cell r="H1904" t="str">
            <v>QUIRUVILCA</v>
          </cell>
          <cell r="I1904" t="str">
            <v>PLAN DE CIERRE UNIDAD QUIRUVILCA</v>
          </cell>
          <cell r="J1904" t="str">
            <v>*131006&lt;br&gt;LA LIBERTAD-SANTIAGO DE CHUCO-QUIRUVILCA</v>
          </cell>
          <cell r="K1904" t="str">
            <v>*13&lt;br&gt;DOLORES CAMONES SANTIAGO</v>
          </cell>
          <cell r="L1904" t="str">
            <v>APROBADO&lt;br/&gt;NOTIFICADO A LA EMPRESA</v>
          </cell>
          <cell r="P1904" t="str">
            <v>USD</v>
          </cell>
        </row>
        <row r="1905">
          <cell r="A1905">
            <v>1827311</v>
          </cell>
          <cell r="B1905">
            <v>6419</v>
          </cell>
          <cell r="C1905" t="str">
            <v>PC</v>
          </cell>
          <cell r="D1905">
            <v>39728</v>
          </cell>
          <cell r="E1905">
            <v>2008</v>
          </cell>
          <cell r="F1905">
            <v>10</v>
          </cell>
          <cell r="G1905" t="str">
            <v>COMPAÑIA MINERA QUIRUVILCA S.A. EN LIQUIDACION</v>
          </cell>
          <cell r="H1905" t="str">
            <v>QUIRUVILCA</v>
          </cell>
          <cell r="I1905" t="str">
            <v>PLAN DE CESE TEMPORAL DE SISTEMA DE ALMACENAMIENTO DE COMBUSTIBLE LIQUIDOS</v>
          </cell>
          <cell r="J1905" t="str">
            <v>*130611&lt;br&gt;LA LIBERTAD-OTUZCO-SALPO</v>
          </cell>
          <cell r="K1905" t="str">
            <v>*13&lt;br&gt;DOLORES CAMONES SANTIAGO</v>
          </cell>
          <cell r="L1905" t="str">
            <v>CONCLUIDO&lt;br/&gt;NOTIFICADO A LA EMPRESA</v>
          </cell>
          <cell r="P1905" t="str">
            <v>USD</v>
          </cell>
        </row>
        <row r="1906">
          <cell r="A1906">
            <v>1995108</v>
          </cell>
          <cell r="B1906">
            <v>6449</v>
          </cell>
          <cell r="C1906" t="str">
            <v>PC</v>
          </cell>
          <cell r="D1906">
            <v>40331</v>
          </cell>
          <cell r="E1906">
            <v>2010</v>
          </cell>
          <cell r="F1906">
            <v>6</v>
          </cell>
          <cell r="G1906" t="str">
            <v>COMPAÑIA MINERA QUIRUVILCA S.A. EN LIQUIDACION</v>
          </cell>
          <cell r="H1906" t="str">
            <v>QUIRUVILCA</v>
          </cell>
          <cell r="I1906" t="str">
            <v>MODIFICACION PLAN DE CIERRE UNIDAD MINERA QUIRUVILCA</v>
          </cell>
          <cell r="J1906" t="str">
            <v>*131006&lt;br&gt;LA LIBERTAD-SANTIAGO DE CHUCO-QUIRUVILCA</v>
          </cell>
          <cell r="K1906" t="str">
            <v>*13&lt;br&gt;DOLORES CAMONES SANTIAGO</v>
          </cell>
          <cell r="L1906" t="str">
            <v>ABANDONO&lt;br/&gt;NOTIFICADO A LA EMPRESA</v>
          </cell>
          <cell r="P1906" t="str">
            <v>USD</v>
          </cell>
        </row>
        <row r="1907">
          <cell r="A1907">
            <v>2044545</v>
          </cell>
          <cell r="B1907">
            <v>6467</v>
          </cell>
          <cell r="C1907" t="str">
            <v>PC</v>
          </cell>
          <cell r="D1907">
            <v>40500</v>
          </cell>
          <cell r="E1907">
            <v>2010</v>
          </cell>
          <cell r="F1907">
            <v>11</v>
          </cell>
          <cell r="G1907" t="str">
            <v>COMPAÑIA MINERA QUIRUVILCA S.A. EN LIQUIDACION</v>
          </cell>
          <cell r="H1907" t="str">
            <v>QUIRUVILCA</v>
          </cell>
          <cell r="I1907" t="str">
            <v>MODIFICACION DEL PC DE LA U.M. QUIRUVILCA</v>
          </cell>
          <cell r="J1907" t="str">
            <v>*131006&lt;br&gt;LA LIBERTAD-SANTIAGO DE CHUCO-QUIRUVILCA</v>
          </cell>
          <cell r="K1907" t="str">
            <v>*13&lt;br&gt;DOLORES CAMONES SANTIAGO</v>
          </cell>
          <cell r="L1907" t="str">
            <v>APROBADO&lt;br/&gt;NOTIFICADO A LA EMPRESA</v>
          </cell>
          <cell r="P1907" t="str">
            <v>USD</v>
          </cell>
        </row>
        <row r="1908">
          <cell r="A1908">
            <v>2153867</v>
          </cell>
          <cell r="B1908">
            <v>6524</v>
          </cell>
          <cell r="C1908" t="str">
            <v>PC</v>
          </cell>
          <cell r="D1908">
            <v>40904</v>
          </cell>
          <cell r="E1908">
            <v>2011</v>
          </cell>
          <cell r="F1908">
            <v>12</v>
          </cell>
          <cell r="G1908" t="str">
            <v>COMPAÑIA MINERA QUIRUVILCA S.A. EN LIQUIDACION</v>
          </cell>
          <cell r="H1908" t="str">
            <v>QUIRUVILCA</v>
          </cell>
          <cell r="I1908" t="str">
            <v>SEGUNDA MODIFICACION PLAN DE CIERRE - CRONOGRAMA DE CIERRE Y GARANTIA FINANCIERA</v>
          </cell>
          <cell r="J1908" t="str">
            <v>*131006&lt;br&gt;LA LIBERTAD-SANTIAGO DE CHUCO-QUIRUVILCA</v>
          </cell>
          <cell r="K1908" t="str">
            <v>*13&lt;br&gt;DOLORES CAMONES SANTIAGO</v>
          </cell>
          <cell r="L1908" t="str">
            <v>APROBADO&lt;br/&gt;NOTIFICADO A LA EMPRESA</v>
          </cell>
          <cell r="P1908" t="str">
            <v>USD</v>
          </cell>
        </row>
        <row r="1909">
          <cell r="A1909">
            <v>2218561</v>
          </cell>
          <cell r="B1909">
            <v>6573</v>
          </cell>
          <cell r="C1909" t="str">
            <v>PC</v>
          </cell>
          <cell r="D1909">
            <v>41124</v>
          </cell>
          <cell r="E1909">
            <v>2012</v>
          </cell>
          <cell r="F1909">
            <v>8</v>
          </cell>
          <cell r="G1909" t="str">
            <v>COMPAÑIA MINERA QUIRUVILCA S.A. EN LIQUIDACION</v>
          </cell>
          <cell r="H1909" t="str">
            <v>QUIRUVILCA</v>
          </cell>
          <cell r="I1909" t="str">
            <v>MODIFCACION TERCERA PLAN DE CIERRE UNIDAD MINERA QUIRUVILCA</v>
          </cell>
          <cell r="J1909" t="str">
            <v>*131006&lt;br&gt;LA LIBERTAD-SANTIAGO DE CHUCO-QUIRUVILCA</v>
          </cell>
          <cell r="K1909" t="str">
            <v>*24&lt;br&gt;PORTILLA CORNEJO MATEO</v>
          </cell>
          <cell r="L1909" t="str">
            <v>APROBADO&lt;br/&gt;NOTIFICADO A LA EMPRESA</v>
          </cell>
          <cell r="M1909" t="str">
            <v>ResDirec-0296-2017/MEM-DGAAM</v>
          </cell>
          <cell r="N1909" t="str">
            <v>16/10/2017</v>
          </cell>
          <cell r="P1909" t="str">
            <v>USD</v>
          </cell>
        </row>
        <row r="1910">
          <cell r="A1910">
            <v>2385409</v>
          </cell>
          <cell r="B1910">
            <v>6693</v>
          </cell>
          <cell r="C1910" t="str">
            <v>PC</v>
          </cell>
          <cell r="D1910">
            <v>41745</v>
          </cell>
          <cell r="E1910">
            <v>2014</v>
          </cell>
          <cell r="F1910">
            <v>4</v>
          </cell>
          <cell r="G1910" t="str">
            <v>COMPAÑIA MINERA QUIRUVILCA S.A. EN LIQUIDACION</v>
          </cell>
          <cell r="H1910" t="str">
            <v>QUIRUVILCA</v>
          </cell>
          <cell r="I1910" t="str">
            <v>CUARTA MODIFICACION DEL PLAN DE CIERRE DE LA UNIDAD MINERA QUIRUVILCA</v>
          </cell>
          <cell r="J1910" t="str">
            <v>*131006&lt;br&gt;LA LIBERTAD-SANTIAGO DE CHUCO-QUIRUVILCA</v>
          </cell>
          <cell r="K1910" t="str">
            <v>*34&lt;br&gt;BEDRIÑANA RIOS ABAD</v>
          </cell>
          <cell r="L1910" t="str">
            <v>ABANDONO&lt;br/&gt;NOTIFICADO A LA EMPRESA</v>
          </cell>
          <cell r="P1910" t="str">
            <v>USD</v>
          </cell>
        </row>
        <row r="1911">
          <cell r="A1911">
            <v>2477615</v>
          </cell>
          <cell r="B1911">
            <v>6747</v>
          </cell>
          <cell r="C1911" t="str">
            <v>PC</v>
          </cell>
          <cell r="D1911">
            <v>42067</v>
          </cell>
          <cell r="E1911">
            <v>2015</v>
          </cell>
          <cell r="F1911">
            <v>3</v>
          </cell>
          <cell r="G1911" t="str">
            <v>COMPAÑIA MINERA QUIRUVILCA S.A. EN LIQUIDACION</v>
          </cell>
          <cell r="H1911" t="str">
            <v>QUIRUVILCA</v>
          </cell>
          <cell r="I1911" t="str">
            <v>MODIFICACION DEL PLAN DE CIERRE DE LA UNIDAD MINERA QUIRUVILCA</v>
          </cell>
          <cell r="J1911" t="str">
            <v>*131006&lt;br&gt;LA LIBERTAD-SANTIAGO DE CHUCO-QUIRUVILCA</v>
          </cell>
          <cell r="K1911" t="str">
            <v>*21&lt;br&gt;PAREDES PACHECO RUFO</v>
          </cell>
          <cell r="L1911" t="str">
            <v>APROBADO</v>
          </cell>
          <cell r="P1911" t="str">
            <v>USD</v>
          </cell>
        </row>
        <row r="1912">
          <cell r="A1912">
            <v>1811556</v>
          </cell>
          <cell r="B1912">
            <v>1933</v>
          </cell>
          <cell r="C1912" t="str">
            <v>DIA</v>
          </cell>
          <cell r="D1912">
            <v>39671</v>
          </cell>
          <cell r="E1912">
            <v>2008</v>
          </cell>
          <cell r="F1912">
            <v>8</v>
          </cell>
          <cell r="G1912" t="str">
            <v>COMPAÑIA MINERA RAURA S.A.</v>
          </cell>
          <cell r="H1912" t="str">
            <v>DIABLO MUDO</v>
          </cell>
          <cell r="I1912" t="str">
            <v>DIABLO MUDO</v>
          </cell>
          <cell r="J1912" t="str">
            <v>*150302&lt;br&gt;LIMA-CAJATAMBO-COPA</v>
          </cell>
          <cell r="K1912" t="str">
            <v>*46&lt;br&gt;PIMENTEL JOSE</v>
          </cell>
          <cell r="L1912" t="str">
            <v>NO PRESENTADO&lt;br/&gt;NOTIFICADO A LA EMPRESA</v>
          </cell>
          <cell r="P1912" t="str">
            <v>USD</v>
          </cell>
        </row>
        <row r="1913">
          <cell r="A1913">
            <v>1831769</v>
          </cell>
          <cell r="B1913">
            <v>1967</v>
          </cell>
          <cell r="C1913" t="str">
            <v>DIA</v>
          </cell>
          <cell r="D1913">
            <v>39745</v>
          </cell>
          <cell r="E1913">
            <v>2008</v>
          </cell>
          <cell r="F1913">
            <v>10</v>
          </cell>
          <cell r="G1913" t="str">
            <v>COMPAÑIA MINERA RAURA S.A.</v>
          </cell>
          <cell r="H1913" t="str">
            <v>DIABLO MUDO</v>
          </cell>
          <cell r="I1913" t="str">
            <v>DIABLO MUDO</v>
          </cell>
          <cell r="J1913" t="str">
            <v>*150302&lt;br&gt;LIMA-CAJATAMBO-COPA</v>
          </cell>
          <cell r="K1913" t="str">
            <v>*31&lt;br&gt;AZURIN GONZALES CARLOS</v>
          </cell>
          <cell r="L1913" t="str">
            <v>APROBADO&lt;br/&gt;NOTIFICADO A LA EMPRESA</v>
          </cell>
          <cell r="P1913" t="str">
            <v>USD</v>
          </cell>
        </row>
        <row r="1914">
          <cell r="A1914">
            <v>2234234</v>
          </cell>
          <cell r="B1914">
            <v>3183</v>
          </cell>
          <cell r="C1914" t="str">
            <v>DIA</v>
          </cell>
          <cell r="D1914">
            <v>41187</v>
          </cell>
          <cell r="E1914">
            <v>2012</v>
          </cell>
          <cell r="F1914">
            <v>10</v>
          </cell>
          <cell r="G1914" t="str">
            <v>COMPAÑIA MINERA RAURA S.A.</v>
          </cell>
          <cell r="H1914" t="str">
            <v>ACUMULACION RAURA</v>
          </cell>
          <cell r="I1914" t="str">
            <v>SANTA ROSA Y VIRGEN DE LAS NIEVES</v>
          </cell>
          <cell r="J1914" t="str">
            <v>*101007&lt;br&gt;HUANUCO-LAURICOCHA-SAN MIGUEL DE CAURI,*150901&lt;br&gt;LIMA-OYON-OYON</v>
          </cell>
          <cell r="K1914" t="str">
            <v>*8&lt;br&gt;BREÑA TORRES GRACIELA,*310&lt;br&gt;ROSALES GONZALES LUIS ALBERTO,*179&lt;br&gt;ZEGARRA ANCAJIMA, ANA SOFIA</v>
          </cell>
          <cell r="L1914" t="str">
            <v>NO PRESENTADO&lt;br/&gt;NOTIFICADO A LA EMPRESA</v>
          </cell>
          <cell r="M1914" t="str">
            <v>ResDirec-0333-2012/MEM-AAM, ResDirec-0383-2014/MEM-DGAAM</v>
          </cell>
          <cell r="N1914" t="str">
            <v>16/10/2012, 25/07/2014</v>
          </cell>
          <cell r="O1914">
            <v>2753461</v>
          </cell>
          <cell r="P1914" t="str">
            <v>USD</v>
          </cell>
        </row>
        <row r="1915">
          <cell r="A1915">
            <v>2272481</v>
          </cell>
          <cell r="B1915">
            <v>3831</v>
          </cell>
          <cell r="C1915" t="str">
            <v>DIA</v>
          </cell>
          <cell r="D1915">
            <v>41337</v>
          </cell>
          <cell r="E1915">
            <v>2013</v>
          </cell>
          <cell r="F1915">
            <v>3</v>
          </cell>
          <cell r="G1915" t="str">
            <v>COMPAÑIA MINERA RAURA S.A.</v>
          </cell>
          <cell r="H1915" t="str">
            <v>ACUMULACION RAURA</v>
          </cell>
          <cell r="I1915" t="str">
            <v>SANTA ROSA Y VIRGEN DE LAS NIEVES.</v>
          </cell>
          <cell r="J1915" t="str">
            <v>*101007&lt;br&gt;HUANUCO-LAURICOCHA-SAN MIGUEL DE CAURI,*150901&lt;br&gt;LIMA-OYON-OYON</v>
          </cell>
          <cell r="K1915" t="str">
            <v>*1&lt;br&gt;ACEVEDO FERNANDEZ ELIAS,*310&lt;br&gt;ROSALES GONZALES LUIS ALBERTO,*266&lt;br&gt;CASTILLO RUIZ CARMEN GABRIELA,*253&lt;br&gt;FERNANDEZ RAMIREZ, KATE,*223&lt;br&gt;BARDALES CORONEL YOLANDA,*220&lt;br&gt;VILLACORTA OLAZA MARCO ANTONIO,*217&lt;br&gt;CASTELO MAMANCHURA GUSTAVO JAVIER,*187&lt;br&gt;RODRIGUEZ LLACTAS DIEGO (APOYO),*183&lt;br&gt;ZZ_ANA02 (AQUINO ESPINOZA, PAVEL),*128&lt;br&gt;ESTELA SILVA MELANIO,*20&lt;br&gt;LEON IRIARTE MARITZA</v>
          </cell>
          <cell r="L1915" t="str">
            <v>APROBADO&lt;br/&gt;NOTIFICADO A LA EMPRESA</v>
          </cell>
          <cell r="M1915" t="str">
            <v>ResDirec-0336-2013/MEM-AAM</v>
          </cell>
          <cell r="N1915" t="str">
            <v>10/09/2013</v>
          </cell>
          <cell r="O1915">
            <v>2753461</v>
          </cell>
          <cell r="P1915" t="str">
            <v>USD</v>
          </cell>
        </row>
        <row r="1916">
          <cell r="A1916">
            <v>1008392</v>
          </cell>
          <cell r="B1916">
            <v>4283</v>
          </cell>
          <cell r="C1916" t="str">
            <v>EIA</v>
          </cell>
          <cell r="D1916">
            <v>34837</v>
          </cell>
          <cell r="E1916">
            <v>1995</v>
          </cell>
          <cell r="F1916">
            <v>5</v>
          </cell>
          <cell r="G1916" t="str">
            <v>COMPAÑIA MINERA RAURA S.A.</v>
          </cell>
          <cell r="H1916" t="str">
            <v>RAURA</v>
          </cell>
          <cell r="I1916" t="str">
            <v>DEPOSITO DE RELAVES Nº 2</v>
          </cell>
          <cell r="J1916" t="str">
            <v>*101007&lt;br&gt;HUANUCO-LAURICOCHA-SAN MIGUEL DE CAURI</v>
          </cell>
          <cell r="K1916" t="str">
            <v>*29&lt;br&gt;ARCHIVO</v>
          </cell>
          <cell r="L1916" t="str">
            <v>APROBADO</v>
          </cell>
          <cell r="P1916" t="str">
            <v>USD</v>
          </cell>
        </row>
        <row r="1917">
          <cell r="A1917">
            <v>1308199</v>
          </cell>
          <cell r="B1917">
            <v>4519</v>
          </cell>
          <cell r="C1917" t="str">
            <v>EIA</v>
          </cell>
          <cell r="D1917">
            <v>36913</v>
          </cell>
          <cell r="E1917">
            <v>2001</v>
          </cell>
          <cell r="F1917">
            <v>1</v>
          </cell>
          <cell r="G1917" t="str">
            <v>COMPAÑIA MINERA RAURA S.A.</v>
          </cell>
          <cell r="H1917" t="str">
            <v>RAURA</v>
          </cell>
          <cell r="I1917" t="str">
            <v>DEPOSITO DE RELAVES CABALLOCOCHA</v>
          </cell>
          <cell r="J1917" t="str">
            <v>*101007&lt;br&gt;HUANUCO-LAURICOCHA-SAN MIGUEL DE CAURI</v>
          </cell>
          <cell r="K1917" t="str">
            <v>*53&lt;br&gt;SANCHEZ LUIS</v>
          </cell>
          <cell r="L1917" t="str">
            <v>APROBADO</v>
          </cell>
          <cell r="P1917" t="str">
            <v>USD</v>
          </cell>
        </row>
        <row r="1918">
          <cell r="A1918">
            <v>2052421</v>
          </cell>
          <cell r="B1918">
            <v>5054</v>
          </cell>
          <cell r="C1918" t="str">
            <v>EIA</v>
          </cell>
          <cell r="D1918">
            <v>40532</v>
          </cell>
          <cell r="E1918">
            <v>2010</v>
          </cell>
          <cell r="F1918">
            <v>12</v>
          </cell>
          <cell r="G1918" t="str">
            <v>COMPAÑIA MINERA RAURA S.A.</v>
          </cell>
          <cell r="H1918" t="str">
            <v>RAURA</v>
          </cell>
          <cell r="I1918" t="str">
            <v>ADECUACION A LOS ECAS ACTUALIZACION DEL PMA SECTOR YANCO SHUCSHAPA</v>
          </cell>
          <cell r="J1918" t="str">
            <v>*101007&lt;br&gt;HUANUCO-LAURICOCHA-SAN MIGUEL DE CAURI</v>
          </cell>
          <cell r="K1918" t="str">
            <v>*1&lt;br&gt;ACEVEDO FERNANDEZ ELIAS</v>
          </cell>
          <cell r="L1918" t="str">
            <v>EVALUACIÓN</v>
          </cell>
          <cell r="P1918" t="str">
            <v>USD</v>
          </cell>
        </row>
        <row r="1919">
          <cell r="A1919">
            <v>2158368</v>
          </cell>
          <cell r="B1919">
            <v>5149</v>
          </cell>
          <cell r="C1919" t="str">
            <v>EIA</v>
          </cell>
          <cell r="D1919">
            <v>40918</v>
          </cell>
          <cell r="E1919">
            <v>2012</v>
          </cell>
          <cell r="F1919">
            <v>1</v>
          </cell>
          <cell r="G1919" t="str">
            <v>COMPAÑIA MINERA RAURA S.A.</v>
          </cell>
          <cell r="H1919" t="str">
            <v>RAURA</v>
          </cell>
          <cell r="I1919" t="str">
            <v>MODIFICACION DEL EIA PARA EL RECRECIMIENTO DEL DEPOSITO DE RELAVES</v>
          </cell>
          <cell r="J1919" t="str">
            <v>*101007&lt;br&gt;HUANUCO-LAURICOCHA-SAN MIGUEL DE CAURI</v>
          </cell>
          <cell r="K1919" t="str">
            <v>*1&lt;br&gt;ACEVEDO FERNANDEZ ELIAS</v>
          </cell>
          <cell r="L1919" t="str">
            <v>APROBADO&lt;br/&gt;NOTIFICADO A LA EMPRESA</v>
          </cell>
          <cell r="P1919" t="str">
            <v>USD</v>
          </cell>
        </row>
        <row r="1920">
          <cell r="A1920">
            <v>2225708</v>
          </cell>
          <cell r="B1920">
            <v>5229</v>
          </cell>
          <cell r="C1920" t="str">
            <v>EIA</v>
          </cell>
          <cell r="D1920">
            <v>41155</v>
          </cell>
          <cell r="E1920">
            <v>2012</v>
          </cell>
          <cell r="F1920">
            <v>9</v>
          </cell>
          <cell r="G1920" t="str">
            <v>COMPAÑIA MINERA RAURA S.A.</v>
          </cell>
          <cell r="H1920" t="str">
            <v>RAURA</v>
          </cell>
          <cell r="I1920" t="str">
            <v xml:space="preserve">PLAN INTEGRAL UNIDAD RAURA </v>
          </cell>
          <cell r="J1920" t="str">
            <v>*101007&lt;br&gt;HUANUCO-LAURICOCHA-SAN MIGUEL DE CAURI</v>
          </cell>
          <cell r="L1920" t="str">
            <v>EVALUACIÓN</v>
          </cell>
          <cell r="P1920" t="str">
            <v>USD</v>
          </cell>
        </row>
        <row r="1921">
          <cell r="A1921">
            <v>2458469</v>
          </cell>
          <cell r="B1921">
            <v>5612</v>
          </cell>
          <cell r="C1921" t="str">
            <v>ITS</v>
          </cell>
          <cell r="D1921">
            <v>41991</v>
          </cell>
          <cell r="E1921">
            <v>2014</v>
          </cell>
          <cell r="F1921">
            <v>12</v>
          </cell>
          <cell r="G1921" t="str">
            <v>COMPAÑIA MINERA RAURA S.A.</v>
          </cell>
          <cell r="H1921" t="str">
            <v>RAURA</v>
          </cell>
          <cell r="I1921" t="str">
            <v>Informe tecnico sustentatorio de la Unidad Minera Raura</v>
          </cell>
          <cell r="J1921" t="str">
            <v>*150901&lt;br&gt;LIMA-OYON-OYON,*101007&lt;br&gt;HUANUCO-LAURICOCHA-SAN MIGUEL DE CAURI</v>
          </cell>
          <cell r="K1921" t="str">
            <v>*1&lt;br&gt;ACEVEDO FERNANDEZ ELIAS,*299&lt;br&gt;REYES UBILLUS ISMAEL,*298&lt;br&gt;LOPEZ ROMERO, RICHARD (APOYO),*285&lt;br&gt;NOLASCO MELGAREJO, KARINA,*220&lt;br&gt;VILLACORTA OLAZA MARCO ANTONIO,*25&lt;br&gt;PRADO VELASQUEZ ALFONSO,*20&lt;br&gt;LEON IRIARTE MARITZA</v>
          </cell>
          <cell r="L1921" t="str">
            <v>CONFORME&lt;br/&gt;NOTIFICADO A LA EMPRESA</v>
          </cell>
          <cell r="M1921" t="str">
            <v>ResDirec-0060-2015/MEM-DGAAM</v>
          </cell>
          <cell r="N1921" t="str">
            <v>29/01/2015</v>
          </cell>
          <cell r="O1921">
            <v>1257000</v>
          </cell>
        </row>
        <row r="1922">
          <cell r="A1922">
            <v>2480757</v>
          </cell>
          <cell r="B1922">
            <v>5723</v>
          </cell>
          <cell r="C1922" t="str">
            <v>ITS</v>
          </cell>
          <cell r="D1922">
            <v>42075</v>
          </cell>
          <cell r="E1922">
            <v>2015</v>
          </cell>
          <cell r="F1922">
            <v>3</v>
          </cell>
          <cell r="G1922" t="str">
            <v>COMPAÑIA MINERA RAURA S.A.</v>
          </cell>
          <cell r="H1922" t="str">
            <v>RAURA</v>
          </cell>
          <cell r="I1922" t="str">
            <v>Segundo Informe T¿ico Sustentatorio de la Unidad Minera Raura</v>
          </cell>
          <cell r="J1922" t="str">
            <v>*150901&lt;br&gt;LIMA-OYON-OYON,*101007&lt;br&gt;HUANUCO-LAURICOCHA-SAN MIGUEL DE CAURI</v>
          </cell>
          <cell r="K1922" t="str">
            <v>*20&lt;br&gt;LEON IRIARTE MARITZA,*329&lt;br&gt;PAUL STEVE IPARRAGUIRRE AYALA,*321&lt;br&gt;ATENCIO MERINO MIGUEL (APOYO),*311&lt;br&gt;ROJAS VALLADARES, TANIA LUPE,*299&lt;br&gt;REYES UBILLUS ISMAEL,*298&lt;br&gt;LOPEZ ROMERO, RICHARD (APOYO),*285&lt;br&gt;NOLASCO MELGAREJO, KARINA,*220&lt;br&gt;VILLACORTA OLAZA MARCO ANTONIO</v>
          </cell>
          <cell r="L1922" t="str">
            <v>CONFORME&lt;br/&gt;NOTIFICADO A LA EMPRESA</v>
          </cell>
          <cell r="M1922" t="str">
            <v>ResDirec-0157-2015/MEM-DGAAM</v>
          </cell>
          <cell r="N1922" t="str">
            <v>01/04/2015</v>
          </cell>
          <cell r="O1922">
            <v>1814570</v>
          </cell>
        </row>
        <row r="1923">
          <cell r="A1923" t="str">
            <v>01585-2016</v>
          </cell>
          <cell r="B1923">
            <v>6297</v>
          </cell>
          <cell r="C1923" t="str">
            <v>ITS</v>
          </cell>
          <cell r="D1923">
            <v>42529</v>
          </cell>
          <cell r="E1923">
            <v>2016</v>
          </cell>
          <cell r="F1923">
            <v>6</v>
          </cell>
          <cell r="G1923" t="str">
            <v>COMPAÑIA MINERA RAURA S.A.</v>
          </cell>
          <cell r="H1923" t="str">
            <v>RAURA</v>
          </cell>
          <cell r="I1923" t="str">
            <v>MODIFICACION DEL EIA PARA EL RECRECIMIENTO DEL DEPOSITO DE RELAVES</v>
          </cell>
          <cell r="J1923" t="str">
            <v>*150901&lt;br&gt;LIMA-OYON-OYON,*101007&lt;br&gt;HUANUCO-LAURICOCHA-SAN MIGUEL DE CAURI</v>
          </cell>
          <cell r="K1923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MERCEDES,*407&lt;br&gt;ZZ_SENACE SAAVEDRA KOVACH, MIRIJAM,*386&lt;br&gt;ZZ_SENACE CORAL ONCOY, BEATRIZ E.</v>
          </cell>
          <cell r="L1923" t="str">
            <v>CONFORME&lt;br/&gt;NOTIFICADO A LA EMPRESA</v>
          </cell>
          <cell r="O1923">
            <v>1</v>
          </cell>
        </row>
        <row r="1924">
          <cell r="A1924">
            <v>1626465</v>
          </cell>
          <cell r="B1924">
            <v>6353</v>
          </cell>
          <cell r="C1924" t="str">
            <v>PC</v>
          </cell>
          <cell r="D1924">
            <v>38945</v>
          </cell>
          <cell r="E1924">
            <v>2006</v>
          </cell>
          <cell r="F1924">
            <v>8</v>
          </cell>
          <cell r="G1924" t="str">
            <v>COMPAÑIA MINERA RAURA S.A.</v>
          </cell>
          <cell r="H1924" t="str">
            <v>RAURA</v>
          </cell>
          <cell r="J1924" t="str">
            <v>*101007&lt;br&gt;HUANUCO-LAURICOCHA-SAN MIGUEL DE CAURI</v>
          </cell>
          <cell r="K1924" t="str">
            <v>*13&lt;br&gt;DOLORES CAMONES SANTIAGO</v>
          </cell>
          <cell r="L1924" t="str">
            <v>APROBADO&lt;br/&gt;NOTIFICADO A LA EMPRESA</v>
          </cell>
          <cell r="P1924" t="str">
            <v>USD</v>
          </cell>
        </row>
        <row r="1925">
          <cell r="A1925" t="str">
            <v>00618-2017</v>
          </cell>
          <cell r="B1925">
            <v>6492</v>
          </cell>
          <cell r="C1925" t="str">
            <v>ITS</v>
          </cell>
          <cell r="D1925">
            <v>42776</v>
          </cell>
          <cell r="E1925">
            <v>2017</v>
          </cell>
          <cell r="F1925">
            <v>2</v>
          </cell>
          <cell r="G1925" t="str">
            <v>COMPAÑIA MINERA RAURA S.A.</v>
          </cell>
          <cell r="H1925" t="str">
            <v>RAURA</v>
          </cell>
          <cell r="I1925" t="str">
            <v>CUARTO INFORME TÉCNICO SUSTENTATORIO DE LA MODIFICACIÓN DEL MÉTODO DE CONSTRUCCIÓN DE LA TERCERA ETAPA DEL DEPÓSITO DE RELAVES NIEVE UCRO II DE LA U.M. RAURA</v>
          </cell>
          <cell r="J1925" t="str">
            <v>*150901&lt;br&gt;LIMA-OYON-OYON,*101007&lt;br&gt;HUANUCO-LAURICOCHA-SAN MIGUEL DE CAURI</v>
          </cell>
          <cell r="K1925" t="str">
            <v>*407&lt;br&gt;ZZ_SENACE SAAVEDRA KOVACH, MIRIJAM,*482&lt;br&gt;ZZ_SENACE MARTEL GORA, MIGUEL LUIS,*478&lt;br&gt;ZZ_SENACE BENAVENTE SILVA, KURLANT YUSSEIN,*452&lt;br&gt;ZZ_SENACE GONZALES PAREDES, LUIS ANTONIO,*432&lt;br&gt;ZZ_SENACE VARGAS-MACH, MARTHA YACKELINE ,*416&lt;br&gt;ZZ_SENACE BREÑA TORRES, MILVA GRACIELA,*414&lt;br&gt;ZZ_SENACE LUCEN BUSTAMANTE, MARIELENA NEREYDA</v>
          </cell>
          <cell r="L1925" t="str">
            <v>CONFORME&lt;br/&gt;NOTIFICADO A LA EMPRESA</v>
          </cell>
          <cell r="O1925">
            <v>11000000</v>
          </cell>
        </row>
        <row r="1926">
          <cell r="A1926">
            <v>2257522</v>
          </cell>
          <cell r="B1926">
            <v>6614</v>
          </cell>
          <cell r="C1926" t="str">
            <v>PC</v>
          </cell>
          <cell r="D1926">
            <v>41278</v>
          </cell>
          <cell r="E1926">
            <v>2013</v>
          </cell>
          <cell r="F1926">
            <v>1</v>
          </cell>
          <cell r="G1926" t="str">
            <v>COMPAÑIA MINERA RAURA S.A.</v>
          </cell>
          <cell r="H1926" t="str">
            <v>RAURA</v>
          </cell>
          <cell r="I1926" t="str">
            <v xml:space="preserve">MODIFICACION DEL PLAN DE CIERRE </v>
          </cell>
          <cell r="J1926" t="str">
            <v>*101007&lt;br&gt;HUANUCO-LAURICOCHA-SAN MIGUEL DE CAURI</v>
          </cell>
          <cell r="K1926" t="str">
            <v>*13&lt;br&gt;DOLORES CAMONES SANTIAGO</v>
          </cell>
          <cell r="L1926" t="str">
            <v>APROBADO&lt;br/&gt;NOTIFICADO A LA EMPRESA</v>
          </cell>
          <cell r="P1926" t="str">
            <v>USD</v>
          </cell>
        </row>
        <row r="1927">
          <cell r="A1927" t="str">
            <v>04552-2017</v>
          </cell>
          <cell r="B1927">
            <v>6698</v>
          </cell>
          <cell r="C1927" t="str">
            <v>ITS</v>
          </cell>
          <cell r="D1927">
            <v>42986</v>
          </cell>
          <cell r="E1927">
            <v>2017</v>
          </cell>
          <cell r="F1927">
            <v>9</v>
          </cell>
          <cell r="G1927" t="str">
            <v>COMPAÑIA MINERA RAURA S.A.</v>
          </cell>
          <cell r="H1927" t="str">
            <v>RAURA</v>
          </cell>
          <cell r="I1927" t="str">
            <v>QUINTO ITS DE CAMBIOS EN INSTALACIONES AUXILIARES DE LA U.M. RAURA</v>
          </cell>
          <cell r="J1927" t="str">
            <v>*150901&lt;br&gt;LIMA-OYON-OYON,*101000&lt;br&gt;HUANUCO-LAURICOCHA--,*150900&lt;br&gt;LIMA-OYON--,*150000&lt;br&gt;LIMA----,*100000&lt;br&gt;HUANUCO----,*101007&lt;br&gt;HUANUCO-LAURICOCHA-SAN MIGUEL DE CAURI</v>
          </cell>
          <cell r="K1927" t="str">
            <v>*382&lt;br&gt;ZZ_SENACE PÉREZ NUÑEZ, FABIÁN,*542&lt;br&gt;JOAN CATHERINE LOZA MONTOYA,*489&lt;br&gt;ZZ_SENACE TREJO PANTOJA, CYNTHIA KELLY,*488&lt;br&gt;ZZ_SENACE TELLO COCHACHEZ, MARCO ANTONIO,*479&lt;br&gt;ZZ_SENACE  BORJAS ALCANTARA, DAVID VICTOR,*478&lt;br&gt;ZZ_SENACE BENAVENTE SILVA, KURLANT YUSSEIN,*447&lt;br&gt;ZZ_SENACE AVILA MOLERO, JAVIER,*422&lt;br&gt;zz_senace ZEGARRA ANCAJIMA,ANA SOFIA ,*416&lt;br&gt;ZZ_SENACE BREÑA TORRES, MILVA GRACIELA,*413&lt;br&gt;ZZ_SENACE ATARAMA MORI,DANNY EDUARDO</v>
          </cell>
          <cell r="L1927" t="str">
            <v>CONFORME&lt;br/&gt;NOTIFICADO A LA EMPRESA</v>
          </cell>
          <cell r="O1927">
            <v>5492408</v>
          </cell>
        </row>
        <row r="1928">
          <cell r="A1928">
            <v>2425862</v>
          </cell>
          <cell r="B1928">
            <v>6718</v>
          </cell>
          <cell r="C1928" t="str">
            <v>PC</v>
          </cell>
          <cell r="D1928">
            <v>41873</v>
          </cell>
          <cell r="E1928">
            <v>2014</v>
          </cell>
          <cell r="F1928">
            <v>8</v>
          </cell>
          <cell r="G1928" t="str">
            <v>COMPAÑIA MINERA RAURA S.A.</v>
          </cell>
          <cell r="H1928" t="str">
            <v>RAURA</v>
          </cell>
          <cell r="I1928" t="str">
            <v>MODIFICACION DEL PLAN DE CIERRE RAURA</v>
          </cell>
          <cell r="J1928" t="str">
            <v>*101007&lt;br&gt;HUANUCO-LAURICOCHA-SAN MIGUEL DE CAURI</v>
          </cell>
          <cell r="K1928" t="str">
            <v>*21&lt;br&gt;PAREDES PACHECO RUFO</v>
          </cell>
          <cell r="L1928" t="str">
            <v>APROBADO</v>
          </cell>
          <cell r="P1928" t="str">
            <v>USD</v>
          </cell>
        </row>
        <row r="1929">
          <cell r="A1929" t="str">
            <v>M-ITS-00075-2018</v>
          </cell>
          <cell r="B1929">
            <v>6870</v>
          </cell>
          <cell r="C1929" t="str">
            <v>ITS</v>
          </cell>
          <cell r="D1929">
            <v>43213</v>
          </cell>
          <cell r="E1929">
            <v>2018</v>
          </cell>
          <cell r="F1929">
            <v>4</v>
          </cell>
          <cell r="G1929" t="str">
            <v>COMPAÑIA MINERA RAURA S.A.</v>
          </cell>
          <cell r="H1929" t="str">
            <v>RAURA</v>
          </cell>
          <cell r="I1929" t="str">
            <v>SEXTO ITS DE LA UNIDAD MINERA RAURA</v>
          </cell>
          <cell r="J1929" t="str">
            <v>*150901&lt;br&gt;LIMA-OYON-OYON,*101007&lt;br&gt;HUANUCO-LAURICOCHA-SAN MIGUEL DE CAURI</v>
          </cell>
          <cell r="K1929" t="str">
            <v>*422&lt;br&gt;zz_senace ZEGARRA ANCAJIMA,ANA SOFIA ,*586&lt;br&gt;MENDOZA MORI, MELISSA LILIANA,*548&lt;br&gt;GARC¿A PATI¿O JOS¿ FERNANDO KHALED,*543&lt;br&gt;FIORELLA ANGELA MAL¿SQUEZ L¿PEZ,*490&lt;br&gt;ZZ_SENACE VIDAL WILLIAMS, MARIA DEL ROSARIO,*489&lt;br&gt;ZZ_SENACE TREJO PANTOJA, CYNTHIA KELLY,*482&lt;br&gt;ZZ_SENACE MARTEL GORA, MIGUEL LUIS</v>
          </cell>
          <cell r="L1929" t="str">
            <v>CONFORME&lt;br/&gt;NOTIFICADO A LA EMPRESA</v>
          </cell>
          <cell r="O1929">
            <v>15745000</v>
          </cell>
        </row>
        <row r="1930">
          <cell r="A1930" t="str">
            <v>00752-2017</v>
          </cell>
          <cell r="B1930">
            <v>7071</v>
          </cell>
          <cell r="C1930" t="str">
            <v>EIA-d</v>
          </cell>
          <cell r="D1930">
            <v>42787</v>
          </cell>
          <cell r="E1930">
            <v>2017</v>
          </cell>
          <cell r="F1930">
            <v>2</v>
          </cell>
          <cell r="G1930" t="str">
            <v>COMPAÑIA MINERA RAURA S.A.</v>
          </cell>
          <cell r="H1930" t="str">
            <v>RAURA</v>
          </cell>
          <cell r="I1930" t="str">
            <v>MODIFICACION DEL EIA ETAPA 4 DEPÓSITO DE RELAVES NIEVE UCRO II DE LA UNIDAD MINERA RAURA</v>
          </cell>
          <cell r="K1930" t="str">
            <v>*382&lt;br&gt;ZZ_SENACE PÉREZ NUÑEZ, FABIÁN,*479&lt;br&gt;ZZ_SENACE  BORJAS ALCANTARA, DAVID VICTOR,*478&lt;br&gt;ZZ_SENACE BENAVENTE SILVA, KURLANT YUSSEIN,*416&lt;br&gt;ZZ_SENACE BREÑA TORRES, MILVA GRACIELA,*415&lt;br&gt;ZZ_SENACE BEATRIZ HUAMANI PAUCCARA,*413&lt;br&gt;ZZ_SENACE ATARAMA MORI,DANNY EDUARDO</v>
          </cell>
          <cell r="L1930" t="str">
            <v>DESISTIDO</v>
          </cell>
          <cell r="O1930">
            <v>9883669</v>
          </cell>
          <cell r="P1930" t="str">
            <v>USD</v>
          </cell>
        </row>
        <row r="1931">
          <cell r="A1931" t="str">
            <v>02689-2017</v>
          </cell>
          <cell r="B1931">
            <v>7181</v>
          </cell>
          <cell r="C1931" t="str">
            <v>EIA-d</v>
          </cell>
          <cell r="D1931">
            <v>42895</v>
          </cell>
          <cell r="E1931">
            <v>2017</v>
          </cell>
          <cell r="F1931">
            <v>6</v>
          </cell>
          <cell r="G1931" t="str">
            <v>COMPAÑIA MINERA RAURA S.A.</v>
          </cell>
          <cell r="H1931" t="str">
            <v>RAURA</v>
          </cell>
          <cell r="I1931" t="str">
            <v>EVALUACIÓN AMBIENTAL PRELIMINAR (EVAP) PARA LA MODIFICACIÓN DEL ESTUDIO DE IMPACTO AMBIENTAL ETAPA 4</v>
          </cell>
          <cell r="K1931" t="str">
            <v>*382&lt;br&gt;ZZ_SENACE PÉREZ NUÑEZ, FABIÁN,*489&lt;br&gt;ZZ_SENACE TREJO PANTOJA, CYNTHIA KELLY,*488&lt;br&gt;ZZ_SENACE TELLO COCHACHEZ, MARCO ANTONIO,*479&lt;br&gt;ZZ_SENACE  BORJAS ALCANTARA, DAVID VICTOR,*478&lt;br&gt;ZZ_SENACE BENAVENTE SILVA, KURLANT YUSSEIN,*416&lt;br&gt;ZZ_SENACE BREÑA TORRES, MILVA GRACIELA,*415&lt;br&gt;ZZ_SENACE BEATRIZ HUAMANI PAUCCARA,*413&lt;br&gt;ZZ_SENACE ATARAMA MORI,DANNY EDUARDO</v>
          </cell>
          <cell r="L1931" t="str">
            <v>APROBADO</v>
          </cell>
          <cell r="O1931">
            <v>9883669</v>
          </cell>
          <cell r="P1931" t="str">
            <v>USD</v>
          </cell>
        </row>
        <row r="1932">
          <cell r="A1932">
            <v>3009957</v>
          </cell>
          <cell r="B1932">
            <v>8373</v>
          </cell>
          <cell r="C1932" t="str">
            <v>PAD</v>
          </cell>
          <cell r="D1932">
            <v>43837</v>
          </cell>
          <cell r="E1932">
            <v>2020</v>
          </cell>
          <cell r="F1932">
            <v>1</v>
          </cell>
          <cell r="G1932" t="str">
            <v>COMPAÑIA MINERA RAURA S.A.</v>
          </cell>
          <cell r="H1932" t="str">
            <v>RAURA</v>
          </cell>
          <cell r="I1932" t="str">
            <v>PLAN AMBIENTAL DETALLADO DE LA U.M. RAURA</v>
          </cell>
          <cell r="J1932" t="str">
            <v>*101007&lt;br&gt;HUANUCO-LAURICOCHA-SAN MIGUEL DE CAURI,*150901&lt;br&gt;LIMA-OYON-OYON</v>
          </cell>
          <cell r="K1932" t="str">
            <v>*1&lt;br&gt;ACEVEDO FERNANDEZ ELIAS,*683&lt;br&gt;LA ROSA ORBEZO NOHELIA THAIS,*676&lt;br&gt;VILLAR VASQUEZ MERCEDES DEL PILAR,*495&lt;br&gt;CHAMORRO BELLIDO CARMEN ROSA,*311&lt;br&gt;ROJAS VALLADARES, TANIA LUPE</v>
          </cell>
          <cell r="L1932" t="str">
            <v>APROBADO&lt;br/&gt;NOTIFICADO A LA EMPRESA</v>
          </cell>
          <cell r="M1932" t="str">
            <v>ResDirec-0158-2020/MINEM-DGAAM</v>
          </cell>
          <cell r="N1932" t="str">
            <v>20/11/2020</v>
          </cell>
          <cell r="O1932">
            <v>6020</v>
          </cell>
          <cell r="P1932" t="str">
            <v>USD</v>
          </cell>
        </row>
        <row r="1933">
          <cell r="A1933">
            <v>2295121</v>
          </cell>
          <cell r="B1933">
            <v>3836</v>
          </cell>
          <cell r="C1933" t="str">
            <v>DIA</v>
          </cell>
          <cell r="D1933">
            <v>41424</v>
          </cell>
          <cell r="E1933">
            <v>2013</v>
          </cell>
          <cell r="F1933">
            <v>5</v>
          </cell>
          <cell r="G1933" t="str">
            <v>COMPAÑIA MINERA SAN IGNACIO DE MOROCOCHA S.A.A.</v>
          </cell>
          <cell r="H1933" t="str">
            <v>SAN VICENTE</v>
          </cell>
          <cell r="I1933" t="str">
            <v>PALMAPATA</v>
          </cell>
          <cell r="J1933" t="str">
            <v>*120305&lt;br&gt;JUNIN-CHANCHAMAYO-SAN RAMON,*120306&lt;br&gt;JUNIN-CHANCHAMAYO-VITOC</v>
          </cell>
          <cell r="K1933" t="str">
            <v>*8&lt;br&gt;BREÑA TORRES GRACIELA,*310&lt;br&gt;ROSALES GONZALES LUIS ALBERTO,*179&lt;br&gt;ZEGARRA ANCAJIMA, ANA SOFIA</v>
          </cell>
          <cell r="L1933" t="str">
            <v>APROBADO&lt;br/&gt;NOTIFICADO A LA EMPRESA</v>
          </cell>
          <cell r="O1933">
            <v>2200000</v>
          </cell>
          <cell r="P1933" t="str">
            <v>USD</v>
          </cell>
        </row>
        <row r="1934">
          <cell r="A1934">
            <v>1705515</v>
          </cell>
          <cell r="B1934">
            <v>1674</v>
          </cell>
          <cell r="C1934" t="str">
            <v>EIAsd</v>
          </cell>
          <cell r="D1934">
            <v>39274</v>
          </cell>
          <cell r="E1934">
            <v>2007</v>
          </cell>
          <cell r="F1934">
            <v>7</v>
          </cell>
          <cell r="G1934" t="str">
            <v>COMPAÑIA MINERA SAN IGNACIO DE MOROCOCHA S.A.A.</v>
          </cell>
          <cell r="H1934" t="str">
            <v>SAN VICENTE</v>
          </cell>
          <cell r="I1934" t="str">
            <v>TUNEL DE EXPLORACIONES PUNTAYACU JUNIOR</v>
          </cell>
          <cell r="J1934" t="str">
            <v>*120306&lt;br&gt;JUNIN-CHANCHAMAYO-VITOC</v>
          </cell>
          <cell r="K1934" t="str">
            <v>*49&lt;br&gt;RETAMOZO PLACIDO</v>
          </cell>
          <cell r="L1934" t="str">
            <v>CONCLUIDO</v>
          </cell>
          <cell r="P1934" t="str">
            <v>USD</v>
          </cell>
        </row>
        <row r="1935">
          <cell r="A1935">
            <v>1721314</v>
          </cell>
          <cell r="B1935">
            <v>1713</v>
          </cell>
          <cell r="C1935" t="str">
            <v>EIAsd</v>
          </cell>
          <cell r="D1935">
            <v>39344</v>
          </cell>
          <cell r="E1935">
            <v>2007</v>
          </cell>
          <cell r="F1935">
            <v>9</v>
          </cell>
          <cell r="G1935" t="str">
            <v>COMPAÑIA MINERA SAN IGNACIO DE MOROCOCHA S.A.A.</v>
          </cell>
          <cell r="H1935" t="str">
            <v>PUNTAYACU JUNIOR</v>
          </cell>
          <cell r="I1935" t="str">
            <v>PROYECTO DE EXPLORACION TUNEL PUNTAYACU JUNIOR</v>
          </cell>
          <cell r="J1935" t="str">
            <v>*120305&lt;br&gt;JUNIN-CHANCHAMAYO-SAN RAMON</v>
          </cell>
          <cell r="K1935" t="str">
            <v>*49&lt;br&gt;RETAMOZO PLACIDO</v>
          </cell>
          <cell r="L1935" t="str">
            <v>DESAPROBADO&lt;br/&gt;NOTIFICADO A LA EMPRESA</v>
          </cell>
          <cell r="P1935" t="str">
            <v>USD</v>
          </cell>
        </row>
        <row r="1936">
          <cell r="A1936">
            <v>2391175</v>
          </cell>
          <cell r="B1936">
            <v>3121</v>
          </cell>
          <cell r="C1936" t="str">
            <v>ITS</v>
          </cell>
          <cell r="D1936">
            <v>41768</v>
          </cell>
          <cell r="E1936">
            <v>2014</v>
          </cell>
          <cell r="F1936">
            <v>5</v>
          </cell>
          <cell r="G1936" t="str">
            <v>COMPAÑIA MINERA SAN IGNACIO DE MOROCOCHA S.A.A.</v>
          </cell>
          <cell r="H1936" t="str">
            <v>SAN VICENTE</v>
          </cell>
          <cell r="I1936" t="str">
            <v>PALMAPATA</v>
          </cell>
          <cell r="J1936" t="str">
            <v>*120306&lt;br&gt;JUNIN-CHANCHAMAYO-VITOC,*120305&lt;br&gt;JUNIN-CHANCHAMAYO-SAN RAMON</v>
          </cell>
          <cell r="K1936" t="str">
            <v>*8&lt;br&gt;BREÑA TORRES GRACIELA,*251&lt;br&gt;INFANTE QUISPE, CESAR ANIBAL,*179&lt;br&gt;ZEGARRA ANCAJIMA, ANA SOFIA,*148&lt;br&gt;ROSALES GONZALES,LUIS</v>
          </cell>
          <cell r="L1936" t="str">
            <v>CONFORME&lt;br/&gt;NOTIFICADO A LA EMPRESA</v>
          </cell>
          <cell r="M1936" t="str">
            <v>ResDirec-0262-2014/MEM-DGAAM</v>
          </cell>
          <cell r="N1936" t="str">
            <v>02/06/2014</v>
          </cell>
          <cell r="O1936">
            <v>2400000</v>
          </cell>
        </row>
        <row r="1937">
          <cell r="A1937">
            <v>1128544</v>
          </cell>
          <cell r="B1937">
            <v>4354</v>
          </cell>
          <cell r="C1937" t="str">
            <v>EIA</v>
          </cell>
          <cell r="D1937">
            <v>35576</v>
          </cell>
          <cell r="E1937">
            <v>1997</v>
          </cell>
          <cell r="F1937">
            <v>5</v>
          </cell>
          <cell r="G1937" t="str">
            <v>COMPAÑIA MINERA SAN IGNACIO DE MOROCOCHA S.A.A.</v>
          </cell>
          <cell r="H1937" t="str">
            <v>SAN VICENTE</v>
          </cell>
          <cell r="I1937" t="str">
            <v>CONDUCCIÓN Y DISPOSICIÓN FINAL DE RELAVES LA ESPERANZA</v>
          </cell>
          <cell r="J1937" t="str">
            <v>*120306&lt;br&gt;JUNIN-CHANCHAMAYO-VITOC</v>
          </cell>
          <cell r="K1937" t="str">
            <v>*85&lt;br&gt;FALLA JORGE</v>
          </cell>
          <cell r="L1937" t="str">
            <v>APROBADO</v>
          </cell>
          <cell r="M1937" t="str">
            <v>ResDirec-0008-2016/MEM-DGAAM</v>
          </cell>
          <cell r="N1937" t="str">
            <v>18/01/2016</v>
          </cell>
          <cell r="P1937" t="str">
            <v>USD</v>
          </cell>
        </row>
        <row r="1938">
          <cell r="A1938">
            <v>2538673</v>
          </cell>
          <cell r="B1938">
            <v>4354</v>
          </cell>
          <cell r="C1938" t="str">
            <v>ITS</v>
          </cell>
          <cell r="D1938">
            <v>42275</v>
          </cell>
          <cell r="E1938">
            <v>2015</v>
          </cell>
          <cell r="F1938">
            <v>9</v>
          </cell>
          <cell r="G1938" t="str">
            <v>COMPAÑIA MINERA SAN IGNACIO DE MOROCOCHA S.A.A.</v>
          </cell>
          <cell r="H1938" t="str">
            <v>SAN VICENTE</v>
          </cell>
          <cell r="I1938" t="str">
            <v>Recrecimiento y Acondicionamiento del Depósito de Relaves  La Esperanza desde la cota 952 a la 955.6 msnm</v>
          </cell>
          <cell r="J1938" t="str">
            <v>*120306&lt;br&gt;JUNIN-CHANCHAMAYO-VITOC,*120305&lt;br&gt;JUNIN-CHANCHAMAYO-SAN RAMON</v>
          </cell>
          <cell r="K1938" t="str">
            <v>*2&lt;br&gt;ACOSTA ARCE MICHAEL,*348&lt;br&gt;PEREZ SOLIS, EVELYN ENA,*313&lt;br&gt;LOPEZ FLORES, ROSSANA,*221&lt;br&gt;SANGA YAMPASI WILSON WILFREDO,*219&lt;br&gt;HUARINO CHURA LUIS ANTONIO,*64&lt;br&gt;BEGGLO CACERES-OLASO ADRIAN ,*25&lt;br&gt;PRADO VELASQUEZ ALFONSO,*3&lt;br&gt;ALFARO LÓPEZ WUALTER</v>
          </cell>
          <cell r="L1938" t="str">
            <v>INFORMACION ENVIADA</v>
          </cell>
          <cell r="M1938" t="str">
            <v>ResDirec-0008-2016/MEM-DGAAM</v>
          </cell>
          <cell r="N1938" t="str">
            <v>18/01/2016</v>
          </cell>
          <cell r="O1938">
            <v>2014886</v>
          </cell>
        </row>
        <row r="1939">
          <cell r="A1939">
            <v>1293703</v>
          </cell>
          <cell r="B1939">
            <v>4501</v>
          </cell>
          <cell r="C1939" t="str">
            <v>EIA</v>
          </cell>
          <cell r="D1939">
            <v>36777</v>
          </cell>
          <cell r="E1939">
            <v>2000</v>
          </cell>
          <cell r="F1939">
            <v>9</v>
          </cell>
          <cell r="G1939" t="str">
            <v>COMPAÑIA MINERA SAN IGNACIO DE MOROCOCHA S.A.A.</v>
          </cell>
          <cell r="H1939" t="str">
            <v>SAN VICENTE</v>
          </cell>
          <cell r="I1939" t="str">
            <v>L.T. Y SUBESTACIONES 60-44 KV PUNTAYACU-SAN VICENTE</v>
          </cell>
          <cell r="J1939" t="str">
            <v>*120306&lt;br&gt;JUNIN-CHANCHAMAYO-VITOC</v>
          </cell>
          <cell r="K1939" t="str">
            <v>*50&lt;br&gt;RODAS EDDI</v>
          </cell>
          <cell r="L1939" t="str">
            <v>APROBADO</v>
          </cell>
          <cell r="P1939" t="str">
            <v>USD</v>
          </cell>
        </row>
        <row r="1940">
          <cell r="A1940">
            <v>1643888</v>
          </cell>
          <cell r="B1940">
            <v>4762</v>
          </cell>
          <cell r="C1940" t="str">
            <v>EIA</v>
          </cell>
          <cell r="D1940">
            <v>39009</v>
          </cell>
          <cell r="E1940">
            <v>2006</v>
          </cell>
          <cell r="F1940">
            <v>10</v>
          </cell>
          <cell r="G1940" t="str">
            <v>COMPAÑIA MINERA SAN IGNACIO DE MOROCOCHA S.A.A.</v>
          </cell>
          <cell r="H1940" t="str">
            <v>SAN VICENTE</v>
          </cell>
          <cell r="I1940" t="str">
            <v>LINEA DE TRANSMISION 60 KV -CH MONOBAMBA - SIMSA</v>
          </cell>
          <cell r="J1940" t="str">
            <v>*120306&lt;br&gt;JUNIN-CHANCHAMAYO-VITOC</v>
          </cell>
          <cell r="K1940" t="str">
            <v>*49&lt;br&gt;RETAMOZO PLACIDO</v>
          </cell>
          <cell r="L1940" t="str">
            <v>APROBADO</v>
          </cell>
          <cell r="P1940" t="str">
            <v>USD</v>
          </cell>
        </row>
        <row r="1941">
          <cell r="A1941">
            <v>1689418</v>
          </cell>
          <cell r="B1941">
            <v>4795</v>
          </cell>
          <cell r="C1941" t="str">
            <v>EIA</v>
          </cell>
          <cell r="D1941">
            <v>39216</v>
          </cell>
          <cell r="E1941">
            <v>2007</v>
          </cell>
          <cell r="F1941">
            <v>5</v>
          </cell>
          <cell r="G1941" t="str">
            <v>COMPAÑIA MINERA SAN IGNACIO DE MOROCOCHA S.A.A.</v>
          </cell>
          <cell r="H1941" t="str">
            <v>SAN VICENTE</v>
          </cell>
          <cell r="I1941" t="str">
            <v>CONSTRUCCION DE DOS DEPOSITOS PARA ALMACENAMIENTO DE DESMONTE</v>
          </cell>
          <cell r="J1941" t="str">
            <v>*120306&lt;br&gt;JUNIN-CHANCHAMAYO-VITOC</v>
          </cell>
          <cell r="K1941" t="str">
            <v>*49&lt;br&gt;RETAMOZO PLACIDO</v>
          </cell>
          <cell r="L1941" t="str">
            <v>APROBADO</v>
          </cell>
          <cell r="P1941" t="str">
            <v>USD</v>
          </cell>
        </row>
        <row r="1942">
          <cell r="A1942">
            <v>1736662</v>
          </cell>
          <cell r="B1942">
            <v>4824</v>
          </cell>
          <cell r="C1942" t="str">
            <v>EIA</v>
          </cell>
          <cell r="D1942">
            <v>39405</v>
          </cell>
          <cell r="E1942">
            <v>2007</v>
          </cell>
          <cell r="F1942">
            <v>11</v>
          </cell>
          <cell r="G1942" t="str">
            <v>COMPAÑIA MINERA SAN IGNACIO DE MOROCOCHA S.A.A.</v>
          </cell>
          <cell r="H1942" t="str">
            <v>LA ESPERANZA</v>
          </cell>
          <cell r="I1942" t="str">
            <v>MODIFICACION E.I.A. DEPOSITO DE RELAVES LA ESPERANZA</v>
          </cell>
          <cell r="J1942" t="str">
            <v>*120306&lt;br&gt;JUNIN-CHANCHAMAYO-VITOC</v>
          </cell>
          <cell r="K1942" t="str">
            <v>*49&lt;br&gt;RETAMOZO PLACIDO</v>
          </cell>
          <cell r="L1942" t="str">
            <v>ABANDONO&lt;br/&gt;NOTIFICADO A LA EMPRESA</v>
          </cell>
          <cell r="P1942" t="str">
            <v>USD</v>
          </cell>
        </row>
        <row r="1943">
          <cell r="A1943">
            <v>2225801</v>
          </cell>
          <cell r="B1943">
            <v>5227</v>
          </cell>
          <cell r="C1943" t="str">
            <v>EIA</v>
          </cell>
          <cell r="D1943">
            <v>41155</v>
          </cell>
          <cell r="E1943">
            <v>2012</v>
          </cell>
          <cell r="F1943">
            <v>9</v>
          </cell>
          <cell r="G1943" t="str">
            <v>COMPAÑIA MINERA SAN IGNACIO DE MOROCOCHA S.A.A.</v>
          </cell>
          <cell r="H1943" t="str">
            <v>SAN VICENTE</v>
          </cell>
          <cell r="I1943" t="str">
            <v>PLAN INTEGRAL UNIDAD SAN VICENTE</v>
          </cell>
          <cell r="J1943" t="str">
            <v>*120306&lt;br&gt;JUNIN-CHANCHAMAYO-VITOC</v>
          </cell>
          <cell r="L1943" t="str">
            <v>EVALUACIÓN</v>
          </cell>
          <cell r="P1943" t="str">
            <v>USD</v>
          </cell>
        </row>
        <row r="1944">
          <cell r="A1944">
            <v>1789607</v>
          </cell>
          <cell r="B1944">
            <v>6407</v>
          </cell>
          <cell r="C1944" t="str">
            <v>PC</v>
          </cell>
          <cell r="D1944">
            <v>39609</v>
          </cell>
          <cell r="E1944">
            <v>2008</v>
          </cell>
          <cell r="F1944">
            <v>6</v>
          </cell>
          <cell r="G1944" t="str">
            <v>COMPAÑIA MINERA SAN IGNACIO DE MOROCOCHA S.A.A.</v>
          </cell>
          <cell r="H1944" t="str">
            <v>SAN VICENTE</v>
          </cell>
          <cell r="I1944" t="str">
            <v>PC SAN VICENTE</v>
          </cell>
          <cell r="J1944" t="str">
            <v>*120306&lt;br&gt;JUNIN-CHANCHAMAYO-VITOC</v>
          </cell>
          <cell r="K1944" t="str">
            <v>*34&lt;br&gt;BEDRIÑANA RIOS ABAD</v>
          </cell>
          <cell r="L1944" t="str">
            <v>APROBADO&lt;br/&gt;NOTIFICADO A LA EMPRESA</v>
          </cell>
          <cell r="P1944" t="str">
            <v>USD</v>
          </cell>
        </row>
        <row r="1945">
          <cell r="A1945">
            <v>2289328</v>
          </cell>
          <cell r="B1945">
            <v>6634</v>
          </cell>
          <cell r="C1945" t="str">
            <v>PC</v>
          </cell>
          <cell r="D1945">
            <v>41401</v>
          </cell>
          <cell r="E1945">
            <v>2013</v>
          </cell>
          <cell r="F1945">
            <v>5</v>
          </cell>
          <cell r="G1945" t="str">
            <v>COMPAÑIA MINERA SAN IGNACIO DE MOROCOCHA S.A.A.</v>
          </cell>
          <cell r="H1945" t="str">
            <v>SAN VICENTE</v>
          </cell>
          <cell r="I1945" t="str">
            <v>ACTUALIZACION DEL PLAN DE CIERRE DE UNIDAD MINERA SAN VICENTE</v>
          </cell>
          <cell r="J1945" t="str">
            <v>*120306&lt;br&gt;JUNIN-CHANCHAMAYO-VITOC</v>
          </cell>
          <cell r="K1945" t="str">
            <v>*24&lt;br&gt;PORTILLA CORNEJO MATEO</v>
          </cell>
          <cell r="L1945" t="str">
            <v>APROBADO&lt;br/&gt;NOTIFICADO A LA EMPRESA</v>
          </cell>
          <cell r="P1945" t="str">
            <v>USD</v>
          </cell>
        </row>
        <row r="1946">
          <cell r="A1946" t="str">
            <v>01131-2017</v>
          </cell>
          <cell r="B1946">
            <v>7102</v>
          </cell>
          <cell r="C1946" t="str">
            <v>EIA-d</v>
          </cell>
          <cell r="D1946">
            <v>42809</v>
          </cell>
          <cell r="E1946">
            <v>2017</v>
          </cell>
          <cell r="F1946">
            <v>3</v>
          </cell>
          <cell r="G1946" t="str">
            <v>COMPAÑIA MINERA SAN IGNACIO DE MOROCOCHA S.A.A.</v>
          </cell>
          <cell r="H1946" t="str">
            <v>SAN VICENTE</v>
          </cell>
          <cell r="I1946" t="str">
            <v>MODIFICACIÓN DEL EIA DEL PROYECTO DE CONDUCCIÓN Y DISPOSICIÓN FINAL DE RELAVES LA ESPERANZA</v>
          </cell>
          <cell r="K1946" t="str">
            <v>*382&lt;br&gt;ZZ_SENACE PÉREZ NUÑEZ, FABIÁN,*489&lt;br&gt;ZZ_SENACE TREJO PANTOJA, CYNTHIA KELLY,*488&lt;br&gt;ZZ_SENACE TELLO COCHACHEZ, MARCO ANTONIO,*482&lt;br&gt;ZZ_SENACE MARTEL GORA, MIGUEL LUIS,*449&lt;br&gt;ZZ_SENACE MACHACA CHAMBI, YONY ROSSI ,*416&lt;br&gt;ZZ_SENACE BREÑA TORRES, MILVA GRACIELA,*414&lt;br&gt;ZZ_SENACE LUCEN BUSTAMANTE, MARIELENA NEREYDA</v>
          </cell>
          <cell r="L1946" t="str">
            <v>APROBADO</v>
          </cell>
          <cell r="O1946">
            <v>2400000</v>
          </cell>
          <cell r="P1946" t="str">
            <v>USD</v>
          </cell>
        </row>
        <row r="1947">
          <cell r="A1947">
            <v>3010446</v>
          </cell>
          <cell r="B1947">
            <v>8370</v>
          </cell>
          <cell r="C1947" t="str">
            <v>PAD</v>
          </cell>
          <cell r="D1947">
            <v>43838</v>
          </cell>
          <cell r="E1947">
            <v>2020</v>
          </cell>
          <cell r="F1947">
            <v>1</v>
          </cell>
          <cell r="G1947" t="str">
            <v>COMPAÑIA MINERA SAN IGNACIO DE MOROCOCHA S.A.A.</v>
          </cell>
          <cell r="H1947" t="str">
            <v>SAN VICENTE</v>
          </cell>
          <cell r="I1947" t="str">
            <v>PLAN AMBIENTAL DETALLADO DE LA UNIDAD MINERA SAN VICENTE</v>
          </cell>
          <cell r="J1947" t="str">
            <v>*120305&lt;br&gt;JUNIN-CHANCHAMAYO-SAN RAMON,*120419&lt;br&gt;JUNIN-JAUJA-MONOBAMBA,*120306&lt;br&gt;JUNIN-CHANCHAMAYO-VITOC</v>
          </cell>
          <cell r="K1947" t="str">
            <v>*1&lt;br&gt;ACEVEDO FERNANDEZ ELIAS,*676&lt;br&gt;VILLAR VASQUEZ MERCEDES DEL PILAR,*495&lt;br&gt;CHAMORRO BELLIDO CARMEN ROSA,*311&lt;br&gt;ROJAS VALLADARES, TANIA LUPE</v>
          </cell>
          <cell r="L1947" t="str">
            <v>EVALUACIÓN</v>
          </cell>
          <cell r="O1947">
            <v>964164</v>
          </cell>
          <cell r="P1947" t="str">
            <v>USD</v>
          </cell>
        </row>
        <row r="1948">
          <cell r="A1948" t="str">
            <v>M-MEIAD-00043-2019</v>
          </cell>
          <cell r="B1948">
            <v>8517</v>
          </cell>
          <cell r="C1948" t="str">
            <v>EIA-d</v>
          </cell>
          <cell r="D1948">
            <v>43525</v>
          </cell>
          <cell r="E1948">
            <v>2019</v>
          </cell>
          <cell r="F1948">
            <v>3</v>
          </cell>
          <cell r="G1948" t="str">
            <v>COMPAÑIA MINERA SAN IGNACIO DE MOROCOCHA S.A.A.</v>
          </cell>
          <cell r="H1948" t="str">
            <v>SAN VICENTE</v>
          </cell>
          <cell r="I1948" t="str">
            <v>Modificación del Estudio de Impacto Ambiental del Proyecto de Conducción y Disposición final de rela</v>
          </cell>
          <cell r="J1948" t="str">
            <v>*150131&lt;br&gt;LIMA-LIMA-SAN ISIDRO</v>
          </cell>
          <cell r="L1948" t="str">
            <v>APROBADO</v>
          </cell>
          <cell r="O1948">
            <v>2696217</v>
          </cell>
          <cell r="P1948" t="str">
            <v>USD</v>
          </cell>
        </row>
        <row r="1949">
          <cell r="A1949">
            <v>3060462</v>
          </cell>
          <cell r="B1949">
            <v>8525</v>
          </cell>
          <cell r="C1949" t="str">
            <v>PC</v>
          </cell>
          <cell r="D1949">
            <v>44054</v>
          </cell>
          <cell r="E1949">
            <v>2020</v>
          </cell>
          <cell r="F1949">
            <v>8</v>
          </cell>
          <cell r="G1949" t="str">
            <v>COMPAÑIA MINERA SAN IGNACIO DE MOROCOCHA S.A.A.</v>
          </cell>
          <cell r="H1949" t="str">
            <v>SAN VICENTE</v>
          </cell>
          <cell r="I1949" t="str">
            <v>MODIFICACIÓN DEL PLAN DE CIERRE DE MINAS LA UNIDAD MINERA SAN VICENTE</v>
          </cell>
          <cell r="J1949" t="str">
            <v>*120305&lt;br&gt;JUNIN-CHANCHAMAYO-SAN RAMON,*120419&lt;br&gt;JUNIN-JAUJA-MONOBAMBA,*120306&lt;br&gt;JUNIN-CHANCHAMAYO-VITOC</v>
          </cell>
          <cell r="K1949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949" t="str">
            <v>EVALUACIÓN</v>
          </cell>
          <cell r="O1949">
            <v>0</v>
          </cell>
          <cell r="P1949" t="str">
            <v>USD</v>
          </cell>
        </row>
        <row r="1950">
          <cell r="A1950">
            <v>104095</v>
          </cell>
          <cell r="B1950">
            <v>4288</v>
          </cell>
          <cell r="C1950" t="str">
            <v>EIA</v>
          </cell>
          <cell r="D1950">
            <v>34890</v>
          </cell>
          <cell r="E1950">
            <v>1995</v>
          </cell>
          <cell r="F1950">
            <v>7</v>
          </cell>
          <cell r="G1950" t="str">
            <v>COMPAÑIA MINERA SAN NICOLAS S.A.</v>
          </cell>
          <cell r="H1950" t="str">
            <v>PLANTA VICTOR VELASQUEZ VIZCARRA</v>
          </cell>
          <cell r="I1950" t="str">
            <v>INSTALACION PLANTA DE BENEFICIO</v>
          </cell>
          <cell r="J1950" t="str">
            <v>*050613&lt;br&gt;AYACUCHO-LUCANAS-OTOCA</v>
          </cell>
          <cell r="K1950" t="str">
            <v>*29&lt;br&gt;ARCHIVO</v>
          </cell>
          <cell r="L1950" t="str">
            <v>APROBADO</v>
          </cell>
          <cell r="P1950" t="str">
            <v>USD</v>
          </cell>
        </row>
        <row r="1951">
          <cell r="A1951">
            <v>84996</v>
          </cell>
          <cell r="B1951">
            <v>4325</v>
          </cell>
          <cell r="C1951" t="str">
            <v>EIA</v>
          </cell>
          <cell r="D1951">
            <v>35180</v>
          </cell>
          <cell r="E1951">
            <v>1996</v>
          </cell>
          <cell r="F1951">
            <v>4</v>
          </cell>
          <cell r="G1951" t="str">
            <v>COMPAÑIA MINERA SAN NICOLAS S.A.</v>
          </cell>
          <cell r="H1951" t="str">
            <v>PLANTA ELOY SANTOLALLA</v>
          </cell>
          <cell r="I1951" t="str">
            <v>AMPLIACION DE LA PLANTA DE LIXIVIACION</v>
          </cell>
          <cell r="J1951" t="str">
            <v>*060703&lt;br&gt;CAJAMARCA-HUALGAYOC-HUALGAYOC</v>
          </cell>
          <cell r="K1951" t="str">
            <v>*29&lt;br&gt;ARCHIVO</v>
          </cell>
          <cell r="L1951" t="str">
            <v>DESAPROBADO</v>
          </cell>
          <cell r="P1951" t="str">
            <v>USD</v>
          </cell>
        </row>
        <row r="1952">
          <cell r="A1952">
            <v>1201052</v>
          </cell>
          <cell r="B1952">
            <v>4386</v>
          </cell>
          <cell r="C1952" t="str">
            <v>EIA</v>
          </cell>
          <cell r="D1952">
            <v>36021</v>
          </cell>
          <cell r="E1952">
            <v>1998</v>
          </cell>
          <cell r="F1952">
            <v>8</v>
          </cell>
          <cell r="G1952" t="str">
            <v>COMPAÑIA MINERA SAN NICOLAS S.A.</v>
          </cell>
          <cell r="H1952" t="str">
            <v>PLANTA ELOY SANTOLALLA</v>
          </cell>
          <cell r="I1952" t="str">
            <v>LIXIVIACIÓN POR CIANURACIÓN DE MATERIALES RESIDUALES AURÍFEROS (1200 TM/D)</v>
          </cell>
          <cell r="J1952" t="str">
            <v>*060703&lt;br&gt;CAJAMARCA-HUALGAYOC-HUALGAYOC</v>
          </cell>
          <cell r="K1952" t="str">
            <v>*29&lt;br&gt;ARCHIVO</v>
          </cell>
          <cell r="L1952" t="str">
            <v>APROBADO</v>
          </cell>
          <cell r="P1952" t="str">
            <v>USD</v>
          </cell>
        </row>
        <row r="1953">
          <cell r="A1953">
            <v>1785114</v>
          </cell>
          <cell r="B1953">
            <v>4860</v>
          </cell>
          <cell r="C1953" t="str">
            <v>EIA</v>
          </cell>
          <cell r="D1953">
            <v>39594</v>
          </cell>
          <cell r="E1953">
            <v>2008</v>
          </cell>
          <cell r="F1953">
            <v>5</v>
          </cell>
          <cell r="G1953" t="str">
            <v>COMPAÑIA MINERA SAN NICOLAS S.A.</v>
          </cell>
          <cell r="H1953" t="str">
            <v>COLORADA</v>
          </cell>
          <cell r="I1953" t="str">
            <v>PUNTOS MONITOREO</v>
          </cell>
          <cell r="J1953" t="str">
            <v>*060703&lt;br&gt;CAJAMARCA-HUALGAYOC-HUALGAYOC</v>
          </cell>
          <cell r="K1953" t="str">
            <v>*133&lt;br&gt;TORRES JULIA</v>
          </cell>
          <cell r="L1953" t="str">
            <v>NO PRESENTADO&lt;br/&gt;NOTIFICADO A LA EMPRESA</v>
          </cell>
          <cell r="P1953" t="str">
            <v>USD</v>
          </cell>
        </row>
        <row r="1954">
          <cell r="A1954">
            <v>1377793</v>
          </cell>
          <cell r="B1954">
            <v>763</v>
          </cell>
          <cell r="C1954" t="str">
            <v>DIA</v>
          </cell>
          <cell r="D1954">
            <v>37480</v>
          </cell>
          <cell r="E1954">
            <v>2002</v>
          </cell>
          <cell r="F1954">
            <v>8</v>
          </cell>
          <cell r="G1954" t="str">
            <v>COMPAÑIA MINERA SAN SIMON S.A.</v>
          </cell>
          <cell r="H1954" t="str">
            <v>PROYECTO AURIFERO LA VIRGEN</v>
          </cell>
          <cell r="I1954" t="str">
            <v>LA VIRGEN</v>
          </cell>
          <cell r="J1954" t="str">
            <v>*131003&lt;br&gt;LA LIBERTAD-SANTIAGO DE CHUCO-CACHICADAN</v>
          </cell>
          <cell r="K1954" t="str">
            <v>*35&lt;br&gt;BLANCO IRMA</v>
          </cell>
          <cell r="L1954" t="str">
            <v>ABANDONO</v>
          </cell>
          <cell r="P1954" t="str">
            <v>USD</v>
          </cell>
        </row>
        <row r="1955">
          <cell r="A1955">
            <v>1531880</v>
          </cell>
          <cell r="B1955">
            <v>1263</v>
          </cell>
          <cell r="C1955" t="str">
            <v>DIA</v>
          </cell>
          <cell r="D1955">
            <v>38483</v>
          </cell>
          <cell r="E1955">
            <v>2005</v>
          </cell>
          <cell r="F1955">
            <v>5</v>
          </cell>
          <cell r="G1955" t="str">
            <v>COMPAÑIA MINERA SAN SIMON S.A.</v>
          </cell>
          <cell r="I1955" t="str">
            <v>SURO NORTE - MINA "LA VIRGEN"</v>
          </cell>
          <cell r="J1955" t="str">
            <v>*131003&lt;br&gt;LA LIBERTAD-SANTIAGO DE CHUCO-CACHICADAN</v>
          </cell>
          <cell r="K1955" t="str">
            <v>*47&lt;br&gt;PINEDO CESAR</v>
          </cell>
          <cell r="L1955" t="str">
            <v>ABANDONO</v>
          </cell>
          <cell r="P1955" t="str">
            <v>USD</v>
          </cell>
        </row>
        <row r="1956">
          <cell r="A1956">
            <v>1622748</v>
          </cell>
          <cell r="B1956">
            <v>1478</v>
          </cell>
          <cell r="C1956" t="str">
            <v>DIA</v>
          </cell>
          <cell r="D1956">
            <v>38932</v>
          </cell>
          <cell r="E1956">
            <v>2006</v>
          </cell>
          <cell r="F1956">
            <v>8</v>
          </cell>
          <cell r="G1956" t="str">
            <v>COMPAÑIA MINERA SAN SIMON S.A.</v>
          </cell>
          <cell r="H1956" t="str">
            <v>VICTORIA ESPERANZA</v>
          </cell>
          <cell r="I1956" t="str">
            <v>VICTORIA ESPERANZA</v>
          </cell>
          <cell r="J1956" t="str">
            <v>*131003&lt;br&gt;LA LIBERTAD-SANTIAGO DE CHUCO-CACHICADAN</v>
          </cell>
          <cell r="K1956" t="str">
            <v>*47&lt;br&gt;PINEDO CESAR</v>
          </cell>
          <cell r="L1956" t="str">
            <v>APROBADO</v>
          </cell>
          <cell r="P1956" t="str">
            <v>USD</v>
          </cell>
        </row>
        <row r="1957">
          <cell r="A1957">
            <v>2021576</v>
          </cell>
          <cell r="B1957">
            <v>2243</v>
          </cell>
          <cell r="C1957" t="str">
            <v>DIA</v>
          </cell>
          <cell r="D1957">
            <v>40409</v>
          </cell>
          <cell r="E1957">
            <v>2010</v>
          </cell>
          <cell r="F1957">
            <v>8</v>
          </cell>
          <cell r="G1957" t="str">
            <v>COMPAÑIA MINERA SAN SIMON S.A.</v>
          </cell>
          <cell r="H1957" t="str">
            <v>ESCORPION NORTE</v>
          </cell>
          <cell r="I1957" t="str">
            <v>ESCORPION NORTE</v>
          </cell>
          <cell r="J1957" t="str">
            <v>*131003&lt;br&gt;LA LIBERTAD-SANTIAGO DE CHUCO-CACHICADAN</v>
          </cell>
          <cell r="K1957" t="str">
            <v>*8&lt;br&gt;BREÑA TORRES GRACIELA</v>
          </cell>
          <cell r="L1957" t="str">
            <v>APROBADO</v>
          </cell>
          <cell r="P1957" t="str">
            <v>USD</v>
          </cell>
        </row>
        <row r="1958">
          <cell r="A1958">
            <v>2036083</v>
          </cell>
          <cell r="B1958">
            <v>2281</v>
          </cell>
          <cell r="C1958" t="str">
            <v>DIA</v>
          </cell>
          <cell r="D1958">
            <v>40469</v>
          </cell>
          <cell r="E1958">
            <v>2010</v>
          </cell>
          <cell r="F1958">
            <v>10</v>
          </cell>
          <cell r="G1958" t="str">
            <v>COMPAÑIA MINERA SAN SIMON S.A.</v>
          </cell>
          <cell r="H1958" t="str">
            <v>ESCALERILLA</v>
          </cell>
          <cell r="I1958" t="str">
            <v>ESCALERILLA</v>
          </cell>
          <cell r="J1958" t="str">
            <v>*131003&lt;br&gt;LA LIBERTAD-SANTIAGO DE CHUCO-CACHICADAN</v>
          </cell>
          <cell r="K1958" t="str">
            <v>*8&lt;br&gt;BREÑA TORRES GRACIELA</v>
          </cell>
          <cell r="L1958" t="str">
            <v>APROBADO&lt;br/&gt;NOTIFICADO A LA EMPRESA</v>
          </cell>
          <cell r="P1958" t="str">
            <v>USD</v>
          </cell>
        </row>
        <row r="1959">
          <cell r="A1959">
            <v>1382752</v>
          </cell>
          <cell r="B1959">
            <v>4585</v>
          </cell>
          <cell r="C1959" t="str">
            <v>EIA</v>
          </cell>
          <cell r="D1959">
            <v>37519</v>
          </cell>
          <cell r="E1959">
            <v>2002</v>
          </cell>
          <cell r="F1959">
            <v>9</v>
          </cell>
          <cell r="G1959" t="str">
            <v>COMPAÑIA MINERA SAN SIMON S.A.</v>
          </cell>
          <cell r="H1959" t="str">
            <v>PROYECTO AURIFERO LA VIRGEN</v>
          </cell>
          <cell r="I1959" t="str">
            <v xml:space="preserve">EXPLOTACION AURIFERA Y BENEFICIO A 2250 TMD </v>
          </cell>
          <cell r="J1959" t="str">
            <v>*131003&lt;br&gt;LA LIBERTAD-SANTIAGO DE CHUCO-CACHICADAN</v>
          </cell>
          <cell r="K1959" t="str">
            <v>*53&lt;br&gt;SANCHEZ LUIS</v>
          </cell>
          <cell r="L1959" t="str">
            <v>APROBADO</v>
          </cell>
          <cell r="P1959" t="str">
            <v>USD</v>
          </cell>
        </row>
        <row r="1960">
          <cell r="A1960">
            <v>1428903</v>
          </cell>
          <cell r="B1960">
            <v>4609</v>
          </cell>
          <cell r="C1960" t="str">
            <v>EIA</v>
          </cell>
          <cell r="D1960">
            <v>37924</v>
          </cell>
          <cell r="E1960">
            <v>2003</v>
          </cell>
          <cell r="F1960">
            <v>10</v>
          </cell>
          <cell r="G1960" t="str">
            <v>COMPAÑIA MINERA SAN SIMON S.A.</v>
          </cell>
          <cell r="H1960" t="str">
            <v>PROYECTO AURIFERO LA VIRGEN</v>
          </cell>
          <cell r="I1960" t="str">
            <v>A</v>
          </cell>
          <cell r="J1960" t="str">
            <v>*131003&lt;br&gt;LA LIBERTAD-SANTIAGO DE CHUCO-CACHICADAN</v>
          </cell>
          <cell r="K1960" t="str">
            <v>*29&lt;br&gt;ARCHIVO</v>
          </cell>
          <cell r="L1960" t="str">
            <v>DESISTIDO</v>
          </cell>
          <cell r="P1960" t="str">
            <v>USD</v>
          </cell>
        </row>
        <row r="1961">
          <cell r="A1961">
            <v>1524362</v>
          </cell>
          <cell r="B1961">
            <v>4659</v>
          </cell>
          <cell r="C1961" t="str">
            <v>EIA</v>
          </cell>
          <cell r="D1961">
            <v>38442</v>
          </cell>
          <cell r="E1961">
            <v>2005</v>
          </cell>
          <cell r="F1961">
            <v>3</v>
          </cell>
          <cell r="G1961" t="str">
            <v>COMPAÑIA MINERA SAN SIMON S.A.</v>
          </cell>
          <cell r="H1961" t="str">
            <v>PROYECTO AURIFERO LA VIRGEN</v>
          </cell>
          <cell r="I1961" t="str">
            <v>AMPLIACION DE PLANTA DE BENEFICIO DE 2250 A 16000 TMD</v>
          </cell>
          <cell r="J1961" t="str">
            <v>*131003&lt;br&gt;LA LIBERTAD-SANTIAGO DE CHUCO-CACHICADAN</v>
          </cell>
          <cell r="K1961" t="str">
            <v>*56&lt;br&gt;SOLARI HENRY</v>
          </cell>
          <cell r="L1961" t="str">
            <v>IMPROCEDENTE</v>
          </cell>
          <cell r="P1961" t="str">
            <v>USD</v>
          </cell>
        </row>
        <row r="1962">
          <cell r="A1962">
            <v>1546361</v>
          </cell>
          <cell r="B1962">
            <v>4679</v>
          </cell>
          <cell r="C1962" t="str">
            <v>EIA</v>
          </cell>
          <cell r="D1962">
            <v>38544</v>
          </cell>
          <cell r="E1962">
            <v>2005</v>
          </cell>
          <cell r="F1962">
            <v>7</v>
          </cell>
          <cell r="G1962" t="str">
            <v>COMPAÑIA MINERA SAN SIMON S.A.</v>
          </cell>
          <cell r="H1962" t="str">
            <v>PROYECTO AURIFERO LA VIRGEN</v>
          </cell>
          <cell r="I1962" t="str">
            <v>AMPLIACION DE PLANTA DE BENEFICIO DE 2250 A 16000 TMD</v>
          </cell>
          <cell r="J1962" t="str">
            <v>*131003&lt;br&gt;LA LIBERTAD-SANTIAGO DE CHUCO-CACHICADAN</v>
          </cell>
          <cell r="K1962" t="str">
            <v>*33&lt;br&gt;BARBA LUIS</v>
          </cell>
          <cell r="L1962" t="str">
            <v>APROBADO</v>
          </cell>
          <cell r="P1962" t="str">
            <v>USD</v>
          </cell>
        </row>
        <row r="1963">
          <cell r="A1963">
            <v>1617140</v>
          </cell>
          <cell r="B1963">
            <v>4742</v>
          </cell>
          <cell r="C1963" t="str">
            <v>EIA</v>
          </cell>
          <cell r="D1963">
            <v>38903</v>
          </cell>
          <cell r="E1963">
            <v>2006</v>
          </cell>
          <cell r="F1963">
            <v>7</v>
          </cell>
          <cell r="G1963" t="str">
            <v>COMPAÑIA MINERA SAN SIMON S.A.</v>
          </cell>
          <cell r="H1963" t="str">
            <v>JONGOS</v>
          </cell>
          <cell r="I1963" t="str">
            <v>EXPLOTACION DE CANTERA CALIZA</v>
          </cell>
          <cell r="J1963" t="str">
            <v>*021509&lt;br&gt;ANCASH-PALLASCA-PAMPAS</v>
          </cell>
          <cell r="K1963" t="str">
            <v>*49&lt;br&gt;RETAMOZO PLACIDO</v>
          </cell>
          <cell r="L1963" t="str">
            <v>NO PRESENTADO</v>
          </cell>
          <cell r="P1963" t="str">
            <v>USD</v>
          </cell>
        </row>
        <row r="1964">
          <cell r="A1964">
            <v>1634802</v>
          </cell>
          <cell r="B1964">
            <v>4756</v>
          </cell>
          <cell r="C1964" t="str">
            <v>EIA</v>
          </cell>
          <cell r="D1964">
            <v>38973</v>
          </cell>
          <cell r="E1964">
            <v>2006</v>
          </cell>
          <cell r="F1964">
            <v>9</v>
          </cell>
          <cell r="G1964" t="str">
            <v>COMPAÑIA MINERA SAN SIMON S.A.</v>
          </cell>
          <cell r="H1964" t="str">
            <v>JONGOS</v>
          </cell>
          <cell r="I1964" t="str">
            <v>EXPLOTACION DE CANTERA DE CALIZA</v>
          </cell>
          <cell r="J1964" t="str">
            <v>*021509&lt;br&gt;ANCASH-PALLASCA-PAMPAS</v>
          </cell>
          <cell r="K1964" t="str">
            <v>*62&lt;br&gt;VILLEGAS ANA</v>
          </cell>
          <cell r="L1964" t="str">
            <v>CONCLUIDO</v>
          </cell>
          <cell r="P1964" t="str">
            <v>USD</v>
          </cell>
        </row>
        <row r="1965">
          <cell r="A1965">
            <v>1634801</v>
          </cell>
          <cell r="B1965">
            <v>4757</v>
          </cell>
          <cell r="C1965" t="str">
            <v>EIA</v>
          </cell>
          <cell r="D1965">
            <v>38973</v>
          </cell>
          <cell r="E1965">
            <v>2006</v>
          </cell>
          <cell r="F1965">
            <v>9</v>
          </cell>
          <cell r="G1965" t="str">
            <v>COMPAÑIA MINERA SAN SIMON S.A.</v>
          </cell>
          <cell r="H1965" t="str">
            <v>JONGOS</v>
          </cell>
          <cell r="I1965" t="str">
            <v>INSTALACION DE UNA PLANTA DE CAL Y CEMENTO</v>
          </cell>
          <cell r="J1965" t="str">
            <v>*021509&lt;br&gt;ANCASH-PALLASCA-PAMPAS</v>
          </cell>
          <cell r="K1965" t="str">
            <v>*49&lt;br&gt;RETAMOZO PLACIDO</v>
          </cell>
          <cell r="L1965" t="str">
            <v>CONCLUIDO</v>
          </cell>
          <cell r="P1965" t="str">
            <v>USD</v>
          </cell>
        </row>
        <row r="1966">
          <cell r="A1966">
            <v>1942671</v>
          </cell>
          <cell r="B1966">
            <v>4973</v>
          </cell>
          <cell r="C1966" t="str">
            <v>EIA</v>
          </cell>
          <cell r="D1966">
            <v>40144</v>
          </cell>
          <cell r="E1966">
            <v>2009</v>
          </cell>
          <cell r="F1966">
            <v>11</v>
          </cell>
          <cell r="G1966" t="str">
            <v>COMPAÑIA MINERA SAN SIMON S.A.</v>
          </cell>
          <cell r="H1966" t="str">
            <v>PROYECTO AURIFERO LA VIRGEN</v>
          </cell>
          <cell r="I1966" t="str">
            <v>MODIFICACION DEL EIA DE AMPLIACION DE PLANTA DE BENEFICIO DE 2250 A 16000 TMD</v>
          </cell>
          <cell r="J1966" t="str">
            <v>*131003&lt;br&gt;LA LIBERTAD-SANTIAGO DE CHUCO-CACHICADAN</v>
          </cell>
          <cell r="K1966" t="str">
            <v>*10&lt;br&gt;CARRANZA VALDIVIESO JOSE</v>
          </cell>
          <cell r="L1966" t="str">
            <v>IMPROCEDENTE&lt;br/&gt;NOTIFICADO A LA EMPRESA</v>
          </cell>
          <cell r="P1966" t="str">
            <v>USD</v>
          </cell>
        </row>
        <row r="1967">
          <cell r="A1967">
            <v>1993847</v>
          </cell>
          <cell r="B1967">
            <v>5007</v>
          </cell>
          <cell r="C1967" t="str">
            <v>EIA</v>
          </cell>
          <cell r="D1967">
            <v>40325</v>
          </cell>
          <cell r="E1967">
            <v>2010</v>
          </cell>
          <cell r="F1967">
            <v>5</v>
          </cell>
          <cell r="G1967" t="str">
            <v>COMPAÑIA MINERA SAN SIMON S.A.</v>
          </cell>
          <cell r="H1967" t="str">
            <v>PROYECTO AURIFERO LA VIRGEN</v>
          </cell>
          <cell r="I1967" t="str">
            <v>ACOG. D.S. 078 MODIFICACION DEL EIA AMPLIACION DE PLANTA A 16000 TMSD</v>
          </cell>
          <cell r="J1967" t="str">
            <v>*131003&lt;br&gt;LA LIBERTAD-SANTIAGO DE CHUCO-CACHICADAN</v>
          </cell>
          <cell r="K1967" t="str">
            <v>*10&lt;br&gt;CARRANZA VALDIVIESO JOSE</v>
          </cell>
          <cell r="L1967" t="str">
            <v>IMPROCEDENTE&lt;br/&gt;NOTIFICADO A LA EMPRESA</v>
          </cell>
          <cell r="P1967" t="str">
            <v>USD</v>
          </cell>
        </row>
        <row r="1968">
          <cell r="A1968">
            <v>2225724</v>
          </cell>
          <cell r="B1968">
            <v>5233</v>
          </cell>
          <cell r="C1968" t="str">
            <v>EIA</v>
          </cell>
          <cell r="D1968">
            <v>41155</v>
          </cell>
          <cell r="E1968">
            <v>2012</v>
          </cell>
          <cell r="F1968">
            <v>9</v>
          </cell>
          <cell r="G1968" t="str">
            <v>COMPAÑIA MINERA SAN SIMON S.A.</v>
          </cell>
          <cell r="H1968" t="str">
            <v>PROYECTO AURIFERO LA VIRGEN</v>
          </cell>
          <cell r="I1968" t="str">
            <v>PLAN INTEGRAL MODIFICACION DE EIA AMPLIACION DE PLANTA DE BENEFICIO DE 2250 TMD</v>
          </cell>
          <cell r="J1968" t="str">
            <v>*131003&lt;br&gt;LA LIBERTAD-SANTIAGO DE CHUCO-CACHICADAN</v>
          </cell>
          <cell r="L1968" t="str">
            <v>EVALUACIÓN</v>
          </cell>
          <cell r="P1968" t="str">
            <v>USD</v>
          </cell>
        </row>
        <row r="1969">
          <cell r="A1969">
            <v>1626512</v>
          </cell>
          <cell r="B1969">
            <v>6338</v>
          </cell>
          <cell r="C1969" t="str">
            <v>PC</v>
          </cell>
          <cell r="D1969">
            <v>38945</v>
          </cell>
          <cell r="E1969">
            <v>2006</v>
          </cell>
          <cell r="F1969">
            <v>8</v>
          </cell>
          <cell r="G1969" t="str">
            <v>COMPAÑIA MINERA SAN SIMON S.A.</v>
          </cell>
          <cell r="H1969" t="str">
            <v>PROYECTO AURIFERO LA VIRGEN</v>
          </cell>
          <cell r="J1969" t="str">
            <v>*131003&lt;br&gt;LA LIBERTAD-SANTIAGO DE CHUCO-CACHICADAN</v>
          </cell>
          <cell r="K1969" t="str">
            <v>*55&lt;br&gt;SANTOYO TELLO RAUL</v>
          </cell>
          <cell r="L1969" t="str">
            <v>APROBADO&lt;br/&gt;NOTIFICADO A LA EMPRESA</v>
          </cell>
          <cell r="P1969" t="str">
            <v>USD</v>
          </cell>
        </row>
        <row r="1970">
          <cell r="A1970">
            <v>1542152</v>
          </cell>
          <cell r="B1970">
            <v>1289</v>
          </cell>
          <cell r="C1970" t="str">
            <v>EIAsd</v>
          </cell>
          <cell r="D1970">
            <v>38531</v>
          </cell>
          <cell r="E1970">
            <v>2005</v>
          </cell>
          <cell r="F1970">
            <v>6</v>
          </cell>
          <cell r="G1970" t="str">
            <v>COMPAÑIA MINERA SAN VALENTIN S.A.</v>
          </cell>
          <cell r="H1970" t="str">
            <v>YAUYINAZO</v>
          </cell>
          <cell r="I1970" t="str">
            <v>EXPLORACION</v>
          </cell>
          <cell r="J1970" t="str">
            <v>*151021&lt;br&gt;LIMA-YAUYOS-MIRAFLORES</v>
          </cell>
          <cell r="K1970" t="str">
            <v>*33&lt;br&gt;BARBA LUIS</v>
          </cell>
          <cell r="L1970" t="str">
            <v>DESAPROBADO</v>
          </cell>
          <cell r="P1970" t="str">
            <v>USD</v>
          </cell>
        </row>
        <row r="1971">
          <cell r="A1971">
            <v>1556587</v>
          </cell>
          <cell r="B1971">
            <v>1320</v>
          </cell>
          <cell r="C1971" t="str">
            <v>EIAsd</v>
          </cell>
          <cell r="D1971">
            <v>38597</v>
          </cell>
          <cell r="E1971">
            <v>2005</v>
          </cell>
          <cell r="F1971">
            <v>9</v>
          </cell>
          <cell r="G1971" t="str">
            <v>COMPAÑIA MINERA SAN VALENTIN S.A.</v>
          </cell>
          <cell r="H1971" t="str">
            <v>SALOMON 11 - CMSVS</v>
          </cell>
          <cell r="I1971" t="str">
            <v>EXPLORACION</v>
          </cell>
          <cell r="J1971" t="str">
            <v>*151018&lt;br&gt;LIMA-YAUYOS-LARAOS</v>
          </cell>
          <cell r="K1971" t="str">
            <v>*56&lt;br&gt;SOLARI HENRY</v>
          </cell>
          <cell r="L1971" t="str">
            <v>IMPROCEDENTE&lt;br/&gt;NOTIFICADO A LA EMPRESA</v>
          </cell>
          <cell r="P1971" t="str">
            <v>USD</v>
          </cell>
        </row>
        <row r="1972">
          <cell r="A1972">
            <v>959459</v>
          </cell>
          <cell r="B1972">
            <v>4264</v>
          </cell>
          <cell r="C1972" t="str">
            <v>EIA</v>
          </cell>
          <cell r="D1972">
            <v>34519</v>
          </cell>
          <cell r="E1972">
            <v>1994</v>
          </cell>
          <cell r="F1972">
            <v>7</v>
          </cell>
          <cell r="G1972" t="str">
            <v>COMPAÑIA MINERA SAN VALENTIN S.A.</v>
          </cell>
          <cell r="H1972" t="str">
            <v>SAN PEDRO</v>
          </cell>
          <cell r="I1972" t="str">
            <v>PLANTA DE BENEFICIO</v>
          </cell>
          <cell r="J1972" t="str">
            <v>*151018&lt;br&gt;LIMA-YAUYOS-LARAOS</v>
          </cell>
          <cell r="K1972" t="str">
            <v>*29&lt;br&gt;ARCHIVO</v>
          </cell>
          <cell r="L1972" t="str">
            <v>APROBADO</v>
          </cell>
          <cell r="P1972" t="str">
            <v>USD</v>
          </cell>
        </row>
        <row r="1973">
          <cell r="A1973">
            <v>1270875</v>
          </cell>
          <cell r="B1973">
            <v>4476</v>
          </cell>
          <cell r="C1973" t="str">
            <v>EIA</v>
          </cell>
          <cell r="D1973">
            <v>36573</v>
          </cell>
          <cell r="E1973">
            <v>2000</v>
          </cell>
          <cell r="F1973">
            <v>2</v>
          </cell>
          <cell r="G1973" t="str">
            <v>COMPAÑIA MINERA SAN VALENTIN S.A.</v>
          </cell>
          <cell r="H1973" t="str">
            <v>SAN VALENTIN</v>
          </cell>
          <cell r="I1973" t="str">
            <v>NUEVO DEPOSITO DE RELAVES</v>
          </cell>
          <cell r="J1973" t="str">
            <v>*151018&lt;br&gt;LIMA-YAUYOS-LARAOS</v>
          </cell>
          <cell r="K1973" t="str">
            <v>*53&lt;br&gt;SANCHEZ LUIS</v>
          </cell>
          <cell r="L1973" t="str">
            <v>APROBADO</v>
          </cell>
          <cell r="P1973" t="str">
            <v>USD</v>
          </cell>
        </row>
        <row r="1974">
          <cell r="A1974">
            <v>1678078</v>
          </cell>
          <cell r="B1974">
            <v>4781</v>
          </cell>
          <cell r="C1974" t="str">
            <v>EIA</v>
          </cell>
          <cell r="D1974">
            <v>39164</v>
          </cell>
          <cell r="E1974">
            <v>2007</v>
          </cell>
          <cell r="F1974">
            <v>3</v>
          </cell>
          <cell r="G1974" t="str">
            <v>COMPAÑIA MINERA SAN VALENTIN S.A.</v>
          </cell>
          <cell r="H1974" t="str">
            <v>SAN PEDRO</v>
          </cell>
          <cell r="I1974" t="str">
            <v>CAMBIO DE PUNTO DE MONITOREO</v>
          </cell>
          <cell r="J1974" t="str">
            <v>*151018&lt;br&gt;LIMA-YAUYOS-LARAOS</v>
          </cell>
          <cell r="K1974" t="str">
            <v>*1&lt;br&gt;ACEVEDO FERNANDEZ ELIAS</v>
          </cell>
          <cell r="L1974" t="str">
            <v>ABANDONO&lt;br/&gt;NOTIFICADO A LA EMPRESA</v>
          </cell>
          <cell r="P1974" t="str">
            <v>USD</v>
          </cell>
        </row>
        <row r="1975">
          <cell r="A1975">
            <v>1725309</v>
          </cell>
          <cell r="B1975">
            <v>4816</v>
          </cell>
          <cell r="C1975" t="str">
            <v>EIA</v>
          </cell>
          <cell r="D1975">
            <v>39360</v>
          </cell>
          <cell r="E1975">
            <v>2007</v>
          </cell>
          <cell r="F1975">
            <v>10</v>
          </cell>
          <cell r="G1975" t="str">
            <v>COMPAÑIA MINERA SAN VALENTIN S.A.</v>
          </cell>
          <cell r="H1975" t="str">
            <v>SAN VALENTIN</v>
          </cell>
          <cell r="I1975" t="str">
            <v>LINEA DE TRANSMISIÓN 33KV SE SAN VALENTIN CHUMPE</v>
          </cell>
          <cell r="J1975" t="str">
            <v>*151018&lt;br&gt;LIMA-YAUYOS-LARAOS</v>
          </cell>
          <cell r="K1975" t="str">
            <v>*2&lt;br&gt;ACOSTA ARCE MICHAEL</v>
          </cell>
          <cell r="L1975" t="str">
            <v>APROBADO&lt;br/&gt;NOTIFICADO A LA EMPRESA</v>
          </cell>
          <cell r="P1975" t="str">
            <v>USD</v>
          </cell>
        </row>
        <row r="1976">
          <cell r="A1976">
            <v>1779204</v>
          </cell>
          <cell r="B1976">
            <v>4857</v>
          </cell>
          <cell r="C1976" t="str">
            <v>EIA</v>
          </cell>
          <cell r="D1976">
            <v>39568</v>
          </cell>
          <cell r="E1976">
            <v>2008</v>
          </cell>
          <cell r="F1976">
            <v>4</v>
          </cell>
          <cell r="G1976" t="str">
            <v>COMPAÑIA MINERA SAN VALENTIN S.A.</v>
          </cell>
          <cell r="H1976" t="str">
            <v>SAN VALENTIN</v>
          </cell>
          <cell r="I1976" t="str">
            <v>AMPLIACION DE PLANTA DE BENEFICIO SAN PEDRO A 2000 TMD</v>
          </cell>
          <cell r="J1976" t="str">
            <v>*151018&lt;br&gt;LIMA-YAUYOS-LARAOS</v>
          </cell>
          <cell r="K1976" t="str">
            <v>*12&lt;br&gt;DEL CASTILLO ALCANTARA AIME</v>
          </cell>
          <cell r="L1976" t="str">
            <v>APROBADO&lt;br/&gt;NOTIFICADO A LA EMPRESA</v>
          </cell>
          <cell r="M1976" t="str">
            <v>ResDirec-0084-2015/MEM-DGAAM</v>
          </cell>
          <cell r="N1976" t="str">
            <v>06/02/2015</v>
          </cell>
          <cell r="P1976" t="str">
            <v>USD</v>
          </cell>
        </row>
        <row r="1977">
          <cell r="A1977">
            <v>2454224</v>
          </cell>
          <cell r="B1977">
            <v>4857</v>
          </cell>
          <cell r="C1977" t="str">
            <v>ITS</v>
          </cell>
          <cell r="D1977">
            <v>41977</v>
          </cell>
          <cell r="E1977">
            <v>2014</v>
          </cell>
          <cell r="F1977">
            <v>12</v>
          </cell>
          <cell r="G1977" t="str">
            <v>COMPAÑIA MINERA SAN VALENTIN S.A.</v>
          </cell>
          <cell r="H1977" t="str">
            <v>SAN VALENTIN</v>
          </cell>
          <cell r="I1977" t="str">
            <v>RECRECIMIENTO DEL DEPOSITO DE RELAVES SAN PEDRO DIQUE N¿1 (COTA 4,551.0 a 4,555.0 m.s.n.m.)</v>
          </cell>
          <cell r="J1977" t="str">
            <v>*151018&lt;br&gt;LIMA-YAUYOS-LARAOS</v>
          </cell>
          <cell r="K1977" t="str">
            <v>*1&lt;br&gt;ACEVEDO FERNANDEZ ELIAS,*299&lt;br&gt;REYES UBILLUS ISMAEL,*298&lt;br&gt;LOPEZ ROMERO, RICHARD (APOYO),*285&lt;br&gt;NOLASCO MELGAREJO, KARINA,*220&lt;br&gt;VILLACORTA OLAZA MARCO ANTONIO,*20&lt;br&gt;LEON IRIARTE MARITZA</v>
          </cell>
          <cell r="L1977" t="str">
            <v>CONFORME&lt;br/&gt;NOTIFICADO A LA EMPRESA</v>
          </cell>
          <cell r="M1977" t="str">
            <v>ResDirec-0084-2015/MEM-DGAAM</v>
          </cell>
          <cell r="N1977" t="str">
            <v>06/02/2015</v>
          </cell>
          <cell r="O1977">
            <v>788729.4</v>
          </cell>
        </row>
        <row r="1978">
          <cell r="A1978">
            <v>2029045</v>
          </cell>
          <cell r="B1978">
            <v>5035</v>
          </cell>
          <cell r="C1978" t="str">
            <v>EIA</v>
          </cell>
          <cell r="D1978">
            <v>40441</v>
          </cell>
          <cell r="E1978">
            <v>2010</v>
          </cell>
          <cell r="F1978">
            <v>9</v>
          </cell>
          <cell r="G1978" t="str">
            <v>COMPAÑIA MINERA SAN VALENTIN S.A.</v>
          </cell>
          <cell r="H1978" t="str">
            <v>SAN MARTIN DE CARANIA</v>
          </cell>
          <cell r="I1978" t="str">
            <v>PROYECTO MINERO SAN MARTIN DE CARANIA</v>
          </cell>
          <cell r="J1978" t="str">
            <v>*151007&lt;br&gt;LIMA-YAUYOS-CARANIA</v>
          </cell>
          <cell r="K1978" t="str">
            <v>*2&lt;br&gt;ACOSTA ARCE MICHAEL</v>
          </cell>
          <cell r="L1978" t="str">
            <v>NO PRESENTADO&lt;br/&gt;NOTIFICADO A LA EMPRESA</v>
          </cell>
          <cell r="P1978" t="str">
            <v>USD</v>
          </cell>
        </row>
        <row r="1979">
          <cell r="A1979">
            <v>2225782</v>
          </cell>
          <cell r="B1979">
            <v>5217</v>
          </cell>
          <cell r="C1979" t="str">
            <v>EIA</v>
          </cell>
          <cell r="D1979">
            <v>41155</v>
          </cell>
          <cell r="E1979">
            <v>2012</v>
          </cell>
          <cell r="F1979">
            <v>9</v>
          </cell>
          <cell r="G1979" t="str">
            <v>COMPAÑIA MINERA SAN VALENTIN S.A.</v>
          </cell>
          <cell r="H1979" t="str">
            <v>SAN PEDRO</v>
          </cell>
          <cell r="I1979" t="str">
            <v>PLAN INTEGRAL UNIDAD SAN PEDRO</v>
          </cell>
          <cell r="J1979" t="str">
            <v>*151018&lt;br&gt;LIMA-YAUYOS-LARAOS</v>
          </cell>
          <cell r="L1979" t="str">
            <v>EVALUACIÓN</v>
          </cell>
          <cell r="P1979" t="str">
            <v>USD</v>
          </cell>
        </row>
        <row r="1980">
          <cell r="A1980">
            <v>1766666</v>
          </cell>
          <cell r="B1980">
            <v>6383</v>
          </cell>
          <cell r="C1980" t="str">
            <v>PC</v>
          </cell>
          <cell r="D1980">
            <v>39518</v>
          </cell>
          <cell r="E1980">
            <v>2008</v>
          </cell>
          <cell r="F1980">
            <v>3</v>
          </cell>
          <cell r="G1980" t="str">
            <v>COMPAÑIA MINERA SAN VALENTIN S.A.</v>
          </cell>
          <cell r="H1980" t="str">
            <v>SAN VALENTIN</v>
          </cell>
          <cell r="I1980" t="str">
            <v>PLAN DE CIERRE UNIDAD MINERA SAN VALENTIN</v>
          </cell>
          <cell r="J1980" t="str">
            <v>*151018&lt;br&gt;LIMA-YAUYOS-LARAOS</v>
          </cell>
          <cell r="K1980" t="str">
            <v>*13&lt;br&gt;DOLORES CAMONES SANTIAGO</v>
          </cell>
          <cell r="L1980" t="str">
            <v>APROBADO&lt;br/&gt;NOTIFICADO A LA EMPRESA</v>
          </cell>
          <cell r="P1980" t="str">
            <v>USD</v>
          </cell>
        </row>
        <row r="1981">
          <cell r="A1981">
            <v>2560416</v>
          </cell>
          <cell r="B1981">
            <v>6793</v>
          </cell>
          <cell r="C1981" t="str">
            <v>PC</v>
          </cell>
          <cell r="D1981">
            <v>42348</v>
          </cell>
          <cell r="E1981">
            <v>2015</v>
          </cell>
          <cell r="F1981">
            <v>12</v>
          </cell>
          <cell r="G1981" t="str">
            <v>COMPAÑIA MINERA SAN VALENTIN S.A.</v>
          </cell>
          <cell r="H1981" t="str">
            <v>SAN VALENTIN</v>
          </cell>
          <cell r="I1981" t="str">
            <v>ACTUALIZACION DE PLAN DE CIERRE DE LA UEA SOLITARIA</v>
          </cell>
          <cell r="J1981" t="str">
            <v>*151018&lt;br&gt;LIMA-YAUYOS-LARAOS</v>
          </cell>
          <cell r="K1981" t="str">
            <v>*24&lt;br&gt;PORTILLA CORNEJO MATEO</v>
          </cell>
          <cell r="L1981" t="str">
            <v>APROBADO</v>
          </cell>
          <cell r="P1981" t="str">
            <v>USD</v>
          </cell>
        </row>
        <row r="1982">
          <cell r="A1982">
            <v>2989165</v>
          </cell>
          <cell r="B1982">
            <v>8187</v>
          </cell>
          <cell r="C1982" t="str">
            <v>PC</v>
          </cell>
          <cell r="D1982">
            <v>43761</v>
          </cell>
          <cell r="E1982">
            <v>2019</v>
          </cell>
          <cell r="F1982">
            <v>10</v>
          </cell>
          <cell r="G1982" t="str">
            <v>COMPAÑIA MINERA SAN VALENTIN S.A.</v>
          </cell>
          <cell r="H1982" t="str">
            <v>HERALDOS NEGROS</v>
          </cell>
          <cell r="I1982" t="str">
            <v>MODIFICACIÓN DEL PLAN DE CIERRE DE MINAS DE LA U.E.A. LOS HERALDOS NEGROS</v>
          </cell>
          <cell r="J1982" t="str">
            <v>*090102&lt;br&gt;HUANCAVELICA-HUANCAVELICA-ACOBAMBILLA,*120108&lt;br&gt;JUNIN-HUANCAYO-CHONGOS ALTO</v>
          </cell>
          <cell r="K1982" t="str">
            <v>*9&lt;br&gt;CAMPOS DIAZ LUIS,*683&lt;br&gt;LA ROSA ORBEZO NOHELIA THAIS,*672&lt;br&gt;TRUJILLO ESPINOZA JANETT GUISSELA,*188&lt;br&gt;PORTILLA CORNEJO MATEO,*128&lt;br&gt;ESTELA SILVA MELANIO,*34&lt;br&gt;BEDRIÑANA RIOS ABAD</v>
          </cell>
          <cell r="L1982" t="str">
            <v>EVALUACIÓN</v>
          </cell>
          <cell r="O1982">
            <v>0</v>
          </cell>
          <cell r="P1982" t="str">
            <v>USD</v>
          </cell>
        </row>
        <row r="1983">
          <cell r="A1983">
            <v>1472409</v>
          </cell>
          <cell r="B1983">
            <v>1081</v>
          </cell>
          <cell r="C1983" t="str">
            <v>DIA</v>
          </cell>
          <cell r="D1983">
            <v>38149</v>
          </cell>
          <cell r="E1983">
            <v>2004</v>
          </cell>
          <cell r="F1983">
            <v>6</v>
          </cell>
          <cell r="G1983" t="str">
            <v>COMPAÑIA MINERA SANTA LUISA S.A.</v>
          </cell>
          <cell r="H1983" t="str">
            <v>MATASH</v>
          </cell>
          <cell r="I1983" t="str">
            <v>MATASH</v>
          </cell>
          <cell r="J1983" t="str">
            <v>*020508&lt;br&gt;ANCASH-BOLOGNESI-HUALLANCA</v>
          </cell>
          <cell r="K1983" t="str">
            <v>*47&lt;br&gt;PINEDO CESAR</v>
          </cell>
          <cell r="L1983" t="str">
            <v>APROBADO</v>
          </cell>
          <cell r="P1983" t="str">
            <v>USD</v>
          </cell>
        </row>
        <row r="1984">
          <cell r="A1984">
            <v>1488038</v>
          </cell>
          <cell r="B1984">
            <v>1121</v>
          </cell>
          <cell r="C1984" t="str">
            <v>DIA</v>
          </cell>
          <cell r="D1984">
            <v>38232</v>
          </cell>
          <cell r="E1984">
            <v>2004</v>
          </cell>
          <cell r="F1984">
            <v>9</v>
          </cell>
          <cell r="G1984" t="str">
            <v>COMPAÑIA MINERA SANTA LUISA S.A.</v>
          </cell>
          <cell r="H1984" t="str">
            <v>TUCO</v>
          </cell>
          <cell r="I1984" t="str">
            <v>TUCO</v>
          </cell>
          <cell r="J1984" t="str">
            <v>*021014&lt;br&gt;ANCASH-HUARI-SAN MARCOS</v>
          </cell>
          <cell r="K1984" t="str">
            <v>*47&lt;br&gt;PINEDO CESAR</v>
          </cell>
          <cell r="L1984" t="str">
            <v>APROBADO</v>
          </cell>
          <cell r="P1984" t="str">
            <v>USD</v>
          </cell>
        </row>
        <row r="1985">
          <cell r="A1985">
            <v>1598344</v>
          </cell>
          <cell r="B1985">
            <v>1415</v>
          </cell>
          <cell r="C1985" t="str">
            <v>DIA</v>
          </cell>
          <cell r="D1985">
            <v>38804</v>
          </cell>
          <cell r="E1985">
            <v>2006</v>
          </cell>
          <cell r="F1985">
            <v>3</v>
          </cell>
          <cell r="G1985" t="str">
            <v>COMPAÑIA MINERA SANTA LUISA S.A.</v>
          </cell>
          <cell r="H1985" t="str">
            <v>AS DE ZINC</v>
          </cell>
          <cell r="I1985" t="str">
            <v>AS DE ZINC</v>
          </cell>
          <cell r="J1985" t="str">
            <v>*100509&lt;br&gt;HUANUCO-HUAMALIES-PUÑOS</v>
          </cell>
          <cell r="K1985" t="str">
            <v>*47&lt;br&gt;PINEDO CESAR</v>
          </cell>
          <cell r="L1985" t="str">
            <v>APROBADO</v>
          </cell>
          <cell r="P1985" t="str">
            <v>USD</v>
          </cell>
        </row>
        <row r="1986">
          <cell r="A1986">
            <v>1671873</v>
          </cell>
          <cell r="B1986">
            <v>1595</v>
          </cell>
          <cell r="C1986" t="str">
            <v>DIA</v>
          </cell>
          <cell r="D1986">
            <v>39139</v>
          </cell>
          <cell r="E1986">
            <v>2007</v>
          </cell>
          <cell r="F1986">
            <v>2</v>
          </cell>
          <cell r="G1986" t="str">
            <v>COMPAÑIA MINERA SANTA LUISA S.A.</v>
          </cell>
          <cell r="H1986" t="str">
            <v>ATALAYA</v>
          </cell>
          <cell r="I1986" t="str">
            <v>ATALAYA</v>
          </cell>
          <cell r="J1986" t="str">
            <v>*020508&lt;br&gt;ANCASH-BOLOGNESI-HUALLANCA</v>
          </cell>
          <cell r="K1986" t="str">
            <v>*49&lt;br&gt;RETAMOZO PLACIDO</v>
          </cell>
          <cell r="L1986" t="str">
            <v>APROBADO&lt;br/&gt;NOTIFICADO A LA EMPRESA</v>
          </cell>
          <cell r="P1986" t="str">
            <v>USD</v>
          </cell>
        </row>
        <row r="1987">
          <cell r="A1987">
            <v>1731410</v>
          </cell>
          <cell r="B1987">
            <v>1737</v>
          </cell>
          <cell r="C1987" t="str">
            <v>DIA</v>
          </cell>
          <cell r="D1987">
            <v>39386</v>
          </cell>
          <cell r="E1987">
            <v>2007</v>
          </cell>
          <cell r="F1987">
            <v>10</v>
          </cell>
          <cell r="G1987" t="str">
            <v>COMPAÑIA MINERA SANTA LUISA S.A.</v>
          </cell>
          <cell r="H1987" t="str">
            <v>ATALAYA</v>
          </cell>
          <cell r="I1987" t="str">
            <v>ATALAYA (MODIFICACION)</v>
          </cell>
          <cell r="J1987" t="str">
            <v>*020508&lt;br&gt;ANCASH-BOLOGNESI-HUALLANCA</v>
          </cell>
          <cell r="K1987" t="str">
            <v>*8&lt;br&gt;BREÑA TORRES GRACIELA</v>
          </cell>
          <cell r="L1987" t="str">
            <v>APROBADO&lt;br/&gt;NOTIFICADO A LA EMPRESA</v>
          </cell>
          <cell r="P1987" t="str">
            <v>USD</v>
          </cell>
        </row>
        <row r="1988">
          <cell r="A1988">
            <v>1766722</v>
          </cell>
          <cell r="B1988">
            <v>1854</v>
          </cell>
          <cell r="C1988" t="str">
            <v>DIA</v>
          </cell>
          <cell r="D1988">
            <v>39519</v>
          </cell>
          <cell r="E1988">
            <v>2008</v>
          </cell>
          <cell r="F1988">
            <v>3</v>
          </cell>
          <cell r="G1988" t="str">
            <v>COMPAÑIA MINERA SANTA LUISA S.A.</v>
          </cell>
          <cell r="H1988" t="str">
            <v>ATALAYA</v>
          </cell>
          <cell r="I1988" t="str">
            <v>ATALAYA (SEGUNDA MODIFICACION)</v>
          </cell>
          <cell r="J1988" t="str">
            <v>*020508&lt;br&gt;ANCASH-BOLOGNESI-HUALLANCA</v>
          </cell>
          <cell r="K1988" t="str">
            <v>*8&lt;br&gt;BREÑA TORRES GRACIELA</v>
          </cell>
          <cell r="L1988" t="str">
            <v>APROBADO&lt;br/&gt;NOTIFICADO A LA EMPRESA</v>
          </cell>
          <cell r="P1988" t="str">
            <v>USD</v>
          </cell>
        </row>
        <row r="1989">
          <cell r="A1989">
            <v>1837085</v>
          </cell>
          <cell r="B1989">
            <v>1974</v>
          </cell>
          <cell r="C1989" t="str">
            <v>DIA</v>
          </cell>
          <cell r="D1989">
            <v>39765</v>
          </cell>
          <cell r="E1989">
            <v>2008</v>
          </cell>
          <cell r="F1989">
            <v>11</v>
          </cell>
          <cell r="G1989" t="str">
            <v>COMPAÑIA MINERA SANTA LUISA S.A.</v>
          </cell>
          <cell r="H1989" t="str">
            <v>ATALAYA</v>
          </cell>
          <cell r="I1989" t="str">
            <v>ATALAYA (TERCERA MODIFICACION)</v>
          </cell>
          <cell r="J1989" t="str">
            <v>*020508&lt;br&gt;ANCASH-BOLOGNESI-HUALLANCA</v>
          </cell>
          <cell r="K1989" t="str">
            <v>*8&lt;br&gt;BREÑA TORRES GRACIELA</v>
          </cell>
          <cell r="L1989" t="str">
            <v>APROBADO&lt;br/&gt;NOTIFICADO A LA EMPRESA</v>
          </cell>
          <cell r="P1989" t="str">
            <v>USD</v>
          </cell>
        </row>
        <row r="1990">
          <cell r="A1990">
            <v>1887509</v>
          </cell>
          <cell r="B1990">
            <v>2032</v>
          </cell>
          <cell r="C1990" t="str">
            <v>DIA</v>
          </cell>
          <cell r="D1990">
            <v>39958</v>
          </cell>
          <cell r="E1990">
            <v>2009</v>
          </cell>
          <cell r="F1990">
            <v>5</v>
          </cell>
          <cell r="G1990" t="str">
            <v>COMPAÑIA MINERA SANTA LUISA S.A.</v>
          </cell>
          <cell r="H1990" t="str">
            <v>ATALAYA</v>
          </cell>
          <cell r="I1990" t="str">
            <v>ATALAYA (CUARTA MODIFICACION)</v>
          </cell>
          <cell r="J1990" t="str">
            <v>*020508&lt;br&gt;ANCASH-BOLOGNESI-HUALLANCA</v>
          </cell>
          <cell r="K1990" t="str">
            <v>*2&lt;br&gt;ACOSTA ARCE MICHAEL</v>
          </cell>
          <cell r="L1990" t="str">
            <v>APROBADO&lt;br/&gt;NOTIFICADO A LA EMPRESA</v>
          </cell>
          <cell r="P1990" t="str">
            <v>USD</v>
          </cell>
        </row>
        <row r="1991">
          <cell r="A1991">
            <v>1963030</v>
          </cell>
          <cell r="B1991">
            <v>2141</v>
          </cell>
          <cell r="C1991" t="str">
            <v>EIAsd</v>
          </cell>
          <cell r="D1991">
            <v>40217</v>
          </cell>
          <cell r="E1991">
            <v>2010</v>
          </cell>
          <cell r="F1991">
            <v>2</v>
          </cell>
          <cell r="G1991" t="str">
            <v>COMPAÑIA MINERA SANTA LUISA S.A.</v>
          </cell>
          <cell r="H1991" t="str">
            <v>ATALAYA</v>
          </cell>
          <cell r="I1991" t="str">
            <v>EXPLORACION ATALAYA</v>
          </cell>
          <cell r="J1991" t="str">
            <v>*020508&lt;br&gt;ANCASH-BOLOGNESI-HUALLANCA</v>
          </cell>
          <cell r="K1991" t="str">
            <v>*218&lt;br&gt;BERROSPI GALINDO ROSA CATHERINE</v>
          </cell>
          <cell r="L1991" t="str">
            <v>APROBADO&lt;br/&gt;NOTIFICADO A LA EMPRESA</v>
          </cell>
          <cell r="P1991" t="str">
            <v>USD</v>
          </cell>
        </row>
        <row r="1992">
          <cell r="A1992">
            <v>2059359</v>
          </cell>
          <cell r="B1992">
            <v>2345</v>
          </cell>
          <cell r="C1992" t="str">
            <v>EIAsd</v>
          </cell>
          <cell r="D1992">
            <v>40556</v>
          </cell>
          <cell r="E1992">
            <v>2011</v>
          </cell>
          <cell r="F1992">
            <v>1</v>
          </cell>
          <cell r="G1992" t="str">
            <v>COMPAÑIA MINERA SANTA LUISA S.A.</v>
          </cell>
          <cell r="H1992" t="str">
            <v>ATALAYA</v>
          </cell>
          <cell r="I1992" t="str">
            <v>MODIFICACION PROYECTO ATALAYA</v>
          </cell>
          <cell r="J1992" t="str">
            <v>*020508&lt;br&gt;ANCASH-BOLOGNESI-HUALLANCA</v>
          </cell>
          <cell r="K1992" t="str">
            <v>*218&lt;br&gt;BERROSPI GALINDO ROSA CATHERINE</v>
          </cell>
          <cell r="L1992" t="str">
            <v>APROBADO&lt;br/&gt;NOTIFICADO A LA EMPRESA</v>
          </cell>
          <cell r="P1992" t="str">
            <v>USD</v>
          </cell>
        </row>
        <row r="1993">
          <cell r="A1993">
            <v>2370687</v>
          </cell>
          <cell r="B1993">
            <v>2947</v>
          </cell>
          <cell r="C1993" t="str">
            <v>ITS</v>
          </cell>
          <cell r="D1993">
            <v>41696</v>
          </cell>
          <cell r="E1993">
            <v>2014</v>
          </cell>
          <cell r="F1993">
            <v>2</v>
          </cell>
          <cell r="G1993" t="str">
            <v>COMPAÑIA MINERA SANTA LUISA S.A.</v>
          </cell>
          <cell r="H1993" t="str">
            <v>ATALAYA</v>
          </cell>
          <cell r="I1993" t="str">
            <v>2DA MODIFICACION PROYECTO ATALAYA</v>
          </cell>
          <cell r="J1993" t="str">
            <v>*020508&lt;br&gt;ANCASH-BOLOGNESI-HUALLANCA</v>
          </cell>
          <cell r="K1993" t="str">
            <v>*142&lt;br&gt;VELASQUEZ CONTRERAS ANNIE (APOYO),*286&lt;br&gt;MIYASIRO LÓPEZ, MARÍA,*284&lt;br&gt;LINARES ALVARADO, JOSE LUIS,*279&lt;br&gt;CRUZ LEDESMA, DEISY,*256&lt;br&gt;DEL SOLAR PALOMINO, PABEL,*227&lt;br&gt;BUSTAMANTE BECERRA JOSE LUIS,*217&lt;br&gt;CASTELO MAMANCHURA GUSTAVO JAVIER,*190&lt;br&gt;TIPULA MAMANI, RICHARD,*148&lt;br&gt;ROSALES GONZALES,LUIS</v>
          </cell>
          <cell r="L1993" t="str">
            <v>DESISTIDO&lt;br/&gt;NOTIFICADO A LA EMPRESA</v>
          </cell>
          <cell r="M1993" t="str">
            <v>ResDirec-0158-2014/MEM-DGAAM</v>
          </cell>
          <cell r="N1993" t="str">
            <v>31/03/2014</v>
          </cell>
          <cell r="O1993">
            <v>380000</v>
          </cell>
        </row>
        <row r="1994">
          <cell r="A1994">
            <v>2381662</v>
          </cell>
          <cell r="B1994">
            <v>3067</v>
          </cell>
          <cell r="C1994" t="str">
            <v>ITS</v>
          </cell>
          <cell r="D1994">
            <v>41736</v>
          </cell>
          <cell r="E1994">
            <v>2014</v>
          </cell>
          <cell r="F1994">
            <v>4</v>
          </cell>
          <cell r="G1994" t="str">
            <v>COMPAÑIA MINERA SANTA LUISA S.A.</v>
          </cell>
          <cell r="H1994" t="str">
            <v>ATALAYA</v>
          </cell>
          <cell r="I1994" t="str">
            <v>2DA MODIFICACION PROYECTO ATALAYA</v>
          </cell>
          <cell r="J1994" t="str">
            <v>*020508&lt;br&gt;ANCASH-BOLOGNESI-HUALLANCA</v>
          </cell>
          <cell r="K1994" t="str">
            <v>*190&lt;br&gt;TIPULA MAMANI, RICHARD,*291&lt;br&gt;VALDIVIA COVEÑAS, LUIS ANGEL (APOYO),*284&lt;br&gt;LINARES ALVARADO, JOSE LUIS,*279&lt;br&gt;CRUZ LEDESMA, DEISY,*256&lt;br&gt;DEL SOLAR PALOMINO, PABEL,*217&lt;br&gt;CASTELO MAMANCHURA GUSTAVO JAVIER</v>
          </cell>
          <cell r="L1994" t="str">
            <v>CONFORME&lt;br/&gt;NOTIFICADO A LA EMPRESA</v>
          </cell>
          <cell r="M1994" t="str">
            <v>ResDirec-0270-2014/MEM-DGAAM</v>
          </cell>
          <cell r="N1994" t="str">
            <v>05/06/2014</v>
          </cell>
          <cell r="O1994">
            <v>380000</v>
          </cell>
        </row>
        <row r="1995">
          <cell r="A1995">
            <v>2392400</v>
          </cell>
          <cell r="B1995">
            <v>3093</v>
          </cell>
          <cell r="C1995" t="str">
            <v>ITS</v>
          </cell>
          <cell r="D1995">
            <v>41772</v>
          </cell>
          <cell r="E1995">
            <v>2014</v>
          </cell>
          <cell r="F1995">
            <v>5</v>
          </cell>
          <cell r="G1995" t="str">
            <v>COMPAÑIA MINERA SANTA LUISA S.A.</v>
          </cell>
          <cell r="H1995" t="str">
            <v>PALLCA</v>
          </cell>
          <cell r="I1995" t="str">
            <v>EXPLOTACION PALLCA</v>
          </cell>
          <cell r="J1995" t="str">
            <v>*020509&lt;br&gt;ANCASH-BOLOGNESI-HUASTA,*020513&lt;br&gt;ANCASH-BOLOGNESI-PACLLON</v>
          </cell>
          <cell r="K1995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1995" t="str">
            <v>CONFORME&lt;br/&gt;NOTIFICADO A LA EMPRESA</v>
          </cell>
          <cell r="M1995" t="str">
            <v>ResDirec-0297-2014/MEM-DGAAM</v>
          </cell>
          <cell r="N1995" t="str">
            <v>19/06/2014</v>
          </cell>
          <cell r="O1995">
            <v>65000</v>
          </cell>
        </row>
        <row r="1996">
          <cell r="A1996">
            <v>2260586</v>
          </cell>
          <cell r="B1996">
            <v>3300</v>
          </cell>
          <cell r="C1996" t="str">
            <v>EIAsd</v>
          </cell>
          <cell r="D1996">
            <v>41285</v>
          </cell>
          <cell r="E1996">
            <v>2013</v>
          </cell>
          <cell r="F1996">
            <v>1</v>
          </cell>
          <cell r="G1996" t="str">
            <v>COMPAÑIA MINERA SANTA LUISA S.A.</v>
          </cell>
          <cell r="H1996" t="str">
            <v>ATALAYA</v>
          </cell>
          <cell r="I1996" t="str">
            <v>2DA MODIFICACION PROYECTO ATALAYA</v>
          </cell>
          <cell r="J1996" t="str">
            <v>*020508&lt;br&gt;ANCASH-BOLOGNESI-HUALLANCA</v>
          </cell>
          <cell r="K1996" t="str">
            <v>*142&lt;br&gt;VELASQUEZ CONTRERAS ANNIE (APOYO),*346&lt;br&gt;TIPULA MAMANI, RICHARD JOHNSON,*310&lt;br&gt;ROSALES GONZALES LUIS ALBERTO,*295&lt;br&gt;DIAZ BERRIOS ABEL,*256&lt;br&gt;DEL SOLAR PALOMINO, PABEL,*241&lt;br&gt;TELLO ISLA, ANA CAROLINA,*186&lt;br&gt;LUCEN BUSTAMANTE MARIELENA,*183&lt;br&gt;ZZ_ANA02 (AQUINO ESPINOZA, PAVEL),*180&lt;br&gt;RAMIREZ PALET ALDO,*177&lt;br&gt;PIMENTEL, JOSE,*147&lt;br&gt;PEREZ BALDEON KAREN</v>
          </cell>
          <cell r="L1996" t="str">
            <v>APROBADO&lt;br/&gt;NOTIFICADO A LA EMPRESA</v>
          </cell>
          <cell r="M1996" t="str">
            <v>ResDirec-0492-2013/MEM-AAM</v>
          </cell>
          <cell r="N1996" t="str">
            <v>16/12/2013</v>
          </cell>
          <cell r="O1996">
            <v>3070000</v>
          </cell>
          <cell r="P1996" t="str">
            <v>USD</v>
          </cell>
        </row>
        <row r="1997">
          <cell r="A1997">
            <v>1261517</v>
          </cell>
          <cell r="B1997">
            <v>4432</v>
          </cell>
          <cell r="C1997" t="str">
            <v>EIA</v>
          </cell>
          <cell r="D1997">
            <v>36486</v>
          </cell>
          <cell r="E1997">
            <v>1999</v>
          </cell>
          <cell r="F1997">
            <v>11</v>
          </cell>
          <cell r="G1997" t="str">
            <v>COMPAÑIA MINERA SANTA LUISA S.A.</v>
          </cell>
          <cell r="H1997" t="str">
            <v>PLANTA DE CAL HUANZALA</v>
          </cell>
          <cell r="I1997" t="str">
            <v>CANTERA</v>
          </cell>
          <cell r="J1997" t="str">
            <v>*020508&lt;br&gt;ANCASH-BOLOGNESI-HUALLANCA</v>
          </cell>
          <cell r="K1997" t="str">
            <v>*1&lt;br&gt;ACEVEDO FERNANDEZ ELIAS</v>
          </cell>
          <cell r="L1997" t="str">
            <v>APROBADO</v>
          </cell>
          <cell r="P1997" t="str">
            <v>USD</v>
          </cell>
        </row>
        <row r="1998">
          <cell r="A1998">
            <v>1352847</v>
          </cell>
          <cell r="B1998">
            <v>4565</v>
          </cell>
          <cell r="C1998" t="str">
            <v>EIA</v>
          </cell>
          <cell r="D1998">
            <v>37301</v>
          </cell>
          <cell r="E1998">
            <v>2002</v>
          </cell>
          <cell r="F1998">
            <v>2</v>
          </cell>
          <cell r="G1998" t="str">
            <v>COMPAÑIA MINERA SANTA LUISA S.A.</v>
          </cell>
          <cell r="H1998" t="str">
            <v>PALLCA</v>
          </cell>
          <cell r="I1998" t="str">
            <v>EXPLOTACION PALLCA</v>
          </cell>
          <cell r="J1998" t="str">
            <v>*020513&lt;br&gt;ANCASH-BOLOGNESI-PACLLON</v>
          </cell>
          <cell r="K1998" t="str">
            <v>*1&lt;br&gt;ACEVEDO FERNANDEZ ELIAS</v>
          </cell>
          <cell r="L1998" t="str">
            <v>APROBADO</v>
          </cell>
          <cell r="P1998" t="str">
            <v>USD</v>
          </cell>
        </row>
        <row r="1999">
          <cell r="A1999">
            <v>1526472</v>
          </cell>
          <cell r="B1999">
            <v>4661</v>
          </cell>
          <cell r="C1999" t="str">
            <v>EIA</v>
          </cell>
          <cell r="D1999">
            <v>38454</v>
          </cell>
          <cell r="E1999">
            <v>2005</v>
          </cell>
          <cell r="F1999">
            <v>4</v>
          </cell>
          <cell r="G1999" t="str">
            <v>COMPAÑIA MINERA SANTA LUISA S.A.</v>
          </cell>
          <cell r="H1999" t="str">
            <v>INTERCONEXION AL SINAC-MINA HUANZALA -PROY PALLCA</v>
          </cell>
          <cell r="I1999" t="str">
            <v xml:space="preserve">SISTEMA DE TRANSMICION EN 220 KV CON UNA LÍNEA DE 60 KV Y LINEA DIST PRMARIA  </v>
          </cell>
          <cell r="J1999" t="str">
            <v>*020508&lt;br&gt;ANCASH-BOLOGNESI-HUALLANCA</v>
          </cell>
          <cell r="K1999" t="str">
            <v>*43&lt;br&gt;LEON ALDO</v>
          </cell>
          <cell r="L1999" t="str">
            <v>NO PRESENTADO&lt;br/&gt;NOTIFICADO A LA EMPRESA</v>
          </cell>
          <cell r="P1999" t="str">
            <v>USD</v>
          </cell>
        </row>
        <row r="2000">
          <cell r="A2000">
            <v>1534761</v>
          </cell>
          <cell r="B2000">
            <v>4669</v>
          </cell>
          <cell r="C2000" t="str">
            <v>EIA</v>
          </cell>
          <cell r="D2000">
            <v>38497</v>
          </cell>
          <cell r="E2000">
            <v>2005</v>
          </cell>
          <cell r="F2000">
            <v>5</v>
          </cell>
          <cell r="G2000" t="str">
            <v>COMPAÑIA MINERA SANTA LUISA S.A.</v>
          </cell>
          <cell r="H2000" t="str">
            <v>INTERCONEXION AL SINAC-MINA HUANZALA -PROY PALLCA</v>
          </cell>
          <cell r="I2000" t="str">
            <v>SISTEMA DE TRNSMISION EN 220 KV CON UNA LINEA EN 60 KV Y LINEA DE DIST PRIMARIA</v>
          </cell>
          <cell r="J2000" t="str">
            <v>*020508&lt;br&gt;ANCASH-BOLOGNESI-HUALLANCA</v>
          </cell>
          <cell r="K2000" t="str">
            <v>*43&lt;br&gt;LEON ALDO</v>
          </cell>
          <cell r="L2000" t="str">
            <v>APROBADO</v>
          </cell>
          <cell r="P2000" t="str">
            <v>USD</v>
          </cell>
        </row>
        <row r="2001">
          <cell r="A2001">
            <v>1558225</v>
          </cell>
          <cell r="B2001">
            <v>4691</v>
          </cell>
          <cell r="C2001" t="str">
            <v>EIA</v>
          </cell>
          <cell r="D2001">
            <v>38604</v>
          </cell>
          <cell r="E2001">
            <v>2005</v>
          </cell>
          <cell r="F2001">
            <v>9</v>
          </cell>
          <cell r="G2001" t="str">
            <v>COMPAÑIA MINERA SANTA LUISA S.A.</v>
          </cell>
          <cell r="H2001" t="str">
            <v>PALLCA</v>
          </cell>
          <cell r="I2001" t="str">
            <v>MODIFICACION EIA MEJORAMIENTO DE LA CARRETERA PALLCA - HUALLANCA</v>
          </cell>
          <cell r="J2001" t="str">
            <v>*020513&lt;br&gt;ANCASH-BOLOGNESI-PACLLON</v>
          </cell>
          <cell r="K2001" t="str">
            <v>*47&lt;br&gt;PINEDO CESAR</v>
          </cell>
          <cell r="L2001" t="str">
            <v>APROBADO</v>
          </cell>
          <cell r="P2001" t="str">
            <v>USD</v>
          </cell>
        </row>
        <row r="2002">
          <cell r="A2002">
            <v>1815337</v>
          </cell>
          <cell r="B2002">
            <v>4883</v>
          </cell>
          <cell r="C2002" t="str">
            <v>EIA</v>
          </cell>
          <cell r="D2002">
            <v>39686</v>
          </cell>
          <cell r="E2002">
            <v>2008</v>
          </cell>
          <cell r="F2002">
            <v>8</v>
          </cell>
          <cell r="G2002" t="str">
            <v>COMPAÑIA MINERA SANTA LUISA S.A.</v>
          </cell>
          <cell r="H2002" t="str">
            <v>HUANZALA</v>
          </cell>
          <cell r="I2002" t="str">
            <v>MODIFICACION PROGRAMA DE MONITOREO - REUBICACION PUNTO HZ-10</v>
          </cell>
          <cell r="J2002" t="str">
            <v>*020508&lt;br&gt;ANCASH-BOLOGNESI-HUALLANCA</v>
          </cell>
          <cell r="K2002" t="str">
            <v>*133&lt;br&gt;TORRES JULIA</v>
          </cell>
          <cell r="L2002" t="str">
            <v>ABANDONO&lt;br/&gt;NOTIFICADO A LA EMPRESA</v>
          </cell>
          <cell r="P2002" t="str">
            <v>USD</v>
          </cell>
        </row>
        <row r="2003">
          <cell r="A2003">
            <v>1946598</v>
          </cell>
          <cell r="B2003">
            <v>4978</v>
          </cell>
          <cell r="C2003" t="str">
            <v>EIA</v>
          </cell>
          <cell r="D2003">
            <v>40157</v>
          </cell>
          <cell r="E2003">
            <v>2009</v>
          </cell>
          <cell r="F2003">
            <v>12</v>
          </cell>
          <cell r="G2003" t="str">
            <v>COMPAÑIA MINERA SANTA LUISA S.A.</v>
          </cell>
          <cell r="H2003" t="str">
            <v>HUANZALA</v>
          </cell>
          <cell r="I2003" t="str">
            <v>RELLENO SANITARIO MANUAL PARA DISPOSICION FINAL DE RESIDUOS SOLIDOS</v>
          </cell>
          <cell r="J2003" t="str">
            <v>*020508&lt;br&gt;ANCASH-BOLOGNESI-HUALLANCA</v>
          </cell>
          <cell r="K2003" t="str">
            <v>*7&lt;br&gt;BERROSPI GALINDO ROSA</v>
          </cell>
          <cell r="L2003" t="str">
            <v>NO PRESENTADO&lt;br/&gt;NOTIFICADO A LA EMPRESA</v>
          </cell>
          <cell r="P2003" t="str">
            <v>USD</v>
          </cell>
        </row>
        <row r="2004">
          <cell r="A2004">
            <v>2085632</v>
          </cell>
          <cell r="B2004">
            <v>5110</v>
          </cell>
          <cell r="C2004" t="str">
            <v>EIA</v>
          </cell>
          <cell r="D2004">
            <v>40652</v>
          </cell>
          <cell r="E2004">
            <v>2011</v>
          </cell>
          <cell r="F2004">
            <v>4</v>
          </cell>
          <cell r="G2004" t="str">
            <v>COMPAÑIA MINERA SANTA LUISA S.A.</v>
          </cell>
          <cell r="H2004" t="str">
            <v>HUANZALA</v>
          </cell>
          <cell r="I2004" t="str">
            <v>MODIFICACION EIA PROYECTO HUANZALA</v>
          </cell>
          <cell r="J2004" t="str">
            <v>*020508&lt;br&gt;ANCASH-BOLOGNESI-HUALLANCA</v>
          </cell>
          <cell r="K2004" t="str">
            <v>*24&lt;br&gt;PORTILLA CORNEJO MATEO</v>
          </cell>
          <cell r="L2004" t="str">
            <v>APROBADO&lt;br/&gt;NOTIFICADO A LA EMPRESA</v>
          </cell>
          <cell r="P2004" t="str">
            <v>USD</v>
          </cell>
        </row>
        <row r="2005">
          <cell r="A2005">
            <v>2283365</v>
          </cell>
          <cell r="B2005">
            <v>5158</v>
          </cell>
          <cell r="C2005" t="str">
            <v>EIA</v>
          </cell>
          <cell r="D2005">
            <v>41002</v>
          </cell>
          <cell r="E2005">
            <v>2012</v>
          </cell>
          <cell r="F2005">
            <v>4</v>
          </cell>
          <cell r="G2005" t="str">
            <v>COMPAÑIA MINERA SANTA LUISA S.A.</v>
          </cell>
          <cell r="H2005" t="str">
            <v>HUANZALA</v>
          </cell>
          <cell r="I2005" t="str">
            <v>PLAN INTEGRAL UNIDAD HUANZALA</v>
          </cell>
          <cell r="J2005" t="str">
            <v>*020508&lt;br&gt;ANCASH-BOLOGNESI-HUALLANCA</v>
          </cell>
          <cell r="K2005" t="str">
            <v>*18&lt;br&gt;HUARINO CHURA LUIS</v>
          </cell>
          <cell r="L2005" t="str">
            <v>EVALUACIÓN</v>
          </cell>
          <cell r="P2005" t="str">
            <v>USD</v>
          </cell>
        </row>
        <row r="2006">
          <cell r="A2006">
            <v>2225808</v>
          </cell>
          <cell r="B2006">
            <v>5207</v>
          </cell>
          <cell r="C2006" t="str">
            <v>EIA</v>
          </cell>
          <cell r="D2006">
            <v>41155</v>
          </cell>
          <cell r="E2006">
            <v>2012</v>
          </cell>
          <cell r="F2006">
            <v>9</v>
          </cell>
          <cell r="G2006" t="str">
            <v>COMPAÑIA MINERA SANTA LUISA S.A.</v>
          </cell>
          <cell r="H2006" t="str">
            <v>PALLCA</v>
          </cell>
          <cell r="I2006" t="str">
            <v>MODIFICACION DEL EIA UNIDAD PALLCA</v>
          </cell>
          <cell r="J2006" t="str">
            <v>*020513&lt;br&gt;ANCASH-BOLOGNESI-PACLLON</v>
          </cell>
          <cell r="K2006" t="str">
            <v>*128&lt;br&gt;ESTELA SILVA MELANIO</v>
          </cell>
          <cell r="L2006" t="str">
            <v>EVALUACIÓN</v>
          </cell>
          <cell r="P2006" t="str">
            <v>USD</v>
          </cell>
        </row>
        <row r="2007">
          <cell r="A2007">
            <v>2276218</v>
          </cell>
          <cell r="B2007">
            <v>5260</v>
          </cell>
          <cell r="C2007" t="str">
            <v>EIA</v>
          </cell>
          <cell r="D2007">
            <v>41351</v>
          </cell>
          <cell r="E2007">
            <v>2013</v>
          </cell>
          <cell r="F2007">
            <v>3</v>
          </cell>
          <cell r="G2007" t="str">
            <v>COMPAÑIA MINERA SANTA LUISA S.A.</v>
          </cell>
          <cell r="H2007" t="str">
            <v>HUANZALA</v>
          </cell>
          <cell r="I2007" t="str">
            <v>ESTUDIO DE IMPACTO AMBIENTAL UNIDAD HUANZALA</v>
          </cell>
          <cell r="J2007" t="str">
            <v>*020508&lt;br&gt;ANCASH-BOLOGNESI-HUALLANCA</v>
          </cell>
          <cell r="K2007" t="str">
            <v>*1&lt;br&gt;ACEVEDO FERNANDEZ ELIAS</v>
          </cell>
          <cell r="L2007" t="str">
            <v>IMPROCEDENTE&lt;br/&gt;NOTIFICADO A LA EMPRESA</v>
          </cell>
          <cell r="P2007" t="str">
            <v>USD</v>
          </cell>
        </row>
        <row r="2008">
          <cell r="A2008">
            <v>2372011</v>
          </cell>
          <cell r="B2008">
            <v>5301</v>
          </cell>
          <cell r="C2008" t="str">
            <v>EIA</v>
          </cell>
          <cell r="D2008">
            <v>41702</v>
          </cell>
          <cell r="E2008">
            <v>2014</v>
          </cell>
          <cell r="F2008">
            <v>3</v>
          </cell>
          <cell r="G2008" t="str">
            <v>COMPAÑIA MINERA SANTA LUISA S.A.</v>
          </cell>
          <cell r="H2008" t="str">
            <v>HUANZALA</v>
          </cell>
          <cell r="I2008" t="str">
            <v>EIA DE LA UNIDAD HUANZALA</v>
          </cell>
          <cell r="J2008" t="str">
            <v>*020508&lt;br&gt;ANCASH-BOLOGNESI-HUALLANCA</v>
          </cell>
          <cell r="K2008" t="str">
            <v>*1&lt;br&gt;ACEVEDO FERNANDEZ ELIAS</v>
          </cell>
          <cell r="L2008" t="str">
            <v>APROBADO&lt;br/&gt;NOTIFICADO A LA EMPRESA</v>
          </cell>
          <cell r="P2008" t="str">
            <v>USD</v>
          </cell>
        </row>
        <row r="2009">
          <cell r="A2009">
            <v>2563857</v>
          </cell>
          <cell r="B2009">
            <v>5980</v>
          </cell>
          <cell r="C2009" t="str">
            <v>EIAsd</v>
          </cell>
          <cell r="D2009">
            <v>42362</v>
          </cell>
          <cell r="E2009">
            <v>2015</v>
          </cell>
          <cell r="F2009">
            <v>12</v>
          </cell>
          <cell r="G2009" t="str">
            <v>COMPAÑIA MINERA SANTA LUISA S.A.</v>
          </cell>
          <cell r="H2009" t="str">
            <v>ATALAYA</v>
          </cell>
          <cell r="I2009" t="str">
            <v>3DA MODIFICACION PROYECTO ATALAYA</v>
          </cell>
          <cell r="J2009" t="str">
            <v>*020508&lt;br&gt;ANCASH-BOLOGNESI-HUALLANCA</v>
          </cell>
          <cell r="K2009" t="str">
            <v>*227&lt;br&gt;BUSTAMANTE BECERRA JOSE LUIS,*347&lt;br&gt;TENORIO MALDONADO, MARIO,*346&lt;br&gt;TIPULA MAMANI, RICHARD JOHNSON,*342&lt;br&gt;VARGAS MARTINEZ, YOSLY VIRGINIA,*310&lt;br&gt;ROSALES GONZALES LUIS ALBERTO</v>
          </cell>
          <cell r="L2009" t="str">
            <v>ABANDONO&lt;br/&gt;NOTIFICADO A LA EMPRESA</v>
          </cell>
          <cell r="M2009" t="str">
            <v>ResDirec-0037-2016/MEM-DGAAM</v>
          </cell>
          <cell r="N2009" t="str">
            <v>02/02/2016</v>
          </cell>
          <cell r="O2009">
            <v>2000000</v>
          </cell>
          <cell r="P2009" t="str">
            <v>USD</v>
          </cell>
        </row>
        <row r="2010">
          <cell r="A2010">
            <v>2593133</v>
          </cell>
          <cell r="B2010">
            <v>6102</v>
          </cell>
          <cell r="C2010" t="str">
            <v>EIAsd</v>
          </cell>
          <cell r="D2010">
            <v>42467</v>
          </cell>
          <cell r="E2010">
            <v>2016</v>
          </cell>
          <cell r="F2010">
            <v>4</v>
          </cell>
          <cell r="G2010" t="str">
            <v>COMPAÑIA MINERA SANTA LUISA S.A.</v>
          </cell>
          <cell r="H2010" t="str">
            <v>MINA ATALAYA</v>
          </cell>
          <cell r="I2010" t="str">
            <v>3° MEIA DEL PROYECTO DE EXPLORACION ATALAYA</v>
          </cell>
          <cell r="J2010" t="str">
            <v>*020508&lt;br&gt;ANCASH-BOLOGNESI-HUALLANCA</v>
          </cell>
          <cell r="K2010" t="str">
            <v>*128&lt;br&gt;ESTELA SILVA MELANIO,*610&lt;br&gt;FARFAN REYES MIRIAM ELIZABETH,*508&lt;br&gt;SÁNCHEZ ALVAREZ, MELISSA,*500&lt;br&gt;TRELLES TICSE TANIA LUZ MARINA (apoyo),*439&lt;br&gt;YEREN LARREA OMAR,*438&lt;br&gt;PEREYRA VALENCIA ELIZABETH,*347&lt;br&gt;TENORIO MALDONADO, MARIO,*346&lt;br&gt;TIPULA MAMANI, RICHARD JOHNSON,*342&lt;br&gt;VARGAS MARTINEZ, YOSLY VIRGINIA,*310&lt;br&gt;ROSALES GONZALES LUIS ALBERTO,*295&lt;br&gt;DIAZ BERRIOS ABEL,*284&lt;br&gt;LINARES ALVARADO, JOSE LUIS,*227&lt;br&gt;BUSTAMANTE BECERRA JOSE LUIS</v>
          </cell>
          <cell r="L2010" t="str">
            <v>APROBADO&lt;br/&gt;NOTIFICADO A LA EMPRESA</v>
          </cell>
          <cell r="M2010" t="str">
            <v>ResDirec-0195-2017/MEM-DGAAM</v>
          </cell>
          <cell r="N2010" t="str">
            <v>18/07/2017</v>
          </cell>
          <cell r="O2010">
            <v>2000000</v>
          </cell>
          <cell r="P2010" t="str">
            <v>USD</v>
          </cell>
        </row>
        <row r="2011">
          <cell r="A2011">
            <v>1624716</v>
          </cell>
          <cell r="B2011">
            <v>6279</v>
          </cell>
          <cell r="C2011" t="str">
            <v>PC</v>
          </cell>
          <cell r="D2011">
            <v>38939</v>
          </cell>
          <cell r="E2011">
            <v>2006</v>
          </cell>
          <cell r="F2011">
            <v>8</v>
          </cell>
          <cell r="G2011" t="str">
            <v>COMPAÑIA MINERA SANTA LUISA S.A.</v>
          </cell>
          <cell r="H2011" t="str">
            <v>HUANZALA</v>
          </cell>
          <cell r="I2011" t="str">
            <v>PLAN DE CIERRE DE FACTIBILIDAD</v>
          </cell>
          <cell r="J2011" t="str">
            <v>*020508&lt;br&gt;ANCASH-BOLOGNESI-HUALLANCA</v>
          </cell>
          <cell r="K2011" t="str">
            <v>*55&lt;br&gt;SANTOYO TELLO RAUL</v>
          </cell>
          <cell r="L2011" t="str">
            <v>APROBADO&lt;br/&gt;NOTIFICADO A LA EMPRESA</v>
          </cell>
          <cell r="P2011" t="str">
            <v>USD</v>
          </cell>
        </row>
        <row r="2012">
          <cell r="A2012">
            <v>1783699</v>
          </cell>
          <cell r="B2012">
            <v>6405</v>
          </cell>
          <cell r="C2012" t="str">
            <v>PC</v>
          </cell>
          <cell r="D2012">
            <v>39588</v>
          </cell>
          <cell r="E2012">
            <v>2008</v>
          </cell>
          <cell r="F2012">
            <v>5</v>
          </cell>
          <cell r="G2012" t="str">
            <v>COMPAÑIA MINERA SANTA LUISA S.A.</v>
          </cell>
          <cell r="H2012" t="str">
            <v>PALLCA</v>
          </cell>
          <cell r="I2012" t="str">
            <v>PLAN DE CIERRE DE LA MINA PALLCA</v>
          </cell>
          <cell r="J2012" t="str">
            <v>*020513&lt;br&gt;ANCASH-BOLOGNESI-PACLLON</v>
          </cell>
          <cell r="K2012" t="str">
            <v>*55&lt;br&gt;SANTOYO TELLO RAUL</v>
          </cell>
          <cell r="L2012" t="str">
            <v>APROBADO&lt;br/&gt;NOTIFICADO A LA EMPRESA</v>
          </cell>
          <cell r="P2012" t="str">
            <v>USD</v>
          </cell>
        </row>
        <row r="2013">
          <cell r="A2013" t="str">
            <v>01814-2017</v>
          </cell>
          <cell r="B2013">
            <v>6526</v>
          </cell>
          <cell r="C2013" t="str">
            <v>ITS</v>
          </cell>
          <cell r="D2013">
            <v>42852</v>
          </cell>
          <cell r="E2013">
            <v>2017</v>
          </cell>
          <cell r="F2013">
            <v>4</v>
          </cell>
          <cell r="G2013" t="str">
            <v>COMPAÑIA MINERA SANTA LUISA S.A.</v>
          </cell>
          <cell r="H2013" t="str">
            <v>HUANZALA</v>
          </cell>
          <cell r="I2013" t="str">
            <v>MODIFICACION E INCORPORACION DE COMPONENTES AUXILIARES - PRIMER ITS UM HUANZALA</v>
          </cell>
          <cell r="J2013" t="str">
            <v>*020508&lt;br&gt;ANCASH-BOLOGNESI-HUALLANCA</v>
          </cell>
          <cell r="K2013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2013" t="str">
            <v>CONFORME&lt;br/&gt;NOTIFICADO A LA EMPRESA</v>
          </cell>
          <cell r="O2013">
            <v>1050000</v>
          </cell>
        </row>
        <row r="2014">
          <cell r="A2014">
            <v>2224846</v>
          </cell>
          <cell r="B2014">
            <v>6576</v>
          </cell>
          <cell r="C2014" t="str">
            <v>PC</v>
          </cell>
          <cell r="D2014">
            <v>41149</v>
          </cell>
          <cell r="E2014">
            <v>2012</v>
          </cell>
          <cell r="F2014">
            <v>8</v>
          </cell>
          <cell r="G2014" t="str">
            <v>COMPAÑIA MINERA SANTA LUISA S.A.</v>
          </cell>
          <cell r="H2014" t="str">
            <v>HUANZALA</v>
          </cell>
          <cell r="I2014" t="str">
            <v>ACTUALIZACION PLAN DE CIERRE UNIDAD HUANZALA</v>
          </cell>
          <cell r="J2014" t="str">
            <v>*020508&lt;br&gt;ANCASH-BOLOGNESI-HUALLANCA</v>
          </cell>
          <cell r="K2014" t="str">
            <v>*24&lt;br&gt;PORTILLA CORNEJO MATEO</v>
          </cell>
          <cell r="L2014" t="str">
            <v>APROBADO&lt;br/&gt;NOTIFICADO A LA EMPRESA</v>
          </cell>
          <cell r="P2014" t="str">
            <v>USD</v>
          </cell>
        </row>
        <row r="2015">
          <cell r="A2015">
            <v>2252720</v>
          </cell>
          <cell r="B2015">
            <v>6605</v>
          </cell>
          <cell r="C2015" t="str">
            <v>PC</v>
          </cell>
          <cell r="D2015">
            <v>41254</v>
          </cell>
          <cell r="E2015">
            <v>2012</v>
          </cell>
          <cell r="F2015">
            <v>12</v>
          </cell>
          <cell r="G2015" t="str">
            <v>COMPAÑIA MINERA SANTA LUISA S.A.</v>
          </cell>
          <cell r="H2015" t="str">
            <v>PALLCA</v>
          </cell>
          <cell r="I2015" t="str">
            <v>ACTUALIZACION DEL PLAN DE CIERRE</v>
          </cell>
          <cell r="J2015" t="str">
            <v>*020513&lt;br&gt;ANCASH-BOLOGNESI-PACLLON</v>
          </cell>
          <cell r="K2015" t="str">
            <v>*21&lt;br&gt;PAREDES PACHECO RUFO</v>
          </cell>
          <cell r="L2015" t="str">
            <v>APROBADO&lt;br/&gt;NOTIFICADO A LA EMPRESA</v>
          </cell>
          <cell r="P2015" t="str">
            <v>USD</v>
          </cell>
        </row>
        <row r="2016">
          <cell r="A2016">
            <v>2334599</v>
          </cell>
          <cell r="B2016">
            <v>6660</v>
          </cell>
          <cell r="C2016" t="str">
            <v>PC</v>
          </cell>
          <cell r="D2016">
            <v>41558</v>
          </cell>
          <cell r="E2016">
            <v>2013</v>
          </cell>
          <cell r="F2016">
            <v>10</v>
          </cell>
          <cell r="G2016" t="str">
            <v>COMPAÑIA MINERA SANTA LUISA S.A.</v>
          </cell>
          <cell r="H2016" t="str">
            <v>HUANZALA</v>
          </cell>
          <cell r="I2016" t="str">
            <v>MODIFICACION DEL PLAN DE CIERRE DE MINAS DE LA UNIDAD HUANZALA</v>
          </cell>
          <cell r="J2016" t="str">
            <v>*020508&lt;br&gt;ANCASH-BOLOGNESI-HUALLANCA</v>
          </cell>
          <cell r="K2016" t="str">
            <v>*13&lt;br&gt;DOLORES CAMONES SANTIAGO</v>
          </cell>
          <cell r="L2016" t="str">
            <v>APROBADO</v>
          </cell>
          <cell r="P2016" t="str">
            <v>USD</v>
          </cell>
        </row>
        <row r="2017">
          <cell r="A2017">
            <v>2335917</v>
          </cell>
          <cell r="B2017">
            <v>6662</v>
          </cell>
          <cell r="C2017" t="str">
            <v>PC</v>
          </cell>
          <cell r="D2017">
            <v>41564</v>
          </cell>
          <cell r="E2017">
            <v>2013</v>
          </cell>
          <cell r="F2017">
            <v>10</v>
          </cell>
          <cell r="G2017" t="str">
            <v>COMPAÑIA MINERA SANTA LUISA S.A.</v>
          </cell>
          <cell r="H2017" t="str">
            <v>PALLCA</v>
          </cell>
          <cell r="I2017" t="str">
            <v>MODIFICACION DE PLAN DE CIERRE DE UNIDAD PALLCA FASE PROGRESIVA</v>
          </cell>
          <cell r="J2017" t="str">
            <v>*020513&lt;br&gt;ANCASH-BOLOGNESI-PACLLON</v>
          </cell>
          <cell r="K2017" t="str">
            <v>*24&lt;br&gt;PORTILLA CORNEJO MATEO</v>
          </cell>
          <cell r="L2017" t="str">
            <v>APROBADO</v>
          </cell>
          <cell r="P2017" t="str">
            <v>USD</v>
          </cell>
        </row>
        <row r="2018">
          <cell r="A2018">
            <v>2555563</v>
          </cell>
          <cell r="B2018">
            <v>6791</v>
          </cell>
          <cell r="C2018" t="str">
            <v>PC</v>
          </cell>
          <cell r="D2018">
            <v>42333</v>
          </cell>
          <cell r="E2018">
            <v>2015</v>
          </cell>
          <cell r="F2018">
            <v>11</v>
          </cell>
          <cell r="G2018" t="str">
            <v>COMPAÑIA MINERA SANTA LUISA S.A.</v>
          </cell>
          <cell r="H2018" t="str">
            <v>PALLCA</v>
          </cell>
          <cell r="I2018" t="str">
            <v>SEGUNDA MODIFICACION DEL PLAN DE  CIERRE DE LA UNIDAD PALCA</v>
          </cell>
          <cell r="J2018" t="str">
            <v>*020513&lt;br&gt;ANCASH-BOLOGNESI-PACLLON</v>
          </cell>
          <cell r="K2018" t="str">
            <v>*24&lt;br&gt;PORTILLA CORNEJO MATEO</v>
          </cell>
          <cell r="L2018" t="str">
            <v>APROBADO</v>
          </cell>
          <cell r="P2018" t="str">
            <v>USD</v>
          </cell>
        </row>
        <row r="2019">
          <cell r="A2019">
            <v>2631509</v>
          </cell>
          <cell r="B2019">
            <v>6847</v>
          </cell>
          <cell r="C2019" t="str">
            <v>PC</v>
          </cell>
          <cell r="D2019">
            <v>42593</v>
          </cell>
          <cell r="E2019">
            <v>2016</v>
          </cell>
          <cell r="F2019">
            <v>8</v>
          </cell>
          <cell r="G2019" t="str">
            <v>COMPAÑIA MINERA SANTA LUISA S.A.</v>
          </cell>
          <cell r="H2019" t="str">
            <v>HUANZALA</v>
          </cell>
          <cell r="I2019" t="str">
            <v>SEGUNDA MOD. DE PLAN DE CIERRE DE MINAS DE LA UNIDAD MINERA HUANZALA</v>
          </cell>
          <cell r="J2019" t="str">
            <v>*020508&lt;br&gt;ANCASH-BOLOGNESI-HUALLANCA</v>
          </cell>
          <cell r="K2019" t="str">
            <v>*24&lt;br&gt;PORTILLA CORNEJO MATEO</v>
          </cell>
          <cell r="L2019" t="str">
            <v>OBSERVADO</v>
          </cell>
          <cell r="P2019" t="str">
            <v>USD</v>
          </cell>
        </row>
        <row r="2020">
          <cell r="A2020">
            <v>3080652</v>
          </cell>
          <cell r="B2020">
            <v>8554</v>
          </cell>
          <cell r="C2020" t="str">
            <v>PC</v>
          </cell>
          <cell r="D2020">
            <v>44110</v>
          </cell>
          <cell r="E2020">
            <v>2020</v>
          </cell>
          <cell r="F2020">
            <v>10</v>
          </cell>
          <cell r="G2020" t="str">
            <v>COMPAÑIA MINERA SANTA LUISA S.A.</v>
          </cell>
          <cell r="H2020" t="str">
            <v>HUANZALA</v>
          </cell>
          <cell r="I2020" t="str">
            <v>SEGUNDA MODIFICACION DEL PLAN DE CIERRE DE MINAS DE LA U.M. HUANZALA</v>
          </cell>
          <cell r="J2020" t="str">
            <v>*020508&lt;br&gt;ANCASH-BOLOGNESI-HUALLANCA</v>
          </cell>
          <cell r="K2020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2020" t="str">
            <v>EVALUACIÓN</v>
          </cell>
          <cell r="O2020">
            <v>0</v>
          </cell>
          <cell r="P2020" t="str">
            <v>USD</v>
          </cell>
        </row>
        <row r="2021">
          <cell r="A2021">
            <v>3100987</v>
          </cell>
          <cell r="B2021">
            <v>8597</v>
          </cell>
          <cell r="C2021" t="str">
            <v>PC</v>
          </cell>
          <cell r="D2021">
            <v>44174</v>
          </cell>
          <cell r="E2021">
            <v>2020</v>
          </cell>
          <cell r="F2021">
            <v>12</v>
          </cell>
          <cell r="G2021" t="str">
            <v>COMPAÑIA MINERA SANTA LUISA S.A.</v>
          </cell>
          <cell r="H2021" t="str">
            <v>PALLCA</v>
          </cell>
          <cell r="I2021" t="str">
            <v>TERCERA MODIFICACION DEL PLAN DE CIERRE DE MINAS DE LA UNIDAD MINERA PALLCA</v>
          </cell>
          <cell r="J2021" t="str">
            <v>*020509&lt;br&gt;ANCASH-BOLOGNESI-HUASTA,*020513&lt;br&gt;ANCASH-BOLOGNESI-PACLLON</v>
          </cell>
          <cell r="K2021" t="str">
            <v>*9&lt;br&gt;CAMPOS DIAZ LUIS,*702&lt;br&gt;CARDENAS RODRIGUEZ CRISTINA ANTUANET,*684&lt;br&gt;MARTEL GORA MIGUEL LUIS,*672&lt;br&gt;TRUJILLO ESPINOZA JANETT GUISSELA,*188&lt;br&gt;PORTILLA CORNEJO MATEO,*128&lt;br&gt;ESTELA SILVA MELANIO,*34&lt;br&gt;BEDRIÑANA RIOS ABAD</v>
          </cell>
          <cell r="L2021" t="str">
            <v>EVALUACIÓN</v>
          </cell>
          <cell r="O2021">
            <v>0</v>
          </cell>
          <cell r="P2021" t="str">
            <v>USD</v>
          </cell>
        </row>
        <row r="2022">
          <cell r="A2022">
            <v>1276447</v>
          </cell>
          <cell r="B2022">
            <v>4479</v>
          </cell>
          <cell r="C2022" t="str">
            <v>EIA</v>
          </cell>
          <cell r="D2022">
            <v>36627</v>
          </cell>
          <cell r="E2022">
            <v>2000</v>
          </cell>
          <cell r="F2022">
            <v>4</v>
          </cell>
          <cell r="G2022" t="str">
            <v>COMPAÑIA MINERA SANTA RENEE S.A.</v>
          </cell>
          <cell r="H2022" t="str">
            <v>PLANTA DE BENEFICIO ROMINA RENEE</v>
          </cell>
          <cell r="I2022" t="str">
            <v>FUNCIONAMIENTO</v>
          </cell>
          <cell r="J2022" t="str">
            <v>*021702&lt;br&gt;ANCASH-RECUAY-CATAC</v>
          </cell>
          <cell r="K2022" t="str">
            <v>*89&lt;br&gt;PAULINO AMADOR</v>
          </cell>
          <cell r="L2022" t="str">
            <v>CONCLUIDO</v>
          </cell>
          <cell r="P2022" t="str">
            <v>USD</v>
          </cell>
        </row>
        <row r="2023">
          <cell r="A2023">
            <v>1259704</v>
          </cell>
          <cell r="B2023">
            <v>496</v>
          </cell>
          <cell r="C2023" t="str">
            <v>DIA</v>
          </cell>
          <cell r="D2023">
            <v>36472</v>
          </cell>
          <cell r="E2023">
            <v>1999</v>
          </cell>
          <cell r="F2023">
            <v>11</v>
          </cell>
          <cell r="G2023" t="str">
            <v>COMPAÑIA MINERA SANTO TORIBIO S.A.</v>
          </cell>
          <cell r="H2023" t="str">
            <v>JECANCA</v>
          </cell>
          <cell r="I2023" t="str">
            <v>JECANCA Nº 17</v>
          </cell>
          <cell r="J2023" t="str">
            <v>*020105&lt;br&gt;ANCASH-HUARAZ-INDEPENDENCIA</v>
          </cell>
          <cell r="K2023" t="str">
            <v>*1&lt;br&gt;ACEVEDO FERNANDEZ ELIAS</v>
          </cell>
          <cell r="L2023" t="str">
            <v>CONCLUIDO</v>
          </cell>
          <cell r="P2023" t="str">
            <v>USD</v>
          </cell>
        </row>
        <row r="2024">
          <cell r="A2024">
            <v>1259707</v>
          </cell>
          <cell r="B2024">
            <v>497</v>
          </cell>
          <cell r="C2024" t="str">
            <v>DIA</v>
          </cell>
          <cell r="D2024">
            <v>36472</v>
          </cell>
          <cell r="E2024">
            <v>1999</v>
          </cell>
          <cell r="F2024">
            <v>11</v>
          </cell>
          <cell r="G2024" t="str">
            <v>COMPAÑIA MINERA SANTO TORIBIO S.A.</v>
          </cell>
          <cell r="H2024" t="str">
            <v>JECANCA</v>
          </cell>
          <cell r="I2024" t="str">
            <v>CENTINELA SUR</v>
          </cell>
          <cell r="J2024" t="str">
            <v>*020105&lt;br&gt;ANCASH-HUARAZ-INDEPENDENCIA</v>
          </cell>
          <cell r="K2024" t="str">
            <v>*1&lt;br&gt;ACEVEDO FERNANDEZ ELIAS</v>
          </cell>
          <cell r="L2024" t="str">
            <v>CONCLUIDO</v>
          </cell>
          <cell r="P2024" t="str">
            <v>USD</v>
          </cell>
        </row>
        <row r="2025">
          <cell r="A2025">
            <v>1268607</v>
          </cell>
          <cell r="B2025">
            <v>506</v>
          </cell>
          <cell r="C2025" t="str">
            <v>DIA</v>
          </cell>
          <cell r="D2025">
            <v>36553</v>
          </cell>
          <cell r="E2025">
            <v>2000</v>
          </cell>
          <cell r="F2025">
            <v>1</v>
          </cell>
          <cell r="G2025" t="str">
            <v>COMPAÑIA MINERA SANTO TORIBIO S.A.</v>
          </cell>
          <cell r="I2025" t="str">
            <v>JECANCA N° 5</v>
          </cell>
          <cell r="J2025" t="str">
            <v>*020105&lt;br&gt;ANCASH-HUARAZ-INDEPENDENCIA</v>
          </cell>
          <cell r="K2025" t="str">
            <v>*1&lt;br&gt;ACEVEDO FERNANDEZ ELIAS</v>
          </cell>
          <cell r="L2025" t="str">
            <v>APROBADO</v>
          </cell>
          <cell r="P2025" t="str">
            <v>USD</v>
          </cell>
        </row>
        <row r="2026">
          <cell r="A2026">
            <v>1268609</v>
          </cell>
          <cell r="B2026">
            <v>507</v>
          </cell>
          <cell r="C2026" t="str">
            <v>DIA</v>
          </cell>
          <cell r="D2026">
            <v>36553</v>
          </cell>
          <cell r="E2026">
            <v>2000</v>
          </cell>
          <cell r="F2026">
            <v>1</v>
          </cell>
          <cell r="G2026" t="str">
            <v>COMPAÑIA MINERA SANTO TORIBIO S.A.</v>
          </cell>
          <cell r="H2026" t="str">
            <v>JECANCA</v>
          </cell>
          <cell r="I2026" t="str">
            <v>VIRIBUS UNITIS</v>
          </cell>
          <cell r="J2026" t="str">
            <v>*020105&lt;br&gt;ANCASH-HUARAZ-INDEPENDENCIA</v>
          </cell>
          <cell r="K2026" t="str">
            <v>*1&lt;br&gt;ACEVEDO FERNANDEZ ELIAS</v>
          </cell>
          <cell r="L2026" t="str">
            <v>APROBADO</v>
          </cell>
          <cell r="P2026" t="str">
            <v>USD</v>
          </cell>
        </row>
        <row r="2027">
          <cell r="A2027">
            <v>1268611</v>
          </cell>
          <cell r="B2027">
            <v>508</v>
          </cell>
          <cell r="C2027" t="str">
            <v>DIA</v>
          </cell>
          <cell r="D2027">
            <v>36553</v>
          </cell>
          <cell r="E2027">
            <v>2000</v>
          </cell>
          <cell r="F2027">
            <v>1</v>
          </cell>
          <cell r="G2027" t="str">
            <v>COMPAÑIA MINERA SANTO TORIBIO S.A.</v>
          </cell>
          <cell r="I2027" t="str">
            <v>QUO VADIS</v>
          </cell>
          <cell r="J2027" t="str">
            <v>*020105&lt;br&gt;ANCASH-HUARAZ-INDEPENDENCIA</v>
          </cell>
          <cell r="K2027" t="str">
            <v>*1&lt;br&gt;ACEVEDO FERNANDEZ ELIAS</v>
          </cell>
          <cell r="L2027" t="str">
            <v>APROBADO</v>
          </cell>
          <cell r="P2027" t="str">
            <v>USD</v>
          </cell>
        </row>
        <row r="2028">
          <cell r="A2028">
            <v>12344871</v>
          </cell>
          <cell r="B2028">
            <v>2450</v>
          </cell>
          <cell r="C2028" t="str">
            <v>EIAsd</v>
          </cell>
          <cell r="D2028">
            <v>36306</v>
          </cell>
          <cell r="E2028">
            <v>1999</v>
          </cell>
          <cell r="F2028">
            <v>5</v>
          </cell>
          <cell r="G2028" t="str">
            <v>COMPAÑIA MINERA SELENE S.A.C.</v>
          </cell>
          <cell r="H2028" t="str">
            <v>HUACHUHUILCA</v>
          </cell>
          <cell r="I2028" t="str">
            <v>EXPLORACION</v>
          </cell>
          <cell r="J2028" t="str">
            <v>*030406&lt;br&gt;APURIMAC-AYMARAES-COTARUSE</v>
          </cell>
          <cell r="K2028" t="str">
            <v>*29&lt;br&gt;ARCHIVO</v>
          </cell>
          <cell r="L2028" t="str">
            <v>CONCLUIDO</v>
          </cell>
          <cell r="P2028" t="str">
            <v>USD</v>
          </cell>
        </row>
        <row r="2029">
          <cell r="A2029">
            <v>12344872</v>
          </cell>
          <cell r="B2029">
            <v>2451</v>
          </cell>
          <cell r="C2029" t="str">
            <v>EIAsd</v>
          </cell>
          <cell r="D2029">
            <v>36306</v>
          </cell>
          <cell r="E2029">
            <v>1999</v>
          </cell>
          <cell r="F2029">
            <v>5</v>
          </cell>
          <cell r="G2029" t="str">
            <v>COMPAÑIA MINERA SELENE S.A.C.</v>
          </cell>
          <cell r="H2029" t="str">
            <v>EXPLORADOR</v>
          </cell>
          <cell r="I2029" t="str">
            <v>EXPLORACION</v>
          </cell>
          <cell r="J2029" t="str">
            <v>*030406&lt;br&gt;APURIMAC-AYMARAES-COTARUSE</v>
          </cell>
          <cell r="K2029" t="str">
            <v>*44&lt;br&gt;MEDINA FERNANDO</v>
          </cell>
          <cell r="L2029" t="str">
            <v>CONCLUIDO</v>
          </cell>
          <cell r="P2029" t="str">
            <v>USD</v>
          </cell>
        </row>
        <row r="2030">
          <cell r="A2030">
            <v>1275741</v>
          </cell>
          <cell r="B2030">
            <v>4478</v>
          </cell>
          <cell r="C2030" t="str">
            <v>EIA</v>
          </cell>
          <cell r="D2030">
            <v>36619</v>
          </cell>
          <cell r="E2030">
            <v>2000</v>
          </cell>
          <cell r="F2030">
            <v>4</v>
          </cell>
          <cell r="G2030" t="str">
            <v>COMPAÑIA MINERA SELENE S.A.C.</v>
          </cell>
          <cell r="H2030" t="str">
            <v>EXPLORADOR</v>
          </cell>
          <cell r="I2030" t="str">
            <v>PROYECTO AURIFERO</v>
          </cell>
          <cell r="J2030" t="str">
            <v>*030406&lt;br&gt;APURIMAC-AYMARAES-COTARUSE</v>
          </cell>
          <cell r="K2030" t="str">
            <v>*1&lt;br&gt;ACEVEDO FERNANDEZ ELIAS</v>
          </cell>
          <cell r="L2030" t="str">
            <v>ABANDONO</v>
          </cell>
          <cell r="P2030" t="str">
            <v>USD</v>
          </cell>
        </row>
        <row r="2031">
          <cell r="A2031">
            <v>2192612</v>
          </cell>
          <cell r="B2031">
            <v>3018</v>
          </cell>
          <cell r="C2031" t="str">
            <v>EIAsd</v>
          </cell>
          <cell r="D2031">
            <v>41053</v>
          </cell>
          <cell r="E2031">
            <v>2012</v>
          </cell>
          <cell r="F2031">
            <v>5</v>
          </cell>
          <cell r="G2031" t="str">
            <v>COMPAÑIA MINERA SHALIPAYCO S.A.C.</v>
          </cell>
          <cell r="H2031" t="str">
            <v>SHALIPAYCO</v>
          </cell>
          <cell r="I2031" t="str">
            <v>SHALIPAYCO (MODIFICACIÓN)</v>
          </cell>
          <cell r="J2031" t="str">
            <v>*120502&lt;br&gt;JUNIN-JUNIN-CARHUAMAYO</v>
          </cell>
          <cell r="K2031" t="str">
            <v>*13&lt;br&gt;DOLORES CAMONES SANTIAGO,*147&lt;br&gt;PEREZ BALDEON KAREN,*128&lt;br&gt;ESTELA SILVA MELANIO,*34&lt;br&gt;BEDRIÑANA RIOS ABAD,*27&lt;br&gt;SALVATIERRA GUADALUPE OSCAR (APOYO),*22&lt;br&gt;PASTRANA VILLAR GLADYS</v>
          </cell>
          <cell r="L2031" t="str">
            <v>APROBADO&lt;br/&gt;NOTIFICADO A LA EMPRESA</v>
          </cell>
          <cell r="M2031" t="str">
            <v>ResDirec-0406-2012/MEM-AAM</v>
          </cell>
          <cell r="N2031" t="str">
            <v>05/12/2012</v>
          </cell>
          <cell r="O2031">
            <v>32000000</v>
          </cell>
          <cell r="P2031" t="str">
            <v>USD</v>
          </cell>
        </row>
        <row r="2032">
          <cell r="A2032">
            <v>2626572</v>
          </cell>
          <cell r="B2032">
            <v>6337</v>
          </cell>
          <cell r="C2032" t="str">
            <v>ITS</v>
          </cell>
          <cell r="D2032">
            <v>42576</v>
          </cell>
          <cell r="E2032">
            <v>2016</v>
          </cell>
          <cell r="F2032">
            <v>7</v>
          </cell>
          <cell r="G2032" t="str">
            <v>COMPAÑIA MINERA SHALIPAYCO S.A.C.</v>
          </cell>
          <cell r="H2032" t="str">
            <v>SHALIPAYCO</v>
          </cell>
          <cell r="I2032" t="str">
            <v>SHALIPAYCO (MODIFICACIÓN)</v>
          </cell>
          <cell r="J2032" t="str">
            <v>*120502&lt;br&gt;JUNIN-JUNIN-CARHUAMAYO</v>
          </cell>
          <cell r="K2032" t="str">
            <v>*1&lt;br&gt;ACEVEDO FERNANDEZ ELIAS,*418&lt;br&gt;ZARATE SANCHEZ MARLON GUIDO (apoyo),*311&lt;br&gt;ROJAS VALLADARES, TANIA LUPE,*310&lt;br&gt;ROSALES GONZALES LUIS ALBERTO,*220&lt;br&gt;VILLACORTA OLAZA MARCO ANTONIO,*20&lt;br&gt;LEON IRIARTE MARITZA</v>
          </cell>
          <cell r="L2032" t="str">
            <v>CONFORME&lt;br/&gt;NOTIFICADO A LA EMPRESA</v>
          </cell>
          <cell r="M2032" t="str">
            <v>ResDirec-0336-2016/MEM-DGAAM</v>
          </cell>
          <cell r="N2032" t="str">
            <v>23/11/2016</v>
          </cell>
          <cell r="O2032">
            <v>0</v>
          </cell>
        </row>
        <row r="2033">
          <cell r="A2033">
            <v>2710263</v>
          </cell>
          <cell r="B2033">
            <v>6565</v>
          </cell>
          <cell r="C2033" t="str">
            <v>ITS</v>
          </cell>
          <cell r="D2033">
            <v>42891</v>
          </cell>
          <cell r="E2033">
            <v>2017</v>
          </cell>
          <cell r="F2033">
            <v>6</v>
          </cell>
          <cell r="G2033" t="str">
            <v>COMPAÑIA MINERA SHALIPAYCO S.A.C.</v>
          </cell>
          <cell r="H2033" t="str">
            <v>SHALIPAYCO</v>
          </cell>
          <cell r="I2033" t="str">
            <v>ITS DEL PROYECTO DE EXPLORACIÓN MINERA SHALIPAYCO</v>
          </cell>
          <cell r="J2033" t="str">
            <v>*120502&lt;br&gt;JUNIN-JUNIN-CARHUAMAYO</v>
          </cell>
          <cell r="K2033" t="str">
            <v>*1&lt;br&gt;ACEVEDO FERNANDEZ ELIAS,*504&lt;br&gt;GUERRERO LAZO LUZ MILAGROS (apoyo),*311&lt;br&gt;ROJAS VALLADARES, TANIA LUPE,*220&lt;br&gt;VILLACORTA OLAZA MARCO ANTONIO,*20&lt;br&gt;LEON IRIARTE MARITZA</v>
          </cell>
          <cell r="L2033" t="str">
            <v>CONFORME&lt;br/&gt;NOTIFICADO A LA EMPRESA</v>
          </cell>
          <cell r="M2033" t="str">
            <v>ResDirec-0292-2017/MEM-DGAAM</v>
          </cell>
          <cell r="N2033" t="str">
            <v>10/10/2017</v>
          </cell>
          <cell r="O2033">
            <v>0</v>
          </cell>
        </row>
        <row r="2034">
          <cell r="A2034">
            <v>2764169</v>
          </cell>
          <cell r="B2034">
            <v>7277</v>
          </cell>
          <cell r="C2034" t="str">
            <v>EIAsd</v>
          </cell>
          <cell r="D2034">
            <v>43063</v>
          </cell>
          <cell r="E2034">
            <v>2017</v>
          </cell>
          <cell r="F2034">
            <v>11</v>
          </cell>
          <cell r="G2034" t="str">
            <v>COMPAÑIA MINERA SHALIPAYCO S.A.C.</v>
          </cell>
          <cell r="H2034" t="str">
            <v>SHALIPAYCO</v>
          </cell>
          <cell r="I2034" t="str">
            <v>SHALIPAYCO</v>
          </cell>
          <cell r="J2034" t="str">
            <v>*120502&lt;br&gt;JUNIN-JUNIN-CARHUAMAYO</v>
          </cell>
          <cell r="K2034" t="str">
            <v>*1&lt;br&gt;ACEVEDO FERNANDEZ ELIAS,*660&lt;br&gt;PARDO BONIFAZ JIMMY FRANK,*643&lt;br&gt;NISSE MEI-LIN GARCIA LAY,*606&lt;br&gt;Enrique Arturo  Quispez Herrera,*598&lt;br&gt;CERNA GARCÍA, ROXANA ERIKA,*584&lt;br&gt;QUIROZ AHUANARI, CHARLEE JHON (APOYO),*570&lt;br&gt;PEREZ BALDEON KAREN GRACIELA,*504&lt;br&gt;GUERRERO LAZO LUZ MILAGROS (apoyo),*495&lt;br&gt;CHAMORRO BELLIDO CARMEN ROSA,*438&lt;br&gt;PEREYRA VALENCIA ELIZABETH,*311&lt;br&gt;ROJAS VALLADARES, TANIA LUPE,*295&lt;br&gt;DIAZ BERRIOS ABEL,*220&lt;br&gt;VILLACORTA OLAZA MARCO ANTONIO,*128&lt;br&gt;ESTELA SILVA MELANIO,*25&lt;br&gt;PRADO VELASQUEZ ALFONSO</v>
          </cell>
          <cell r="L2034" t="str">
            <v>APROBADO&lt;br/&gt;NOTIFICADO A LA EMPRESA</v>
          </cell>
          <cell r="M2034" t="str">
            <v>ResDirec-0020-2019/MEM-DGAAM</v>
          </cell>
          <cell r="N2034" t="str">
            <v>08/02/2019</v>
          </cell>
          <cell r="O2034">
            <v>2000000</v>
          </cell>
          <cell r="P2034" t="str">
            <v>USD</v>
          </cell>
        </row>
        <row r="2035">
          <cell r="A2035">
            <v>1474791</v>
          </cell>
          <cell r="B2035">
            <v>1085</v>
          </cell>
          <cell r="C2035" t="str">
            <v>EIAsd</v>
          </cell>
          <cell r="D2035">
            <v>38163</v>
          </cell>
          <cell r="E2035">
            <v>2004</v>
          </cell>
          <cell r="F2035">
            <v>6</v>
          </cell>
          <cell r="G2035" t="str">
            <v>COMPAÑIA MINERA SIERRA CENTRAL S.A.C.</v>
          </cell>
          <cell r="H2035" t="str">
            <v>LEONOR B</v>
          </cell>
          <cell r="I2035" t="str">
            <v xml:space="preserve">EXPLORACIÓN </v>
          </cell>
          <cell r="J2035" t="str">
            <v>*150602&lt;br&gt;LIMA-HUARAL-ATAVILLOS ALTO</v>
          </cell>
          <cell r="K2035" t="str">
            <v>*1&lt;br&gt;ACEVEDO FERNANDEZ ELIAS</v>
          </cell>
          <cell r="L2035" t="str">
            <v>ABANDONO&lt;br/&gt;NOTIFICADO A LA EMPRESA</v>
          </cell>
          <cell r="P2035" t="str">
            <v>USD</v>
          </cell>
        </row>
        <row r="2036">
          <cell r="A2036">
            <v>1232556</v>
          </cell>
          <cell r="B2036">
            <v>4410</v>
          </cell>
          <cell r="C2036" t="str">
            <v>EIA</v>
          </cell>
          <cell r="D2036">
            <v>36293</v>
          </cell>
          <cell r="E2036">
            <v>1999</v>
          </cell>
          <cell r="F2036">
            <v>5</v>
          </cell>
          <cell r="G2036" t="str">
            <v>COMPAÑIA MINERA SIERRA CENTRAL S.A.C.</v>
          </cell>
          <cell r="H2036" t="str">
            <v>BETA 1</v>
          </cell>
          <cell r="I2036" t="str">
            <v>CANTERA Y PLANTA DE BENEFICIO VICTORIA</v>
          </cell>
          <cell r="J2036" t="str">
            <v>*120406&lt;br&gt;JUNIN-JAUJA-CURICACA</v>
          </cell>
          <cell r="K2036" t="str">
            <v>*21&lt;br&gt;PAREDES PACHECO RUFO</v>
          </cell>
          <cell r="L2036" t="str">
            <v>APROBADO</v>
          </cell>
          <cell r="P2036" t="str">
            <v>USD</v>
          </cell>
        </row>
        <row r="2037">
          <cell r="A2037">
            <v>1269074</v>
          </cell>
          <cell r="B2037">
            <v>509</v>
          </cell>
          <cell r="C2037" t="str">
            <v>DIA</v>
          </cell>
          <cell r="D2037">
            <v>36557</v>
          </cell>
          <cell r="E2037">
            <v>2000</v>
          </cell>
          <cell r="F2037">
            <v>2</v>
          </cell>
          <cell r="G2037" t="str">
            <v>COMPAÑIA MINERA SIPAN S.A.C.</v>
          </cell>
          <cell r="H2037" t="str">
            <v>ESTRELLA DEL NORTE</v>
          </cell>
          <cell r="I2037" t="str">
            <v>ESTRELLA DEL NORTE</v>
          </cell>
          <cell r="J2037" t="str">
            <v>*021014&lt;br&gt;ANCASH-HUARI-SAN MARCOS</v>
          </cell>
          <cell r="K2037" t="str">
            <v>*1&lt;br&gt;ACEVEDO FERNANDEZ ELIAS</v>
          </cell>
          <cell r="L2037" t="str">
            <v>APROBADO</v>
          </cell>
          <cell r="P2037" t="str">
            <v>USD</v>
          </cell>
        </row>
        <row r="2038">
          <cell r="A2038">
            <v>1300074</v>
          </cell>
          <cell r="B2038">
            <v>577</v>
          </cell>
          <cell r="C2038" t="str">
            <v>DIA</v>
          </cell>
          <cell r="D2038">
            <v>36838</v>
          </cell>
          <cell r="E2038">
            <v>2000</v>
          </cell>
          <cell r="F2038">
            <v>11</v>
          </cell>
          <cell r="G2038" t="str">
            <v>COMPAÑIA MINERA SIPAN S.A.C.</v>
          </cell>
          <cell r="H2038" t="str">
            <v>CCELLOCCASA</v>
          </cell>
          <cell r="I2038" t="str">
            <v>CCELLOCCASA</v>
          </cell>
          <cell r="J2038" t="str">
            <v>*050605&lt;br&gt;AYACUCHO-LUCANAS-CHAVIÑA</v>
          </cell>
          <cell r="K2038" t="str">
            <v>*21&lt;br&gt;PAREDES PACHECO RUFO</v>
          </cell>
          <cell r="L2038" t="str">
            <v>APROBADO</v>
          </cell>
          <cell r="P2038" t="str">
            <v>USD</v>
          </cell>
        </row>
        <row r="2039">
          <cell r="A2039">
            <v>1208188</v>
          </cell>
          <cell r="B2039">
            <v>4393</v>
          </cell>
          <cell r="C2039" t="str">
            <v>EIA</v>
          </cell>
          <cell r="D2039">
            <v>36084</v>
          </cell>
          <cell r="E2039">
            <v>1998</v>
          </cell>
          <cell r="F2039">
            <v>10</v>
          </cell>
          <cell r="G2039" t="str">
            <v>COMPAÑIA MINERA SIPAN S.A.C.</v>
          </cell>
          <cell r="H2039" t="str">
            <v>SIPAN</v>
          </cell>
          <cell r="I2039" t="str">
            <v>AMPLIACION DE CAPACIDAD DE TRATAMIENTO DE CONCESION DE BENEFICIO</v>
          </cell>
          <cell r="J2039" t="str">
            <v>*061107&lt;br&gt;CAJAMARCA-SAN MIGUEL-LLAPA</v>
          </cell>
          <cell r="K2039" t="str">
            <v>*44&lt;br&gt;MEDINA FERNANDO</v>
          </cell>
          <cell r="L2039" t="str">
            <v>APROBADO</v>
          </cell>
          <cell r="P2039" t="str">
            <v>USD</v>
          </cell>
        </row>
        <row r="2040">
          <cell r="A2040">
            <v>1626648</v>
          </cell>
          <cell r="B2040">
            <v>6342</v>
          </cell>
          <cell r="C2040" t="str">
            <v>PC</v>
          </cell>
          <cell r="D2040">
            <v>38945</v>
          </cell>
          <cell r="E2040">
            <v>2006</v>
          </cell>
          <cell r="F2040">
            <v>8</v>
          </cell>
          <cell r="G2040" t="str">
            <v>COMPAÑIA MINERA SIPAN S.A.C.</v>
          </cell>
          <cell r="H2040" t="str">
            <v>SIPAN</v>
          </cell>
          <cell r="I2040" t="str">
            <v>DE FACTIBILIDAD</v>
          </cell>
          <cell r="J2040" t="str">
            <v>*061107&lt;br&gt;CAJAMARCA-SAN MIGUEL-LLAPA</v>
          </cell>
          <cell r="K2040" t="str">
            <v>*13&lt;br&gt;DOLORES CAMONES SANTIAGO</v>
          </cell>
          <cell r="L2040" t="str">
            <v>APROBADO&lt;br/&gt;NOTIFICADO A LA EMPRESA</v>
          </cell>
          <cell r="P2040" t="str">
            <v>USD</v>
          </cell>
        </row>
        <row r="2041">
          <cell r="A2041">
            <v>1296947</v>
          </cell>
          <cell r="B2041">
            <v>568</v>
          </cell>
          <cell r="C2041" t="str">
            <v>DIA</v>
          </cell>
          <cell r="D2041">
            <v>36808</v>
          </cell>
          <cell r="E2041">
            <v>2000</v>
          </cell>
          <cell r="F2041">
            <v>10</v>
          </cell>
          <cell r="G2041" t="str">
            <v>COMPAÑIA MINERA SOLIMANA S.A.</v>
          </cell>
          <cell r="H2041" t="str">
            <v>ANTAÑA</v>
          </cell>
          <cell r="I2041" t="str">
            <v>ANTAÑA</v>
          </cell>
          <cell r="J2041" t="str">
            <v>*210214&lt;br&gt;PUNO-AZANGARO-SANTIAGO DE PUPUJA</v>
          </cell>
          <cell r="K2041" t="str">
            <v>*21&lt;br&gt;PAREDES PACHECO RUFO</v>
          </cell>
          <cell r="L2041" t="str">
            <v>APROBADO</v>
          </cell>
          <cell r="P2041" t="str">
            <v>USD</v>
          </cell>
        </row>
        <row r="2042">
          <cell r="A2042">
            <v>2725775</v>
          </cell>
          <cell r="B2042">
            <v>7225</v>
          </cell>
          <cell r="C2042" t="str">
            <v>DIA</v>
          </cell>
          <cell r="D2042">
            <v>42935</v>
          </cell>
          <cell r="E2042">
            <v>2017</v>
          </cell>
          <cell r="F2042">
            <v>7</v>
          </cell>
          <cell r="G2042" t="str">
            <v>COMPAÑIA MINERA SOLIMANA S.A.</v>
          </cell>
          <cell r="H2042" t="str">
            <v>ANTAÑA</v>
          </cell>
          <cell r="I2042" t="str">
            <v>PROYECTO DE EXPLORACIÓN ANTAÑA</v>
          </cell>
          <cell r="J2042" t="str">
            <v>*210214&lt;br&gt;PUNO-AZANGARO-SANTIAGO DE PUPUJA</v>
          </cell>
          <cell r="K2042" t="str">
            <v>*1&lt;br&gt;ACEVEDO FERNANDEZ ELIAS,*570&lt;br&gt;PEREZ BALDEON KAREN GRACIELA,*504&lt;br&gt;GUERRERO LAZO LUZ MILAGROS (apoyo),*311&lt;br&gt;ROJAS VALLADARES, TANIA LUPE,*310&lt;br&gt;ROSALES GONZALES LUIS ALBERTO,*295&lt;br&gt;DIAZ BERRIOS ABEL,*220&lt;br&gt;VILLACORTA OLAZA MARCO ANTONIO</v>
          </cell>
          <cell r="L2042" t="str">
            <v>APROBADO&lt;br/&gt;NOTIFICADO A LA EMPRESA</v>
          </cell>
          <cell r="M2042" t="str">
            <v>ResDirec-034-2018/MEM-DGAAM-DGAM</v>
          </cell>
          <cell r="N2042" t="str">
            <v>28/02/2018</v>
          </cell>
          <cell r="O2042">
            <v>112113</v>
          </cell>
          <cell r="P2042" t="str">
            <v>USD</v>
          </cell>
        </row>
        <row r="2043">
          <cell r="A2043">
            <v>1256657</v>
          </cell>
          <cell r="B2043">
            <v>4425</v>
          </cell>
          <cell r="C2043" t="str">
            <v>EIA</v>
          </cell>
          <cell r="D2043">
            <v>36445</v>
          </cell>
          <cell r="E2043">
            <v>1999</v>
          </cell>
          <cell r="F2043">
            <v>10</v>
          </cell>
          <cell r="G2043" t="str">
            <v>COMPAÑIA MINERA TOMA LA MANO S.A.</v>
          </cell>
          <cell r="H2043" t="str">
            <v>TOMA LA MANO</v>
          </cell>
          <cell r="I2043" t="str">
            <v>EXPLOTACION DE MINERALES POLIMETALICOS</v>
          </cell>
          <cell r="J2043" t="str">
            <v>*020606&lt;br&gt;ANCASH-CARHUAZ-MARCARA</v>
          </cell>
          <cell r="K2043" t="str">
            <v>*1&lt;br&gt;ACEVEDO FERNANDEZ ELIAS</v>
          </cell>
          <cell r="L2043" t="str">
            <v>APROBADO</v>
          </cell>
          <cell r="P2043" t="str">
            <v>USD</v>
          </cell>
        </row>
        <row r="2044">
          <cell r="A2044">
            <v>1323888</v>
          </cell>
          <cell r="B2044">
            <v>646</v>
          </cell>
          <cell r="C2044" t="str">
            <v>DIA</v>
          </cell>
          <cell r="D2044">
            <v>37062</v>
          </cell>
          <cell r="E2044">
            <v>2001</v>
          </cell>
          <cell r="F2044">
            <v>6</v>
          </cell>
          <cell r="G2044" t="str">
            <v>COMPAÑIA MINERA TOTORAL S.A.</v>
          </cell>
          <cell r="H2044" t="str">
            <v>HIGUERON</v>
          </cell>
          <cell r="I2044" t="str">
            <v>HIGUERON</v>
          </cell>
          <cell r="J2044" t="str">
            <v>*200207&lt;br&gt;PIURA-AYABACA-PAIMAS</v>
          </cell>
          <cell r="K2044" t="str">
            <v>*1&lt;br&gt;ACEVEDO FERNANDEZ ELIAS</v>
          </cell>
          <cell r="L2044" t="str">
            <v>APROBADO</v>
          </cell>
          <cell r="P2044" t="str">
            <v>USD</v>
          </cell>
        </row>
        <row r="2045">
          <cell r="A2045">
            <v>1413059</v>
          </cell>
          <cell r="B2045">
            <v>879</v>
          </cell>
          <cell r="C2045" t="str">
            <v>DIA</v>
          </cell>
          <cell r="D2045">
            <v>37768</v>
          </cell>
          <cell r="E2045">
            <v>2003</v>
          </cell>
          <cell r="F2045">
            <v>5</v>
          </cell>
          <cell r="G2045" t="str">
            <v>COMPAÑIA MINERA TOTORAL S.A.</v>
          </cell>
          <cell r="H2045" t="str">
            <v>PAMPA ANDINO</v>
          </cell>
          <cell r="I2045" t="str">
            <v>PAMPA ANDINO</v>
          </cell>
          <cell r="J2045" t="str">
            <v>*110209&lt;br&gt;ICA-CHINCHA-SAN PEDRO DE HUACARPANA</v>
          </cell>
          <cell r="K2045" t="str">
            <v>*1&lt;br&gt;ACEVEDO FERNANDEZ ELIAS</v>
          </cell>
          <cell r="L2045" t="str">
            <v>APROBADO</v>
          </cell>
          <cell r="P2045" t="str">
            <v>USD</v>
          </cell>
        </row>
        <row r="2046">
          <cell r="A2046">
            <v>1514462</v>
          </cell>
          <cell r="B2046">
            <v>1214</v>
          </cell>
          <cell r="C2046" t="str">
            <v>DIA</v>
          </cell>
          <cell r="D2046">
            <v>38385</v>
          </cell>
          <cell r="E2046">
            <v>2005</v>
          </cell>
          <cell r="F2046">
            <v>2</v>
          </cell>
          <cell r="G2046" t="str">
            <v>COMPAÑIA MINERA TRIPSA S.A.</v>
          </cell>
          <cell r="H2046" t="str">
            <v>ATOLLADERO Nº 2-87</v>
          </cell>
          <cell r="I2046" t="str">
            <v>ATOLLADERO Nº 2-87</v>
          </cell>
          <cell r="J2046" t="str">
            <v>*040124&lt;br&gt;AREQUIPA-AREQUIPA-UCHUMAYO</v>
          </cell>
          <cell r="K2046" t="str">
            <v>*56&lt;br&gt;SOLARI HENRY</v>
          </cell>
          <cell r="L2046" t="str">
            <v>APROBADO</v>
          </cell>
          <cell r="P2046" t="str">
            <v>USD</v>
          </cell>
        </row>
        <row r="2047">
          <cell r="A2047">
            <v>1302018</v>
          </cell>
          <cell r="B2047">
            <v>4508</v>
          </cell>
          <cell r="C2047" t="str">
            <v>EIA</v>
          </cell>
          <cell r="D2047">
            <v>36857</v>
          </cell>
          <cell r="E2047">
            <v>2000</v>
          </cell>
          <cell r="F2047">
            <v>11</v>
          </cell>
          <cell r="G2047" t="str">
            <v>COMPAÑIA MINERA TRIPSA S.A.</v>
          </cell>
          <cell r="H2047" t="str">
            <v>COCHAS</v>
          </cell>
          <cell r="I2047" t="str">
            <v>EXPLOTACION DE SILICATOS</v>
          </cell>
          <cell r="J2047" t="str">
            <v>*120206&lt;br&gt;JUNIN-CONCEPCION-COMAS</v>
          </cell>
          <cell r="K2047" t="str">
            <v>*21&lt;br&gt;PAREDES PACHECO RUFO</v>
          </cell>
          <cell r="L2047" t="str">
            <v>APROBADO</v>
          </cell>
          <cell r="P2047" t="str">
            <v>USD</v>
          </cell>
        </row>
        <row r="2048">
          <cell r="A2048">
            <v>1391878</v>
          </cell>
          <cell r="B2048">
            <v>4590</v>
          </cell>
          <cell r="C2048" t="str">
            <v>EIA</v>
          </cell>
          <cell r="D2048">
            <v>37594</v>
          </cell>
          <cell r="E2048">
            <v>2002</v>
          </cell>
          <cell r="F2048">
            <v>12</v>
          </cell>
          <cell r="G2048" t="str">
            <v>COMPAÑIA MINERA TRIPSA S.A.</v>
          </cell>
          <cell r="H2048" t="str">
            <v>CERRO PAMPA</v>
          </cell>
          <cell r="I2048" t="str">
            <v xml:space="preserve">EXPLOTACIÓN DE CALIZAS </v>
          </cell>
          <cell r="J2048" t="str">
            <v>*120214&lt;br&gt;JUNIN-CONCEPCION-SAN JOSE DE QUERO</v>
          </cell>
          <cell r="K2048" t="str">
            <v>*1&lt;br&gt;ACEVEDO FERNANDEZ ELIAS</v>
          </cell>
          <cell r="L2048" t="str">
            <v>APROBADO</v>
          </cell>
          <cell r="P2048" t="str">
            <v>USD</v>
          </cell>
        </row>
        <row r="2049">
          <cell r="A2049">
            <v>1231304</v>
          </cell>
          <cell r="B2049">
            <v>424</v>
          </cell>
          <cell r="C2049" t="str">
            <v>DIA</v>
          </cell>
          <cell r="D2049">
            <v>36284</v>
          </cell>
          <cell r="E2049">
            <v>1999</v>
          </cell>
          <cell r="F2049">
            <v>5</v>
          </cell>
          <cell r="G2049" t="str">
            <v>COMPAÑIA MINERA URUMALQUI S.A.</v>
          </cell>
          <cell r="H2049" t="str">
            <v>LAS LOMAS</v>
          </cell>
          <cell r="I2049" t="str">
            <v>LAS LOMAS</v>
          </cell>
          <cell r="J2049" t="str">
            <v>*200114&lt;br&gt;PIURA-PIURA-TAMBO GRANDE</v>
          </cell>
          <cell r="K2049" t="str">
            <v>*1&lt;br&gt;ACEVEDO FERNANDEZ ELIAS</v>
          </cell>
          <cell r="L2049" t="str">
            <v>APROBADO</v>
          </cell>
          <cell r="P2049" t="str">
            <v>USD</v>
          </cell>
        </row>
        <row r="2050">
          <cell r="A2050">
            <v>2482457</v>
          </cell>
          <cell r="B2050">
            <v>5643</v>
          </cell>
          <cell r="C2050" t="str">
            <v>DIA</v>
          </cell>
          <cell r="D2050">
            <v>42083</v>
          </cell>
          <cell r="E2050">
            <v>2015</v>
          </cell>
          <cell r="F2050">
            <v>3</v>
          </cell>
          <cell r="G2050" t="str">
            <v>COMPAÑIA MINERA VALOR S.A.</v>
          </cell>
          <cell r="H2050" t="str">
            <v>TOROMACHAY</v>
          </cell>
          <cell r="I2050" t="str">
            <v>TOROMACHAY</v>
          </cell>
          <cell r="J2050" t="str">
            <v>*090106&lt;br&gt;HUANCAVELICA-HUANCAVELICA-HUACHOCOLPA</v>
          </cell>
          <cell r="K2050" t="str">
            <v>*8&lt;br&gt;BREÑA TORRES GRACIELA,*341&lt;br&gt;INFANTE QUISPE, CESAR ANIBAL,*332&lt;br&gt;CANO VARGAS, SAMIR (APOYO),*310&lt;br&gt;ROSALES GONZALES LUIS ALBERTO,*179&lt;br&gt;ZEGARRA ANCAJIMA, ANA SOFIA</v>
          </cell>
          <cell r="L2050" t="str">
            <v>APROBADO&lt;br/&gt;NOTIFICADO A LA EMPRESA</v>
          </cell>
          <cell r="O2050">
            <v>387423</v>
          </cell>
          <cell r="P2050" t="str">
            <v>USD</v>
          </cell>
        </row>
        <row r="2051">
          <cell r="A2051">
            <v>2401688</v>
          </cell>
          <cell r="B2051">
            <v>3174</v>
          </cell>
          <cell r="C2051" t="str">
            <v>ITS</v>
          </cell>
          <cell r="D2051">
            <v>41808</v>
          </cell>
          <cell r="E2051">
            <v>2014</v>
          </cell>
          <cell r="F2051">
            <v>6</v>
          </cell>
          <cell r="G2051" t="str">
            <v>COMPAÑIA MINERA VALOR S.A.</v>
          </cell>
          <cell r="H2051" t="str">
            <v>HUACHOCOLPA UNO</v>
          </cell>
          <cell r="I2051" t="str">
            <v>OPTIMIZACIÓN Y MEJORA TECNOLÓGICA PARA EL MANEJO Y USO DE RELAVES EN OPERACIÓN MINA DE COMPAÑÍA MINERA CAUDALOSA S.A.</v>
          </cell>
          <cell r="J2051" t="str">
            <v>*090106&lt;br&gt;HUANCAVELICA-HUANCAVELICA-HUACHOCOLPA</v>
          </cell>
          <cell r="K2051" t="str">
            <v>*1&lt;br&gt;ACEVEDO FERNANDEZ ELIAS,*299&lt;br&gt;REYES UBILLUS ISMAEL,*292&lt;br&gt;CAMPOS ARMAS DANY HANS (APOYO),*276&lt;br&gt;ROJAS VALLADARES TANIA LUPE,*220&lt;br&gt;VILLACORTA OLAZA MARCO ANTONIO,*128&lt;br&gt;ESTELA SILVA MELANIO,*20&lt;br&gt;LEON IRIARTE MARITZA</v>
          </cell>
          <cell r="L2051" t="str">
            <v>CONFORME&lt;br/&gt;NOTIFICADO A LA EMPRESA</v>
          </cell>
          <cell r="M2051" t="str">
            <v>ResDirec-0442-2013/MEM-AAM</v>
          </cell>
          <cell r="N2051" t="str">
            <v>22/11/2013</v>
          </cell>
          <cell r="O2051">
            <v>425000</v>
          </cell>
        </row>
        <row r="2052">
          <cell r="A2052">
            <v>1173816</v>
          </cell>
          <cell r="B2052">
            <v>4377</v>
          </cell>
          <cell r="C2052" t="str">
            <v>EIA</v>
          </cell>
          <cell r="D2052">
            <v>35850</v>
          </cell>
          <cell r="E2052">
            <v>1998</v>
          </cell>
          <cell r="F2052">
            <v>2</v>
          </cell>
          <cell r="G2052" t="str">
            <v>COMPAÑIA MINERA VALOR S.A.</v>
          </cell>
          <cell r="H2052" t="str">
            <v>HUACHOCOLPA UNO</v>
          </cell>
          <cell r="I2052" t="str">
            <v>NUEVO DEPÓSITO DE RELAVES</v>
          </cell>
          <cell r="J2052" t="str">
            <v>*090106&lt;br&gt;HUANCAVELICA-HUANCAVELICA-HUACHOCOLPA</v>
          </cell>
          <cell r="K2052" t="str">
            <v>*29&lt;br&gt;ARCHIVO</v>
          </cell>
          <cell r="L2052" t="str">
            <v>APROBADO</v>
          </cell>
          <cell r="P2052" t="str">
            <v>USD</v>
          </cell>
        </row>
        <row r="2053">
          <cell r="A2053">
            <v>1852453</v>
          </cell>
          <cell r="B2053">
            <v>4914</v>
          </cell>
          <cell r="C2053" t="str">
            <v>EIA</v>
          </cell>
          <cell r="D2053">
            <v>39828</v>
          </cell>
          <cell r="E2053">
            <v>2009</v>
          </cell>
          <cell r="F2053">
            <v>1</v>
          </cell>
          <cell r="G2053" t="str">
            <v>COMPAÑIA MINERA VALOR S.A.</v>
          </cell>
          <cell r="H2053" t="str">
            <v>HUACHOCOLPA UNO</v>
          </cell>
          <cell r="I2053" t="str">
            <v>AMPLIACION PLANTA CONCENTRADORA COMIHUASA A 800 T/D</v>
          </cell>
          <cell r="J2053" t="str">
            <v>*090106&lt;br&gt;HUANCAVELICA-HUANCAVELICA-HUACHOCOLPA</v>
          </cell>
          <cell r="K2053" t="str">
            <v>*1&lt;br&gt;ACEVEDO FERNANDEZ ELIAS</v>
          </cell>
          <cell r="L2053" t="str">
            <v>NO PRESENTADO&lt;br/&gt;NOTIFICADO A LA EMPRESA</v>
          </cell>
          <cell r="P2053" t="str">
            <v>USD</v>
          </cell>
        </row>
        <row r="2054">
          <cell r="A2054">
            <v>1889347</v>
          </cell>
          <cell r="B2054">
            <v>4942</v>
          </cell>
          <cell r="C2054" t="str">
            <v>EIA</v>
          </cell>
          <cell r="D2054">
            <v>39965</v>
          </cell>
          <cell r="E2054">
            <v>2009</v>
          </cell>
          <cell r="F2054">
            <v>6</v>
          </cell>
          <cell r="G2054" t="str">
            <v>COMPAÑIA MINERA VALOR S.A.</v>
          </cell>
          <cell r="H2054" t="str">
            <v>HUACHOCOLPA UNO</v>
          </cell>
          <cell r="I2054" t="str">
            <v>DEPOSITO DE RELAVES N°3</v>
          </cell>
          <cell r="J2054" t="str">
            <v>*090106&lt;br&gt;HUANCAVELICA-HUANCAVELICA-HUACHOCOLPA</v>
          </cell>
          <cell r="K2054" t="str">
            <v>*4&lt;br&gt;AQUINO ESPINOZA PAVEL</v>
          </cell>
          <cell r="L2054" t="str">
            <v>NO PRESENTADO&lt;br/&gt;NOTIFICADO A LA EMPRESA</v>
          </cell>
          <cell r="P2054" t="str">
            <v>USD</v>
          </cell>
        </row>
        <row r="2055">
          <cell r="A2055">
            <v>2070717</v>
          </cell>
          <cell r="B2055">
            <v>5085</v>
          </cell>
          <cell r="C2055" t="str">
            <v>EIA</v>
          </cell>
          <cell r="D2055">
            <v>40596</v>
          </cell>
          <cell r="E2055">
            <v>2011</v>
          </cell>
          <cell r="F2055">
            <v>2</v>
          </cell>
          <cell r="G2055" t="str">
            <v>COMPAÑIA MINERA VALOR S.A.</v>
          </cell>
          <cell r="H2055" t="str">
            <v>HUACHOCOLPA UNO</v>
          </cell>
          <cell r="I2055" t="str">
            <v>PLAN DE IMPLEMENTACION PARA EL CUMPLIMIENTO DE LMP - HUACHOCOLPA UNO</v>
          </cell>
          <cell r="J2055" t="str">
            <v>*090106&lt;br&gt;HUANCAVELICA-HUANCAVELICA-HUACHOCOLPA</v>
          </cell>
          <cell r="K2055" t="str">
            <v>*1&lt;br&gt;ACEVEDO FERNANDEZ ELIAS</v>
          </cell>
          <cell r="L2055" t="str">
            <v>NO PRESENTADO&lt;br/&gt;NOTIFICADO A LA EMPRESA</v>
          </cell>
          <cell r="P2055" t="str">
            <v>USD</v>
          </cell>
        </row>
        <row r="2056">
          <cell r="A2056">
            <v>2225733</v>
          </cell>
          <cell r="B2056">
            <v>5223</v>
          </cell>
          <cell r="C2056" t="str">
            <v>EIA</v>
          </cell>
          <cell r="D2056">
            <v>41155</v>
          </cell>
          <cell r="E2056">
            <v>2012</v>
          </cell>
          <cell r="F2056">
            <v>9</v>
          </cell>
          <cell r="G2056" t="str">
            <v>COMPAÑIA MINERA VALOR S.A.</v>
          </cell>
          <cell r="H2056" t="str">
            <v>HUACHOCOLPA UNO</v>
          </cell>
          <cell r="I2056" t="str">
            <v>PLAN INTEGRAL UNIDAD HUACHOCOLPA UNO</v>
          </cell>
          <cell r="J2056" t="str">
            <v>*090106&lt;br&gt;HUANCAVELICA-HUANCAVELICA-HUACHOCOLPA</v>
          </cell>
          <cell r="L2056" t="str">
            <v>EVALUACIÓN</v>
          </cell>
          <cell r="P2056" t="str">
            <v>USD</v>
          </cell>
        </row>
        <row r="2057">
          <cell r="A2057">
            <v>2470355</v>
          </cell>
          <cell r="B2057">
            <v>5636</v>
          </cell>
          <cell r="C2057" t="str">
            <v>EIA-d</v>
          </cell>
          <cell r="D2057">
            <v>42040</v>
          </cell>
          <cell r="E2057">
            <v>2015</v>
          </cell>
          <cell r="F2057">
            <v>2</v>
          </cell>
          <cell r="G2057" t="str">
            <v>COMPAÑIA MINERA VALOR S.A.</v>
          </cell>
          <cell r="H2057" t="str">
            <v>HUACHOCOLPA UNO</v>
          </cell>
          <cell r="I2057" t="str">
            <v>AMPLIACIÓN DE PRODUCCIÓN A 2000 TMD UM HUACHOCOLPA UNO</v>
          </cell>
          <cell r="K2057" t="str">
            <v>*10&lt;br&gt;CARRANZA VALDIVIESO JOSE,*345&lt;br&gt;YUCRA ZELA, SONIA LISSET,*312&lt;br&gt;PINEDO REA PAOLA VANESSA,*306&lt;br&gt;MIRANDA UNCHUPAICO, JULIO (APOYO),*290&lt;br&gt;TENORIO MUNAYLLA, FABIANA (APOYO),*181&lt;br&gt;LEON HUAMAN BETTY,*164&lt;br&gt;TREJO PANTOJA CYNTHIA</v>
          </cell>
          <cell r="L2057" t="str">
            <v>APROBADO</v>
          </cell>
          <cell r="P2057" t="str">
            <v>USD</v>
          </cell>
        </row>
        <row r="2058">
          <cell r="A2058">
            <v>1769717</v>
          </cell>
          <cell r="B2058">
            <v>6389</v>
          </cell>
          <cell r="C2058" t="str">
            <v>PC</v>
          </cell>
          <cell r="D2058">
            <v>39534</v>
          </cell>
          <cell r="E2058">
            <v>2008</v>
          </cell>
          <cell r="F2058">
            <v>3</v>
          </cell>
          <cell r="G2058" t="str">
            <v>COMPAÑIA MINERA VALOR S.A.</v>
          </cell>
          <cell r="H2058" t="str">
            <v>HUACHOCOLPA UNO</v>
          </cell>
          <cell r="I2058" t="str">
            <v>PLAN DE CIERRE UEA HUACHOCOLPA UNO</v>
          </cell>
          <cell r="J2058" t="str">
            <v>*090106&lt;br&gt;HUANCAVELICA-HUANCAVELICA-HUACHOCOLPA</v>
          </cell>
          <cell r="K2058" t="str">
            <v>*9&lt;br&gt;CAMPOS DIAZ LUIS</v>
          </cell>
          <cell r="L2058" t="str">
            <v>APROBADO&lt;br/&gt;NOTIFICADO A LA EMPRESA</v>
          </cell>
          <cell r="M2058" t="str">
            <v>ResDirec-0319-2016/MEM-DGAAM</v>
          </cell>
          <cell r="N2058" t="str">
            <v>08/11/2016</v>
          </cell>
          <cell r="P2058" t="str">
            <v>USD</v>
          </cell>
        </row>
        <row r="2059">
          <cell r="A2059">
            <v>2016562</v>
          </cell>
          <cell r="B2059">
            <v>6453</v>
          </cell>
          <cell r="C2059" t="str">
            <v>PC</v>
          </cell>
          <cell r="D2059">
            <v>40392</v>
          </cell>
          <cell r="E2059">
            <v>2010</v>
          </cell>
          <cell r="F2059">
            <v>8</v>
          </cell>
          <cell r="G2059" t="str">
            <v>COMPAÑIA MINERA VALOR S.A.</v>
          </cell>
          <cell r="H2059" t="str">
            <v>AREQUIPA M</v>
          </cell>
          <cell r="I2059" t="str">
            <v>PLAN DE CIERRE UNIDAD AREQUIPA M</v>
          </cell>
          <cell r="J2059" t="str">
            <v>*020606&lt;br&gt;ANCASH-CARHUAZ-MARCARA</v>
          </cell>
          <cell r="K2059" t="str">
            <v>*128&lt;br&gt;ESTELA SILVA MELANIO</v>
          </cell>
          <cell r="L2059" t="str">
            <v>APROBADO&lt;br/&gt;NOTIFICADO A LA EMPRESA</v>
          </cell>
          <cell r="P2059" t="str">
            <v>USD</v>
          </cell>
        </row>
        <row r="2060">
          <cell r="A2060">
            <v>2316789</v>
          </cell>
          <cell r="B2060">
            <v>6642</v>
          </cell>
          <cell r="C2060" t="str">
            <v>PC</v>
          </cell>
          <cell r="D2060">
            <v>41491</v>
          </cell>
          <cell r="E2060">
            <v>2013</v>
          </cell>
          <cell r="F2060">
            <v>8</v>
          </cell>
          <cell r="G2060" t="str">
            <v>COMPAÑIA MINERA VALOR S.A.</v>
          </cell>
          <cell r="H2060" t="str">
            <v>HUACHOCOLPA UNO</v>
          </cell>
          <cell r="I2060" t="str">
            <v>ACTUALIZACION DEL PLAN DE CIERRE DE MINAS DE LA UEA HUACHOCOLPA UNO</v>
          </cell>
          <cell r="J2060" t="str">
            <v>*090106&lt;br&gt;HUANCAVELICA-HUANCAVELICA-HUACHOCOLPA</v>
          </cell>
          <cell r="K2060" t="str">
            <v>*13&lt;br&gt;DOLORES CAMONES SANTIAGO</v>
          </cell>
          <cell r="L2060" t="str">
            <v>APROBADO&lt;br/&gt;NOTIFICADO A LA EMPRESA</v>
          </cell>
          <cell r="P2060" t="str">
            <v>USD</v>
          </cell>
        </row>
        <row r="2061">
          <cell r="A2061">
            <v>1561730</v>
          </cell>
          <cell r="B2061">
            <v>1336</v>
          </cell>
          <cell r="C2061" t="str">
            <v>DIA</v>
          </cell>
          <cell r="D2061">
            <v>38622</v>
          </cell>
          <cell r="E2061">
            <v>2005</v>
          </cell>
          <cell r="F2061">
            <v>9</v>
          </cell>
          <cell r="G2061" t="str">
            <v>COMPAÑIA MINERA VICHAYCOCHA S.A.C.</v>
          </cell>
          <cell r="H2061" t="str">
            <v>CHUQUITAMBO</v>
          </cell>
          <cell r="I2061" t="str">
            <v>CHUQUITAMBO</v>
          </cell>
          <cell r="J2061" t="str">
            <v>*190113&lt;br&gt;PASCO-PASCO-YANACANCHA</v>
          </cell>
          <cell r="K2061" t="str">
            <v>*1&lt;br&gt;ACEVEDO FERNANDEZ ELIAS</v>
          </cell>
          <cell r="L2061" t="str">
            <v>APROBADO</v>
          </cell>
          <cell r="P2061" t="str">
            <v>USD</v>
          </cell>
        </row>
        <row r="2062">
          <cell r="A2062">
            <v>1565480</v>
          </cell>
          <cell r="B2062">
            <v>1340</v>
          </cell>
          <cell r="C2062" t="str">
            <v>DIA</v>
          </cell>
          <cell r="D2062">
            <v>38637</v>
          </cell>
          <cell r="E2062">
            <v>2005</v>
          </cell>
          <cell r="F2062">
            <v>10</v>
          </cell>
          <cell r="G2062" t="str">
            <v>COMPAÑIA MINERA VICHAYCOCHA S.A.C.</v>
          </cell>
          <cell r="I2062" t="str">
            <v>SHALCA</v>
          </cell>
          <cell r="J2062" t="str">
            <v>*150608&lt;br&gt;LIMA-HUARAL-PACARAOS</v>
          </cell>
          <cell r="K2062" t="str">
            <v>*1&lt;br&gt;ACEVEDO FERNANDEZ ELIAS</v>
          </cell>
          <cell r="L2062" t="str">
            <v>APROBADO</v>
          </cell>
          <cell r="P2062" t="str">
            <v>USD</v>
          </cell>
        </row>
        <row r="2063">
          <cell r="A2063">
            <v>1691344</v>
          </cell>
          <cell r="B2063">
            <v>1640</v>
          </cell>
          <cell r="C2063" t="str">
            <v>DIA</v>
          </cell>
          <cell r="D2063">
            <v>39225</v>
          </cell>
          <cell r="E2063">
            <v>2007</v>
          </cell>
          <cell r="F2063">
            <v>5</v>
          </cell>
          <cell r="G2063" t="str">
            <v>COMPAÑIA MINERA VICHAYCOCHA S.A.C.</v>
          </cell>
          <cell r="H2063" t="str">
            <v>SHALCA</v>
          </cell>
          <cell r="I2063" t="str">
            <v>SHALCA</v>
          </cell>
          <cell r="J2063" t="str">
            <v>*150608&lt;br&gt;LIMA-HUARAL-PACARAOS</v>
          </cell>
          <cell r="K2063" t="str">
            <v>*8&lt;br&gt;BREÑA TORRES GRACIELA</v>
          </cell>
          <cell r="L2063" t="str">
            <v>APROBADO&lt;br/&gt;NOTIFICADO A LA EMPRESA</v>
          </cell>
          <cell r="P2063" t="str">
            <v>USD</v>
          </cell>
        </row>
        <row r="2064">
          <cell r="A2064">
            <v>1698179</v>
          </cell>
          <cell r="B2064">
            <v>1660</v>
          </cell>
          <cell r="C2064" t="str">
            <v>DIA</v>
          </cell>
          <cell r="D2064">
            <v>39253</v>
          </cell>
          <cell r="E2064">
            <v>2007</v>
          </cell>
          <cell r="F2064">
            <v>6</v>
          </cell>
          <cell r="G2064" t="str">
            <v>COMPAÑIA MINERA VICHAYCOCHA S.A.C.</v>
          </cell>
          <cell r="I2064" t="str">
            <v>PUY PUY</v>
          </cell>
          <cell r="J2064" t="str">
            <v>*120805&lt;br&gt;JUNIN-YAULI-MOROCOCHA</v>
          </cell>
          <cell r="K2064" t="str">
            <v>*22&lt;br&gt;PASTRANA VILLAR GLADYS</v>
          </cell>
          <cell r="L2064" t="str">
            <v>IMPROCEDENTE&lt;br/&gt;NOTIFICADO A LA EMPRESA</v>
          </cell>
          <cell r="P2064" t="str">
            <v>USD</v>
          </cell>
        </row>
        <row r="2065">
          <cell r="A2065">
            <v>1704347</v>
          </cell>
          <cell r="B2065">
            <v>1671</v>
          </cell>
          <cell r="C2065" t="str">
            <v>DIA</v>
          </cell>
          <cell r="D2065">
            <v>39272</v>
          </cell>
          <cell r="E2065">
            <v>2007</v>
          </cell>
          <cell r="F2065">
            <v>7</v>
          </cell>
          <cell r="G2065" t="str">
            <v>COMPAÑIA MINERA VICHAYCOCHA S.A.C.</v>
          </cell>
          <cell r="I2065" t="str">
            <v>PUY PUY</v>
          </cell>
          <cell r="J2065" t="str">
            <v>*120805&lt;br&gt;JUNIN-YAULI-MOROCOCHA</v>
          </cell>
          <cell r="K2065" t="str">
            <v>*8&lt;br&gt;BREÑA TORRES GRACIELA</v>
          </cell>
          <cell r="L2065" t="str">
            <v>APROBADO&lt;br/&gt;NOTIFICADO A LA EMPRESA</v>
          </cell>
          <cell r="P2065" t="str">
            <v>USD</v>
          </cell>
        </row>
        <row r="2066">
          <cell r="A2066">
            <v>1754114</v>
          </cell>
          <cell r="B2066">
            <v>1811</v>
          </cell>
          <cell r="C2066" t="str">
            <v>DIA</v>
          </cell>
          <cell r="D2066">
            <v>39476</v>
          </cell>
          <cell r="E2066">
            <v>2008</v>
          </cell>
          <cell r="F2066">
            <v>1</v>
          </cell>
          <cell r="G2066" t="str">
            <v>COMPAÑIA MINERA VICHAYCOCHA S.A.C.</v>
          </cell>
          <cell r="H2066" t="str">
            <v>PUY PUY</v>
          </cell>
          <cell r="I2066" t="str">
            <v>PUY PUY</v>
          </cell>
          <cell r="J2066" t="str">
            <v>*120805&lt;br&gt;JUNIN-YAULI-MOROCOCHA</v>
          </cell>
          <cell r="K2066" t="str">
            <v>*8&lt;br&gt;BREÑA TORRES GRACIELA</v>
          </cell>
          <cell r="L2066" t="str">
            <v>APROBADO&lt;br/&gt;NOTIFICADO A LA EMPRESA</v>
          </cell>
          <cell r="P2066" t="str">
            <v>USD</v>
          </cell>
        </row>
        <row r="2067">
          <cell r="A2067">
            <v>1760505</v>
          </cell>
          <cell r="B2067">
            <v>1826</v>
          </cell>
          <cell r="C2067" t="str">
            <v>DIA</v>
          </cell>
          <cell r="D2067">
            <v>39497</v>
          </cell>
          <cell r="E2067">
            <v>2008</v>
          </cell>
          <cell r="F2067">
            <v>2</v>
          </cell>
          <cell r="G2067" t="str">
            <v>COMPAÑIA MINERA VICHAYCOCHA S.A.C.</v>
          </cell>
          <cell r="H2067" t="str">
            <v>LACSA</v>
          </cell>
          <cell r="I2067" t="str">
            <v>LACSA</v>
          </cell>
          <cell r="J2067" t="str">
            <v>*150602&lt;br&gt;LIMA-HUARAL-ATAVILLOS ALTO</v>
          </cell>
          <cell r="K2067" t="str">
            <v>*8&lt;br&gt;BREÑA TORRES GRACIELA</v>
          </cell>
          <cell r="L2067" t="str">
            <v>APROBADO&lt;br/&gt;NOTIFICADO A LA EMPRESA</v>
          </cell>
          <cell r="P2067" t="str">
            <v>USD</v>
          </cell>
        </row>
        <row r="2068">
          <cell r="A2068">
            <v>1764585</v>
          </cell>
          <cell r="B2068">
            <v>1847</v>
          </cell>
          <cell r="C2068" t="str">
            <v>DIA</v>
          </cell>
          <cell r="D2068">
            <v>39513</v>
          </cell>
          <cell r="E2068">
            <v>2008</v>
          </cell>
          <cell r="F2068">
            <v>3</v>
          </cell>
          <cell r="G2068" t="str">
            <v>COMPAÑIA MINERA VICHAYCOCHA S.A.C.</v>
          </cell>
          <cell r="H2068" t="str">
            <v>RONDONI</v>
          </cell>
          <cell r="I2068" t="str">
            <v>RONDONI</v>
          </cell>
          <cell r="J2068" t="str">
            <v>*100202&lt;br&gt;HUANUCO-AMBO-CAYNA</v>
          </cell>
          <cell r="K2068" t="str">
            <v>*8&lt;br&gt;BREÑA TORRES GRACIELA</v>
          </cell>
          <cell r="L2068" t="str">
            <v>APROBADO&lt;br/&gt;NOTIFICADO A LA EMPRESA</v>
          </cell>
          <cell r="P2068" t="str">
            <v>USD</v>
          </cell>
        </row>
        <row r="2069">
          <cell r="A2069">
            <v>2017639</v>
          </cell>
          <cell r="B2069">
            <v>2233</v>
          </cell>
          <cell r="C2069" t="str">
            <v>DIA</v>
          </cell>
          <cell r="D2069">
            <v>40395</v>
          </cell>
          <cell r="E2069">
            <v>2010</v>
          </cell>
          <cell r="F2069">
            <v>8</v>
          </cell>
          <cell r="G2069" t="str">
            <v>COMPAÑIA MINERA VICHAYCOCHA S.A.C.</v>
          </cell>
          <cell r="H2069" t="str">
            <v>ACEJAR</v>
          </cell>
          <cell r="I2069" t="str">
            <v>ACEJAR</v>
          </cell>
          <cell r="J2069" t="str">
            <v>*100202&lt;br&gt;HUANUCO-AMBO-CAYNA</v>
          </cell>
          <cell r="K2069" t="str">
            <v>*8&lt;br&gt;BREÑA TORRES GRACIELA</v>
          </cell>
          <cell r="L2069" t="str">
            <v>APROBADO&lt;br/&gt;NOTIFICADO A LA EMPRESA</v>
          </cell>
          <cell r="P2069" t="str">
            <v>USD</v>
          </cell>
        </row>
        <row r="2070">
          <cell r="A2070">
            <v>2521131</v>
          </cell>
          <cell r="B2070">
            <v>5782</v>
          </cell>
          <cell r="C2070" t="str">
            <v>DIA</v>
          </cell>
          <cell r="D2070">
            <v>42208</v>
          </cell>
          <cell r="E2070">
            <v>2015</v>
          </cell>
          <cell r="F2070">
            <v>7</v>
          </cell>
          <cell r="G2070" t="str">
            <v>COMPAÑIA MINERA VICHAYCOCHA S.A.C.</v>
          </cell>
          <cell r="H2070" t="str">
            <v>CARHUACAYÁN ZONA 1</v>
          </cell>
          <cell r="I2070" t="str">
            <v>CARHUACAYÁN ZONA-1</v>
          </cell>
          <cell r="J2070" t="str">
            <v>*120807&lt;br&gt;JUNIN-YAULI-SANTA BARBARA DE CARHUACAYAN</v>
          </cell>
          <cell r="K2070" t="str">
            <v>*8&lt;br&gt;BREÑA TORRES GRACIELA,*344&lt;br&gt;LINAN PAREDES, EDUARDO SALOMON,*343&lt;br&gt;ALVARADO BARRENECHEA, MARKO,*341&lt;br&gt;INFANTE QUISPE, CESAR ANIBAL,*332&lt;br&gt;CANO VARGAS, SAMIR (APOYO),*310&lt;br&gt;ROSALES GONZALES LUIS ALBERTO</v>
          </cell>
          <cell r="L2070" t="str">
            <v>DESISTIDO&lt;br/&gt;NOTIFICADO A LA EMPRESA</v>
          </cell>
          <cell r="M2070" t="str">
            <v>ResDirec-0308-2015/MEM-DGAAM</v>
          </cell>
          <cell r="N2070" t="str">
            <v>06/08/2015</v>
          </cell>
          <cell r="O2070">
            <v>4000000</v>
          </cell>
          <cell r="P2070" t="str">
            <v>USD</v>
          </cell>
        </row>
        <row r="2071">
          <cell r="A2071">
            <v>2528685</v>
          </cell>
          <cell r="B2071">
            <v>5824</v>
          </cell>
          <cell r="C2071" t="str">
            <v>DIA</v>
          </cell>
          <cell r="D2071">
            <v>42237</v>
          </cell>
          <cell r="E2071">
            <v>2015</v>
          </cell>
          <cell r="F2071">
            <v>8</v>
          </cell>
          <cell r="G2071" t="str">
            <v>COMPAÑIA MINERA VICHAYCOCHA S.A.C.</v>
          </cell>
          <cell r="H2071" t="str">
            <v>CARHUACAYÁN ZONA 1</v>
          </cell>
          <cell r="I2071" t="str">
            <v>CARHUACAYÁN ZONA 1</v>
          </cell>
          <cell r="J2071" t="str">
            <v>*120807&lt;br&gt;JUNIN-YAULI-SANTA BARBARA DE CARHUACAYAN</v>
          </cell>
          <cell r="K2071" t="str">
            <v>*8&lt;br&gt;BREÑA TORRES GRACIELA,*344&lt;br&gt;LINAN PAREDES, EDUARDO SALOMON,*341&lt;br&gt;INFANTE QUISPE, CESAR ANIBAL,*332&lt;br&gt;CANO VARGAS, SAMIR (APOYO),*25&lt;br&gt;PRADO VELASQUEZ ALFONSO</v>
          </cell>
          <cell r="L2071" t="str">
            <v>APROBADO&lt;br/&gt;NOTIFICADO A LA EMPRESA</v>
          </cell>
          <cell r="O2071">
            <v>4000000</v>
          </cell>
          <cell r="P2071" t="str">
            <v>USD</v>
          </cell>
        </row>
        <row r="2072">
          <cell r="A2072">
            <v>1660993</v>
          </cell>
          <cell r="B2072">
            <v>1572</v>
          </cell>
          <cell r="C2072" t="str">
            <v>EIAsd</v>
          </cell>
          <cell r="D2072">
            <v>39091</v>
          </cell>
          <cell r="E2072">
            <v>2007</v>
          </cell>
          <cell r="F2072">
            <v>1</v>
          </cell>
          <cell r="G2072" t="str">
            <v>COMPAÑIA MINERA VICHAYCOCHA S.A.C.</v>
          </cell>
          <cell r="H2072" t="str">
            <v>CHUQUITAMBO</v>
          </cell>
          <cell r="I2072" t="str">
            <v>EXPLORACION</v>
          </cell>
          <cell r="J2072" t="str">
            <v>*190113&lt;br&gt;PASCO-PASCO-YANACANCHA</v>
          </cell>
          <cell r="K2072" t="str">
            <v>*1&lt;br&gt;ACEVEDO FERNANDEZ ELIAS</v>
          </cell>
          <cell r="L2072" t="str">
            <v>APROBADO&lt;br/&gt;NOTIFICADO A LA EMPRESA</v>
          </cell>
          <cell r="P2072" t="str">
            <v>USD</v>
          </cell>
        </row>
        <row r="2073">
          <cell r="A2073">
            <v>1724793</v>
          </cell>
          <cell r="B2073">
            <v>1723</v>
          </cell>
          <cell r="C2073" t="str">
            <v>EIAsd</v>
          </cell>
          <cell r="D2073">
            <v>39358</v>
          </cell>
          <cell r="E2073">
            <v>2007</v>
          </cell>
          <cell r="F2073">
            <v>10</v>
          </cell>
          <cell r="G2073" t="str">
            <v>COMPAÑIA MINERA VICHAYCOCHA S.A.C.</v>
          </cell>
          <cell r="H2073" t="str">
            <v>SHALCA</v>
          </cell>
          <cell r="I2073" t="str">
            <v>EXPLORACION SHALCA</v>
          </cell>
          <cell r="J2073" t="str">
            <v>*150608&lt;br&gt;LIMA-HUARAL-PACARAOS</v>
          </cell>
          <cell r="K2073" t="str">
            <v>*49&lt;br&gt;RETAMOZO PLACIDO</v>
          </cell>
          <cell r="L2073" t="str">
            <v>APROBADO&lt;br/&gt;NOTIFICADO A LA EMPRESA</v>
          </cell>
          <cell r="P2073" t="str">
            <v>USD</v>
          </cell>
        </row>
        <row r="2074">
          <cell r="A2074">
            <v>1889314</v>
          </cell>
          <cell r="B2074">
            <v>2033</v>
          </cell>
          <cell r="C2074" t="str">
            <v>EIAsd</v>
          </cell>
          <cell r="D2074">
            <v>39965</v>
          </cell>
          <cell r="E2074">
            <v>2009</v>
          </cell>
          <cell r="F2074">
            <v>6</v>
          </cell>
          <cell r="G2074" t="str">
            <v>COMPAÑIA MINERA VICHAYCOCHA S.A.C.</v>
          </cell>
          <cell r="H2074" t="str">
            <v>VICHAYCOCHA</v>
          </cell>
          <cell r="I2074" t="str">
            <v>EXPLORACION PISHGO</v>
          </cell>
          <cell r="J2074" t="str">
            <v>*190110&lt;br&gt;PASCO-PASCO-TICLACAYAN</v>
          </cell>
          <cell r="K2074" t="str">
            <v>*10&lt;br&gt;CARRANZA VALDIVIESO JOSE</v>
          </cell>
          <cell r="L2074" t="str">
            <v>APROBADO&lt;br/&gt;NOTIFICADO A LA EMPRESA</v>
          </cell>
          <cell r="P2074" t="str">
            <v>USD</v>
          </cell>
        </row>
        <row r="2075">
          <cell r="A2075">
            <v>1914224</v>
          </cell>
          <cell r="B2075">
            <v>2055</v>
          </cell>
          <cell r="C2075" t="str">
            <v>EIAsd</v>
          </cell>
          <cell r="D2075">
            <v>40038</v>
          </cell>
          <cell r="E2075">
            <v>2009</v>
          </cell>
          <cell r="F2075">
            <v>8</v>
          </cell>
          <cell r="G2075" t="str">
            <v>COMPAÑIA MINERA VICHAYCOCHA S.A.C.</v>
          </cell>
          <cell r="H2075" t="str">
            <v>RONDONI</v>
          </cell>
          <cell r="I2075" t="str">
            <v>EXPLORACION RONDONI</v>
          </cell>
          <cell r="J2075" t="str">
            <v>*100202&lt;br&gt;HUANUCO-AMBO-CAYNA</v>
          </cell>
          <cell r="K2075" t="str">
            <v>*1&lt;br&gt;ACEVEDO FERNANDEZ ELIAS</v>
          </cell>
          <cell r="L2075" t="str">
            <v>APROBADO&lt;br/&gt;NOTIFICADO A LA EMPRESA</v>
          </cell>
          <cell r="P2075" t="str">
            <v>USD</v>
          </cell>
        </row>
        <row r="2076">
          <cell r="A2076">
            <v>1937081</v>
          </cell>
          <cell r="B2076">
            <v>2097</v>
          </cell>
          <cell r="C2076" t="str">
            <v>EIAsd</v>
          </cell>
          <cell r="D2076">
            <v>40123</v>
          </cell>
          <cell r="E2076">
            <v>2009</v>
          </cell>
          <cell r="F2076">
            <v>11</v>
          </cell>
          <cell r="G2076" t="str">
            <v>COMPAÑIA MINERA VICHAYCOCHA S.A.C.</v>
          </cell>
          <cell r="H2076" t="str">
            <v>SHALCA</v>
          </cell>
          <cell r="I2076" t="str">
            <v>EXPLORACION SHALCA MODIFICACION</v>
          </cell>
          <cell r="J2076" t="str">
            <v>*150608&lt;br&gt;LIMA-HUARAL-PACARAOS</v>
          </cell>
          <cell r="K2076" t="str">
            <v>*10&lt;br&gt;CARRANZA VALDIVIESO JOSE</v>
          </cell>
          <cell r="L2076" t="str">
            <v>APROBADO&lt;br/&gt;NOTIFICADO A LA EMPRESA</v>
          </cell>
          <cell r="P2076" t="str">
            <v>USD</v>
          </cell>
        </row>
        <row r="2077">
          <cell r="A2077">
            <v>2016179</v>
          </cell>
          <cell r="B2077">
            <v>2228</v>
          </cell>
          <cell r="C2077" t="str">
            <v>EIAsd</v>
          </cell>
          <cell r="D2077">
            <v>40391</v>
          </cell>
          <cell r="E2077">
            <v>2010</v>
          </cell>
          <cell r="F2077">
            <v>8</v>
          </cell>
          <cell r="G2077" t="str">
            <v>COMPAÑIA MINERA VICHAYCOCHA S.A.C.</v>
          </cell>
          <cell r="H2077" t="str">
            <v>RONDONI</v>
          </cell>
          <cell r="I2077" t="str">
            <v>MODIFICACION DE EIASD PROYECTO RONDONI</v>
          </cell>
          <cell r="J2077" t="str">
            <v>*100202&lt;br&gt;HUANUCO-AMBO-CAYNA</v>
          </cell>
          <cell r="K2077" t="str">
            <v>*1&lt;br&gt;ACEVEDO FERNANDEZ ELIAS</v>
          </cell>
          <cell r="L2077" t="str">
            <v>APROBADO</v>
          </cell>
          <cell r="P2077" t="str">
            <v>USD</v>
          </cell>
        </row>
        <row r="2078">
          <cell r="A2078">
            <v>2031815</v>
          </cell>
          <cell r="B2078">
            <v>2273</v>
          </cell>
          <cell r="C2078" t="str">
            <v>EIAsd</v>
          </cell>
          <cell r="D2078">
            <v>40453</v>
          </cell>
          <cell r="E2078">
            <v>2010</v>
          </cell>
          <cell r="F2078">
            <v>10</v>
          </cell>
          <cell r="G2078" t="str">
            <v>COMPAÑIA MINERA VICHAYCOCHA S.A.C.</v>
          </cell>
          <cell r="H2078" t="str">
            <v>SHALCA</v>
          </cell>
          <cell r="I2078" t="str">
            <v>EXPLORACION SHALCA NIVEL 4100</v>
          </cell>
          <cell r="J2078" t="str">
            <v>*150608&lt;br&gt;LIMA-HUARAL-PACARAOS</v>
          </cell>
          <cell r="K2078" t="str">
            <v>*10&lt;br&gt;CARRANZA VALDIVIESO JOSE</v>
          </cell>
          <cell r="L2078" t="str">
            <v>APROBADO&lt;br/&gt;NOTIFICADO A LA EMPRESA</v>
          </cell>
          <cell r="P2078" t="str">
            <v>USD</v>
          </cell>
        </row>
        <row r="2079">
          <cell r="A2079">
            <v>2198176</v>
          </cell>
          <cell r="B2079">
            <v>3001</v>
          </cell>
          <cell r="C2079" t="str">
            <v>EIAsd</v>
          </cell>
          <cell r="D2079">
            <v>41071</v>
          </cell>
          <cell r="E2079">
            <v>2012</v>
          </cell>
          <cell r="F2079">
            <v>6</v>
          </cell>
          <cell r="G2079" t="str">
            <v>COMPAÑIA MINERA VICHAYCOCHA S.A.C.</v>
          </cell>
          <cell r="H2079" t="str">
            <v>ACEJAR</v>
          </cell>
          <cell r="I2079" t="str">
            <v>EXPLORACIÓN ACEJAR</v>
          </cell>
          <cell r="J2079" t="str">
            <v>*100202&lt;br&gt;HUANUCO-AMBO-CAYNA</v>
          </cell>
          <cell r="K2079" t="str">
            <v>*1&lt;br&gt;ACEVEDO FERNANDEZ ELIAS,*310&lt;br&gt;ROSALES GONZALES LUIS ALBERTO,*223&lt;br&gt;BARDALES CORONEL YOLANDA,*220&lt;br&gt;VILLACORTA OLAZA MARCO ANTONIO,*217&lt;br&gt;CASTELO MAMANCHURA GUSTAVO JAVIER,*187&lt;br&gt;RODRIGUEZ LLACTAS DIEGO (APOYO),*128&lt;br&gt;ESTELA SILVA MELANIO,*20&lt;br&gt;LEON IRIARTE MARITZA</v>
          </cell>
          <cell r="L2079" t="str">
            <v>APROBADO&lt;br/&gt;NOTIFICADO A LA EMPRESA</v>
          </cell>
          <cell r="M2079" t="str">
            <v>ResDirec-0391-2012/MEM-AAM</v>
          </cell>
          <cell r="N2079" t="str">
            <v>27/11/2012</v>
          </cell>
          <cell r="O2079">
            <v>1</v>
          </cell>
          <cell r="P2079" t="str">
            <v>USD</v>
          </cell>
        </row>
        <row r="2080">
          <cell r="A2080">
            <v>2229762</v>
          </cell>
          <cell r="B2080">
            <v>3176</v>
          </cell>
          <cell r="C2080" t="str">
            <v>EIAsd</v>
          </cell>
          <cell r="D2080">
            <v>41166</v>
          </cell>
          <cell r="E2080">
            <v>2012</v>
          </cell>
          <cell r="F2080">
            <v>9</v>
          </cell>
          <cell r="G2080" t="str">
            <v>COMPAÑIA MINERA VICHAYCOCHA S.A.C.</v>
          </cell>
          <cell r="H2080" t="str">
            <v>RONDONI</v>
          </cell>
          <cell r="I2080" t="str">
            <v>SEGUNDA MODIFICACION DE EIASD PROYECTO RONDONI</v>
          </cell>
          <cell r="J2080" t="str">
            <v>*100202&lt;br&gt;HUANUCO-AMBO-CAYNA</v>
          </cell>
          <cell r="K2080" t="str">
            <v>*1&lt;br&gt;ACEVEDO FERNANDEZ ELIAS,*310&lt;br&gt;ROSALES GONZALES LUIS ALBERTO,*294&lt;br&gt;BEGGLO CACERES-OLAZO ADRIAN ,*242&lt;br&gt;PASTRANA, MATEO,*223&lt;br&gt;BARDALES CORONEL YOLANDA,*220&lt;br&gt;VILLACORTA OLAZA MARCO ANTONIO,*217&lt;br&gt;CASTELO MAMANCHURA GUSTAVO JAVIER,*187&lt;br&gt;RODRIGUEZ LLACTAS DIEGO (APOYO),*183&lt;br&gt;ZZ_ANA02 (AQUINO ESPINOZA, PAVEL),*178&lt;br&gt;SUGUIMITZU, HUMBERTO,*161&lt;br&gt;QUINTO LEOVICK (APOYO),*20&lt;br&gt;LEON IRIARTE MARITZA</v>
          </cell>
          <cell r="L2080" t="str">
            <v>DESISTIDO&lt;br/&gt;NOTIFICADO A LA EMPRESA</v>
          </cell>
          <cell r="M2080" t="str">
            <v>ResDirec-0466-2013/MEM-AAM</v>
          </cell>
          <cell r="N2080" t="str">
            <v>05/12/2013</v>
          </cell>
          <cell r="O2080">
            <v>0</v>
          </cell>
          <cell r="P2080" t="str">
            <v>USD</v>
          </cell>
        </row>
        <row r="2081">
          <cell r="A2081">
            <v>2370330</v>
          </cell>
          <cell r="B2081">
            <v>4108</v>
          </cell>
          <cell r="C2081" t="str">
            <v>EIAsd</v>
          </cell>
          <cell r="D2081">
            <v>41695</v>
          </cell>
          <cell r="E2081">
            <v>2014</v>
          </cell>
          <cell r="F2081">
            <v>2</v>
          </cell>
          <cell r="G2081" t="str">
            <v>COMPAÑIA MINERA VICHAYCOCHA S.A.C.</v>
          </cell>
          <cell r="H2081" t="str">
            <v>CARHUACAYÁN</v>
          </cell>
          <cell r="I2081" t="str">
            <v>CARHUACAYAN</v>
          </cell>
          <cell r="J2081" t="str">
            <v>*120807&lt;br&gt;JUNIN-YAULI-SANTA BARBARA DE CARHUACAYAN</v>
          </cell>
          <cell r="K2081" t="str">
            <v>*3&lt;br&gt;ALFARO LÓPEZ WUALTER,*310&lt;br&gt;ROSALES GONZALES LUIS ALBERTO,*306&lt;br&gt;MIRANDA UNCHUPAICO, JULIO (APOYO),*296&lt;br&gt;ROSALES MONTES LUCIO,*294&lt;br&gt;BEGGLO CACERES-OLAZO ADRIAN ,*288&lt;br&gt;RUESTA RUIZ, PEDRO,*220&lt;br&gt;VILLACORTA OLAZA MARCO ANTONIO,*181&lt;br&gt;LEON HUAMAN BETTY,*173&lt;br&gt;QUISPE BENAVENTE, CARLOS ALBERTO,*167&lt;br&gt;SOTOMAYOR TACA SAUL,*164&lt;br&gt;TREJO PANTOJA CYNTHIA,*10&lt;br&gt;CARRANZA VALDIVIESO JOSE</v>
          </cell>
          <cell r="L2081" t="str">
            <v>DESISTIDO&lt;br/&gt;NOTIFICADO A LA EMPRESA</v>
          </cell>
          <cell r="O2081">
            <v>2000000</v>
          </cell>
          <cell r="P2081" t="str">
            <v>USD</v>
          </cell>
        </row>
        <row r="2082">
          <cell r="A2082">
            <v>2550787</v>
          </cell>
          <cell r="B2082">
            <v>5916</v>
          </cell>
          <cell r="C2082" t="str">
            <v>EIAsd</v>
          </cell>
          <cell r="D2082">
            <v>42317</v>
          </cell>
          <cell r="E2082">
            <v>2015</v>
          </cell>
          <cell r="F2082">
            <v>11</v>
          </cell>
          <cell r="G2082" t="str">
            <v>COMPAÑIA MINERA VICHAYCOCHA S.A.C.</v>
          </cell>
          <cell r="H2082" t="str">
            <v>CARHUACAYÁN ZONA 2</v>
          </cell>
          <cell r="I2082" t="str">
            <v>CARHUACAYÁN - ZONA 2</v>
          </cell>
          <cell r="J2082" t="str">
            <v>*120807&lt;br&gt;JUNIN-YAULI-SANTA BARBARA DE CARHUACAYAN</v>
          </cell>
          <cell r="K2082" t="str">
            <v>*1&lt;br&gt;ACEVEDO FERNANDEZ ELIAS,*340&lt;br&gt;REYES UBILLUS ISMAEL,*311&lt;br&gt;ROJAS VALLADARES, TANIA LUPE,*295&lt;br&gt;DIAZ BERRIOS ABEL,*220&lt;br&gt;VILLACORTA OLAZA MARCO ANTONIO,*25&lt;br&gt;PRADO VELASQUEZ ALFONSO,*20&lt;br&gt;LEON IRIARTE MARITZA</v>
          </cell>
          <cell r="L2082" t="str">
            <v>APROBADO&lt;br/&gt;NOTIFICADO A LA EMPRESA</v>
          </cell>
          <cell r="M2082" t="str">
            <v>ResDirec-0210-2016/MEM-DGAAM</v>
          </cell>
          <cell r="N2082" t="str">
            <v>05/07/2016</v>
          </cell>
          <cell r="O2082">
            <v>5470000</v>
          </cell>
          <cell r="P2082" t="str">
            <v>USD</v>
          </cell>
        </row>
        <row r="2083">
          <cell r="A2083">
            <v>2766163</v>
          </cell>
          <cell r="B2083">
            <v>6751</v>
          </cell>
          <cell r="C2083" t="str">
            <v>ITS</v>
          </cell>
          <cell r="D2083">
            <v>43073</v>
          </cell>
          <cell r="E2083">
            <v>2017</v>
          </cell>
          <cell r="F2083">
            <v>12</v>
          </cell>
          <cell r="G2083" t="str">
            <v>COMPAÑIA MINERA VICHAYCOCHA S.A.C.</v>
          </cell>
          <cell r="H2083" t="str">
            <v>CARHUACAYÁN ZONA 2</v>
          </cell>
          <cell r="I2083" t="str">
            <v>CARHUACAYÁN - ZONA 2</v>
          </cell>
          <cell r="J2083" t="str">
            <v>*120807&lt;br&gt;JUNIN-YAULI-SANTA BARBARA DE CARHUACAYAN</v>
          </cell>
          <cell r="K2083" t="str">
            <v>*1&lt;br&gt;ACEVEDO FERNANDEZ ELIAS,*570&lt;br&gt;PEREZ BALDEON KAREN GRACIELA,*504&lt;br&gt;GUERRERO LAZO LUZ MILAGROS (apoyo),*311&lt;br&gt;ROJAS VALLADARES, TANIA LUPE,*220&lt;br&gt;VILLACORTA OLAZA MARCO ANTONIO</v>
          </cell>
          <cell r="L2083" t="str">
            <v>CONFORME&lt;br/&gt;NOTIFICADO A LA EMPRESA</v>
          </cell>
          <cell r="M2083" t="str">
            <v>ResDirec-0042-2018/MEM-DGAAM</v>
          </cell>
          <cell r="N2083" t="str">
            <v>16/03/2018</v>
          </cell>
          <cell r="O2083">
            <v>1029180</v>
          </cell>
        </row>
        <row r="2084">
          <cell r="A2084">
            <v>2629839</v>
          </cell>
          <cell r="B2084">
            <v>6205</v>
          </cell>
          <cell r="C2084" t="str">
            <v>DIA</v>
          </cell>
          <cell r="D2084">
            <v>42590</v>
          </cell>
          <cell r="E2084">
            <v>2016</v>
          </cell>
          <cell r="F2084">
            <v>8</v>
          </cell>
          <cell r="G2084" t="str">
            <v>COMPAÑIA MINERA VIRGEN DE LA MERCED S.A.C.</v>
          </cell>
          <cell r="H2084" t="str">
            <v>OCROS</v>
          </cell>
          <cell r="I2084" t="str">
            <v>PROYECTO OCROS</v>
          </cell>
          <cell r="J2084" t="str">
            <v>*021410&lt;br&gt;ANCASH-OCROS-SANTIAGO DE CHILCAS</v>
          </cell>
          <cell r="K2084" t="str">
            <v>*25&lt;br&gt;PRADO VELASQUEZ ALFONSO,*341&lt;br&gt;INFANTE QUISPE, CESAR ANIBAL,*310&lt;br&gt;ROSALES GONZALES LUIS ALBERTO</v>
          </cell>
          <cell r="L2084" t="str">
            <v>APROBADO&lt;br/&gt;NOTIFICADO A LA EMPRESA</v>
          </cell>
          <cell r="O2084">
            <v>50000</v>
          </cell>
          <cell r="P2084" t="str">
            <v>USD</v>
          </cell>
        </row>
        <row r="2085">
          <cell r="A2085">
            <v>2873385</v>
          </cell>
          <cell r="B2085">
            <v>7115</v>
          </cell>
          <cell r="C2085" t="str">
            <v>ITS</v>
          </cell>
          <cell r="D2085">
            <v>43423</v>
          </cell>
          <cell r="E2085">
            <v>2018</v>
          </cell>
          <cell r="F2085">
            <v>11</v>
          </cell>
          <cell r="G2085" t="str">
            <v>COMPAÑIA MINERA VIRGEN DE LA MERCED S.A.C.</v>
          </cell>
          <cell r="H2085" t="str">
            <v>OCROS</v>
          </cell>
          <cell r="I2085" t="str">
            <v>PROYECTO OCROS</v>
          </cell>
          <cell r="J2085" t="str">
            <v>*021410&lt;br&gt;ANCASH-OCROS-SANTIAGO DE CHILCAS</v>
          </cell>
          <cell r="K2085" t="str">
            <v>*25&lt;br&gt;PRADO VELASQUEZ ALFONSO,*610&lt;br&gt;FARFAN REYES MIRIAM ELIZABETH,*608&lt;br&gt;GINA FIORELLA MOROTE LARICO,*570&lt;br&gt;PEREZ BALDEON KAREN GRACIELA</v>
          </cell>
          <cell r="L2085" t="str">
            <v>CONFORME&lt;br/&gt;NOTIFICADO A LA EMPRESA</v>
          </cell>
          <cell r="M2085" t="str">
            <v>ResDirec-0227-2018/MEM-DGAAM</v>
          </cell>
          <cell r="N2085" t="str">
            <v>11/12/2018</v>
          </cell>
          <cell r="O2085">
            <v>150000</v>
          </cell>
        </row>
        <row r="2086">
          <cell r="A2086">
            <v>1256031</v>
          </cell>
          <cell r="B2086">
            <v>488</v>
          </cell>
          <cell r="C2086" t="str">
            <v>DIA</v>
          </cell>
          <cell r="D2086">
            <v>36438</v>
          </cell>
          <cell r="E2086">
            <v>1999</v>
          </cell>
          <cell r="F2086">
            <v>10</v>
          </cell>
          <cell r="G2086" t="str">
            <v>COMPAÑIA MINERA YAHUARCOCHA S.A.C.</v>
          </cell>
          <cell r="H2086" t="str">
            <v>RODEO ALIANZA</v>
          </cell>
          <cell r="I2086" t="str">
            <v>RODEO ALIANZA</v>
          </cell>
          <cell r="J2086" t="str">
            <v>*021701&lt;br&gt;ANCASH-RECUAY-RECUAY</v>
          </cell>
          <cell r="K2086" t="str">
            <v>*1&lt;br&gt;ACEVEDO FERNANDEZ ELIAS</v>
          </cell>
          <cell r="L2086" t="str">
            <v>APROBADO</v>
          </cell>
          <cell r="P2086" t="str">
            <v>USD</v>
          </cell>
        </row>
        <row r="2087">
          <cell r="A2087">
            <v>1324494</v>
          </cell>
          <cell r="B2087">
            <v>647</v>
          </cell>
          <cell r="C2087" t="str">
            <v>DIA</v>
          </cell>
          <cell r="D2087">
            <v>37068</v>
          </cell>
          <cell r="E2087">
            <v>2001</v>
          </cell>
          <cell r="F2087">
            <v>6</v>
          </cell>
          <cell r="G2087" t="str">
            <v>COMPAÑIA MINERA YAHUARCOCHA S.A.C.</v>
          </cell>
          <cell r="H2087" t="str">
            <v>YAHUARCOCHA</v>
          </cell>
          <cell r="I2087" t="str">
            <v>YAHUARCOCHA</v>
          </cell>
          <cell r="J2087" t="str">
            <v>*021701&lt;br&gt;ANCASH-RECUAY-RECUAY</v>
          </cell>
          <cell r="K2087" t="str">
            <v>*57&lt;br&gt;SUAREZ JUAN</v>
          </cell>
          <cell r="L2087" t="str">
            <v>APROBADO</v>
          </cell>
          <cell r="P2087" t="str">
            <v>USD</v>
          </cell>
        </row>
        <row r="2088">
          <cell r="A2088">
            <v>1618211</v>
          </cell>
          <cell r="B2088">
            <v>1466</v>
          </cell>
          <cell r="C2088" t="str">
            <v>DIA</v>
          </cell>
          <cell r="D2088">
            <v>38908</v>
          </cell>
          <cell r="E2088">
            <v>2006</v>
          </cell>
          <cell r="F2088">
            <v>7</v>
          </cell>
          <cell r="G2088" t="str">
            <v>COMPAÑIA MINERA YANAMINA S.A.</v>
          </cell>
          <cell r="H2088" t="str">
            <v>PARON</v>
          </cell>
          <cell r="I2088" t="str">
            <v>PARON</v>
          </cell>
          <cell r="J2088" t="str">
            <v>*021201&lt;br&gt;ANCASH-HUAYLAS-CARAZ</v>
          </cell>
          <cell r="K2088" t="str">
            <v>*41&lt;br&gt;GUTIERREZ DANI</v>
          </cell>
          <cell r="L2088" t="str">
            <v>APROBADO</v>
          </cell>
          <cell r="P2088" t="str">
            <v>USD</v>
          </cell>
        </row>
        <row r="2089">
          <cell r="A2089">
            <v>2247592</v>
          </cell>
          <cell r="B2089">
            <v>3272</v>
          </cell>
          <cell r="C2089" t="str">
            <v>EIAsd</v>
          </cell>
          <cell r="D2089">
            <v>41236</v>
          </cell>
          <cell r="E2089">
            <v>2012</v>
          </cell>
          <cell r="F2089">
            <v>11</v>
          </cell>
          <cell r="G2089" t="str">
            <v>COMPAÑIA MINERA ZAFRANAL S.A.C.</v>
          </cell>
          <cell r="H2089" t="str">
            <v>ZAFRANAL</v>
          </cell>
          <cell r="I2089" t="str">
            <v>PROYECTO ZAFRANAL</v>
          </cell>
          <cell r="J2089" t="str">
            <v>*040407&lt;br&gt;AREQUIPA-CASTILLA-HUANCARQUI,*040511&lt;br&gt;AREQUIPA-CAYLLOMA-LLUTA</v>
          </cell>
          <cell r="K2089" t="str">
            <v>*2&lt;br&gt;ACOSTA ARCE MICHAEL,*295&lt;br&gt;DIAZ BERRIOS ABEL,*277&lt;br&gt;PADILLA VILLAR, FERNANDO JORGE (APOYO),*233&lt;br&gt;MESIAS CASTRO, JACKSON,*219&lt;br&gt;HUARINO CHURA LUIS ANTONIO,*186&lt;br&gt;LUCEN BUSTAMANTE MARIELENA,*158&lt;br&gt;SCOTTO ESPINOZA, CARLOS,*147&lt;br&gt;PEREZ BALDEON KAREN,*63&lt;br&gt;ATOCCSA GOMEZ ROSSANA (APOYO)</v>
          </cell>
          <cell r="L2089" t="str">
            <v>APROBADO&lt;br/&gt;NOTIFICADO A LA EMPRESA</v>
          </cell>
          <cell r="M2089" t="str">
            <v>ResDirec-0264-2013/MEM-AAM</v>
          </cell>
          <cell r="N2089" t="str">
            <v>19/07/2013</v>
          </cell>
          <cell r="O2089">
            <v>4000000</v>
          </cell>
          <cell r="P2089" t="str">
            <v>USD</v>
          </cell>
        </row>
        <row r="2090">
          <cell r="A2090">
            <v>2430157</v>
          </cell>
          <cell r="B2090">
            <v>5416</v>
          </cell>
          <cell r="C2090" t="str">
            <v>ITS</v>
          </cell>
          <cell r="D2090">
            <v>41891</v>
          </cell>
          <cell r="E2090">
            <v>2014</v>
          </cell>
          <cell r="F2090">
            <v>9</v>
          </cell>
          <cell r="G2090" t="str">
            <v>COMPAÑIA MINERA ZAFRANAL S.A.C.</v>
          </cell>
          <cell r="H2090" t="str">
            <v>ZAFRANAL</v>
          </cell>
          <cell r="I2090" t="str">
            <v>PROYECTO ZAFRANAL</v>
          </cell>
          <cell r="J2090" t="str">
            <v>*040407&lt;br&gt;AREQUIPA-CASTILLA-HUANCARQUI,*040511&lt;br&gt;AREQUIPA-CAYLLOMA-LLUTA</v>
          </cell>
          <cell r="K2090" t="str">
            <v>*219&lt;br&gt;HUARINO CHURA LUIS ANTONIO,*280&lt;br&gt;MENDIOLAZA CABRERA, MARiA TERESA (APOYO),*277&lt;br&gt;PADILLA VILLAR, FERNANDO JORGE (APOYO),*274&lt;br&gt;LOPEZ FLORES, ROSSANA,*233&lt;br&gt;MESIAS CASTRO, JACKSON</v>
          </cell>
          <cell r="L2090" t="str">
            <v>CONFORME&lt;br/&gt;NOTIFICADO A LA EMPRESA</v>
          </cell>
          <cell r="M2090" t="str">
            <v>ResDirec-0529-2014/MEM-DGAAM</v>
          </cell>
          <cell r="N2090" t="str">
            <v>22/10/2014</v>
          </cell>
          <cell r="O2090">
            <v>4000000</v>
          </cell>
        </row>
        <row r="2091">
          <cell r="A2091">
            <v>2437510</v>
          </cell>
          <cell r="B2091">
            <v>5454</v>
          </cell>
          <cell r="C2091" t="str">
            <v>EIA-d</v>
          </cell>
          <cell r="D2091">
            <v>41919</v>
          </cell>
          <cell r="E2091">
            <v>2014</v>
          </cell>
          <cell r="F2091">
            <v>10</v>
          </cell>
          <cell r="G2091" t="str">
            <v>COMPAÑIA MINERA ZAFRANAL S.A.C.</v>
          </cell>
          <cell r="H2091" t="str">
            <v>ZAFRANAL</v>
          </cell>
          <cell r="I2091" t="str">
            <v>ZAFRANAL</v>
          </cell>
          <cell r="K2091" t="str">
            <v>*219&lt;br&gt;HUARINO CHURA LUIS ANTONIO,*233&lt;br&gt;MESIAS CASTRO, JACKSON</v>
          </cell>
          <cell r="L2091" t="str">
            <v>APROBADO</v>
          </cell>
          <cell r="P2091" t="str">
            <v>USD</v>
          </cell>
        </row>
        <row r="2092">
          <cell r="A2092">
            <v>2482202</v>
          </cell>
          <cell r="B2092">
            <v>5745</v>
          </cell>
          <cell r="C2092" t="str">
            <v>ITS</v>
          </cell>
          <cell r="D2092">
            <v>42082</v>
          </cell>
          <cell r="E2092">
            <v>2015</v>
          </cell>
          <cell r="F2092">
            <v>3</v>
          </cell>
          <cell r="G2092" t="str">
            <v>COMPAÑIA MINERA ZAFRANAL S.A.C.</v>
          </cell>
          <cell r="H2092" t="str">
            <v>ZAFRANAL</v>
          </cell>
          <cell r="I2092" t="str">
            <v>PROYECTO ZAFRANAL</v>
          </cell>
          <cell r="J2092" t="str">
            <v>*040407&lt;br&gt;AREQUIPA-CASTILLA-HUANCARQUI,*040000&lt;br&gt;AREQUIPA----,*040500&lt;br&gt;AREQUIPA-CAYLLOMA--,*040400&lt;br&gt;AREQUIPA-CASTILLA--,*040511&lt;br&gt;AREQUIPA-CAYLLOMA-LLUTA</v>
          </cell>
          <cell r="K2092" t="str">
            <v>*2&lt;br&gt;ACOSTA ARCE MICHAEL,*313&lt;br&gt;LOPEZ FLORES, ROSSANA,*307&lt;br&gt;PEREZ SOLIS, EVELYN ENA,*233&lt;br&gt;MESIAS CASTRO, JACKSON,*221&lt;br&gt;SANGA YAMPASI WILSON WILFREDO,*219&lt;br&gt;HUARINO CHURA LUIS ANTONIO</v>
          </cell>
          <cell r="L2092" t="str">
            <v>CONFORME&lt;br/&gt;NOTIFICADO A LA EMPRESA</v>
          </cell>
          <cell r="M2092" t="str">
            <v>ResDirec-0221-2015/MEM-DGAAM</v>
          </cell>
          <cell r="N2092" t="str">
            <v>26/05/2015</v>
          </cell>
          <cell r="O2092">
            <v>4000000</v>
          </cell>
        </row>
        <row r="2093">
          <cell r="A2093">
            <v>2564352</v>
          </cell>
          <cell r="B2093">
            <v>5976</v>
          </cell>
          <cell r="C2093" t="str">
            <v>EIAsd</v>
          </cell>
          <cell r="D2093">
            <v>42366</v>
          </cell>
          <cell r="E2093">
            <v>2015</v>
          </cell>
          <cell r="F2093">
            <v>12</v>
          </cell>
          <cell r="G2093" t="str">
            <v>COMPAÑIA MINERA ZAFRANAL S.A.C.</v>
          </cell>
          <cell r="H2093" t="str">
            <v>ZAFRANAL</v>
          </cell>
          <cell r="I2093" t="str">
            <v>3RA MODIFICATORIA DEL EIASD DEL PROYECTO ZAFRANAL</v>
          </cell>
          <cell r="J2093" t="str">
            <v>*040407&lt;br&gt;AREQUIPA-CASTILLA-HUANCARQUI,*040520&lt;br&gt;AREQUIPA-CAYLLOMA-MAJES,*040511&lt;br&gt;AREQUIPA-CAYLLOMA-LLUTA</v>
          </cell>
          <cell r="K2093" t="str">
            <v>*2&lt;br&gt;ACOSTA ARCE MICHAEL,*397&lt;br&gt;SALDAÑA MELGAREJO, HEINER (APOYO),*348&lt;br&gt;PEREZ SOLIS, EVELYN ENA,*313&lt;br&gt;LOPEZ FLORES, ROSSANA,*310&lt;br&gt;ROSALES GONZALES LUIS ALBERTO,*295&lt;br&gt;DIAZ BERRIOS ABEL,*221&lt;br&gt;SANGA YAMPASI WILSON WILFREDO,*219&lt;br&gt;HUARINO CHURA LUIS ANTONIO,*128&lt;br&gt;ESTELA SILVA MELANIO</v>
          </cell>
          <cell r="L2093" t="str">
            <v>APROBADO&lt;br/&gt;NOTIFICADO A LA EMPRESA</v>
          </cell>
          <cell r="M2093" t="str">
            <v>ResDirec-0226-2016/MEM-DGAAM</v>
          </cell>
          <cell r="N2093" t="str">
            <v>26/07/2016</v>
          </cell>
          <cell r="O2093">
            <v>898375</v>
          </cell>
          <cell r="P2093" t="str">
            <v>USD</v>
          </cell>
        </row>
        <row r="2094">
          <cell r="A2094">
            <v>2663063</v>
          </cell>
          <cell r="B2094">
            <v>6417</v>
          </cell>
          <cell r="C2094" t="str">
            <v>ITS</v>
          </cell>
          <cell r="D2094">
            <v>42713</v>
          </cell>
          <cell r="E2094">
            <v>2016</v>
          </cell>
          <cell r="F2094">
            <v>12</v>
          </cell>
          <cell r="G2094" t="str">
            <v>COMPAÑIA MINERA ZAFRANAL S.A.C.</v>
          </cell>
          <cell r="H2094" t="str">
            <v>ZAFRANAL</v>
          </cell>
          <cell r="I2094" t="str">
            <v>1ER INFORME TÉCNICO SUSTENTATORIO DE LA 3RA MODIFICATORIA DEL EIASD DEL PROYECTO DE EXPLORACION MINERA ZAFRANAL</v>
          </cell>
          <cell r="J2094" t="str">
            <v>*040520&lt;br&gt;AREQUIPA-CAYLLOMA-MAJES,*040511&lt;br&gt;AREQUIPA-CAYLLOMA-LLUTA,*040407&lt;br&gt;AREQUIPA-CASTILLA-HUANCARQUI</v>
          </cell>
          <cell r="K2094" t="str">
            <v>*25&lt;br&gt;PRADO VELASQUEZ ALFONSO,*348&lt;br&gt;PEREZ SOLIS, EVELYN ENA,*313&lt;br&gt;LOPEZ FLORES, ROSSANA,*310&lt;br&gt;ROSALES GONZALES LUIS ALBERTO,*219&lt;br&gt;HUARINO CHURA LUIS ANTONIO</v>
          </cell>
          <cell r="L2094" t="str">
            <v>CONFORME&lt;br/&gt;NOTIFICADO A LA EMPRESA</v>
          </cell>
          <cell r="M2094" t="str">
            <v>ResDirec-0080-2017/MEM-DGAAM</v>
          </cell>
          <cell r="N2094" t="str">
            <v>16/03/2017</v>
          </cell>
          <cell r="O2094">
            <v>898375</v>
          </cell>
        </row>
        <row r="2095">
          <cell r="A2095">
            <v>2733864</v>
          </cell>
          <cell r="B2095">
            <v>6638</v>
          </cell>
          <cell r="C2095" t="str">
            <v>ITS</v>
          </cell>
          <cell r="D2095">
            <v>42965</v>
          </cell>
          <cell r="E2095">
            <v>2017</v>
          </cell>
          <cell r="F2095">
            <v>8</v>
          </cell>
          <cell r="G2095" t="str">
            <v>COMPAÑIA MINERA ZAFRANAL S.A.C.</v>
          </cell>
          <cell r="H2095" t="str">
            <v>ZAFRANAL</v>
          </cell>
          <cell r="I2095" t="str">
            <v>2DO INFORME TÉCNICO SUSTENTATORIO DE LA 3RA MODIFICATORIA DEL EIASD DEL PROYECTO ZAFRANAL</v>
          </cell>
          <cell r="J2095" t="str">
            <v>*040520&lt;br&gt;AREQUIPA-CAYLLOMA-MAJES,*040511&lt;br&gt;AREQUIPA-CAYLLOMA-LLUTA,*040407&lt;br&gt;AREQUIPA-CASTILLA-HUANCARQUI</v>
          </cell>
          <cell r="K2095" t="str">
            <v>*221&lt;br&gt;SANGA YAMPASI WILSON WILFREDO,*516&lt;br&gt;ROBLES MEDINA, IVAN,*500&lt;br&gt;TRELLES TICSE TANIA LUZ MARINA (apoyo),*348&lt;br&gt;PEREZ SOLIS, EVELYN ENA,*313&lt;br&gt;LOPEZ FLORES, ROSSANA</v>
          </cell>
          <cell r="L2095" t="str">
            <v>CONFORME&lt;br/&gt;NOTIFICADO A LA EMPRESA</v>
          </cell>
          <cell r="M2095" t="str">
            <v>ResDirec-0277-2017/MEM-DGAAM</v>
          </cell>
          <cell r="N2095" t="str">
            <v>02/10/2017</v>
          </cell>
          <cell r="O2095">
            <v>898375</v>
          </cell>
        </row>
        <row r="2096">
          <cell r="A2096">
            <v>2853620</v>
          </cell>
          <cell r="B2096">
            <v>6970</v>
          </cell>
          <cell r="C2096" t="str">
            <v>ITS</v>
          </cell>
          <cell r="D2096">
            <v>43357</v>
          </cell>
          <cell r="E2096">
            <v>2018</v>
          </cell>
          <cell r="F2096">
            <v>9</v>
          </cell>
          <cell r="G2096" t="str">
            <v>COMPAÑIA MINERA ZAFRANAL S.A.C.</v>
          </cell>
          <cell r="H2096" t="str">
            <v>ZAFRANAL</v>
          </cell>
          <cell r="I2096" t="str">
            <v>3ER ITS DE LA 3RA MODIFICATORIA DEL EIASD DEL PROYECTO ZAFRANAL</v>
          </cell>
          <cell r="J2096" t="str">
            <v>*040520&lt;br&gt;AREQUIPA-CAYLLOMA-MAJES,*040511&lt;br&gt;AREQUIPA-CAYLLOMA-LLUTA,*040407&lt;br&gt;AREQUIPA-CASTILLA-HUANCARQUI</v>
          </cell>
          <cell r="K2096" t="str">
            <v>*221&lt;br&gt;SANGA YAMPASI WILSON WILFREDO,*601&lt;br&gt;SARMIENTO MEJIA, HENRY DANIEL,*598&lt;br&gt;CERNA GARCÍA, ROXANA ERIKA,*590&lt;br&gt;BELLIDO GONZALES, JENNIFER DEL CARPIO,*509&lt;br&gt;CRUZ LEDESMA, DEISY ROSALIA,*348&lt;br&gt;PEREZ SOLIS, EVELYN ENA</v>
          </cell>
          <cell r="L2096" t="str">
            <v>CONFORME&lt;br/&gt;NOTIFICADO A LA EMPRESA</v>
          </cell>
          <cell r="M2096" t="str">
            <v>ResDirec-0002-2019/MEM-DGAAM</v>
          </cell>
          <cell r="N2096" t="str">
            <v>04/01/2019</v>
          </cell>
          <cell r="O2096">
            <v>709827</v>
          </cell>
        </row>
        <row r="2097">
          <cell r="A2097">
            <v>2886989</v>
          </cell>
          <cell r="B2097">
            <v>7868</v>
          </cell>
          <cell r="C2097" t="str">
            <v>EIAsd</v>
          </cell>
          <cell r="D2097">
            <v>43463</v>
          </cell>
          <cell r="E2097">
            <v>2018</v>
          </cell>
          <cell r="F2097">
            <v>12</v>
          </cell>
          <cell r="G2097" t="str">
            <v>COMPAÑIA MINERA ZAFRANAL S.A.C.</v>
          </cell>
          <cell r="H2097" t="str">
            <v>ZAFRANAL</v>
          </cell>
          <cell r="I2097" t="str">
            <v>4TA MODIFICACIÓN DEL EIASD DEL PROYECTO DE EXPLORACIÓN MINERA ZAFRANAL</v>
          </cell>
          <cell r="J2097" t="str">
            <v>*040407&lt;br&gt;AREQUIPA-CASTILLA-HUANCARQUI,*040520&lt;br&gt;AREQUIPA-CAYLLOMA-MAJES,*040511&lt;br&gt;AREQUIPA-CAYLLOMA-LLUTA,*040413&lt;br&gt;AREQUIPA-CASTILLA-URACA</v>
          </cell>
          <cell r="K2097" t="str">
            <v>*25&lt;br&gt;PRADO VELASQUEZ ALFONSO,*677&lt;br&gt;SERVAN VARGAS MARIO,*675&lt;br&gt;ESCATE AMPUERO CINTHYA LETICIA,*668&lt;br&gt;MEJIA ISIDRO JHONNY ANIVAL,*643&lt;br&gt;NISSE MEI-LIN GARCIA LAY,*641&lt;br&gt;ALEGRE BUSTAMANTE, LAURA MELISSA,*610&lt;br&gt;FARFAN REYES MIRIAM ELIZABETH,*601&lt;br&gt;SARMIENTO MEJIA, HENRY DANIEL,*599&lt;br&gt;CHUQUIMANTARI ARTEAGA,RUDDY ANDRE,*570&lt;br&gt;PEREZ BALDEON KAREN GRACIELA,*495&lt;br&gt;CHAMORRO BELLIDO CARMEN ROSA,*313&lt;br&gt;LOPEZ FLORES, ROSSANA,*221&lt;br&gt;SANGA YAMPASI WILSON WILFREDO</v>
          </cell>
          <cell r="L2097" t="str">
            <v>APROBADO&lt;br/&gt;NOTIFICADO A LA EMPRESA</v>
          </cell>
          <cell r="M2097" t="str">
            <v>ResDirec-0192-2019/MINEM-DGAAM</v>
          </cell>
          <cell r="N2097" t="str">
            <v>08/11/2019</v>
          </cell>
          <cell r="O2097">
            <v>47000000</v>
          </cell>
          <cell r="P2097" t="str">
            <v>USD</v>
          </cell>
        </row>
        <row r="2098">
          <cell r="A2098">
            <v>2262664</v>
          </cell>
          <cell r="B2098">
            <v>3309</v>
          </cell>
          <cell r="C2098" t="str">
            <v>DIA</v>
          </cell>
          <cell r="D2098">
            <v>41296</v>
          </cell>
          <cell r="E2098">
            <v>2013</v>
          </cell>
          <cell r="F2098">
            <v>1</v>
          </cell>
          <cell r="G2098" t="str">
            <v>COMPAÑIA MINERA ZAHENA S.A.C.</v>
          </cell>
          <cell r="H2098" t="str">
            <v>ILO NORTE</v>
          </cell>
          <cell r="I2098" t="str">
            <v xml:space="preserve">ILO NORTE II ETAPA </v>
          </cell>
          <cell r="J2098" t="str">
            <v>*180101&lt;br&gt;MOQUEGUA-MARISCAL NIETO-MOQUEGUA,*180303&lt;br&gt;MOQUEGUA-ILO-PACOCHA</v>
          </cell>
          <cell r="K2098" t="str">
            <v>*8&lt;br&gt;BREÑA TORRES GRACIELA,*310&lt;br&gt;ROSALES GONZALES LUIS ALBERTO,*179&lt;br&gt;ZEGARRA ANCAJIMA, ANA SOFIA</v>
          </cell>
          <cell r="L2098" t="str">
            <v>APROBADO&lt;br/&gt;NOTIFICADO A LA EMPRESA</v>
          </cell>
          <cell r="O2098">
            <v>2600000</v>
          </cell>
          <cell r="P2098" t="str">
            <v>USD</v>
          </cell>
        </row>
        <row r="2099">
          <cell r="A2099">
            <v>2343967</v>
          </cell>
          <cell r="B2099">
            <v>4027</v>
          </cell>
          <cell r="C2099" t="str">
            <v>DIA</v>
          </cell>
          <cell r="D2099">
            <v>41592</v>
          </cell>
          <cell r="E2099">
            <v>2013</v>
          </cell>
          <cell r="F2099">
            <v>11</v>
          </cell>
          <cell r="G2099" t="str">
            <v>COMPAÑIA MINERA ZAHENA S.A.C.</v>
          </cell>
          <cell r="H2099" t="str">
            <v>SAMI.</v>
          </cell>
          <cell r="I2099" t="str">
            <v>SAMI</v>
          </cell>
          <cell r="J2099" t="str">
            <v>*180101&lt;br&gt;MOQUEGUA-MARISCAL NIETO-MOQUEGUA,*180303&lt;br&gt;MOQUEGUA-ILO-PACOCHA</v>
          </cell>
          <cell r="K2099" t="str">
            <v>*8&lt;br&gt;BREÑA TORRES GRACIELA,*310&lt;br&gt;ROSALES GONZALES LUIS ALBERTO,*279&lt;br&gt;CRUZ LEDESMA, DEISY,*179&lt;br&gt;ZEGARRA ANCAJIMA, ANA SOFIA</v>
          </cell>
          <cell r="L2099" t="str">
            <v>APROBADO&lt;br/&gt;NOTIFICADO A LA EMPRESA</v>
          </cell>
          <cell r="O2099">
            <v>15000</v>
          </cell>
          <cell r="P2099" t="str">
            <v>USD</v>
          </cell>
        </row>
        <row r="2100">
          <cell r="A2100">
            <v>2346322</v>
          </cell>
          <cell r="B2100">
            <v>4062</v>
          </cell>
          <cell r="C2100" t="str">
            <v>DIA</v>
          </cell>
          <cell r="D2100">
            <v>41605</v>
          </cell>
          <cell r="E2100">
            <v>2013</v>
          </cell>
          <cell r="F2100">
            <v>11</v>
          </cell>
          <cell r="G2100" t="str">
            <v>COMPAÑIA MINERA ZAHENA S.A.C.</v>
          </cell>
          <cell r="H2100" t="str">
            <v>EL ARENAL</v>
          </cell>
          <cell r="I2100" t="str">
            <v>EL ARENAL</v>
          </cell>
          <cell r="J2100" t="str">
            <v>*180101&lt;br&gt;MOQUEGUA-MARISCAL NIETO-MOQUEGUA,*180303&lt;br&gt;MOQUEGUA-ILO-PACOCHA</v>
          </cell>
          <cell r="K2100" t="str">
            <v>*8&lt;br&gt;BREÑA TORRES GRACIELA,*310&lt;br&gt;ROSALES GONZALES LUIS ALBERTO,*279&lt;br&gt;CRUZ LEDESMA, DEISY,*179&lt;br&gt;ZEGARRA ANCAJIMA, ANA SOFIA</v>
          </cell>
          <cell r="L2100" t="str">
            <v>NO PRESENTADO&lt;br/&gt;NOTIFICADO A LA EMPRESA</v>
          </cell>
          <cell r="M2100" t="str">
            <v>ResDirec-0468-2013/MEM-AAM</v>
          </cell>
          <cell r="N2100" t="str">
            <v>05/12/2013</v>
          </cell>
          <cell r="O2100">
            <v>15000</v>
          </cell>
          <cell r="P2100" t="str">
            <v>USD</v>
          </cell>
        </row>
        <row r="2101">
          <cell r="A2101">
            <v>2368811</v>
          </cell>
          <cell r="B2101">
            <v>4101</v>
          </cell>
          <cell r="C2101" t="str">
            <v>DIA</v>
          </cell>
          <cell r="D2101">
            <v>41687</v>
          </cell>
          <cell r="E2101">
            <v>2014</v>
          </cell>
          <cell r="F2101">
            <v>2</v>
          </cell>
          <cell r="G2101" t="str">
            <v>COMPAÑIA MINERA ZAHENA S.A.C.</v>
          </cell>
          <cell r="H2101" t="str">
            <v>CARDONAL</v>
          </cell>
          <cell r="I2101" t="str">
            <v>CARDONAL</v>
          </cell>
          <cell r="J2101" t="str">
            <v>*180301&lt;br&gt;MOQUEGUA-ILO-ILO,*180302&lt;br&gt;MOQUEGUA-ILO-EL ALGARROBAL</v>
          </cell>
          <cell r="K2101" t="str">
            <v>*8&lt;br&gt;BREÑA TORRES GRACIELA,*310&lt;br&gt;ROSALES GONZALES LUIS ALBERTO,*279&lt;br&gt;CRUZ LEDESMA, DEISY,*179&lt;br&gt;ZEGARRA ANCAJIMA, ANA SOFIA</v>
          </cell>
          <cell r="L2101" t="str">
            <v>APROBADO&lt;br/&gt;NOTIFICADO A LA EMPRESA</v>
          </cell>
          <cell r="O2101">
            <v>530000</v>
          </cell>
          <cell r="P2101" t="str">
            <v>USD</v>
          </cell>
        </row>
        <row r="2102">
          <cell r="A2102">
            <v>2377440</v>
          </cell>
          <cell r="B2102">
            <v>4161</v>
          </cell>
          <cell r="C2102" t="str">
            <v>DIA</v>
          </cell>
          <cell r="D2102">
            <v>41719</v>
          </cell>
          <cell r="E2102">
            <v>2014</v>
          </cell>
          <cell r="F2102">
            <v>3</v>
          </cell>
          <cell r="G2102" t="str">
            <v>COMPAÑIA MINERA ZAHENA S.A.C.</v>
          </cell>
          <cell r="H2102" t="str">
            <v>MALOO</v>
          </cell>
          <cell r="I2102" t="str">
            <v>MALOO</v>
          </cell>
          <cell r="J2102" t="str">
            <v>*180101&lt;br&gt;MOQUEGUA-MARISCAL NIETO-MOQUEGUA</v>
          </cell>
          <cell r="K2102" t="str">
            <v>*8&lt;br&gt;BREÑA TORRES GRACIELA,*310&lt;br&gt;ROSALES GONZALES LUIS ALBERTO,*279&lt;br&gt;CRUZ LEDESMA, DEISY,*179&lt;br&gt;ZEGARRA ANCAJIMA, ANA SOFIA</v>
          </cell>
          <cell r="L2102" t="str">
            <v>APROBADO&lt;br/&gt;NOTIFICADO A LA EMPRESA</v>
          </cell>
          <cell r="O2102">
            <v>500000</v>
          </cell>
          <cell r="P2102" t="str">
            <v>USD</v>
          </cell>
        </row>
        <row r="2103">
          <cell r="A2103">
            <v>2443894</v>
          </cell>
          <cell r="B2103">
            <v>5477</v>
          </cell>
          <cell r="C2103" t="str">
            <v>DIA</v>
          </cell>
          <cell r="D2103">
            <v>41942</v>
          </cell>
          <cell r="E2103">
            <v>2014</v>
          </cell>
          <cell r="F2103">
            <v>10</v>
          </cell>
          <cell r="G2103" t="str">
            <v>COMPAÑIA MINERA ZAHENA S.A.C.</v>
          </cell>
          <cell r="H2103" t="str">
            <v>ATASPACAS</v>
          </cell>
          <cell r="I2103" t="str">
            <v>ATASPACA</v>
          </cell>
          <cell r="J2103" t="str">
            <v>*230106&lt;br&gt;TACNA-TACNA-PACHIA,*230107&lt;br&gt;TACNA-TACNA-PALCA</v>
          </cell>
          <cell r="K2103" t="str">
            <v>*8&lt;br&gt;BREÑA TORRES GRACIELA,*341&lt;br&gt;INFANTE QUISPE, CESAR ANIBAL,*279&lt;br&gt;CRUZ LEDESMA, DEISY,*179&lt;br&gt;ZEGARRA ANCAJIMA, ANA SOFIA</v>
          </cell>
          <cell r="L2103" t="str">
            <v>DESISTIDO&lt;br/&gt;NOTIFICADO A LA EMPRESA</v>
          </cell>
          <cell r="M2103" t="str">
            <v>ResDirec-0556-2014/MEM-DGAAM</v>
          </cell>
          <cell r="N2103" t="str">
            <v>11/11/2014</v>
          </cell>
          <cell r="O2103">
            <v>800000</v>
          </cell>
          <cell r="P2103" t="str">
            <v>USD</v>
          </cell>
        </row>
        <row r="2104">
          <cell r="A2104">
            <v>2450999</v>
          </cell>
          <cell r="B2104">
            <v>5534</v>
          </cell>
          <cell r="C2104" t="str">
            <v>DIA</v>
          </cell>
          <cell r="D2104">
            <v>41963</v>
          </cell>
          <cell r="E2104">
            <v>2014</v>
          </cell>
          <cell r="F2104">
            <v>11</v>
          </cell>
          <cell r="G2104" t="str">
            <v>COMPAÑIA MINERA ZAHENA S.A.C.</v>
          </cell>
          <cell r="H2104" t="str">
            <v>ATASPACAS</v>
          </cell>
          <cell r="I2104" t="str">
            <v>ATASPACA</v>
          </cell>
          <cell r="J2104" t="str">
            <v>*230106&lt;br&gt;TACNA-TACNA-PACHIA,*230107&lt;br&gt;TACNA-TACNA-PALCA</v>
          </cell>
          <cell r="K2104" t="str">
            <v>*8&lt;br&gt;BREÑA TORRES GRACIELA,*341&lt;br&gt;INFANTE QUISPE, CESAR ANIBAL,*279&lt;br&gt;CRUZ LEDESMA, DEISY,*179&lt;br&gt;ZEGARRA ANCAJIMA, ANA SOFIA</v>
          </cell>
          <cell r="L2104" t="str">
            <v>APROBADO&lt;br/&gt;NOTIFICADO A LA EMPRESA</v>
          </cell>
          <cell r="O2104">
            <v>800000</v>
          </cell>
          <cell r="P2104" t="str">
            <v>USD</v>
          </cell>
        </row>
        <row r="2105">
          <cell r="A2105">
            <v>2482012</v>
          </cell>
          <cell r="B2105">
            <v>5657</v>
          </cell>
          <cell r="C2105" t="str">
            <v>DIA</v>
          </cell>
          <cell r="D2105">
            <v>42081</v>
          </cell>
          <cell r="E2105">
            <v>2015</v>
          </cell>
          <cell r="F2105">
            <v>3</v>
          </cell>
          <cell r="G2105" t="str">
            <v>COMPAÑIA MINERA ZAHENA S.A.C.</v>
          </cell>
          <cell r="H2105" t="str">
            <v>ILO ESTE</v>
          </cell>
          <cell r="I2105" t="str">
            <v>ILO ESTE - PRIMERA MODIFICATORIA</v>
          </cell>
          <cell r="J2105" t="str">
            <v>*180302&lt;br&gt;MOQUEGUA-ILO-EL ALGARROBAL</v>
          </cell>
          <cell r="K2105" t="str">
            <v>*8&lt;br&gt;BREÑA TORRES GRACIELA,*341&lt;br&gt;INFANTE QUISPE, CESAR ANIBAL,*310&lt;br&gt;ROSALES GONZALES LUIS ALBERTO,*179&lt;br&gt;ZEGARRA ANCAJIMA, ANA SOFIA</v>
          </cell>
          <cell r="L2105" t="str">
            <v>APROBADO&lt;br/&gt;NOTIFICADO A LA EMPRESA</v>
          </cell>
          <cell r="O2105">
            <v>1000000</v>
          </cell>
          <cell r="P2105" t="str">
            <v>USD</v>
          </cell>
        </row>
        <row r="2106">
          <cell r="A2106">
            <v>2504204</v>
          </cell>
          <cell r="B2106">
            <v>5716</v>
          </cell>
          <cell r="C2106" t="str">
            <v>DIA</v>
          </cell>
          <cell r="D2106">
            <v>42164</v>
          </cell>
          <cell r="E2106">
            <v>2015</v>
          </cell>
          <cell r="F2106">
            <v>6</v>
          </cell>
          <cell r="G2106" t="str">
            <v>COMPAÑIA MINERA ZAHENA S.A.C.</v>
          </cell>
          <cell r="H2106" t="str">
            <v>ARIKEPAY</v>
          </cell>
          <cell r="I2106" t="str">
            <v>ARIKEPAY</v>
          </cell>
          <cell r="J2106" t="str">
            <v>*040702&lt;br&gt;AREQUIPA-ISLAY-COCACHACRA</v>
          </cell>
          <cell r="K2106" t="str">
            <v>*8&lt;br&gt;BREÑA TORRES GRACIELA,*341&lt;br&gt;INFANTE QUISPE, CESAR ANIBAL,*310&lt;br&gt;ROSALES GONZALES LUIS ALBERTO,*293&lt;br&gt;LIÑAN PAREDES, EDUARDO (APOYO),*275&lt;br&gt;ALVARDO BARRENECHEA, MARKO</v>
          </cell>
          <cell r="L2106" t="str">
            <v>APROBADO&lt;br/&gt;NOTIFICADO A LA EMPRESA</v>
          </cell>
          <cell r="O2106">
            <v>800000</v>
          </cell>
          <cell r="P2106" t="str">
            <v>USD</v>
          </cell>
        </row>
        <row r="2107">
          <cell r="A2107">
            <v>2531082</v>
          </cell>
          <cell r="B2107">
            <v>5785</v>
          </cell>
          <cell r="C2107" t="str">
            <v>DIA</v>
          </cell>
          <cell r="D2107">
            <v>42249</v>
          </cell>
          <cell r="E2107">
            <v>2015</v>
          </cell>
          <cell r="F2107">
            <v>9</v>
          </cell>
          <cell r="G2107" t="str">
            <v>COMPAÑIA MINERA ZAHENA S.A.C.</v>
          </cell>
          <cell r="H2107" t="str">
            <v>PUITE</v>
          </cell>
          <cell r="I2107" t="str">
            <v>PUITE</v>
          </cell>
          <cell r="J2107" t="str">
            <v>*180302&lt;br&gt;MOQUEGUA-ILO-EL ALGARROBAL</v>
          </cell>
          <cell r="K2107" t="str">
            <v>*8&lt;br&gt;BREÑA TORRES GRACIELA,*344&lt;br&gt;LINAN PAREDES, EDUARDO SALOMON,*343&lt;br&gt;ALVARADO BARRENECHEA, MARKO,*341&lt;br&gt;INFANTE QUISPE, CESAR ANIBAL,*332&lt;br&gt;CANO VARGAS, SAMIR (APOYO),*310&lt;br&gt;ROSALES GONZALES LUIS ALBERTO,*25&lt;br&gt;PRADO VELASQUEZ ALFONSO</v>
          </cell>
          <cell r="L2107" t="str">
            <v>APROBADO&lt;br/&gt;NOTIFICADO A LA EMPRESA</v>
          </cell>
          <cell r="O2107">
            <v>700000</v>
          </cell>
          <cell r="P2107" t="str">
            <v>USD</v>
          </cell>
        </row>
        <row r="2108">
          <cell r="A2108">
            <v>2541033</v>
          </cell>
          <cell r="B2108">
            <v>5900</v>
          </cell>
          <cell r="C2108" t="str">
            <v>DIA</v>
          </cell>
          <cell r="D2108">
            <v>42282</v>
          </cell>
          <cell r="E2108">
            <v>2015</v>
          </cell>
          <cell r="F2108">
            <v>10</v>
          </cell>
          <cell r="G2108" t="str">
            <v>COMPAÑIA MINERA ZAHENA S.A.C.</v>
          </cell>
          <cell r="H2108" t="str">
            <v>CARDONAL</v>
          </cell>
          <cell r="I2108" t="str">
            <v>CARDONAL</v>
          </cell>
          <cell r="J2108" t="str">
            <v>*180301&lt;br&gt;MOQUEGUA-ILO-ILO,*180302&lt;br&gt;MOQUEGUA-ILO-EL ALGARROBAL</v>
          </cell>
          <cell r="K2108" t="str">
            <v>*8&lt;br&gt;BREÑA TORRES GRACIELA,*343&lt;br&gt;ALVARADO BARRENECHEA, MARKO,*341&lt;br&gt;INFANTE QUISPE, CESAR ANIBAL,*332&lt;br&gt;CANO VARGAS, SAMIR (APOYO),*310&lt;br&gt;ROSALES GONZALES LUIS ALBERTO</v>
          </cell>
          <cell r="L2108" t="str">
            <v>APROBADO&lt;br/&gt;NOTIFICADO A LA EMPRESA</v>
          </cell>
          <cell r="O2108">
            <v>700000</v>
          </cell>
          <cell r="P2108" t="str">
            <v>USD</v>
          </cell>
        </row>
        <row r="2109">
          <cell r="A2109">
            <v>2752096</v>
          </cell>
          <cell r="B2109">
            <v>7248</v>
          </cell>
          <cell r="C2109" t="str">
            <v>DIA</v>
          </cell>
          <cell r="D2109">
            <v>43032</v>
          </cell>
          <cell r="E2109">
            <v>2017</v>
          </cell>
          <cell r="F2109">
            <v>10</v>
          </cell>
          <cell r="G2109" t="str">
            <v>COMPAÑIA MINERA ZAHENA S.A.C.</v>
          </cell>
          <cell r="H2109" t="str">
            <v>FUNDICIÓN</v>
          </cell>
          <cell r="I2109" t="str">
            <v>FUNDICIÓN</v>
          </cell>
          <cell r="J2109" t="str">
            <v>*180303&lt;br&gt;MOQUEGUA-ILO-PACOCHA</v>
          </cell>
          <cell r="K2109" t="str">
            <v>*25&lt;br&gt;PRADO VELASQUEZ ALFONSO,*550&lt;br&gt;PEREZ LEON, LUZMILA (APOYO),*518&lt;br&gt;CHUQUIMANTARI ARTEAGA RUDDY ANDRE (APOYO),*509&lt;br&gt;CRUZ LEDESMA, DEISY ROSALIA,*310&lt;br&gt;ROSALES GONZALES LUIS ALBERTO</v>
          </cell>
          <cell r="L2109" t="str">
            <v>APROBADO&lt;br/&gt;NOTIFICADO A LA EMPRESA</v>
          </cell>
          <cell r="O2109">
            <v>830000</v>
          </cell>
          <cell r="P2109" t="str">
            <v>USD</v>
          </cell>
        </row>
        <row r="2110">
          <cell r="A2110">
            <v>2798398</v>
          </cell>
          <cell r="B2110">
            <v>7294</v>
          </cell>
          <cell r="C2110" t="str">
            <v>DIA</v>
          </cell>
          <cell r="D2110">
            <v>43183</v>
          </cell>
          <cell r="E2110">
            <v>2018</v>
          </cell>
          <cell r="F2110">
            <v>3</v>
          </cell>
          <cell r="G2110" t="str">
            <v>COMPAÑIA MINERA ZAHENA S.A.C.</v>
          </cell>
          <cell r="H2110" t="str">
            <v>MONTONEROS</v>
          </cell>
          <cell r="I2110" t="str">
            <v>MONTONEROS</v>
          </cell>
          <cell r="J2110" t="str">
            <v>*040125&lt;br&gt;AREQUIPA-AREQUIPA-VITOR,*040704&lt;br&gt;AREQUIPA-ISLAY-ISLAY</v>
          </cell>
          <cell r="K2110" t="str">
            <v>*509&lt;br&gt;CRUZ LEDESMA, DEISY ROSALIA,*570&lt;br&gt;PEREZ BALDEON KAREN GRACIELA,*550&lt;br&gt;PEREZ LEON, LUZMILA (APOYO),*518&lt;br&gt;CHUQUIMANTARI ARTEAGA RUDDY ANDRE (APOYO)</v>
          </cell>
          <cell r="L2110" t="str">
            <v>DESISTIDO&lt;br/&gt;NOTIFICADO A LA EMPRESA</v>
          </cell>
          <cell r="M2110" t="str">
            <v>ResDirec-0063-2018/MEM-DGAAM</v>
          </cell>
          <cell r="N2110" t="str">
            <v>03/04/2018</v>
          </cell>
          <cell r="O2110">
            <v>800000</v>
          </cell>
          <cell r="P2110" t="str">
            <v>USD</v>
          </cell>
        </row>
        <row r="2111">
          <cell r="A2111">
            <v>2806591</v>
          </cell>
          <cell r="B2111">
            <v>7553</v>
          </cell>
          <cell r="C2111" t="str">
            <v>DIA</v>
          </cell>
          <cell r="D2111">
            <v>43213</v>
          </cell>
          <cell r="E2111">
            <v>2018</v>
          </cell>
          <cell r="F2111">
            <v>4</v>
          </cell>
          <cell r="G2111" t="str">
            <v>COMPAÑIA MINERA ZAHENA S.A.C.</v>
          </cell>
          <cell r="H2111" t="str">
            <v>MONTONEROS</v>
          </cell>
          <cell r="I2111" t="str">
            <v>MONTONEROS</v>
          </cell>
          <cell r="J2111" t="str">
            <v>*040125&lt;br&gt;AREQUIPA-AREQUIPA-VITOR,*040704&lt;br&gt;AREQUIPA-ISLAY-ISLAY</v>
          </cell>
          <cell r="K2111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111" t="str">
            <v>EN TRÁMITE (NO ASIGNADO)</v>
          </cell>
          <cell r="O2111">
            <v>800000</v>
          </cell>
          <cell r="P2111" t="str">
            <v>USD</v>
          </cell>
        </row>
        <row r="2112">
          <cell r="A2112">
            <v>3055341</v>
          </cell>
          <cell r="B2112">
            <v>8098</v>
          </cell>
          <cell r="C2112" t="str">
            <v>DIA</v>
          </cell>
          <cell r="D2112">
            <v>44039</v>
          </cell>
          <cell r="E2112">
            <v>2020</v>
          </cell>
          <cell r="F2112">
            <v>7</v>
          </cell>
          <cell r="G2112" t="str">
            <v>COMPAÑIA MINERA ZAHENA S.A.C.</v>
          </cell>
          <cell r="H2112" t="str">
            <v>CANDADO</v>
          </cell>
          <cell r="I2112" t="str">
            <v>CANDADO</v>
          </cell>
          <cell r="J2112" t="str">
            <v>*040701&lt;br&gt;AREQUIPA-ISLAY-MOLLENDO,*040702&lt;br&gt;AREQUIPA-ISLAY-COCACHACRA</v>
          </cell>
          <cell r="K2112" t="str">
            <v>*617&lt;br&gt;QUISPE CLEMENTE, KARLA BRIGHITT,*696&lt;br&gt;RAMOS MEDINA ANDREA PAMELA (ASISTENTE),*670&lt;br&gt;QUISPE HUAMAN JORGE LUIS,*669&lt;br&gt;PARAVECINO SANTIAGO MARILU,*649&lt;br&gt;BOTTGER GAMARRA JOYCE CAROL,*618&lt;br&gt;BERROSPI GALINDO ROSA CATHERINE</v>
          </cell>
          <cell r="L2112" t="str">
            <v>EVALUACIÓN</v>
          </cell>
          <cell r="O2112">
            <v>1233500</v>
          </cell>
          <cell r="P2112" t="str">
            <v>USD</v>
          </cell>
        </row>
        <row r="2113">
          <cell r="A2113">
            <v>2378321</v>
          </cell>
          <cell r="B2113">
            <v>2927</v>
          </cell>
          <cell r="C2113" t="str">
            <v>ITS</v>
          </cell>
          <cell r="D2113">
            <v>41724</v>
          </cell>
          <cell r="E2113">
            <v>2014</v>
          </cell>
          <cell r="F2113">
            <v>3</v>
          </cell>
          <cell r="G2113" t="str">
            <v>COMPAÑIA MINERA ZAHENA S.A.C.</v>
          </cell>
          <cell r="H2113" t="str">
            <v>ILO NORTE</v>
          </cell>
          <cell r="I2113" t="str">
            <v xml:space="preserve">ILO NORTE II ETAPA </v>
          </cell>
          <cell r="J2113" t="str">
            <v>*180303&lt;br&gt;MOQUEGUA-ILO-PACOCHA,*180101&lt;br&gt;MOQUEGUA-MARISCAL NIETO-MOQUEGUA</v>
          </cell>
          <cell r="K2113" t="str">
            <v>*8&lt;br&gt;BREÑA TORRES GRACIELA,*279&lt;br&gt;CRUZ LEDESMA, DEISY,*179&lt;br&gt;ZEGARRA ANCAJIMA, ANA SOFIA</v>
          </cell>
          <cell r="L2113" t="str">
            <v>CONFORME&lt;br/&gt;NOTIFICADO A LA EMPRESA</v>
          </cell>
          <cell r="M2113" t="str">
            <v>ResDirec-0184-2014/MEM-DGAAM</v>
          </cell>
          <cell r="N2113" t="str">
            <v>21/04/2014</v>
          </cell>
          <cell r="O2113">
            <v>250000</v>
          </cell>
        </row>
        <row r="2114">
          <cell r="A2114">
            <v>2391938</v>
          </cell>
          <cell r="B2114">
            <v>3123</v>
          </cell>
          <cell r="C2114" t="str">
            <v>ITS</v>
          </cell>
          <cell r="D2114">
            <v>41771</v>
          </cell>
          <cell r="E2114">
            <v>2014</v>
          </cell>
          <cell r="F2114">
            <v>5</v>
          </cell>
          <cell r="G2114" t="str">
            <v>COMPAÑIA MINERA ZAHENA S.A.C.</v>
          </cell>
          <cell r="H2114" t="str">
            <v>SAMI.</v>
          </cell>
          <cell r="I2114" t="str">
            <v>SAMI</v>
          </cell>
          <cell r="J2114" t="str">
            <v>*180303&lt;br&gt;MOQUEGUA-ILO-PACOCHA</v>
          </cell>
          <cell r="K2114" t="str">
            <v>*8&lt;br&gt;BREÑA TORRES GRACIELA,*279&lt;br&gt;CRUZ LEDESMA, DEISY,*251&lt;br&gt;INFANTE QUISPE, CESAR ANIBAL,*179&lt;br&gt;ZEGARRA ANCAJIMA, ANA SOFIA,*148&lt;br&gt;ROSALES GONZALES,LUIS</v>
          </cell>
          <cell r="L2114" t="str">
            <v>CONFORME&lt;br/&gt;NOTIFICADO A LA EMPRESA</v>
          </cell>
          <cell r="M2114" t="str">
            <v>ResDirec-0261-2014/MEM-DGAAM</v>
          </cell>
          <cell r="N2114" t="str">
            <v>02/06/2014</v>
          </cell>
          <cell r="O2114">
            <v>250000</v>
          </cell>
        </row>
        <row r="2115">
          <cell r="A2115">
            <v>2405615</v>
          </cell>
          <cell r="B2115">
            <v>3162</v>
          </cell>
          <cell r="C2115" t="str">
            <v>ITS</v>
          </cell>
          <cell r="D2115">
            <v>41820</v>
          </cell>
          <cell r="E2115">
            <v>2014</v>
          </cell>
          <cell r="F2115">
            <v>6</v>
          </cell>
          <cell r="G2115" t="str">
            <v>COMPAÑIA MINERA ZAHENA S.A.C.</v>
          </cell>
          <cell r="H2115" t="str">
            <v>MALOO</v>
          </cell>
          <cell r="I2115" t="str">
            <v>MALOO</v>
          </cell>
          <cell r="J2115" t="str">
            <v>*180101&lt;br&gt;MOQUEGUA-MARISCAL NIETO-MOQUEGUA</v>
          </cell>
          <cell r="K2115" t="str">
            <v>*8&lt;br&gt;BREÑA TORRES GRACIELA,*279&lt;br&gt;CRUZ LEDESMA, DEISY,*251&lt;br&gt;INFANTE QUISPE, CESAR ANIBAL,*179&lt;br&gt;ZEGARRA ANCAJIMA, ANA SOFIA</v>
          </cell>
          <cell r="L2115" t="str">
            <v>CONFORME&lt;br/&gt;NOTIFICADO A LA EMPRESA</v>
          </cell>
          <cell r="M2115" t="str">
            <v>ResDirec-0381-2014/MEM-DGAAM</v>
          </cell>
          <cell r="N2115" t="str">
            <v>25/07/2014</v>
          </cell>
          <cell r="O2115">
            <v>500000</v>
          </cell>
        </row>
        <row r="2116">
          <cell r="A2116">
            <v>2435009</v>
          </cell>
          <cell r="B2116">
            <v>5456</v>
          </cell>
          <cell r="C2116" t="str">
            <v>ITS</v>
          </cell>
          <cell r="D2116">
            <v>41911</v>
          </cell>
          <cell r="E2116">
            <v>2014</v>
          </cell>
          <cell r="F2116">
            <v>9</v>
          </cell>
          <cell r="G2116" t="str">
            <v>COMPAÑIA MINERA ZAHENA S.A.C.</v>
          </cell>
          <cell r="H2116" t="str">
            <v>ILO NORTE</v>
          </cell>
          <cell r="I2116" t="str">
            <v xml:space="preserve">ILO NORTE II ETAPA </v>
          </cell>
          <cell r="J2116" t="str">
            <v>*180303&lt;br&gt;MOQUEGUA-ILO-PACOCHA,*180101&lt;br&gt;MOQUEGUA-MARISCAL NIETO-MOQUEGUA</v>
          </cell>
          <cell r="K2116" t="str">
            <v>*8&lt;br&gt;BREÑA TORRES GRACIELA,*251&lt;br&gt;INFANTE QUISPE, CESAR ANIBAL,*148&lt;br&gt;ROSALES GONZALES,LUIS</v>
          </cell>
          <cell r="L2116" t="str">
            <v>CONFORME&lt;br/&gt;NOTIFICADO A LA EMPRESA</v>
          </cell>
          <cell r="M2116" t="str">
            <v>ResDirec-0521-2014/MEM-DGAAM</v>
          </cell>
          <cell r="N2116" t="str">
            <v>15/10/2014</v>
          </cell>
          <cell r="O2116">
            <v>300000</v>
          </cell>
        </row>
        <row r="2117">
          <cell r="A2117">
            <v>2474010</v>
          </cell>
          <cell r="B2117">
            <v>5709</v>
          </cell>
          <cell r="C2117" t="str">
            <v>ITS</v>
          </cell>
          <cell r="D2117">
            <v>42051</v>
          </cell>
          <cell r="E2117">
            <v>2015</v>
          </cell>
          <cell r="F2117">
            <v>2</v>
          </cell>
          <cell r="G2117" t="str">
            <v>COMPAÑIA MINERA ZAHENA S.A.C.</v>
          </cell>
          <cell r="H2117" t="str">
            <v>SAMI.</v>
          </cell>
          <cell r="I2117" t="str">
            <v>SAMI</v>
          </cell>
          <cell r="J2117" t="str">
            <v>*180303&lt;br&gt;MOQUEGUA-ILO-PACOCHA,*180101&lt;br&gt;MOQUEGUA-MARISCAL NIETO-MOQUEGUA</v>
          </cell>
          <cell r="K2117" t="str">
            <v>*8&lt;br&gt;BREÑA TORRES GRACIELA,*279&lt;br&gt;CRUZ LEDESMA, DEISY,*251&lt;br&gt;INFANTE QUISPE, CESAR ANIBAL,*179&lt;br&gt;ZEGARRA ANCAJIMA, ANA SOFIA</v>
          </cell>
          <cell r="L2117" t="str">
            <v>CONFORME&lt;br/&gt;NOTIFICADO A LA EMPRESA</v>
          </cell>
          <cell r="M2117" t="str">
            <v>ResDirec-0137-2015/MEM-DGAAM</v>
          </cell>
          <cell r="N2117" t="str">
            <v>16/03/2015</v>
          </cell>
        </row>
        <row r="2118">
          <cell r="A2118">
            <v>2536858</v>
          </cell>
          <cell r="B2118">
            <v>5986</v>
          </cell>
          <cell r="C2118" t="str">
            <v>ITS</v>
          </cell>
          <cell r="D2118">
            <v>42265</v>
          </cell>
          <cell r="E2118">
            <v>2015</v>
          </cell>
          <cell r="F2118">
            <v>9</v>
          </cell>
          <cell r="G2118" t="str">
            <v>COMPAÑIA MINERA ZAHENA S.A.C.</v>
          </cell>
          <cell r="H2118" t="str">
            <v>ATASPACAS</v>
          </cell>
          <cell r="I2118" t="str">
            <v>ATASPACA</v>
          </cell>
          <cell r="J2118" t="str">
            <v>*230107&lt;br&gt;TACNA-TACNA-PALCA,*230106&lt;br&gt;TACNA-TACNA-PACHIA</v>
          </cell>
          <cell r="K2118" t="str">
            <v>*8&lt;br&gt;BREÑA TORRES GRACIELA,*343&lt;br&gt;ALVARADO BARRENECHEA, MARKO,*341&lt;br&gt;INFANTE QUISPE, CESAR ANIBAL,*332&lt;br&gt;CANO VARGAS, SAMIR (APOYO),*310&lt;br&gt;ROSALES GONZALES LUIS ALBERTO,*284&lt;br&gt;LINARES ALVARADO, JOSE LUIS,*25&lt;br&gt;PRADO VELASQUEZ ALFONSO</v>
          </cell>
          <cell r="L2118" t="str">
            <v>CONFORME&lt;br/&gt;NOTIFICADO A LA EMPRESA</v>
          </cell>
          <cell r="M2118" t="str">
            <v>ResDirec-0413-2015/MEM-DGAAM</v>
          </cell>
          <cell r="N2118" t="str">
            <v>28/10/2015</v>
          </cell>
          <cell r="O2118">
            <v>100000</v>
          </cell>
        </row>
        <row r="2119">
          <cell r="A2119">
            <v>2549327</v>
          </cell>
          <cell r="B2119">
            <v>6059</v>
          </cell>
          <cell r="C2119" t="str">
            <v>ITS</v>
          </cell>
          <cell r="D2119">
            <v>42312</v>
          </cell>
          <cell r="E2119">
            <v>2015</v>
          </cell>
          <cell r="F2119">
            <v>11</v>
          </cell>
          <cell r="G2119" t="str">
            <v>COMPAÑIA MINERA ZAHENA S.A.C.</v>
          </cell>
          <cell r="H2119" t="str">
            <v>ILO ESTE</v>
          </cell>
          <cell r="I2119" t="str">
            <v>ILO ESTE - PRIMERA MODIFICATORIA</v>
          </cell>
          <cell r="J2119" t="str">
            <v>*180302&lt;br&gt;MOQUEGUA-ILO-EL ALGARROBAL</v>
          </cell>
          <cell r="K2119" t="str">
            <v>*8&lt;br&gt;BREÑA TORRES GRACIELA,*343&lt;br&gt;ALVARADO BARRENECHEA, MARKO,*341&lt;br&gt;INFANTE QUISPE, CESAR ANIBAL,*332&lt;br&gt;CANO VARGAS, SAMIR (APOYO),*310&lt;br&gt;ROSALES GONZALES LUIS ALBERTO</v>
          </cell>
          <cell r="L2119" t="str">
            <v>CONFORME&lt;br/&gt;NOTIFICADO A LA EMPRESA</v>
          </cell>
          <cell r="M2119" t="str">
            <v>ResDirec-0458-2015/MEM-DGAAM</v>
          </cell>
          <cell r="N2119" t="str">
            <v>27/11/2015</v>
          </cell>
          <cell r="O2119">
            <v>1000000</v>
          </cell>
        </row>
        <row r="2120">
          <cell r="A2120">
            <v>2558879</v>
          </cell>
          <cell r="B2120">
            <v>6094</v>
          </cell>
          <cell r="C2120" t="str">
            <v>ITS</v>
          </cell>
          <cell r="D2120">
            <v>42346</v>
          </cell>
          <cell r="E2120">
            <v>2015</v>
          </cell>
          <cell r="F2120">
            <v>12</v>
          </cell>
          <cell r="G2120" t="str">
            <v>COMPAÑIA MINERA ZAHENA S.A.C.</v>
          </cell>
          <cell r="H2120" t="str">
            <v>ATASPACAS</v>
          </cell>
          <cell r="I2120" t="str">
            <v>ATASPACA</v>
          </cell>
          <cell r="J2120" t="str">
            <v>*230107&lt;br&gt;TACNA-TACNA-PALCA,*230106&lt;br&gt;TACNA-TACNA-PACHIA</v>
          </cell>
          <cell r="K2120" t="str">
            <v>*8&lt;br&gt;BREÑA TORRES GRACIELA,*341&lt;br&gt;INFANTE QUISPE, CESAR ANIBAL,*332&lt;br&gt;CANO VARGAS, SAMIR (APOYO),*310&lt;br&gt;ROSALES GONZALES LUIS ALBERTO</v>
          </cell>
          <cell r="L2120" t="str">
            <v>CONFORME&lt;br/&gt;NOTIFICADO A LA EMPRESA</v>
          </cell>
          <cell r="M2120" t="str">
            <v>ResDirec-0003-2016/MEM-DGAAM</v>
          </cell>
          <cell r="N2120" t="str">
            <v>08/01/2016</v>
          </cell>
          <cell r="O2120">
            <v>800000</v>
          </cell>
        </row>
        <row r="2121">
          <cell r="A2121">
            <v>2605025</v>
          </cell>
          <cell r="B2121">
            <v>6265</v>
          </cell>
          <cell r="C2121" t="str">
            <v>ITS</v>
          </cell>
          <cell r="D2121">
            <v>42506</v>
          </cell>
          <cell r="E2121">
            <v>2016</v>
          </cell>
          <cell r="F2121">
            <v>5</v>
          </cell>
          <cell r="G2121" t="str">
            <v>COMPAÑIA MINERA ZAHENA S.A.C.</v>
          </cell>
          <cell r="H2121" t="str">
            <v>PUITE</v>
          </cell>
          <cell r="I2121" t="str">
            <v>PUITE</v>
          </cell>
          <cell r="J2121" t="str">
            <v>*180302&lt;br&gt;MOQUEGUA-ILO-EL ALGARROBAL</v>
          </cell>
          <cell r="K2121" t="str">
            <v>*310&lt;br&gt;ROSALES GONZALES LUIS ALBERTO,*341&lt;br&gt;INFANTE QUISPE, CESAR ANIBAL,*332&lt;br&gt;CANO VARGAS, SAMIR (APOYO)</v>
          </cell>
          <cell r="L2121" t="str">
            <v>NO CONFORME&lt;br/&gt;NOTIFICADO A LA EMPRESA</v>
          </cell>
          <cell r="M2121" t="str">
            <v>ResDirec-0197-2016/MEM-DGAAM</v>
          </cell>
          <cell r="N2121" t="str">
            <v>22/06/2016</v>
          </cell>
        </row>
        <row r="2122">
          <cell r="A2122">
            <v>2670840</v>
          </cell>
          <cell r="B2122">
            <v>6451</v>
          </cell>
          <cell r="C2122" t="str">
            <v>ITS</v>
          </cell>
          <cell r="D2122">
            <v>42744</v>
          </cell>
          <cell r="E2122">
            <v>2017</v>
          </cell>
          <cell r="F2122">
            <v>1</v>
          </cell>
          <cell r="G2122" t="str">
            <v>COMPAÑIA MINERA ZAHENA S.A.C.</v>
          </cell>
          <cell r="H2122" t="str">
            <v>ARIKEPAY</v>
          </cell>
          <cell r="I2122" t="str">
            <v>ARIKEPAY</v>
          </cell>
          <cell r="J2122" t="str">
            <v>*040702&lt;br&gt;AREQUIPA-ISLAY-COCACHACRA</v>
          </cell>
          <cell r="K2122" t="str">
            <v>*25&lt;br&gt;PRADO VELASQUEZ ALFONSO,*310&lt;br&gt;ROSALES GONZALES LUIS ALBERTO,*164&lt;br&gt;TREJO PANTOJA CYNTHIA</v>
          </cell>
          <cell r="L2122" t="str">
            <v>CONFORME&lt;br/&gt;NOTIFICADO A LA EMPRESA</v>
          </cell>
          <cell r="M2122" t="str">
            <v>ResDirec-0050-2017/MEM-DGAAM</v>
          </cell>
          <cell r="N2122" t="str">
            <v>20/02/2017</v>
          </cell>
          <cell r="O2122">
            <v>800000</v>
          </cell>
        </row>
        <row r="2123">
          <cell r="A2123">
            <v>2910010</v>
          </cell>
          <cell r="B2123">
            <v>7155</v>
          </cell>
          <cell r="C2123" t="str">
            <v>ITS</v>
          </cell>
          <cell r="D2123">
            <v>43542</v>
          </cell>
          <cell r="E2123">
            <v>2019</v>
          </cell>
          <cell r="F2123">
            <v>3</v>
          </cell>
          <cell r="G2123" t="str">
            <v>COMPAÑIA MINERA ZAHENA S.A.C.</v>
          </cell>
          <cell r="H2123" t="str">
            <v>MONTONEROS</v>
          </cell>
          <cell r="I2123" t="str">
            <v>MONTONEROS</v>
          </cell>
          <cell r="J2123" t="str">
            <v>*040704&lt;br&gt;AREQUIPA-ISLAY-ISLAY,*040125&lt;br&gt;AREQUIPA-AREQUIPA-VITOR</v>
          </cell>
          <cell r="K2123" t="str">
            <v>*599&lt;br&gt;CHUQUIMANTARI ARTEAGA,RUDDY ANDRE,*635&lt;br&gt;LEON SAAVEDRA SEBASTIAN,*610&lt;br&gt;FARFAN REYES MIRIAM ELIZABETH</v>
          </cell>
          <cell r="L2123" t="str">
            <v>CONFORME&lt;br/&gt;NOTIFICADO A LA EMPRESA</v>
          </cell>
          <cell r="M2123" t="str">
            <v>ResDirec-0074-2019/MEM-DGAAM</v>
          </cell>
          <cell r="N2123" t="str">
            <v>23/05/2019</v>
          </cell>
          <cell r="O2123">
            <v>160000</v>
          </cell>
        </row>
        <row r="2124">
          <cell r="A2124">
            <v>19999</v>
          </cell>
          <cell r="B2124">
            <v>4275</v>
          </cell>
          <cell r="C2124" t="str">
            <v>EIA</v>
          </cell>
          <cell r="D2124">
            <v>34724</v>
          </cell>
          <cell r="E2124">
            <v>1995</v>
          </cell>
          <cell r="F2124">
            <v>1</v>
          </cell>
          <cell r="G2124" t="str">
            <v>COMPAÑIA MINERA ZORRO PLATEADO S.A.</v>
          </cell>
          <cell r="H2124" t="str">
            <v>PLANTA LLIPATA</v>
          </cell>
          <cell r="I2124" t="str">
            <v>CONCESION DE BENEFICIO</v>
          </cell>
          <cell r="J2124" t="str">
            <v>*110402&lt;br&gt;ICA-PALPA-LLIPATA</v>
          </cell>
          <cell r="K2124" t="str">
            <v>*29&lt;br&gt;ARCHIVO</v>
          </cell>
          <cell r="L2124" t="str">
            <v>APROBADO</v>
          </cell>
          <cell r="P2124" t="str">
            <v>USD</v>
          </cell>
        </row>
        <row r="2125">
          <cell r="A2125">
            <v>2195221</v>
          </cell>
          <cell r="B2125">
            <v>3003</v>
          </cell>
          <cell r="C2125" t="str">
            <v>DIA</v>
          </cell>
          <cell r="D2125">
            <v>41064</v>
          </cell>
          <cell r="E2125">
            <v>2012</v>
          </cell>
          <cell r="F2125">
            <v>6</v>
          </cell>
          <cell r="G2125" t="str">
            <v>COMPAÑIA MINERSA S.A.C.</v>
          </cell>
          <cell r="H2125" t="str">
            <v>VANNEDIT</v>
          </cell>
          <cell r="I2125" t="str">
            <v xml:space="preserve"> VANNEDIT</v>
          </cell>
          <cell r="J2125" t="str">
            <v>*040305&lt;br&gt;AREQUIPA-CARAVELI-BELLA UNION</v>
          </cell>
          <cell r="K2125" t="str">
            <v>*8&lt;br&gt;BREÑA TORRES GRACIELA,*310&lt;br&gt;ROSALES GONZALES LUIS ALBERTO,*179&lt;br&gt;ZEGARRA ANCAJIMA, ANA SOFIA</v>
          </cell>
          <cell r="L2125" t="str">
            <v>NO PRESENTADO&lt;br/&gt;NOTIFICADO A LA EMPRESA</v>
          </cell>
          <cell r="M2125" t="str">
            <v>ResDirec-0191-2012/MEM-AAM</v>
          </cell>
          <cell r="N2125" t="str">
            <v>12/06/2012</v>
          </cell>
          <cell r="O2125">
            <v>5000000</v>
          </cell>
          <cell r="P2125" t="str">
            <v>USD</v>
          </cell>
        </row>
        <row r="2126">
          <cell r="A2126">
            <v>1264282</v>
          </cell>
          <cell r="B2126">
            <v>4461</v>
          </cell>
          <cell r="C2126" t="str">
            <v>EIA</v>
          </cell>
          <cell r="D2126">
            <v>36514</v>
          </cell>
          <cell r="E2126">
            <v>1999</v>
          </cell>
          <cell r="F2126">
            <v>12</v>
          </cell>
          <cell r="G2126" t="str">
            <v>COMPAÑIA NACIONAL DE MARMOLES S.A.</v>
          </cell>
          <cell r="H2126" t="str">
            <v>FLOR DE NIEVE Nº 2</v>
          </cell>
          <cell r="I2126" t="str">
            <v>PRODUCCION DE MINERALES NO METALICOS DE CALIZA NEGRA</v>
          </cell>
          <cell r="J2126" t="str">
            <v>*150119&lt;br&gt;LIMA-LIMA-LURIN</v>
          </cell>
          <cell r="K2126" t="str">
            <v>*1&lt;br&gt;ACEVEDO FERNANDEZ ELIAS</v>
          </cell>
          <cell r="L2126" t="str">
            <v>ABANDONO</v>
          </cell>
          <cell r="P2126" t="str">
            <v>USD</v>
          </cell>
        </row>
        <row r="2127">
          <cell r="A2127">
            <v>2789745</v>
          </cell>
          <cell r="B2127">
            <v>7486</v>
          </cell>
          <cell r="C2127" t="str">
            <v>DIA</v>
          </cell>
          <cell r="D2127">
            <v>43154</v>
          </cell>
          <cell r="E2127">
            <v>2018</v>
          </cell>
          <cell r="F2127">
            <v>2</v>
          </cell>
          <cell r="G2127" t="str">
            <v>COMPAÑIA TUMIPAMPA S.A.C.</v>
          </cell>
          <cell r="H2127" t="str">
            <v>TUMIPAMPA</v>
          </cell>
          <cell r="I2127" t="str">
            <v>PROYECTO DE EXPLORACIÓN TUMIPAMPA SUR</v>
          </cell>
          <cell r="J2127" t="str">
            <v>*030103&lt;br&gt;APURIMAC-ABANCAY-CIRCA,*030302&lt;br&gt;APURIMAC-ANTABAMBA-EL ORO</v>
          </cell>
          <cell r="K212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127" t="str">
            <v>DESISTIDO&lt;br/&gt;NOTIFICADO A LA EMPRESA</v>
          </cell>
          <cell r="M2127" t="str">
            <v>ResDirec-0038-2018/MEM-DGAAM</v>
          </cell>
          <cell r="N2127" t="str">
            <v>02/03/2018</v>
          </cell>
          <cell r="O2127">
            <v>2000000</v>
          </cell>
          <cell r="P2127" t="str">
            <v>USD</v>
          </cell>
        </row>
        <row r="2128">
          <cell r="A2128">
            <v>2795112</v>
          </cell>
          <cell r="B2128">
            <v>7512</v>
          </cell>
          <cell r="C2128" t="str">
            <v>DIA</v>
          </cell>
          <cell r="D2128">
            <v>43171</v>
          </cell>
          <cell r="E2128">
            <v>2018</v>
          </cell>
          <cell r="F2128">
            <v>3</v>
          </cell>
          <cell r="G2128" t="str">
            <v>COMPAÑIA TUMIPAMPA S.A.C.</v>
          </cell>
          <cell r="H2128" t="str">
            <v>TUMIPAMPA</v>
          </cell>
          <cell r="I2128" t="str">
            <v>PROYECTO DE EXPLORACIÓN TUMIPAMPA SUR</v>
          </cell>
          <cell r="J2128" t="str">
            <v>*030103&lt;br&gt;APURIMAC-ABANCAY-CIRCA,*030302&lt;br&gt;APURIMAC-ANTABAMBA-EL ORO</v>
          </cell>
          <cell r="K2128" t="str">
            <v>*25&lt;br&gt;PRADO VELASQUEZ ALFONSO,*570&lt;br&gt;PEREZ BALDEON KAREN GRACIELA,*518&lt;br&gt;CHUQUIMANTARI ARTEAGA RUDDY ANDRE (APOYO),*509&lt;br&gt;CRUZ LEDESMA, DEISY ROSALIA</v>
          </cell>
          <cell r="L2128" t="str">
            <v>APROBADO&lt;br/&gt;NOTIFICADO A LA EMPRESA</v>
          </cell>
          <cell r="O2128">
            <v>2000000</v>
          </cell>
          <cell r="P2128" t="str">
            <v>USD</v>
          </cell>
        </row>
        <row r="2129">
          <cell r="A2129">
            <v>2178043</v>
          </cell>
          <cell r="B2129">
            <v>2931</v>
          </cell>
          <cell r="C2129" t="str">
            <v>EIAsd</v>
          </cell>
          <cell r="D2129">
            <v>40996</v>
          </cell>
          <cell r="E2129">
            <v>2012</v>
          </cell>
          <cell r="F2129">
            <v>3</v>
          </cell>
          <cell r="G2129" t="str">
            <v>COMPAÑIA TUMIPAMPA S.A.C.</v>
          </cell>
          <cell r="H2129" t="str">
            <v>TUMIPAMPA</v>
          </cell>
          <cell r="I2129" t="str">
            <v>PROYECTO DE EXPLORACION TUMIPAMPA</v>
          </cell>
          <cell r="J2129" t="str">
            <v>*030103&lt;br&gt;APURIMAC-ABANCAY-CIRCA</v>
          </cell>
          <cell r="K2129" t="str">
            <v>*28&lt;br&gt;VELIZ SOTO KRISTIAM,*295&lt;br&gt;DIAZ BERRIOS ABEL,*233&lt;br&gt;MESIAS CASTRO, JACKSON,*221&lt;br&gt;SANGA YAMPASI WILSON WILFREDO,*219&lt;br&gt;HUARINO CHURA LUIS ANTONIO,*186&lt;br&gt;LUCEN BUSTAMANTE MARIELENA,*158&lt;br&gt;SCOTTO ESPINOZA, CARLOS,*149&lt;br&gt;LESMA JARA ALFREDO (APOYO),*63&lt;br&gt;ATOCCSA GOMEZ ROSSANA (APOYO)</v>
          </cell>
          <cell r="L2129" t="str">
            <v>APROBADO&lt;br/&gt;NOTIFICADO A LA EMPRESA</v>
          </cell>
          <cell r="M2129" t="str">
            <v>ResDirec-0320-2012/MEM-AAM</v>
          </cell>
          <cell r="N2129" t="str">
            <v>28/09/2012</v>
          </cell>
          <cell r="O2129">
            <v>410560</v>
          </cell>
          <cell r="P2129" t="str">
            <v>USD</v>
          </cell>
        </row>
        <row r="2130">
          <cell r="A2130">
            <v>2375888</v>
          </cell>
          <cell r="B2130">
            <v>4153</v>
          </cell>
          <cell r="C2130" t="str">
            <v>EIAsd</v>
          </cell>
          <cell r="D2130">
            <v>41712</v>
          </cell>
          <cell r="E2130">
            <v>2014</v>
          </cell>
          <cell r="F2130">
            <v>3</v>
          </cell>
          <cell r="G2130" t="str">
            <v>COMPAÑIA TUMIPAMPA S.A.C.</v>
          </cell>
          <cell r="H2130" t="str">
            <v>TUMIPAMPA</v>
          </cell>
          <cell r="I2130" t="str">
            <v>MODIFICACIÓN DEL ESTUDIO DE IMPACTO AMBIENTAL SEMIDETALLADO DEL PROYECTO DE EXPLORACION TUMIPAMPA</v>
          </cell>
          <cell r="J2130" t="str">
            <v>*030103&lt;br&gt;APURIMAC-ABANCAY-CIRCA</v>
          </cell>
          <cell r="K2130" t="str">
            <v>*3&lt;br&gt;ALFARO LÓPEZ WUALTER,*313&lt;br&gt;LOPEZ FLORES, ROSSANA,*295&lt;br&gt;DIAZ BERRIOS ABEL,*280&lt;br&gt;MENDIOLAZA CABRERA, MARiA TERESA (APOYO),*279&lt;br&gt;CRUZ LEDESMA, DEISY,*277&lt;br&gt;PADILLA VILLAR, FERNANDO JORGE (APOYO),*233&lt;br&gt;MESIAS CASTRO, JACKSON,*221&lt;br&gt;SANGA YAMPASI WILSON WILFREDO,*219&lt;br&gt;HUARINO CHURA LUIS ANTONIO,*158&lt;br&gt;SCOTTO ESPINOZA, CARLOS,*128&lt;br&gt;ESTELA SILVA MELANIO</v>
          </cell>
          <cell r="L2130" t="str">
            <v>APROBADO&lt;br/&gt;NOTIFICADO A LA EMPRESA</v>
          </cell>
          <cell r="M2130" t="str">
            <v>ResDirec-0496-2014/MEM-DGAAM</v>
          </cell>
          <cell r="N2130" t="str">
            <v>01/10/2014</v>
          </cell>
          <cell r="O2130">
            <v>9200000</v>
          </cell>
          <cell r="P2130" t="str">
            <v>USD</v>
          </cell>
        </row>
        <row r="2131">
          <cell r="A2131">
            <v>1025910</v>
          </cell>
          <cell r="B2131">
            <v>4290</v>
          </cell>
          <cell r="C2131" t="str">
            <v>EIA</v>
          </cell>
          <cell r="D2131">
            <v>34926</v>
          </cell>
          <cell r="E2131">
            <v>1995</v>
          </cell>
          <cell r="F2131">
            <v>8</v>
          </cell>
          <cell r="G2131" t="str">
            <v>COMPLEJO MINERO INDUSTRIAL S.R.L.</v>
          </cell>
          <cell r="H2131" t="str">
            <v>PLANTA EL INKA</v>
          </cell>
          <cell r="I2131" t="str">
            <v>PLANTA DE BENEFICIO</v>
          </cell>
          <cell r="J2131" t="str">
            <v>*110305&lt;br&gt;ICA-NASCA-VISTA ALEGRE</v>
          </cell>
          <cell r="K2131" t="str">
            <v>*29&lt;br&gt;ARCHIVO</v>
          </cell>
          <cell r="L2131" t="str">
            <v>APROBADO</v>
          </cell>
          <cell r="P2131" t="str">
            <v>USD</v>
          </cell>
        </row>
        <row r="2132">
          <cell r="A2132">
            <v>1435220</v>
          </cell>
          <cell r="B2132">
            <v>956</v>
          </cell>
          <cell r="C2132" t="str">
            <v>DIA</v>
          </cell>
          <cell r="D2132">
            <v>37923</v>
          </cell>
          <cell r="E2132">
            <v>2003</v>
          </cell>
          <cell r="F2132">
            <v>10</v>
          </cell>
          <cell r="G2132" t="str">
            <v>COMUNIDAD AURIFERA RELAVE S.A.</v>
          </cell>
          <cell r="H2132" t="str">
            <v>FE Y ALEGRIA</v>
          </cell>
          <cell r="I2132" t="str">
            <v>MARIA 2000</v>
          </cell>
          <cell r="J2132" t="str">
            <v>*050705&lt;br&gt;AYACUCHO-PARINACOCHAS-PULLO</v>
          </cell>
          <cell r="K2132" t="str">
            <v>*1&lt;br&gt;ACEVEDO FERNANDEZ ELIAS</v>
          </cell>
          <cell r="L2132" t="str">
            <v>APROBADO</v>
          </cell>
          <cell r="P2132" t="str">
            <v>USD</v>
          </cell>
        </row>
        <row r="2133">
          <cell r="A2133">
            <v>1435223</v>
          </cell>
          <cell r="B2133">
            <v>957</v>
          </cell>
          <cell r="C2133" t="str">
            <v>DIA</v>
          </cell>
          <cell r="D2133">
            <v>37923</v>
          </cell>
          <cell r="E2133">
            <v>2003</v>
          </cell>
          <cell r="F2133">
            <v>10</v>
          </cell>
          <cell r="G2133" t="str">
            <v>COMUNIDAD AURIFERA RELAVE S.A.</v>
          </cell>
          <cell r="H2133" t="str">
            <v>FE Y ALEGRIA</v>
          </cell>
          <cell r="I2133" t="str">
            <v>ANNKATRIN</v>
          </cell>
          <cell r="J2133" t="str">
            <v>*050705&lt;br&gt;AYACUCHO-PARINACOCHAS-PULLO</v>
          </cell>
          <cell r="K2133" t="str">
            <v>*29&lt;br&gt;ARCHIVO</v>
          </cell>
          <cell r="L2133" t="str">
            <v>CONCLUIDO</v>
          </cell>
          <cell r="P2133" t="str">
            <v>USD</v>
          </cell>
        </row>
        <row r="2134">
          <cell r="A2134">
            <v>1235636</v>
          </cell>
          <cell r="B2134">
            <v>467</v>
          </cell>
          <cell r="C2134" t="str">
            <v>EIAsd</v>
          </cell>
          <cell r="D2134">
            <v>36315</v>
          </cell>
          <cell r="E2134">
            <v>1999</v>
          </cell>
          <cell r="F2134">
            <v>6</v>
          </cell>
          <cell r="G2134" t="str">
            <v>COMUNIDAD CAMPESINA DE UNTUCA</v>
          </cell>
          <cell r="H2134" t="str">
            <v>SAN MIGUEL DE UNTUCA</v>
          </cell>
          <cell r="I2134" t="str">
            <v>EXPLORACION</v>
          </cell>
          <cell r="J2134" t="str">
            <v>*211206&lt;br&gt;PUNO-SANDIA-QUIACA</v>
          </cell>
          <cell r="K2134" t="str">
            <v>*44&lt;br&gt;MEDINA FERNANDO</v>
          </cell>
          <cell r="L2134" t="str">
            <v>ABANDONO</v>
          </cell>
          <cell r="P2134" t="str">
            <v>USD</v>
          </cell>
        </row>
        <row r="2135">
          <cell r="A2135">
            <v>1338964</v>
          </cell>
          <cell r="B2135">
            <v>678</v>
          </cell>
          <cell r="C2135" t="str">
            <v>DIA</v>
          </cell>
          <cell r="D2135">
            <v>37180</v>
          </cell>
          <cell r="E2135">
            <v>2001</v>
          </cell>
          <cell r="F2135">
            <v>10</v>
          </cell>
          <cell r="G2135" t="str">
            <v>COMUNIDAD CAMPESINA SAN JOSE KARQUEQUE  -  HUANIPACA  - ABANCAY</v>
          </cell>
          <cell r="H2135" t="str">
            <v>SALINERAS CACHICUNCA</v>
          </cell>
          <cell r="I2135" t="str">
            <v>SALINERAS CACHICUNCA</v>
          </cell>
          <cell r="J2135" t="str">
            <v>*030105&lt;br&gt;APURIMAC-ABANCAY-HUANIPACA</v>
          </cell>
          <cell r="K2135" t="str">
            <v>*57&lt;br&gt;SUAREZ JUAN</v>
          </cell>
          <cell r="L2135" t="str">
            <v>APROBADO</v>
          </cell>
          <cell r="P2135" t="str">
            <v>USD</v>
          </cell>
        </row>
        <row r="2136">
          <cell r="A2136">
            <v>1425151</v>
          </cell>
          <cell r="B2136">
            <v>919</v>
          </cell>
          <cell r="C2136" t="str">
            <v>DIA</v>
          </cell>
          <cell r="D2136">
            <v>37854</v>
          </cell>
          <cell r="E2136">
            <v>2003</v>
          </cell>
          <cell r="F2136">
            <v>8</v>
          </cell>
          <cell r="G2136" t="str">
            <v>COMUNIDAD CAMPESINA SAN JOSE KARQUEQUE  -  HUANIPACA  - ABANCAY</v>
          </cell>
          <cell r="I2136" t="str">
            <v>SALINERAS CACHICUNCA (MODIFICACIÓN)</v>
          </cell>
          <cell r="J2136" t="str">
            <v>*030105&lt;br&gt;APURIMAC-ABANCAY-HUANIPACA</v>
          </cell>
          <cell r="K2136" t="str">
            <v>*57&lt;br&gt;SUAREZ JUAN</v>
          </cell>
          <cell r="L2136" t="str">
            <v>APROBADO</v>
          </cell>
          <cell r="P2136" t="str">
            <v>USD</v>
          </cell>
        </row>
        <row r="2137">
          <cell r="A2137">
            <v>1052944</v>
          </cell>
          <cell r="B2137">
            <v>4320</v>
          </cell>
          <cell r="C2137" t="str">
            <v>EIA</v>
          </cell>
          <cell r="D2137">
            <v>35144</v>
          </cell>
          <cell r="E2137">
            <v>1996</v>
          </cell>
          <cell r="F2137">
            <v>3</v>
          </cell>
          <cell r="G2137" t="str">
            <v>COMUNIDAD MINERA MOLLEHUACA S.A.</v>
          </cell>
          <cell r="H2137" t="str">
            <v>MOLLEHUACA I</v>
          </cell>
          <cell r="I2137" t="str">
            <v>PLANTA DE CIANURACION</v>
          </cell>
          <cell r="J2137" t="str">
            <v>*040309&lt;br&gt;AREQUIPA-CARAVELI-HUANUHUANU</v>
          </cell>
          <cell r="K2137" t="str">
            <v>*29&lt;br&gt;ARCHIVO</v>
          </cell>
          <cell r="L2137" t="str">
            <v>APROBADO</v>
          </cell>
          <cell r="P2137" t="str">
            <v>USD</v>
          </cell>
        </row>
        <row r="2138">
          <cell r="A2138">
            <v>1062523</v>
          </cell>
          <cell r="B2138">
            <v>4326</v>
          </cell>
          <cell r="C2138" t="str">
            <v>EIA</v>
          </cell>
          <cell r="D2138">
            <v>35180</v>
          </cell>
          <cell r="E2138">
            <v>1996</v>
          </cell>
          <cell r="F2138">
            <v>4</v>
          </cell>
          <cell r="G2138" t="str">
            <v>CONCENTRADORA DE MINERALES FORTUNA S.A.C.</v>
          </cell>
          <cell r="H2138" t="str">
            <v>TAMBORAQUE</v>
          </cell>
          <cell r="I2138" t="str">
            <v>AMPLIACION PLANTA DE BENEFICIO</v>
          </cell>
          <cell r="J2138" t="str">
            <v>*150722&lt;br&gt;LIMA-HUAROCHIRI-SAN MATEO</v>
          </cell>
          <cell r="K2138" t="str">
            <v>*29&lt;br&gt;ARCHIVO</v>
          </cell>
          <cell r="L2138" t="str">
            <v>APROBADO</v>
          </cell>
          <cell r="P2138" t="str">
            <v>USD</v>
          </cell>
        </row>
        <row r="2139">
          <cell r="A2139">
            <v>1372761</v>
          </cell>
          <cell r="B2139">
            <v>4578</v>
          </cell>
          <cell r="C2139" t="str">
            <v>EIA</v>
          </cell>
          <cell r="D2139">
            <v>37441</v>
          </cell>
          <cell r="E2139">
            <v>2002</v>
          </cell>
          <cell r="F2139">
            <v>7</v>
          </cell>
          <cell r="G2139" t="str">
            <v>CONCENTRADORA DE MINERALES FORTUNA S.A.C.</v>
          </cell>
          <cell r="H2139" t="str">
            <v>MAYOC</v>
          </cell>
          <cell r="I2139" t="str">
            <v xml:space="preserve">TRASLADO Y DISPOSICION FINAL DE RELAVES </v>
          </cell>
          <cell r="J2139" t="str">
            <v>*150722&lt;br&gt;LIMA-HUAROCHIRI-SAN MATEO</v>
          </cell>
          <cell r="K2139" t="str">
            <v>*1&lt;br&gt;ACEVEDO FERNANDEZ ELIAS</v>
          </cell>
          <cell r="L2139" t="str">
            <v>DESAPROBADO</v>
          </cell>
          <cell r="P2139" t="str">
            <v>USD</v>
          </cell>
        </row>
        <row r="2140">
          <cell r="A2140">
            <v>1376281</v>
          </cell>
          <cell r="B2140">
            <v>4580</v>
          </cell>
          <cell r="C2140" t="str">
            <v>EIA</v>
          </cell>
          <cell r="D2140">
            <v>37468</v>
          </cell>
          <cell r="E2140">
            <v>2002</v>
          </cell>
          <cell r="F2140">
            <v>7</v>
          </cell>
          <cell r="G2140" t="str">
            <v>CONCENTRADORA DE MINERALES FORTUNA S.A.C.</v>
          </cell>
          <cell r="H2140" t="str">
            <v>TAMBORAQUE</v>
          </cell>
          <cell r="I2140" t="str">
            <v xml:space="preserve">NUEVA CANCHA DE RELAVES DE ARURI </v>
          </cell>
          <cell r="J2140" t="str">
            <v>*150722&lt;br&gt;LIMA-HUAROCHIRI-SAN MATEO</v>
          </cell>
          <cell r="K2140" t="str">
            <v>*1&lt;br&gt;ACEVEDO FERNANDEZ ELIAS</v>
          </cell>
          <cell r="L2140" t="str">
            <v>DESAPROBADO</v>
          </cell>
          <cell r="P2140" t="str">
            <v>USD</v>
          </cell>
        </row>
        <row r="2141">
          <cell r="A2141">
            <v>1107182</v>
          </cell>
          <cell r="B2141">
            <v>4348</v>
          </cell>
          <cell r="C2141" t="str">
            <v>EIA</v>
          </cell>
          <cell r="D2141">
            <v>35461</v>
          </cell>
          <cell r="E2141">
            <v>1997</v>
          </cell>
          <cell r="F2141">
            <v>1</v>
          </cell>
          <cell r="G2141" t="str">
            <v>CONCENTRADORA METALURGICA SAN RAFAEL S.A.</v>
          </cell>
          <cell r="H2141" t="str">
            <v>DON FROYLAN</v>
          </cell>
          <cell r="I2141" t="str">
            <v>PLANTA DE BENEFICIO DE 150 TM/DIA</v>
          </cell>
          <cell r="J2141" t="str">
            <v>*020508&lt;br&gt;ANCASH-BOLOGNESI-HUALLANCA</v>
          </cell>
          <cell r="K2141" t="str">
            <v>*29&lt;br&gt;ARCHIVO</v>
          </cell>
          <cell r="L2141" t="str">
            <v>DESAPROBADO</v>
          </cell>
          <cell r="P2141" t="str">
            <v>USD</v>
          </cell>
        </row>
        <row r="2142">
          <cell r="A2142">
            <v>2111902</v>
          </cell>
          <cell r="B2142">
            <v>6497</v>
          </cell>
          <cell r="C2142" t="str">
            <v>PC</v>
          </cell>
          <cell r="D2142">
            <v>40735</v>
          </cell>
          <cell r="E2142">
            <v>2011</v>
          </cell>
          <cell r="F2142">
            <v>7</v>
          </cell>
          <cell r="G2142" t="str">
            <v>CONCEPCION INDUSTRIAL S.A.C.</v>
          </cell>
          <cell r="H2142" t="str">
            <v>AZULCOCHA</v>
          </cell>
          <cell r="I2142" t="str">
            <v>PLAN DE CIERRE UEA AZULCOCHA</v>
          </cell>
          <cell r="J2142" t="str">
            <v>*120214&lt;br&gt;JUNIN-CONCEPCION-SAN JOSE DE QUERO</v>
          </cell>
          <cell r="K2142" t="str">
            <v>*34&lt;br&gt;BEDRIÑANA RIOS ABAD</v>
          </cell>
          <cell r="L2142" t="str">
            <v>APROBADO</v>
          </cell>
          <cell r="P2142" t="str">
            <v>USD</v>
          </cell>
        </row>
        <row r="2143">
          <cell r="A2143">
            <v>2520223</v>
          </cell>
          <cell r="B2143">
            <v>6768</v>
          </cell>
          <cell r="C2143" t="str">
            <v>PC</v>
          </cell>
          <cell r="D2143">
            <v>42206</v>
          </cell>
          <cell r="E2143">
            <v>2015</v>
          </cell>
          <cell r="F2143">
            <v>7</v>
          </cell>
          <cell r="G2143" t="str">
            <v>CONCEPCION INDUSTRIAL S.A.C.</v>
          </cell>
          <cell r="H2143" t="str">
            <v>AZULCOCHA</v>
          </cell>
          <cell r="I2143" t="str">
            <v>ACTUALIZACION DE PLAN DE CIERRE UNIDAD AZULCOCHA</v>
          </cell>
          <cell r="J2143" t="str">
            <v>*120214&lt;br&gt;JUNIN-CONCEPCION-SAN JOSE DE QUERO</v>
          </cell>
          <cell r="K2143" t="str">
            <v>*24&lt;br&gt;PORTILLA CORNEJO MATEO</v>
          </cell>
          <cell r="L2143" t="str">
            <v>APROBADO</v>
          </cell>
          <cell r="P2143" t="str">
            <v>USD</v>
          </cell>
        </row>
        <row r="2144">
          <cell r="A2144">
            <v>1263536</v>
          </cell>
          <cell r="B2144">
            <v>4439</v>
          </cell>
          <cell r="C2144" t="str">
            <v>EIA</v>
          </cell>
          <cell r="D2144">
            <v>36507</v>
          </cell>
          <cell r="E2144">
            <v>1999</v>
          </cell>
          <cell r="F2144">
            <v>12</v>
          </cell>
          <cell r="G2144" t="str">
            <v>CONCREMAX S.A.</v>
          </cell>
          <cell r="H2144" t="str">
            <v>PIRAMIDE SOTO POZO</v>
          </cell>
          <cell r="I2144" t="str">
            <v>EXPLOTACION DE LA CANTERA DE PIEDRA</v>
          </cell>
          <cell r="J2144" t="str">
            <v>*150106&lt;br&gt;LIMA-LIMA-CARABAYLLO</v>
          </cell>
          <cell r="K2144" t="str">
            <v>*91&lt;br&gt;SALINAS SOFIA</v>
          </cell>
          <cell r="L2144" t="str">
            <v>OPINADO</v>
          </cell>
          <cell r="P2144" t="str">
            <v>USD</v>
          </cell>
        </row>
        <row r="2145">
          <cell r="A2145">
            <v>1908461</v>
          </cell>
          <cell r="B2145">
            <v>4950</v>
          </cell>
          <cell r="C2145" t="str">
            <v>EIA</v>
          </cell>
          <cell r="D2145">
            <v>40018</v>
          </cell>
          <cell r="E2145">
            <v>2009</v>
          </cell>
          <cell r="F2145">
            <v>7</v>
          </cell>
          <cell r="G2145" t="str">
            <v>CONCREMAX S.A.</v>
          </cell>
          <cell r="H2145" t="str">
            <v>CARAPONGO</v>
          </cell>
          <cell r="I2145" t="str">
            <v xml:space="preserve">PROYECTO DE EXPLOTACION DE AGREGADOS PARA LA INDUSTRIA DE LA </v>
          </cell>
          <cell r="J2145" t="str">
            <v>*150118&lt;br&gt;LIMA-LIMA-LURIGANCHO</v>
          </cell>
          <cell r="K2145" t="str">
            <v>*7&lt;br&gt;BERROSPI GALINDO ROSA</v>
          </cell>
          <cell r="L2145" t="str">
            <v>CONCLUIDO</v>
          </cell>
          <cell r="P2145" t="str">
            <v>USD</v>
          </cell>
        </row>
        <row r="2146">
          <cell r="A2146">
            <v>2047103</v>
          </cell>
          <cell r="B2146">
            <v>5044</v>
          </cell>
          <cell r="C2146" t="str">
            <v>EIA</v>
          </cell>
          <cell r="D2146">
            <v>40513</v>
          </cell>
          <cell r="E2146">
            <v>2010</v>
          </cell>
          <cell r="F2146">
            <v>12</v>
          </cell>
          <cell r="G2146" t="str">
            <v>CONCREMAX S.A.</v>
          </cell>
          <cell r="H2146" t="str">
            <v>RIO SECO</v>
          </cell>
          <cell r="I2146" t="str">
            <v>PROYECTO DE EXPLOTACION DE AGREGADOS RIO SECO</v>
          </cell>
          <cell r="J2146" t="str">
            <v>*150106&lt;br&gt;LIMA-LIMA-CARABAYLLO</v>
          </cell>
          <cell r="K2146" t="str">
            <v>*7&lt;br&gt;BERROSPI GALINDO ROSA</v>
          </cell>
          <cell r="L2146" t="str">
            <v>CONCLUIDO</v>
          </cell>
          <cell r="P2146" t="str">
            <v>USD</v>
          </cell>
        </row>
        <row r="2147">
          <cell r="A2147">
            <v>1727594</v>
          </cell>
          <cell r="B2147">
            <v>1728</v>
          </cell>
          <cell r="C2147" t="str">
            <v>DIA</v>
          </cell>
          <cell r="D2147">
            <v>39367</v>
          </cell>
          <cell r="E2147">
            <v>2007</v>
          </cell>
          <cell r="F2147">
            <v>10</v>
          </cell>
          <cell r="G2147" t="str">
            <v>CONDOR EXPLORATION PERU S.A.C.</v>
          </cell>
          <cell r="H2147" t="str">
            <v>OCROS</v>
          </cell>
          <cell r="I2147" t="str">
            <v>OCROS</v>
          </cell>
          <cell r="J2147" t="str">
            <v>*021410&lt;br&gt;ANCASH-OCROS-SANTIAGO DE CHILCAS</v>
          </cell>
          <cell r="K2147" t="str">
            <v>*8&lt;br&gt;BREÑA TORRES GRACIELA</v>
          </cell>
          <cell r="L2147" t="str">
            <v>APROBADO&lt;br/&gt;NOTIFICADO A LA EMPRESA</v>
          </cell>
          <cell r="P2147" t="str">
            <v>USD</v>
          </cell>
        </row>
        <row r="2148">
          <cell r="A2148">
            <v>2049413</v>
          </cell>
          <cell r="B2148">
            <v>2319</v>
          </cell>
          <cell r="C2148" t="str">
            <v>DIA</v>
          </cell>
          <cell r="D2148">
            <v>40521</v>
          </cell>
          <cell r="E2148">
            <v>2010</v>
          </cell>
          <cell r="F2148">
            <v>12</v>
          </cell>
          <cell r="G2148" t="str">
            <v>CONDOR EXPLORATION PERU S.A.C.</v>
          </cell>
          <cell r="H2148" t="str">
            <v>LA LIBERTAD</v>
          </cell>
          <cell r="I2148" t="str">
            <v>LA LIBERTAD</v>
          </cell>
          <cell r="J2148" t="str">
            <v>*020107&lt;br&gt;ANCASH-HUARAZ-LA LIBERTAD</v>
          </cell>
          <cell r="K2148" t="str">
            <v>*25&lt;br&gt;PRADO VELASQUEZ ALFONSO</v>
          </cell>
          <cell r="L2148" t="str">
            <v>APROBADO&lt;br/&gt;NOTIFICADO A LA EMPRESA</v>
          </cell>
          <cell r="P2148" t="str">
            <v>USD</v>
          </cell>
        </row>
        <row r="2149">
          <cell r="A2149">
            <v>2140126</v>
          </cell>
          <cell r="B2149">
            <v>2715</v>
          </cell>
          <cell r="C2149" t="str">
            <v>DIA</v>
          </cell>
          <cell r="D2149">
            <v>40850</v>
          </cell>
          <cell r="E2149">
            <v>2011</v>
          </cell>
          <cell r="F2149">
            <v>11</v>
          </cell>
          <cell r="G2149" t="str">
            <v>CONDOR EXPLORATION PERU S.A.C.</v>
          </cell>
          <cell r="H2149" t="str">
            <v>SAN MARTIN DE PORRES 21</v>
          </cell>
          <cell r="I2149" t="str">
            <v>SAN MARTIN</v>
          </cell>
          <cell r="J2149" t="str">
            <v>*040404&lt;br&gt;AREQUIPA-CASTILLA-CHACHAS,*040409&lt;br&gt;AREQUIPA-CASTILLA-ORCOPAMPA</v>
          </cell>
          <cell r="K2149" t="str">
            <v>*8&lt;br&gt;BREÑA TORRES GRACIELA,*310&lt;br&gt;ROSALES GONZALES LUIS ALBERTO,*180&lt;br&gt;RAMIREZ PALET ALDO</v>
          </cell>
          <cell r="L2149" t="str">
            <v>APROBADO&lt;br/&gt;NOTIFICADO A LA EMPRESA</v>
          </cell>
          <cell r="O2149">
            <v>750000</v>
          </cell>
          <cell r="P2149" t="str">
            <v>USD</v>
          </cell>
        </row>
        <row r="2150">
          <cell r="A2150">
            <v>2232336</v>
          </cell>
          <cell r="B2150">
            <v>3187</v>
          </cell>
          <cell r="C2150" t="str">
            <v>DIA</v>
          </cell>
          <cell r="D2150">
            <v>41179</v>
          </cell>
          <cell r="E2150">
            <v>2012</v>
          </cell>
          <cell r="F2150">
            <v>9</v>
          </cell>
          <cell r="G2150" t="str">
            <v>CONDOR EXPLORATION PERU S.A.C.</v>
          </cell>
          <cell r="H2150" t="str">
            <v>SOLEDAD</v>
          </cell>
          <cell r="I2150" t="str">
            <v>PROYECTO DE EXPLORACIÓN SOLEDAD</v>
          </cell>
          <cell r="J2150" t="str">
            <v>*020201&lt;br&gt;ANCASH-AIJA-AIJA</v>
          </cell>
          <cell r="K2150" t="str">
            <v>*8&lt;br&gt;BREÑA TORRES GRACIELA,*310&lt;br&gt;ROSALES GONZALES LUIS ALBERTO,*179&lt;br&gt;ZEGARRA ANCAJIMA, ANA SOFIA</v>
          </cell>
          <cell r="L2150" t="str">
            <v>NO PRESENTADO&lt;br/&gt;NOTIFICADO A LA EMPRESA</v>
          </cell>
          <cell r="M2150" t="str">
            <v>ResDirec-0328-2012/MEM-AAM, ResDirec-0380-2014/MEM-DGAAM</v>
          </cell>
          <cell r="N2150" t="str">
            <v>10/10/2012, 25/07/2014</v>
          </cell>
          <cell r="O2150">
            <v>50000</v>
          </cell>
          <cell r="P2150" t="str">
            <v>USD</v>
          </cell>
        </row>
        <row r="2151">
          <cell r="A2151">
            <v>2861649</v>
          </cell>
          <cell r="B2151">
            <v>7797</v>
          </cell>
          <cell r="C2151" t="str">
            <v>DIA</v>
          </cell>
          <cell r="D2151">
            <v>43383</v>
          </cell>
          <cell r="E2151">
            <v>2018</v>
          </cell>
          <cell r="F2151">
            <v>10</v>
          </cell>
          <cell r="G2151" t="str">
            <v>CONDOR EXPLORATION PERU S.A.C.</v>
          </cell>
          <cell r="H2151" t="str">
            <v>HUIÑAC PUNTA</v>
          </cell>
          <cell r="I2151" t="str">
            <v>PROYECTO HUIÑAC PUNTA</v>
          </cell>
          <cell r="J2151" t="str">
            <v>*101101&lt;br&gt;HUANUCO-YAROWILCA-CHAVINILLO</v>
          </cell>
          <cell r="K2151" t="str">
            <v>*25&lt;br&gt;PRADO VELASQUEZ ALFONSO,*635&lt;br&gt;LEON SAAVEDRA SEBASTIAN,*610&lt;br&gt;FARFAN REYES MIRIAM ELIZABETH,*570&lt;br&gt;PEREZ BALDEON KAREN GRACIELA</v>
          </cell>
          <cell r="L2151" t="str">
            <v>ABANDONO&lt;br/&gt;NOTIFICADO A LA EMPRESA</v>
          </cell>
          <cell r="M2151" t="str">
            <v>ResDirec-0192-2018/MEM-DGAAM</v>
          </cell>
          <cell r="N2151" t="str">
            <v>24/10/2018</v>
          </cell>
          <cell r="O2151">
            <v>2000000</v>
          </cell>
          <cell r="P2151" t="str">
            <v>USD</v>
          </cell>
        </row>
        <row r="2152">
          <cell r="A2152">
            <v>2872147</v>
          </cell>
          <cell r="B2152">
            <v>7830</v>
          </cell>
          <cell r="C2152" t="str">
            <v>DIA</v>
          </cell>
          <cell r="D2152">
            <v>43418</v>
          </cell>
          <cell r="E2152">
            <v>2018</v>
          </cell>
          <cell r="F2152">
            <v>11</v>
          </cell>
          <cell r="G2152" t="str">
            <v>CONDOR EXPLORATION PERU S.A.C.</v>
          </cell>
          <cell r="H2152" t="str">
            <v>HUIÑAC PUNTA</v>
          </cell>
          <cell r="I2152" t="str">
            <v>HUIÑAC PUNTA</v>
          </cell>
          <cell r="J2152" t="str">
            <v>*101101&lt;br&gt;HUANUCO-YAROWILCA-CHAVINILLO</v>
          </cell>
          <cell r="K2152" t="str">
            <v>*221&lt;br&gt;SANGA YAMPASI WILSON WILFREDO,*643&lt;br&gt;NISSE MEI-LIN GARCIA LAY,*641&lt;br&gt;ALEGRE BUSTAMANTE, LAURA MELISSA,*610&lt;br&gt;FARFAN REYES MIRIAM ELIZABETH,*606&lt;br&gt;Enrique Arturo  Quispez Herrera,*601&lt;br&gt;SARMIENTO MEJIA, HENRY DANIEL,*598&lt;br&gt;CERNA GARCÍA, ROXANA ERIKA,*570&lt;br&gt;PEREZ BALDEON KAREN GRACIELA,*495&lt;br&gt;CHAMORRO BELLIDO CARMEN ROSA,*348&lt;br&gt;PEREZ SOLIS, EVELYN ENA,*313&lt;br&gt;LOPEZ FLORES, ROSSANA</v>
          </cell>
          <cell r="L2152" t="str">
            <v>DESAPROBADO&lt;br/&gt;NOTIFICADO A LA EMPRESA</v>
          </cell>
          <cell r="M2152" t="str">
            <v>ResDirec-0102-2019/MINEM-DGAAM</v>
          </cell>
          <cell r="N2152" t="str">
            <v>09/07/2019</v>
          </cell>
          <cell r="O2152">
            <v>2000000</v>
          </cell>
          <cell r="P2152" t="str">
            <v>USD</v>
          </cell>
        </row>
        <row r="2153">
          <cell r="A2153">
            <v>3004946</v>
          </cell>
          <cell r="B2153">
            <v>8209</v>
          </cell>
          <cell r="C2153" t="str">
            <v>DIA</v>
          </cell>
          <cell r="D2153">
            <v>43816</v>
          </cell>
          <cell r="E2153">
            <v>2019</v>
          </cell>
          <cell r="F2153">
            <v>12</v>
          </cell>
          <cell r="G2153" t="str">
            <v>CONDOR EXPLORATION PERU S.A.C.</v>
          </cell>
          <cell r="H2153" t="str">
            <v>HUIÑAC PUNTA</v>
          </cell>
          <cell r="I2153" t="str">
            <v>PROYECTO DE EXPLORACIÓN MINERA HUIÑAC PUNTA</v>
          </cell>
          <cell r="J2153" t="str">
            <v>*101101&lt;br&gt;HUANUCO-YAROWILCA-CHAVINILLO</v>
          </cell>
          <cell r="K2153" t="str">
            <v>*25&lt;br&gt;PRADO VELASQUEZ ALFONSO,*687&lt;br&gt;CISNEROS PRADO ELIZABETH (Apoyo),*684&lt;br&gt;MARTEL GORA MIGUEL LUIS,*668&lt;br&gt;MEJIA ISIDRO JHONNY ANIVAL,*643&lt;br&gt;NISSE MEI-LIN GARCIA LAY,*641&lt;br&gt;ALEGRE BUSTAMANTE, LAURA MELISSA,*495&lt;br&gt;CHAMORRO BELLIDO CARMEN ROSA,*221&lt;br&gt;SANGA YAMPASI WILSON WILFREDO</v>
          </cell>
          <cell r="L2153" t="str">
            <v>APROBADO&lt;br/&gt;NOTIFICADO A LA EMPRESA</v>
          </cell>
          <cell r="M2153" t="str">
            <v>ResDirec-0073-2020/MINEM-DGAAM</v>
          </cell>
          <cell r="N2153" t="str">
            <v>09/07/2020</v>
          </cell>
          <cell r="O2153">
            <v>2000000</v>
          </cell>
          <cell r="P2153" t="str">
            <v>USD</v>
          </cell>
        </row>
        <row r="2154">
          <cell r="A2154">
            <v>1740983</v>
          </cell>
          <cell r="B2154">
            <v>1759</v>
          </cell>
          <cell r="C2154" t="str">
            <v>DIA</v>
          </cell>
          <cell r="D2154">
            <v>39422</v>
          </cell>
          <cell r="E2154">
            <v>2007</v>
          </cell>
          <cell r="F2154">
            <v>12</v>
          </cell>
          <cell r="G2154" t="str">
            <v>CONSOLIDADA DE HUALGAYOC S.A.</v>
          </cell>
          <cell r="H2154" t="str">
            <v>CUADRATURA</v>
          </cell>
          <cell r="I2154" t="str">
            <v>CUADRATURA</v>
          </cell>
          <cell r="J2154" t="str">
            <v>*060703&lt;br&gt;CAJAMARCA-HUALGAYOC-HUALGAYOC</v>
          </cell>
          <cell r="K2154" t="str">
            <v>*8&lt;br&gt;BREÑA TORRES GRACIELA</v>
          </cell>
          <cell r="L2154" t="str">
            <v>APROBADO&lt;br/&gt;NOTIFICADO A LA EMPRESA</v>
          </cell>
          <cell r="P2154" t="str">
            <v>USD</v>
          </cell>
        </row>
        <row r="2155">
          <cell r="A2155">
            <v>1895013</v>
          </cell>
          <cell r="B2155">
            <v>2037</v>
          </cell>
          <cell r="C2155" t="str">
            <v>DIA</v>
          </cell>
          <cell r="D2155">
            <v>39980</v>
          </cell>
          <cell r="E2155">
            <v>2009</v>
          </cell>
          <cell r="F2155">
            <v>6</v>
          </cell>
          <cell r="G2155" t="str">
            <v>CONSOLIDADA DE HUALGAYOC S.A.</v>
          </cell>
          <cell r="H2155" t="str">
            <v>TITAN - ARABE</v>
          </cell>
          <cell r="I2155" t="str">
            <v>TITAN - ARABE</v>
          </cell>
          <cell r="J2155" t="str">
            <v>*060703&lt;br&gt;CAJAMARCA-HUALGAYOC-HUALGAYOC</v>
          </cell>
          <cell r="K2155" t="str">
            <v>*8&lt;br&gt;BREÑA TORRES GRACIELA</v>
          </cell>
          <cell r="L2155" t="str">
            <v>APROBADO&lt;br/&gt;NOTIFICADO A LA EMPRESA</v>
          </cell>
          <cell r="P2155" t="str">
            <v>USD</v>
          </cell>
        </row>
        <row r="2156">
          <cell r="A2156">
            <v>205996</v>
          </cell>
          <cell r="B2156">
            <v>4331</v>
          </cell>
          <cell r="C2156" t="str">
            <v>EIA</v>
          </cell>
          <cell r="D2156">
            <v>35216</v>
          </cell>
          <cell r="E2156">
            <v>1996</v>
          </cell>
          <cell r="F2156">
            <v>5</v>
          </cell>
          <cell r="G2156" t="str">
            <v>CONSORCIO ALPHALIDA</v>
          </cell>
          <cell r="H2156" t="str">
            <v>PLANTA PORTATIL</v>
          </cell>
          <cell r="I2156" t="str">
            <v>PROCESADORA DE PIEDRA CHANCADA</v>
          </cell>
          <cell r="J2156" t="str">
            <v>*150119&lt;br&gt;LIMA-LIMA-LURIN</v>
          </cell>
          <cell r="K2156" t="str">
            <v>*29&lt;br&gt;ARCHIVO</v>
          </cell>
          <cell r="L2156" t="str">
            <v>APROBADO</v>
          </cell>
          <cell r="P2156" t="str">
            <v>USD</v>
          </cell>
        </row>
        <row r="2157">
          <cell r="A2157">
            <v>2491812</v>
          </cell>
          <cell r="B2157">
            <v>5705</v>
          </cell>
          <cell r="C2157" t="str">
            <v>DIA</v>
          </cell>
          <cell r="D2157">
            <v>42116</v>
          </cell>
          <cell r="E2157">
            <v>2015</v>
          </cell>
          <cell r="F2157">
            <v>4</v>
          </cell>
          <cell r="G2157" t="str">
            <v>CONSORCIO AURIFERO DE PUNO S.A.C.</v>
          </cell>
          <cell r="H2157" t="str">
            <v>PROYECTO DE EXPLORACIÓN ESPERANZA</v>
          </cell>
          <cell r="I2157" t="str">
            <v>PROYECTO DE EXPLORACIÓN MINERA ESPERANZA</v>
          </cell>
          <cell r="J2157" t="str">
            <v>*211206&lt;br&gt;PUNO-SANDIA-QUIACA</v>
          </cell>
          <cell r="K2157" t="str">
            <v>*8&lt;br&gt;BREÑA TORRES GRACIELA,*341&lt;br&gt;INFANTE QUISPE, CESAR ANIBAL,*332&lt;br&gt;CANO VARGAS, SAMIR (APOYO),*310&lt;br&gt;ROSALES GONZALES LUIS ALBERTO</v>
          </cell>
          <cell r="L2157" t="str">
            <v>APROBADO&lt;br/&gt;NOTIFICADO A LA EMPRESA</v>
          </cell>
          <cell r="O2157">
            <v>1166346</v>
          </cell>
          <cell r="P2157" t="str">
            <v>USD</v>
          </cell>
        </row>
        <row r="2158">
          <cell r="A2158">
            <v>1232375</v>
          </cell>
          <cell r="B2158">
            <v>431</v>
          </cell>
          <cell r="C2158" t="str">
            <v>EIAsd</v>
          </cell>
          <cell r="D2158">
            <v>36292</v>
          </cell>
          <cell r="E2158">
            <v>1999</v>
          </cell>
          <cell r="F2158">
            <v>5</v>
          </cell>
          <cell r="G2158" t="str">
            <v>CONSORCIO DE INGENIEROS EJECUTORES MINEROS S.A.</v>
          </cell>
          <cell r="H2158" t="str">
            <v>MINA EL COFRE</v>
          </cell>
          <cell r="I2158" t="str">
            <v>EXPLORACION</v>
          </cell>
          <cell r="J2158" t="str">
            <v>*210707&lt;br&gt;PUNO-LAMPA-PARATIA</v>
          </cell>
          <cell r="K2158" t="str">
            <v>*29&lt;br&gt;ARCHIVO</v>
          </cell>
          <cell r="L2158" t="str">
            <v>CONCLUIDO</v>
          </cell>
          <cell r="P2158" t="str">
            <v>USD</v>
          </cell>
        </row>
        <row r="2159">
          <cell r="A2159">
            <v>2162948</v>
          </cell>
          <cell r="B2159">
            <v>2665</v>
          </cell>
          <cell r="C2159" t="str">
            <v>DIA</v>
          </cell>
          <cell r="D2159">
            <v>40935</v>
          </cell>
          <cell r="E2159">
            <v>2012</v>
          </cell>
          <cell r="F2159">
            <v>1</v>
          </cell>
          <cell r="G2159" t="str">
            <v>CONSORCIO DE INGENIEROS EJECUTORES MINEROS S.A.</v>
          </cell>
          <cell r="H2159" t="str">
            <v>PLATINO</v>
          </cell>
          <cell r="I2159" t="str">
            <v>PLATINO</v>
          </cell>
          <cell r="J2159" t="str">
            <v>*210709&lt;br&gt;PUNO-LAMPA-SANTA LUCIA</v>
          </cell>
          <cell r="K2159" t="str">
            <v>*8&lt;br&gt;BREÑA TORRES GRACIELA,*310&lt;br&gt;ROSALES GONZALES LUIS ALBERTO,*180&lt;br&gt;RAMIREZ PALET ALDO</v>
          </cell>
          <cell r="L2159" t="str">
            <v>APROBADO&lt;br/&gt;NOTIFICADO A LA EMPRESA</v>
          </cell>
          <cell r="O2159">
            <v>300000</v>
          </cell>
          <cell r="P2159" t="str">
            <v>USD</v>
          </cell>
        </row>
        <row r="2160">
          <cell r="A2160">
            <v>2546694</v>
          </cell>
          <cell r="B2160">
            <v>5827</v>
          </cell>
          <cell r="C2160" t="str">
            <v>DIA</v>
          </cell>
          <cell r="D2160">
            <v>42303</v>
          </cell>
          <cell r="E2160">
            <v>2015</v>
          </cell>
          <cell r="F2160">
            <v>10</v>
          </cell>
          <cell r="G2160" t="str">
            <v>CONSORCIO DE INGENIEROS EJECUTORES MINEROS S.A.</v>
          </cell>
          <cell r="H2160" t="str">
            <v>LAS AGUILAS</v>
          </cell>
          <cell r="I2160" t="str">
            <v>ÁGUILAS NORTE</v>
          </cell>
          <cell r="J2160" t="str">
            <v>*210705&lt;br&gt;PUNO-LAMPA-OCUVIRI</v>
          </cell>
          <cell r="K2160" t="str">
            <v>*8&lt;br&gt;BREÑA TORRES GRACIELA,*343&lt;br&gt;ALVARADO BARRENECHEA, MARKO,*341&lt;br&gt;INFANTE QUISPE, CESAR ANIBAL,*332&lt;br&gt;CANO VARGAS, SAMIR (APOYO),*310&lt;br&gt;ROSALES GONZALES LUIS ALBERTO</v>
          </cell>
          <cell r="L2160" t="str">
            <v>APROBADO&lt;br/&gt;NOTIFICADO A LA EMPRESA</v>
          </cell>
          <cell r="O2160">
            <v>223252.4</v>
          </cell>
          <cell r="P2160" t="str">
            <v>USD</v>
          </cell>
        </row>
        <row r="2161">
          <cell r="A2161">
            <v>2770394</v>
          </cell>
          <cell r="B2161">
            <v>7392</v>
          </cell>
          <cell r="C2161" t="str">
            <v>DIA</v>
          </cell>
          <cell r="D2161">
            <v>43087</v>
          </cell>
          <cell r="E2161">
            <v>2017</v>
          </cell>
          <cell r="F2161">
            <v>12</v>
          </cell>
          <cell r="G2161" t="str">
            <v>CONSORCIO DE INGENIEROS EJECUTORES MINEROS S.A.</v>
          </cell>
          <cell r="H2161" t="str">
            <v>MARINA CINCO 2007</v>
          </cell>
          <cell r="I2161" t="str">
            <v xml:space="preserve">PROYECTO DE EXPLORACIÓN MARINA CINCO 2007 </v>
          </cell>
          <cell r="J2161" t="str">
            <v>*210706&lt;br&gt;PUNO-LAMPA-PALCA</v>
          </cell>
          <cell r="K2161" t="str">
            <v>*345&lt;br&gt;YUCRA ZELA, SONIA LISSET,*660&lt;br&gt;PARDO BONIFAZ JIMMY FRANK,*643&lt;br&gt;NISSE MEI-LIN GARCIA LAY,*612&lt;br&gt;QUISPE ROJAS, RACHEL MIRIAN,*597&lt;br&gt;CUELLAR JOAQUIN, MILAGROS IRENE,*581&lt;br&gt;ARENAS ESPINOZA,JULISSA,*528&lt;br&gt;RUIZ GUERRA, FIORELLA,*525&lt;br&gt;QUISPE CLEMENTE, KARLA,*524&lt;br&gt;ZAMORA  RIOS, LESLY,*509&lt;br&gt;CRUZ LEDESMA, DEISY ROSALIA,*502&lt;br&gt;CERCEDO CAJAS DONNY LUCIA (APOYO)</v>
          </cell>
          <cell r="L2161" t="str">
            <v>APROBADO&lt;br/&gt;NOTIFICADO A LA EMPRESA</v>
          </cell>
          <cell r="M2161" t="str">
            <v>ResDirec-0205-2018/MEM-DGAAM</v>
          </cell>
          <cell r="N2161" t="str">
            <v>14/11/2018</v>
          </cell>
          <cell r="O2161">
            <v>779002</v>
          </cell>
          <cell r="P2161" t="str">
            <v>USD</v>
          </cell>
        </row>
        <row r="2162">
          <cell r="A2162">
            <v>1648510</v>
          </cell>
          <cell r="B2162">
            <v>1532</v>
          </cell>
          <cell r="C2162" t="str">
            <v>EIAsd</v>
          </cell>
          <cell r="D2162">
            <v>39030</v>
          </cell>
          <cell r="E2162">
            <v>2006</v>
          </cell>
          <cell r="F2162">
            <v>11</v>
          </cell>
          <cell r="G2162" t="str">
            <v>CONSORCIO DE INGENIEROS EJECUTORES MINEROS S.A.</v>
          </cell>
          <cell r="H2162" t="str">
            <v>MINA EL BARON</v>
          </cell>
          <cell r="I2162" t="str">
            <v>EXPLORACION</v>
          </cell>
          <cell r="J2162" t="str">
            <v>*150722&lt;br&gt;LIMA-HUAROCHIRI-SAN MATEO</v>
          </cell>
          <cell r="K2162" t="str">
            <v>*49&lt;br&gt;RETAMOZO PLACIDO</v>
          </cell>
          <cell r="L2162" t="str">
            <v>APROBADO&lt;br/&gt;NOTIFICADO A LA EMPRESA</v>
          </cell>
          <cell r="P2162" t="str">
            <v>USD</v>
          </cell>
        </row>
        <row r="2163">
          <cell r="A2163">
            <v>2312782</v>
          </cell>
          <cell r="B2163">
            <v>3951</v>
          </cell>
          <cell r="C2163" t="str">
            <v>EIAsd</v>
          </cell>
          <cell r="D2163">
            <v>41471</v>
          </cell>
          <cell r="E2163">
            <v>2013</v>
          </cell>
          <cell r="F2163">
            <v>7</v>
          </cell>
          <cell r="G2163" t="str">
            <v>CONSORCIO DE INGENIEROS EJECUTORES MINEROS S.A.</v>
          </cell>
          <cell r="H2163" t="str">
            <v>UEA EL COFRE</v>
          </cell>
          <cell r="I2163" t="str">
            <v xml:space="preserve">INMACULADA 4 </v>
          </cell>
          <cell r="J2163" t="str">
            <v>*210707&lt;br&gt;PUNO-LAMPA-PARATIA</v>
          </cell>
          <cell r="K2163" t="str">
            <v>*10&lt;br&gt;CARRANZA VALDIVIESO JOSE,*310&lt;br&gt;ROSALES GONZALES LUIS ALBERTO,*306&lt;br&gt;MIRANDA UNCHUPAICO, JULIO (APOYO),*296&lt;br&gt;ROSALES MONTES LUCIO,*294&lt;br&gt;BEGGLO CACERES-OLAZO ADRIAN ,*288&lt;br&gt;RUESTA RUIZ, PEDRO,*242&lt;br&gt;PASTRANA, MATEO,*188&lt;br&gt;PORTILLA CORNEJO MATEO,*181&lt;br&gt;LEON HUAMAN BETTY,*173&lt;br&gt;QUISPE BENAVENTE, CARLOS ALBERTO,*167&lt;br&gt;SOTOMAYOR TACA SAUL</v>
          </cell>
          <cell r="L2163" t="str">
            <v>APROBADO&lt;br/&gt;NOTIFICADO A LA EMPRESA</v>
          </cell>
          <cell r="M2163" t="str">
            <v>ResDirec-0089-2014/MEM-DGAAM</v>
          </cell>
          <cell r="N2163" t="str">
            <v>17/02/2014</v>
          </cell>
          <cell r="O2163">
            <v>2100000</v>
          </cell>
          <cell r="P2163" t="str">
            <v>USD</v>
          </cell>
        </row>
        <row r="2164">
          <cell r="A2164">
            <v>1316191</v>
          </cell>
          <cell r="B2164">
            <v>4526</v>
          </cell>
          <cell r="C2164" t="str">
            <v>EIA</v>
          </cell>
          <cell r="D2164">
            <v>36986</v>
          </cell>
          <cell r="E2164">
            <v>2001</v>
          </cell>
          <cell r="F2164">
            <v>4</v>
          </cell>
          <cell r="G2164" t="str">
            <v>CONSORCIO DE INGENIEROS EJECUTORES MINEROS S.A.</v>
          </cell>
          <cell r="H2164" t="str">
            <v>MINA EL COFRE</v>
          </cell>
          <cell r="I2164" t="str">
            <v>PLANTA DE BENEFICIO LA INMACULADA</v>
          </cell>
          <cell r="J2164" t="str">
            <v>*210707&lt;br&gt;PUNO-LAMPA-PARATIA</v>
          </cell>
          <cell r="K2164" t="str">
            <v>*57&lt;br&gt;SUAREZ JUAN</v>
          </cell>
          <cell r="L2164" t="str">
            <v>APROBADO</v>
          </cell>
          <cell r="M2164" t="str">
            <v>ResDirec-0073-2015/MEM-DGAAM</v>
          </cell>
          <cell r="N2164" t="str">
            <v>03/02/2015</v>
          </cell>
          <cell r="P2164" t="str">
            <v>USD</v>
          </cell>
        </row>
        <row r="2165">
          <cell r="A2165">
            <v>2453593</v>
          </cell>
          <cell r="B2165">
            <v>4526</v>
          </cell>
          <cell r="C2165" t="str">
            <v>ITS</v>
          </cell>
          <cell r="D2165">
            <v>41975</v>
          </cell>
          <cell r="E2165">
            <v>2014</v>
          </cell>
          <cell r="F2165">
            <v>12</v>
          </cell>
          <cell r="G2165" t="str">
            <v>CONSORCIO DE INGENIEROS EJECUTORES MINEROS S.A.</v>
          </cell>
          <cell r="H2165" t="str">
            <v>MINA EL COFRE</v>
          </cell>
          <cell r="I2165" t="str">
            <v>PLANTA DE BENEFICIO LA INMACULADA</v>
          </cell>
          <cell r="J2165" t="str">
            <v>*210707&lt;br&gt;PUNO-LAMPA-PARATIA</v>
          </cell>
          <cell r="K2165" t="str">
            <v>*2&lt;br&gt;ACOSTA ARCE MICHAEL,*308&lt;br&gt;CCOYLLO FLORES LILIANA (APOYO),*307&lt;br&gt;PEREZ SOLIS, EVELYN ENA,*277&lt;br&gt;PADILLA VILLAR, FERNANDO JORGE (APOYO),*233&lt;br&gt;MESIAS CASTRO, JACKSON,*221&lt;br&gt;SANGA YAMPASI WILSON WILFREDO,*219&lt;br&gt;HUARINO CHURA LUIS ANTONIO</v>
          </cell>
          <cell r="L2165" t="str">
            <v>CONFORME&lt;br/&gt;NOTIFICADO A LA EMPRESA</v>
          </cell>
          <cell r="M2165" t="str">
            <v>ResDirec-0073-2015/MEM-DGAAM</v>
          </cell>
          <cell r="N2165" t="str">
            <v>03/02/2015</v>
          </cell>
          <cell r="O2165">
            <v>5000</v>
          </cell>
        </row>
        <row r="2166">
          <cell r="A2166">
            <v>1895692</v>
          </cell>
          <cell r="B2166">
            <v>4944</v>
          </cell>
          <cell r="C2166" t="str">
            <v>EIA</v>
          </cell>
          <cell r="D2166">
            <v>39982</v>
          </cell>
          <cell r="E2166">
            <v>2009</v>
          </cell>
          <cell r="F2166">
            <v>6</v>
          </cell>
          <cell r="G2166" t="str">
            <v>CONSORCIO DE INGENIEROS EJECUTORES MINEROS S.A.</v>
          </cell>
          <cell r="H2166" t="str">
            <v>TACAZA</v>
          </cell>
          <cell r="I2166" t="str">
            <v>PROYECTO MINERO METALURGICO TACAZA</v>
          </cell>
          <cell r="J2166" t="str">
            <v>*210709&lt;br&gt;PUNO-LAMPA-SANTA LUCIA</v>
          </cell>
          <cell r="K2166" t="str">
            <v>*24&lt;br&gt;PORTILLA CORNEJO MATEO</v>
          </cell>
          <cell r="L2166" t="str">
            <v>APROBADO&lt;br/&gt;NOTIFICADO A LA EMPRESA</v>
          </cell>
          <cell r="M2166" t="str">
            <v>ResDirec-0061-2015/MEM-DGAAM</v>
          </cell>
          <cell r="N2166" t="str">
            <v>29/01/2015</v>
          </cell>
          <cell r="P2166" t="str">
            <v>USD</v>
          </cell>
        </row>
        <row r="2167">
          <cell r="A2167">
            <v>2459224</v>
          </cell>
          <cell r="B2167">
            <v>4944</v>
          </cell>
          <cell r="C2167" t="str">
            <v>ITS</v>
          </cell>
          <cell r="D2167">
            <v>41996</v>
          </cell>
          <cell r="E2167">
            <v>2014</v>
          </cell>
          <cell r="F2167">
            <v>12</v>
          </cell>
          <cell r="G2167" t="str">
            <v>CONSORCIO DE INGENIEROS EJECUTORES MINEROS S.A.</v>
          </cell>
          <cell r="H2167" t="str">
            <v>TACAZA</v>
          </cell>
          <cell r="I2167" t="str">
            <v>PROYECTO MINERO METALURGICO TACAZA</v>
          </cell>
          <cell r="J2167" t="str">
            <v>*210709&lt;br&gt;PUNO-LAMPA-SANTA LUCIA</v>
          </cell>
          <cell r="K2167" t="str">
            <v>*1&lt;br&gt;ACEVEDO FERNANDEZ ELIAS,*299&lt;br&gt;REYES UBILLUS ISMAEL,*285&lt;br&gt;NOLASCO MELGAREJO, KARINA,*220&lt;br&gt;VILLACORTA OLAZA MARCO ANTONIO,*20&lt;br&gt;LEON IRIARTE MARITZA</v>
          </cell>
          <cell r="L2167" t="str">
            <v>CONFORME&lt;br/&gt;NOTIFICADO A LA EMPRESA</v>
          </cell>
          <cell r="M2167" t="str">
            <v>ResDirec-0061-2015/MEM-DGAAM</v>
          </cell>
          <cell r="N2167" t="str">
            <v>29/01/2015</v>
          </cell>
          <cell r="O2167">
            <v>5000</v>
          </cell>
        </row>
        <row r="2168">
          <cell r="A2168">
            <v>1995190</v>
          </cell>
          <cell r="B2168">
            <v>5009</v>
          </cell>
          <cell r="C2168" t="str">
            <v>EIA</v>
          </cell>
          <cell r="D2168">
            <v>40331</v>
          </cell>
          <cell r="E2168">
            <v>2010</v>
          </cell>
          <cell r="F2168">
            <v>6</v>
          </cell>
          <cell r="G2168" t="str">
            <v>CONSORCIO DE INGENIEROS EJECUTORES MINEROS S.A.</v>
          </cell>
          <cell r="H2168" t="str">
            <v>LAS AGUILAS</v>
          </cell>
          <cell r="I2168" t="str">
            <v>ACOGIMIENTO A LA 078-2009-EM EXPLOTACION LAS AGUILAS</v>
          </cell>
          <cell r="J2168" t="str">
            <v>*210705&lt;br&gt;PUNO-LAMPA-OCUVIRI</v>
          </cell>
          <cell r="K2168" t="str">
            <v>*24&lt;br&gt;PORTILLA CORNEJO MATEO</v>
          </cell>
          <cell r="L2168" t="str">
            <v>APROBADO&lt;br/&gt;NOTIFICADO A LA EMPRESA</v>
          </cell>
          <cell r="M2168" t="str">
            <v>ResDirec-0459-2015/MEM-DGAAM</v>
          </cell>
          <cell r="N2168" t="str">
            <v>26/11/2015</v>
          </cell>
          <cell r="P2168" t="str">
            <v>USD</v>
          </cell>
        </row>
        <row r="2169">
          <cell r="A2169">
            <v>2509310</v>
          </cell>
          <cell r="B2169">
            <v>5009</v>
          </cell>
          <cell r="C2169" t="str">
            <v>ITS</v>
          </cell>
          <cell r="D2169">
            <v>42178</v>
          </cell>
          <cell r="E2169">
            <v>2015</v>
          </cell>
          <cell r="F2169">
            <v>6</v>
          </cell>
          <cell r="G2169" t="str">
            <v>CONSORCIO DE INGENIEROS EJECUTORES MINEROS S.A.</v>
          </cell>
          <cell r="H2169" t="str">
            <v>LAS AGUILAS</v>
          </cell>
          <cell r="I2169" t="str">
            <v>ITS MODIFICACION DEL CRONOGRAMA DE ACTIVIDADES</v>
          </cell>
          <cell r="J2169" t="str">
            <v>*210705&lt;br&gt;PUNO-LAMPA-OCUVIRI</v>
          </cell>
          <cell r="K2169" t="str">
            <v>*164&lt;br&gt;TREJO PANTOJA CYNTHIA,*345&lt;br&gt;YUCRA ZELA, SONIA LISSET,*331&lt;br&gt;SOSA RUIZ, EYMI DEL PILAR,*312&lt;br&gt;PINEDO REA PAOLA VANESSA,*299&lt;br&gt;REYES UBILLUS ISMAEL,*181&lt;br&gt;LEON HUAMAN BETTY</v>
          </cell>
          <cell r="L2169" t="str">
            <v>CONFORME&lt;br/&gt;NOTIFICADO A LA EMPRESA</v>
          </cell>
          <cell r="M2169" t="str">
            <v>ResDirec-0459-2015/MEM-DGAAM</v>
          </cell>
          <cell r="N2169" t="str">
            <v>26/11/2015</v>
          </cell>
          <cell r="O2169">
            <v>441667</v>
          </cell>
        </row>
        <row r="2170">
          <cell r="A2170">
            <v>2176194</v>
          </cell>
          <cell r="B2170">
            <v>5156</v>
          </cell>
          <cell r="C2170" t="str">
            <v>EIA</v>
          </cell>
          <cell r="D2170">
            <v>40988</v>
          </cell>
          <cell r="E2170">
            <v>2012</v>
          </cell>
          <cell r="F2170">
            <v>3</v>
          </cell>
          <cell r="G2170" t="str">
            <v>CONSORCIO DE INGENIEROS EJECUTORES MINEROS S.A.</v>
          </cell>
          <cell r="H2170" t="str">
            <v>MINA EL COFRE</v>
          </cell>
          <cell r="I2170" t="str">
            <v>DEPOSITO DE RELAVES VILUYO Y OBRAS HIDRAULICAS AUXILIARES</v>
          </cell>
          <cell r="J2170" t="str">
            <v>*210707&lt;br&gt;PUNO-LAMPA-PARATIA</v>
          </cell>
          <cell r="K2170" t="str">
            <v>*24&lt;br&gt;PORTILLA CORNEJO MATEO</v>
          </cell>
          <cell r="L2170" t="str">
            <v>APROBADO&lt;br/&gt;NOTIFICADO A LA EMPRESA</v>
          </cell>
          <cell r="P2170" t="str">
            <v>USD</v>
          </cell>
        </row>
        <row r="2171">
          <cell r="A2171">
            <v>2225590</v>
          </cell>
          <cell r="B2171">
            <v>5228</v>
          </cell>
          <cell r="C2171" t="str">
            <v>EIA</v>
          </cell>
          <cell r="D2171">
            <v>41155</v>
          </cell>
          <cell r="E2171">
            <v>2012</v>
          </cell>
          <cell r="F2171">
            <v>9</v>
          </cell>
          <cell r="G2171" t="str">
            <v>CONSORCIO DE INGENIEROS EJECUTORES MINEROS S.A.</v>
          </cell>
          <cell r="H2171" t="str">
            <v>MINA EL COFRE</v>
          </cell>
          <cell r="I2171" t="str">
            <v>PLAN INTEGRAL LMP Y ECA</v>
          </cell>
          <cell r="J2171" t="str">
            <v>*210707&lt;br&gt;PUNO-LAMPA-PARATIA</v>
          </cell>
          <cell r="K2171" t="str">
            <v>*21&lt;br&gt;PAREDES PACHECO RUFO</v>
          </cell>
          <cell r="L2171" t="str">
            <v>APROBADO&lt;br/&gt;NOTIFICADO A LA EMPRESA</v>
          </cell>
          <cell r="P2171" t="str">
            <v>USD</v>
          </cell>
        </row>
        <row r="2172">
          <cell r="A2172">
            <v>2424106</v>
          </cell>
          <cell r="B2172">
            <v>5370</v>
          </cell>
          <cell r="C2172" t="str">
            <v>EIA-d</v>
          </cell>
          <cell r="D2172">
            <v>41865</v>
          </cell>
          <cell r="E2172">
            <v>2014</v>
          </cell>
          <cell r="F2172">
            <v>8</v>
          </cell>
          <cell r="G2172" t="str">
            <v>CONSORCIO DE INGENIEROS EJECUTORES MINEROS S.A.</v>
          </cell>
          <cell r="H2172" t="str">
            <v>UEA EL COFRE</v>
          </cell>
          <cell r="I2172" t="str">
            <v>MINA INMACULADA 4</v>
          </cell>
          <cell r="K2172" t="str">
            <v>*10&lt;br&gt;CARRANZA VALDIVIESO JOSE,*181&lt;br&gt;LEON HUAMAN BETTY,*164&lt;br&gt;TREJO PANTOJA CYNTHIA</v>
          </cell>
          <cell r="L2172" t="str">
            <v>APROBADO</v>
          </cell>
          <cell r="P2172" t="str">
            <v>USD</v>
          </cell>
        </row>
        <row r="2173">
          <cell r="A2173">
            <v>2549251</v>
          </cell>
          <cell r="B2173">
            <v>5896</v>
          </cell>
          <cell r="C2173" t="str">
            <v>ITS</v>
          </cell>
          <cell r="D2173">
            <v>42311</v>
          </cell>
          <cell r="E2173">
            <v>2015</v>
          </cell>
          <cell r="F2173">
            <v>11</v>
          </cell>
          <cell r="G2173" t="str">
            <v>CONSORCIO DE INGENIEROS EJECUTORES MINEROS S.A.</v>
          </cell>
          <cell r="H2173" t="str">
            <v>MINA EL COFRE</v>
          </cell>
          <cell r="I2173" t="str">
            <v>INFORME T¿NICO SUSTENTATORIO DE MEJORA TECNOL¿ICA DE LA PLANTA CONCENTRADORA LA INMACULADA Y AUMENTO DE LA CAPACIDAD INSTALADA DE 340 TMD A 500 TMD.</v>
          </cell>
          <cell r="J2173" t="str">
            <v>*210707&lt;br&gt;PUNO-LAMPA-PARATIA,*210000&lt;br&gt;PUNO----,*210700&lt;br&gt;PUNO-LAMPA--</v>
          </cell>
          <cell r="K2173" t="str">
            <v>*1&lt;br&gt;ACEVEDO FERNANDEZ ELIAS,*340&lt;br&gt;REYES UBILLUS ISMAEL,*311&lt;br&gt;ROJAS VALLADARES, TANIA LUPE,*220&lt;br&gt;VILLACORTA OLAZA MARCO ANTONIO,*20&lt;br&gt;LEON IRIARTE MARITZA</v>
          </cell>
          <cell r="L2173" t="str">
            <v>CONFORME&lt;br/&gt;NOTIFICADO A LA EMPRESA</v>
          </cell>
          <cell r="M2173" t="str">
            <v>ResDirec-0052-2016/MEM-DGAAM</v>
          </cell>
          <cell r="N2173" t="str">
            <v>16/02/2016</v>
          </cell>
          <cell r="O2173">
            <v>295891.03999999998</v>
          </cell>
        </row>
        <row r="2174">
          <cell r="A2174" t="str">
            <v>00805-2016</v>
          </cell>
          <cell r="B2174">
            <v>6101</v>
          </cell>
          <cell r="C2174" t="str">
            <v>EIA-d</v>
          </cell>
          <cell r="D2174">
            <v>42452</v>
          </cell>
          <cell r="E2174">
            <v>2016</v>
          </cell>
          <cell r="F2174">
            <v>3</v>
          </cell>
          <cell r="G2174" t="str">
            <v>CONSORCIO DE INGENIEROS EJECUTORES MINEROS S.A.</v>
          </cell>
          <cell r="H2174" t="str">
            <v>LAS AGUILAS</v>
          </cell>
          <cell r="I2174" t="str">
            <v>MODIFICACIÓN DE ESTUDIO DE IMPACTO AMBIENTAL MINA LAS AGUILAS</v>
          </cell>
          <cell r="K2174" t="str">
            <v>*381&lt;br&gt;ZZ_SENACE MILLONES VARGAS, CESAR AUGUSTO,*489&lt;br&gt;ZZ_SENACE TREJO PANTOJA, CYNTHIA KELLY,*488&lt;br&gt;ZZ_SENACE TELLO COCHACHEZ, MARCO ANTONIO,*484&lt;br&gt;ZZ_SENACE PANIAGUA GUZMAN, JOEL MAICOL,*481&lt;br&gt;ZZ_SENACE CORAL ONCOY, BEATRIZ ELIZABETH,*478&lt;br&gt;ZZ_SENACE BENAVENTE SILVA, KURLANT YUSSEIN,*451&lt;br&gt;ZZ_SENACE QUISPE SULCA, JHONNY IBAN,*416&lt;br&gt;ZZ_SENACE BREÑA TORRES, MILVA GRACIELA,*412&lt;br&gt;ZZ_SENACE SOLORZANO ORTIZ, ISABEL MERCEDES,*407&lt;br&gt;ZZ_SENACE SAAVEDRA KOVACH, MIRIJAM,*386&lt;br&gt;ZZ_SENACE CORAL ONCOY, BEATRIZ E.</v>
          </cell>
          <cell r="L2174" t="str">
            <v>APROBADO</v>
          </cell>
          <cell r="M2174" t="str">
            <v>ResDirec-0010-2016/MEM-DGAAM</v>
          </cell>
          <cell r="N2174" t="str">
            <v>18/01/2016</v>
          </cell>
          <cell r="O2174">
            <v>3430000</v>
          </cell>
          <cell r="P2174" t="str">
            <v>USD</v>
          </cell>
        </row>
        <row r="2175">
          <cell r="A2175">
            <v>2779663</v>
          </cell>
          <cell r="B2175">
            <v>6132</v>
          </cell>
          <cell r="C2175" t="str">
            <v>ITS</v>
          </cell>
          <cell r="D2175">
            <v>43119</v>
          </cell>
          <cell r="E2175">
            <v>2018</v>
          </cell>
          <cell r="F2175">
            <v>1</v>
          </cell>
          <cell r="G2175" t="str">
            <v>CONSORCIO DE INGENIEROS EJECUTORES MINEROS S.A.</v>
          </cell>
          <cell r="H2175" t="str">
            <v>TACAZA</v>
          </cell>
          <cell r="I2175" t="str">
            <v>SEGUNDO ITS PARA LA MODIFICACIÓN DE LA CAPACIDAD DE LA PLANTA CONCENTRADORA SANTA LUCIA Y RECRECIMIENTODEL DEPOSITO DE RELAVES DE LA UNIDAD MINERA TACAZA</v>
          </cell>
          <cell r="J2175" t="str">
            <v>*210709&lt;br&gt;PUNO-LAMPA-SANTA LUCIA</v>
          </cell>
          <cell r="K2175" t="str">
            <v>*416&lt;br&gt;ZZ_SENACE BREÑA TORRES, MILVA GRACIELA,*543&lt;br&gt;FIORELLA ANGELA MAL¿SQUEZ L¿PEZ,*482&lt;br&gt;ZZ_SENACE MARTEL GORA, MIGUEL LUIS,*451&lt;br&gt;ZZ_SENACE QUISPE SULCA, JHONNY IBAN</v>
          </cell>
          <cell r="L2175" t="str">
            <v>CONFORME&lt;br/&gt;NOTIFICADO A LA EMPRESA</v>
          </cell>
          <cell r="O2175">
            <v>555210.97</v>
          </cell>
        </row>
        <row r="2176">
          <cell r="A2176">
            <v>2626741</v>
          </cell>
          <cell r="B2176">
            <v>6333</v>
          </cell>
          <cell r="C2176" t="str">
            <v>ITS</v>
          </cell>
          <cell r="D2176">
            <v>42577</v>
          </cell>
          <cell r="E2176">
            <v>2016</v>
          </cell>
          <cell r="F2176">
            <v>7</v>
          </cell>
          <cell r="G2176" t="str">
            <v>CONSORCIO DE INGENIEROS EJECUTORES MINEROS S.A.</v>
          </cell>
          <cell r="H2176" t="str">
            <v>LAS AGUILAS</v>
          </cell>
          <cell r="I2176" t="str">
            <v>ÁGUILAS NORTE</v>
          </cell>
          <cell r="J2176" t="str">
            <v>*210705&lt;br&gt;PUNO-LAMPA-OCUVIRI</v>
          </cell>
          <cell r="K2176" t="str">
            <v>*25&lt;br&gt;PRADO VELASQUEZ ALFONSO,*441&lt;br&gt;MESIAS CASTRO JACKSON,*341&lt;br&gt;INFANTE QUISPE, CESAR ANIBAL,*310&lt;br&gt;ROSALES GONZALES LUIS ALBERTO</v>
          </cell>
          <cell r="L2176" t="str">
            <v>CONFORME&lt;br/&gt;NOTIFICADO A LA EMPRESA</v>
          </cell>
          <cell r="M2176" t="str">
            <v>ResDirec-0245-2016/MEM-DGAAM</v>
          </cell>
          <cell r="N2176" t="str">
            <v>15/08/2016</v>
          </cell>
          <cell r="O2176">
            <v>800</v>
          </cell>
        </row>
        <row r="2177">
          <cell r="A2177">
            <v>1833278</v>
          </cell>
          <cell r="B2177">
            <v>6422</v>
          </cell>
          <cell r="C2177" t="str">
            <v>PC</v>
          </cell>
          <cell r="D2177">
            <v>39752</v>
          </cell>
          <cell r="E2177">
            <v>2008</v>
          </cell>
          <cell r="F2177">
            <v>10</v>
          </cell>
          <cell r="G2177" t="str">
            <v>CONSORCIO DE INGENIEROS EJECUTORES MINEROS S.A.</v>
          </cell>
          <cell r="H2177" t="str">
            <v>MINA EL COFRE</v>
          </cell>
          <cell r="I2177" t="str">
            <v>PLAN DE CIERRE DE MINA UNIDAD MINERA EL COFRE</v>
          </cell>
          <cell r="J2177" t="str">
            <v>*210707&lt;br&gt;PUNO-LAMPA-PARATIA</v>
          </cell>
          <cell r="K2177" t="str">
            <v>*34&lt;br&gt;BEDRIÑANA RIOS ABAD</v>
          </cell>
          <cell r="L2177" t="str">
            <v>CONCLUIDO&lt;br/&gt;NOTIFICADO A LA EMPRESA</v>
          </cell>
          <cell r="P2177" t="str">
            <v>USD</v>
          </cell>
        </row>
        <row r="2178">
          <cell r="A2178">
            <v>2247623</v>
          </cell>
          <cell r="B2178">
            <v>6599</v>
          </cell>
          <cell r="C2178" t="str">
            <v>PC</v>
          </cell>
          <cell r="D2178">
            <v>41236</v>
          </cell>
          <cell r="E2178">
            <v>2012</v>
          </cell>
          <cell r="F2178">
            <v>11</v>
          </cell>
          <cell r="G2178" t="str">
            <v>CONSORCIO DE INGENIEROS EJECUTORES MINEROS S.A.</v>
          </cell>
          <cell r="H2178" t="str">
            <v>LAS AGUILAS</v>
          </cell>
          <cell r="I2178" t="str">
            <v>PLAN DE CIERRE DE MINAS DE PROYECTO DE EXPLOTACION MINERA "MINA LAS AGUILAS"</v>
          </cell>
          <cell r="J2178" t="str">
            <v>*210705&lt;br&gt;PUNO-LAMPA-OCUVIRI</v>
          </cell>
          <cell r="K2178" t="str">
            <v>*24&lt;br&gt;PORTILLA CORNEJO MATEO</v>
          </cell>
          <cell r="L2178" t="str">
            <v>APROBADO&lt;br/&gt;NOTIFICADO A LA EMPRESA</v>
          </cell>
          <cell r="P2178" t="str">
            <v>USD</v>
          </cell>
        </row>
        <row r="2179">
          <cell r="A2179">
            <v>2262417</v>
          </cell>
          <cell r="B2179">
            <v>6619</v>
          </cell>
          <cell r="C2179" t="str">
            <v>PC</v>
          </cell>
          <cell r="D2179">
            <v>41295</v>
          </cell>
          <cell r="E2179">
            <v>2013</v>
          </cell>
          <cell r="F2179">
            <v>1</v>
          </cell>
          <cell r="G2179" t="str">
            <v>CONSORCIO DE INGENIEROS EJECUTORES MINEROS S.A.</v>
          </cell>
          <cell r="H2179" t="str">
            <v>TACAZA</v>
          </cell>
          <cell r="I2179" t="str">
            <v>CIERRE PROYECTO MINERO METALURGICO DE MINA TACAZA</v>
          </cell>
          <cell r="J2179" t="str">
            <v>*210709&lt;br&gt;PUNO-LAMPA-SANTA LUCIA</v>
          </cell>
          <cell r="K2179" t="str">
            <v>*21&lt;br&gt;PAREDES PACHECO RUFO</v>
          </cell>
          <cell r="L2179" t="str">
            <v>APROBADO&lt;br/&gt;NOTIFICADO A LA EMPRESA</v>
          </cell>
          <cell r="P2179" t="str">
            <v>USD</v>
          </cell>
        </row>
        <row r="2180">
          <cell r="A2180">
            <v>2394696</v>
          </cell>
          <cell r="B2180">
            <v>6703</v>
          </cell>
          <cell r="C2180" t="str">
            <v>PC</v>
          </cell>
          <cell r="D2180">
            <v>41782</v>
          </cell>
          <cell r="E2180">
            <v>2014</v>
          </cell>
          <cell r="F2180">
            <v>5</v>
          </cell>
          <cell r="G2180" t="str">
            <v>CONSORCIO DE INGENIEROS EJECUTORES MINEROS S.A.</v>
          </cell>
          <cell r="H2180" t="str">
            <v>MINA EL COFRE</v>
          </cell>
          <cell r="I2180" t="str">
            <v>ACTUALIZACION DEL PLAN DE CIERRE UNIDAD EL COFRE</v>
          </cell>
          <cell r="J2180" t="str">
            <v>*210707&lt;br&gt;PUNO-LAMPA-PARATIA</v>
          </cell>
          <cell r="K2180" t="str">
            <v>*128&lt;br&gt;ESTELA SILVA MELANIO</v>
          </cell>
          <cell r="L2180" t="str">
            <v>APROBADO&lt;br/&gt;NOTIFICADO A LA EMPRESA</v>
          </cell>
          <cell r="P2180" t="str">
            <v>USD</v>
          </cell>
        </row>
        <row r="2181">
          <cell r="A2181">
            <v>2435280</v>
          </cell>
          <cell r="B2181">
            <v>6726</v>
          </cell>
          <cell r="C2181" t="str">
            <v>PC</v>
          </cell>
          <cell r="D2181">
            <v>41912</v>
          </cell>
          <cell r="E2181">
            <v>2014</v>
          </cell>
          <cell r="F2181">
            <v>9</v>
          </cell>
          <cell r="G2181" t="str">
            <v>CONSORCIO DE INGENIEROS EJECUTORES MINEROS S.A.</v>
          </cell>
          <cell r="H2181" t="str">
            <v>TACAZA</v>
          </cell>
          <cell r="I2181" t="str">
            <v>CIERRE DE MINAS UNIDAD TACAZA</v>
          </cell>
          <cell r="J2181" t="str">
            <v>*210709&lt;br&gt;PUNO-LAMPA-SANTA LUCIA</v>
          </cell>
          <cell r="K2181" t="str">
            <v>*24&lt;br&gt;PORTILLA CORNEJO MATEO</v>
          </cell>
          <cell r="L2181" t="str">
            <v>APROBADO</v>
          </cell>
          <cell r="P2181" t="str">
            <v>USD</v>
          </cell>
        </row>
        <row r="2182">
          <cell r="A2182">
            <v>2621227</v>
          </cell>
          <cell r="B2182">
            <v>6838</v>
          </cell>
          <cell r="C2182" t="str">
            <v>PC</v>
          </cell>
          <cell r="D2182">
            <v>42557</v>
          </cell>
          <cell r="E2182">
            <v>2016</v>
          </cell>
          <cell r="F2182">
            <v>7</v>
          </cell>
          <cell r="G2182" t="str">
            <v>CONSORCIO DE INGENIEROS EJECUTORES MINEROS S.A.</v>
          </cell>
          <cell r="H2182" t="str">
            <v>LAS AGUILAS</v>
          </cell>
          <cell r="I2182" t="str">
            <v>MODIFICACION DE PLAN DE CIERRE DE MINAS DE LA UNIDAD MINERA LAS AGUILAS</v>
          </cell>
          <cell r="J2182" t="str">
            <v>*210705&lt;br&gt;PUNO-LAMPA-OCUVIRI</v>
          </cell>
          <cell r="K2182" t="str">
            <v>*24&lt;br&gt;PORTILLA CORNEJO MATEO</v>
          </cell>
          <cell r="L2182" t="str">
            <v>APROBADO</v>
          </cell>
          <cell r="P2182" t="str">
            <v>USD</v>
          </cell>
        </row>
        <row r="2183">
          <cell r="A2183">
            <v>2621229</v>
          </cell>
          <cell r="B2183">
            <v>6839</v>
          </cell>
          <cell r="C2183" t="str">
            <v>PC</v>
          </cell>
          <cell r="D2183">
            <v>42557</v>
          </cell>
          <cell r="E2183">
            <v>2016</v>
          </cell>
          <cell r="F2183">
            <v>7</v>
          </cell>
          <cell r="G2183" t="str">
            <v>CONSORCIO DE INGENIEROS EJECUTORES MINEROS S.A.</v>
          </cell>
          <cell r="H2183" t="str">
            <v>MINA EL COFRE</v>
          </cell>
          <cell r="I2183" t="str">
            <v>MODIFCACION DEL PLAN DE CIERRE DE MINAS DE LA UEA EL COFRE</v>
          </cell>
          <cell r="J2183" t="str">
            <v>*210707&lt;br&gt;PUNO-LAMPA-PARATIA</v>
          </cell>
          <cell r="K2183" t="str">
            <v>*24&lt;br&gt;PORTILLA CORNEJO MATEO</v>
          </cell>
          <cell r="L2183" t="str">
            <v>OBSERVADO</v>
          </cell>
          <cell r="P2183" t="str">
            <v>USD</v>
          </cell>
        </row>
        <row r="2184">
          <cell r="A2184">
            <v>2626321</v>
          </cell>
          <cell r="B2184">
            <v>6846</v>
          </cell>
          <cell r="C2184" t="str">
            <v>PC</v>
          </cell>
          <cell r="D2184">
            <v>42576</v>
          </cell>
          <cell r="E2184">
            <v>2016</v>
          </cell>
          <cell r="F2184">
            <v>7</v>
          </cell>
          <cell r="G2184" t="str">
            <v>CONSORCIO DE INGENIEROS EJECUTORES MINEROS S.A.</v>
          </cell>
          <cell r="H2184" t="str">
            <v>TACAZA</v>
          </cell>
          <cell r="I2184" t="str">
            <v>MODIFICACION DE PLAN DE CIERRE DE MINAS DE LA UNIDAD MINERA TACAZA</v>
          </cell>
          <cell r="J2184" t="str">
            <v>*210709&lt;br&gt;PUNO-LAMPA-SANTA LUCIA</v>
          </cell>
          <cell r="K2184" t="str">
            <v>*24&lt;br&gt;PORTILLA CORNEJO MATEO</v>
          </cell>
          <cell r="L2184" t="str">
            <v>EVALUACIÓN</v>
          </cell>
          <cell r="P2184" t="str">
            <v>USD</v>
          </cell>
        </row>
        <row r="2185">
          <cell r="A2185" t="str">
            <v>00877-2017</v>
          </cell>
          <cell r="B2185">
            <v>7031</v>
          </cell>
          <cell r="C2185" t="str">
            <v>EIA-d</v>
          </cell>
          <cell r="D2185">
            <v>42794</v>
          </cell>
          <cell r="E2185">
            <v>2017</v>
          </cell>
          <cell r="F2185">
            <v>2</v>
          </cell>
          <cell r="G2185" t="str">
            <v>CONSORCIO DE INGENIEROS EJECUTORES MINEROS S.A.</v>
          </cell>
          <cell r="H2185" t="str">
            <v>MINA EL COFRE</v>
          </cell>
          <cell r="I2185" t="str">
            <v>MEIA UMM EL COFRE Y DISEÑO PRESA RELAVES PLANTA BENEF.LA INMACULADA-PROY. RECREC. RELAVERA HUAYBILLO</v>
          </cell>
          <cell r="K2185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2185" t="str">
            <v>APROBADO</v>
          </cell>
          <cell r="O2185">
            <v>5663189.8099999996</v>
          </cell>
          <cell r="P2185" t="str">
            <v>USD</v>
          </cell>
        </row>
        <row r="2186">
          <cell r="A2186">
            <v>2953612</v>
          </cell>
          <cell r="B2186">
            <v>8103</v>
          </cell>
          <cell r="C2186" t="str">
            <v>PC</v>
          </cell>
          <cell r="D2186">
            <v>43650</v>
          </cell>
          <cell r="E2186">
            <v>2019</v>
          </cell>
          <cell r="F2186">
            <v>7</v>
          </cell>
          <cell r="G2186" t="str">
            <v>CONSORCIO DE INGENIEROS EJECUTORES MINEROS S.A.</v>
          </cell>
          <cell r="H2186" t="str">
            <v>UEA EL COFRE</v>
          </cell>
          <cell r="I2186" t="str">
            <v>SEGUNDA MODIFICACION DE PLAN DE CIERRE DE MINAS</v>
          </cell>
          <cell r="J2186" t="str">
            <v>*210707&lt;br&gt;PUNO-LAMPA-PARATIA</v>
          </cell>
          <cell r="K2186" t="str">
            <v>*9&lt;br&gt;CAMPOS DIAZ LUIS,*684&lt;br&gt;MARTEL GORA MIGUEL LUIS,*659&lt;br&gt;QUIñONES ALCOCER ANGELA LILIANA,*188&lt;br&gt;PORTILLA CORNEJO MATEO,*128&lt;br&gt;ESTELA SILVA MELANIO,*34&lt;br&gt;BEDRIÑANA RIOS ABAD</v>
          </cell>
          <cell r="L2186" t="str">
            <v>OBSERVADO&lt;br/&gt;NOTIFICADO A LA EMPRESA</v>
          </cell>
          <cell r="O2186">
            <v>0</v>
          </cell>
          <cell r="P2186" t="str">
            <v>USD</v>
          </cell>
        </row>
        <row r="2187">
          <cell r="A2187">
            <v>3054859</v>
          </cell>
          <cell r="B2187">
            <v>8245</v>
          </cell>
          <cell r="C2187" t="str">
            <v>PC</v>
          </cell>
          <cell r="D2187">
            <v>44037</v>
          </cell>
          <cell r="E2187">
            <v>2020</v>
          </cell>
          <cell r="F2187">
            <v>7</v>
          </cell>
          <cell r="G2187" t="str">
            <v>CONSORCIO DE INGENIEROS EJECUTORES MINEROS S.A.</v>
          </cell>
          <cell r="H2187" t="str">
            <v>TACAZA</v>
          </cell>
          <cell r="I2187" t="str">
            <v>TERCERA MODIFICACIÓN DEL PLAN DE CIERRE DE MINAS DE LA UNIDAD MINERA “TACAZA”</v>
          </cell>
          <cell r="J2187" t="str">
            <v>*210709&lt;br&gt;PUNO-LAMPA-SANTA LUCIA</v>
          </cell>
          <cell r="K2187" t="str">
            <v>*9&lt;br&gt;CAMPOS DIAZ LUIS,*188&lt;br&gt;PORTILLA CORNEJO MATEO,*128&lt;br&gt;ESTELA SILVA MELANIO,*34&lt;br&gt;BEDRIÑANA RIOS ABAD</v>
          </cell>
          <cell r="L2187" t="str">
            <v>EVALUACIÓN</v>
          </cell>
          <cell r="O2187">
            <v>0</v>
          </cell>
          <cell r="P2187" t="str">
            <v>USD</v>
          </cell>
        </row>
        <row r="2188">
          <cell r="A2188">
            <v>3010401</v>
          </cell>
          <cell r="B2188">
            <v>8300</v>
          </cell>
          <cell r="C2188" t="str">
            <v>PAD</v>
          </cell>
          <cell r="D2188">
            <v>43838</v>
          </cell>
          <cell r="E2188">
            <v>2020</v>
          </cell>
          <cell r="F2188">
            <v>1</v>
          </cell>
          <cell r="G2188" t="str">
            <v>CONSORCIO DE INGENIEROS EJECUTORES MINEROS S.A.</v>
          </cell>
          <cell r="H2188" t="str">
            <v>MINA EL COFRE</v>
          </cell>
          <cell r="I2188" t="str">
            <v>PLAN AMBIENTAL DETALLADO DE LA UNIDAD EL COFRE</v>
          </cell>
          <cell r="J2188" t="str">
            <v>*210707&lt;br&gt;PUNO-LAMPA-PARATIA</v>
          </cell>
          <cell r="K2188" t="str">
            <v>*1&lt;br&gt;ACEVEDO FERNANDEZ ELIAS,*684&lt;br&gt;MARTEL GORA MIGUEL LUIS,*683&lt;br&gt;LA ROSA ORBEZO NOHELIA THAIS,*676&lt;br&gt;VILLAR VASQUEZ MERCEDES DEL PILAR,*610&lt;br&gt;FARFAN REYES MIRIAM ELIZABETH,*311&lt;br&gt;ROJAS VALLADARES, TANIA LUPE</v>
          </cell>
          <cell r="L2188" t="str">
            <v>EVALUACIÓN</v>
          </cell>
          <cell r="O2188">
            <v>692000</v>
          </cell>
          <cell r="P2188" t="str">
            <v>USD</v>
          </cell>
        </row>
        <row r="2189">
          <cell r="A2189">
            <v>3010416</v>
          </cell>
          <cell r="B2189">
            <v>8324</v>
          </cell>
          <cell r="C2189" t="str">
            <v>PAD</v>
          </cell>
          <cell r="D2189">
            <v>43838</v>
          </cell>
          <cell r="E2189">
            <v>2020</v>
          </cell>
          <cell r="F2189">
            <v>1</v>
          </cell>
          <cell r="G2189" t="str">
            <v>CONSORCIO DE INGENIEROS EJECUTORES MINEROS S.A.</v>
          </cell>
          <cell r="H2189" t="str">
            <v>LAS AGUILAS</v>
          </cell>
          <cell r="I2189" t="str">
            <v>PLAN AMBIENTAL DETALLADO UNIDAD MINERA LAS AGUILAS</v>
          </cell>
          <cell r="J2189" t="str">
            <v>*210705&lt;br&gt;PUNO-LAMPA-OCUVIRI</v>
          </cell>
          <cell r="K2189" t="str">
            <v>*1&lt;br&gt;ACEVEDO FERNANDEZ ELIAS,*684&lt;br&gt;MARTEL GORA MIGUEL LUIS,*683&lt;br&gt;LA ROSA ORBEZO NOHELIA THAIS,*677&lt;br&gt;SERVAN VARGAS MARIO,*676&lt;br&gt;VILLAR VASQUEZ MERCEDES DEL PILAR,*670&lt;br&gt;QUISPE HUAMAN JORGE LUIS,*660&lt;br&gt;PARDO BONIFAZ JIMMY FRANK,*527&lt;br&gt;PARDO BONIFAZ, JIMMY FRANK,*311&lt;br&gt;ROJAS VALLADARES, TANIA LUPE</v>
          </cell>
          <cell r="L2189" t="str">
            <v>EVALUACIÓN</v>
          </cell>
          <cell r="O2189">
            <v>2111351.81</v>
          </cell>
          <cell r="P2189" t="str">
            <v>USD</v>
          </cell>
        </row>
        <row r="2190">
          <cell r="A2190">
            <v>3010304</v>
          </cell>
          <cell r="B2190">
            <v>8349</v>
          </cell>
          <cell r="C2190" t="str">
            <v>PAD</v>
          </cell>
          <cell r="D2190">
            <v>43838</v>
          </cell>
          <cell r="E2190">
            <v>2020</v>
          </cell>
          <cell r="F2190">
            <v>1</v>
          </cell>
          <cell r="G2190" t="str">
            <v>CONSORCIO DE INGENIEROS EJECUTORES MINEROS S.A.</v>
          </cell>
          <cell r="H2190" t="str">
            <v>TACAZA</v>
          </cell>
          <cell r="I2190" t="str">
            <v>PLAN AMBIENTAL DETALLADO DE LA UNIDAD MINERA TACAZA</v>
          </cell>
          <cell r="J2190" t="str">
            <v>*210709&lt;br&gt;PUNO-LAMPA-SANTA LUCIA</v>
          </cell>
          <cell r="K2190" t="str">
            <v>*1&lt;br&gt;ACEVEDO FERNANDEZ ELIAS,*677&lt;br&gt;SERVAN VARGAS MARIO,*676&lt;br&gt;VILLAR VASQUEZ MERCEDES DEL PILAR,*670&lt;br&gt;QUISPE HUAMAN JORGE LUIS,*660&lt;br&gt;PARDO BONIFAZ JIMMY FRANK,*527&lt;br&gt;PARDO BONIFAZ, JIMMY FRANK,*311&lt;br&gt;ROJAS VALLADARES, TANIA LUPE</v>
          </cell>
          <cell r="L2190" t="str">
            <v>EVALUACIÓN</v>
          </cell>
          <cell r="O2190">
            <v>247398</v>
          </cell>
          <cell r="P2190" t="str">
            <v>USD</v>
          </cell>
        </row>
        <row r="2191">
          <cell r="A2191">
            <v>1478316</v>
          </cell>
          <cell r="B2191">
            <v>1091</v>
          </cell>
          <cell r="C2191" t="str">
            <v>DIA</v>
          </cell>
          <cell r="D2191">
            <v>38176</v>
          </cell>
          <cell r="E2191">
            <v>2004</v>
          </cell>
          <cell r="F2191">
            <v>7</v>
          </cell>
          <cell r="G2191" t="str">
            <v>CONSORCIO MINERO ATE S.A.C.</v>
          </cell>
          <cell r="H2191" t="str">
            <v>CASCAJAL</v>
          </cell>
          <cell r="I2191" t="str">
            <v>CASCAJAL</v>
          </cell>
          <cell r="J2191" t="str">
            <v>*131102&lt;br&gt;LA LIBERTAD-GRAN CHIMU-LUCMA</v>
          </cell>
          <cell r="K2191" t="str">
            <v>*1&lt;br&gt;ACEVEDO FERNANDEZ ELIAS</v>
          </cell>
          <cell r="L2191" t="str">
            <v>ABANDONO</v>
          </cell>
          <cell r="P2191" t="str">
            <v>USD</v>
          </cell>
        </row>
        <row r="2192">
          <cell r="A2192">
            <v>2897881</v>
          </cell>
          <cell r="B2192">
            <v>7877</v>
          </cell>
          <cell r="C2192" t="str">
            <v>DIA</v>
          </cell>
          <cell r="D2192">
            <v>43502</v>
          </cell>
          <cell r="E2192">
            <v>2019</v>
          </cell>
          <cell r="F2192">
            <v>2</v>
          </cell>
          <cell r="G2192" t="str">
            <v>CONSORCIO MINERO ATE S.A.C.</v>
          </cell>
          <cell r="H2192" t="str">
            <v>CASCAJO BLANCO</v>
          </cell>
          <cell r="I2192" t="str">
            <v>PROYECTO DE EXPLORACIÓN CASCAJO BLANCO</v>
          </cell>
          <cell r="J2192" t="str">
            <v>*200210&lt;br&gt;PIURA-AYABACA-SUYO</v>
          </cell>
          <cell r="K2192" t="str">
            <v>*1&lt;br&gt;ACEVEDO FERNANDEZ ELIAS,*676&lt;br&gt;VILLAR VASQUEZ MERCEDES DEL PILAR,*643&lt;br&gt;NISSE MEI-LIN GARCIA LAY,*610&lt;br&gt;FARFAN REYES MIRIAM ELIZABETH,*584&lt;br&gt;QUIROZ AHUANARI, CHARLEE JHON (APOYO),*570&lt;br&gt;PEREZ BALDEON KAREN GRACIELA,*311&lt;br&gt;ROJAS VALLADARES, TANIA LUPE,*220&lt;br&gt;VILLACORTA OLAZA MARCO ANTONIO</v>
          </cell>
          <cell r="L2192" t="str">
            <v>APROBADO&lt;br/&gt;NOTIFICADO A LA EMPRESA</v>
          </cell>
          <cell r="M2192" t="str">
            <v>ResDirec-0130-2019/MINEM-DGAAM</v>
          </cell>
          <cell r="N2192" t="str">
            <v>19/07/2019</v>
          </cell>
          <cell r="O2192">
            <v>722000</v>
          </cell>
          <cell r="P2192" t="str">
            <v>USD</v>
          </cell>
        </row>
        <row r="2193">
          <cell r="A2193">
            <v>1671037</v>
          </cell>
          <cell r="B2193">
            <v>1592</v>
          </cell>
          <cell r="C2193" t="str">
            <v>DIA</v>
          </cell>
          <cell r="D2193">
            <v>39133</v>
          </cell>
          <cell r="E2193">
            <v>2007</v>
          </cell>
          <cell r="F2193">
            <v>2</v>
          </cell>
          <cell r="G2193" t="str">
            <v>CONSORCIO MINERO HORIZONTE S.A.</v>
          </cell>
          <cell r="I2193" t="str">
            <v>MINASPINDO</v>
          </cell>
          <cell r="J2193" t="str">
            <v>*010110&lt;br&gt;AMAZONAS-CHACHAPOYAS-LEIMEBAMBA</v>
          </cell>
          <cell r="K2193" t="str">
            <v>*39&lt;br&gt;ESPINOZA ARIAS REBECA</v>
          </cell>
          <cell r="L2193" t="str">
            <v>DESISTIDO&lt;br/&gt;NOTIFICADO A LA EMPRESA</v>
          </cell>
          <cell r="P2193" t="str">
            <v>USD</v>
          </cell>
        </row>
        <row r="2194">
          <cell r="A2194">
            <v>1693301</v>
          </cell>
          <cell r="B2194">
            <v>1646</v>
          </cell>
          <cell r="C2194" t="str">
            <v>DIA</v>
          </cell>
          <cell r="D2194">
            <v>39234</v>
          </cell>
          <cell r="E2194">
            <v>2007</v>
          </cell>
          <cell r="F2194">
            <v>6</v>
          </cell>
          <cell r="G2194" t="str">
            <v>CONSORCIO MINERO HORIZONTE S.A.</v>
          </cell>
          <cell r="I2194" t="str">
            <v>MINASPINDO</v>
          </cell>
          <cell r="J2194" t="str">
            <v>*010103&lt;br&gt;AMAZONAS-CHACHAPOYAS-BALSAS</v>
          </cell>
          <cell r="K2194" t="str">
            <v>*8&lt;br&gt;BREÑA TORRES GRACIELA</v>
          </cell>
          <cell r="L2194" t="str">
            <v>APROBADO&lt;br/&gt;NOTIFICADO A LA EMPRESA</v>
          </cell>
          <cell r="P2194" t="str">
            <v>USD</v>
          </cell>
        </row>
        <row r="2195">
          <cell r="A2195">
            <v>1753353</v>
          </cell>
          <cell r="B2195">
            <v>1809</v>
          </cell>
          <cell r="C2195" t="str">
            <v>DIA</v>
          </cell>
          <cell r="D2195">
            <v>39472</v>
          </cell>
          <cell r="E2195">
            <v>2008</v>
          </cell>
          <cell r="F2195">
            <v>1</v>
          </cell>
          <cell r="G2195" t="str">
            <v>CONSORCIO MINERO HORIZONTE S.A.</v>
          </cell>
          <cell r="H2195" t="str">
            <v>PINDO</v>
          </cell>
          <cell r="I2195" t="str">
            <v>PINDO</v>
          </cell>
          <cell r="J2195" t="str">
            <v>*010103&lt;br&gt;AMAZONAS-CHACHAPOYAS-BALSAS</v>
          </cell>
          <cell r="K2195" t="str">
            <v>*8&lt;br&gt;BREÑA TORRES GRACIELA</v>
          </cell>
          <cell r="L2195" t="str">
            <v>APROBADO&lt;br/&gt;NOTIFICADO A LA EMPRESA</v>
          </cell>
          <cell r="P2195" t="str">
            <v>USD</v>
          </cell>
        </row>
        <row r="2196">
          <cell r="A2196">
            <v>1886651</v>
          </cell>
          <cell r="B2196">
            <v>2031</v>
          </cell>
          <cell r="C2196" t="str">
            <v>DIA</v>
          </cell>
          <cell r="D2196">
            <v>39954</v>
          </cell>
          <cell r="E2196">
            <v>2009</v>
          </cell>
          <cell r="F2196">
            <v>5</v>
          </cell>
          <cell r="G2196" t="str">
            <v>CONSORCIO MINERO HORIZONTE S.A.</v>
          </cell>
          <cell r="H2196" t="str">
            <v>MINASPINDO</v>
          </cell>
          <cell r="I2196" t="str">
            <v>MINASPINDO</v>
          </cell>
          <cell r="J2196" t="str">
            <v>*010103&lt;br&gt;AMAZONAS-CHACHAPOYAS-BALSAS</v>
          </cell>
          <cell r="K2196" t="str">
            <v>*8&lt;br&gt;BREÑA TORRES GRACIELA</v>
          </cell>
          <cell r="L2196" t="str">
            <v>APROBADO&lt;br/&gt;NOTIFICADO A LA EMPRESA</v>
          </cell>
          <cell r="P2196" t="str">
            <v>USD</v>
          </cell>
        </row>
        <row r="2197">
          <cell r="A2197">
            <v>2033408</v>
          </cell>
          <cell r="B2197">
            <v>2276</v>
          </cell>
          <cell r="C2197" t="str">
            <v>DIA</v>
          </cell>
          <cell r="D2197">
            <v>40458</v>
          </cell>
          <cell r="E2197">
            <v>2010</v>
          </cell>
          <cell r="F2197">
            <v>10</v>
          </cell>
          <cell r="G2197" t="str">
            <v>CONSORCIO MINERO HORIZONTE S.A.</v>
          </cell>
          <cell r="H2197" t="str">
            <v>MINASPINDO</v>
          </cell>
          <cell r="I2197" t="str">
            <v>MINASPINDO (MODIFICACION)</v>
          </cell>
          <cell r="J2197" t="str">
            <v>*010103&lt;br&gt;AMAZONAS-CHACHAPOYAS-BALSAS</v>
          </cell>
          <cell r="K2197" t="str">
            <v>*8&lt;br&gt;BREÑA TORRES GRACIELA</v>
          </cell>
          <cell r="L2197" t="str">
            <v>APROBADO&lt;br/&gt;NOTIFICADO A LA EMPRESA</v>
          </cell>
          <cell r="P2197" t="str">
            <v>USD</v>
          </cell>
        </row>
        <row r="2198">
          <cell r="A2198">
            <v>2077723</v>
          </cell>
          <cell r="B2198">
            <v>2376</v>
          </cell>
          <cell r="C2198" t="str">
            <v>DIA</v>
          </cell>
          <cell r="D2198">
            <v>40623</v>
          </cell>
          <cell r="E2198">
            <v>2011</v>
          </cell>
          <cell r="F2198">
            <v>3</v>
          </cell>
          <cell r="G2198" t="str">
            <v>CONSORCIO MINERO HORIZONTE S.A.</v>
          </cell>
          <cell r="H2198" t="str">
            <v>PALCAWANKA</v>
          </cell>
          <cell r="I2198" t="str">
            <v>PALCAWANKA</v>
          </cell>
          <cell r="J2198" t="str">
            <v>*090114&lt;br&gt;HUANCAVELICA-HUANCAVELICA-PALCA</v>
          </cell>
          <cell r="K2198" t="str">
            <v>*25&lt;br&gt;PRADO VELASQUEZ ALFONSO</v>
          </cell>
          <cell r="L2198" t="str">
            <v>APROBADO&lt;br/&gt;NOTIFICADO A LA EMPRESA</v>
          </cell>
          <cell r="P2198" t="str">
            <v>USD</v>
          </cell>
        </row>
        <row r="2199">
          <cell r="A2199">
            <v>2125371</v>
          </cell>
          <cell r="B2199">
            <v>2469</v>
          </cell>
          <cell r="C2199" t="str">
            <v>DIA</v>
          </cell>
          <cell r="D2199">
            <v>40793</v>
          </cell>
          <cell r="E2199">
            <v>2011</v>
          </cell>
          <cell r="F2199">
            <v>9</v>
          </cell>
          <cell r="G2199" t="str">
            <v>CONSORCIO MINERO HORIZONTE S.A.</v>
          </cell>
          <cell r="H2199" t="str">
            <v>PROYECTO DE EXPLORACION PACHACONAS</v>
          </cell>
          <cell r="I2199" t="str">
            <v>PACHACONAS</v>
          </cell>
          <cell r="J2199" t="str">
            <v>*030306&lt;br&gt;APURIMAC-ANTABAMBA-PACHACONAS</v>
          </cell>
          <cell r="K2199" t="str">
            <v>*8&lt;br&gt;BREÑA TORRES GRACIELA,*180&lt;br&gt;RAMIREZ PALET ALDO,*25&lt;br&gt;PRADO VELASQUEZ ALFONSO</v>
          </cell>
          <cell r="L2199" t="str">
            <v>APROBADO&lt;br/&gt;NOTIFICADO A LA EMPRESA</v>
          </cell>
          <cell r="O2199">
            <v>1311384</v>
          </cell>
          <cell r="P2199" t="str">
            <v>USD</v>
          </cell>
        </row>
        <row r="2200">
          <cell r="A2200">
            <v>2178524</v>
          </cell>
          <cell r="B2200">
            <v>2952</v>
          </cell>
          <cell r="C2200" t="str">
            <v>DIA</v>
          </cell>
          <cell r="D2200">
            <v>40998</v>
          </cell>
          <cell r="E2200">
            <v>2012</v>
          </cell>
          <cell r="F2200">
            <v>3</v>
          </cell>
          <cell r="G2200" t="str">
            <v>CONSORCIO MINERO HORIZONTE S.A.</v>
          </cell>
          <cell r="H2200" t="str">
            <v>PALCAWANKA</v>
          </cell>
          <cell r="I2200" t="str">
            <v>MODIFICATORIA DE LA DIA PALCAWANKA</v>
          </cell>
          <cell r="J2200" t="str">
            <v>*090114&lt;br&gt;HUANCAVELICA-HUANCAVELICA-PALCA</v>
          </cell>
          <cell r="K2200" t="str">
            <v>*8&lt;br&gt;BREÑA TORRES GRACIELA,*147&lt;br&gt;PEREZ BALDEON KAREN,*28&lt;br&gt;VELIZ SOTO KRISTIAM</v>
          </cell>
          <cell r="L2200" t="str">
            <v>APROBADO&lt;br/&gt;NOTIFICADO A LA EMPRESA</v>
          </cell>
          <cell r="O2200">
            <v>600000</v>
          </cell>
          <cell r="P2200" t="str">
            <v>USD</v>
          </cell>
        </row>
        <row r="2201">
          <cell r="A2201">
            <v>2091524</v>
          </cell>
          <cell r="B2201">
            <v>2408</v>
          </cell>
          <cell r="C2201" t="str">
            <v>EIAsd</v>
          </cell>
          <cell r="D2201">
            <v>40674</v>
          </cell>
          <cell r="E2201">
            <v>2011</v>
          </cell>
          <cell r="F2201">
            <v>5</v>
          </cell>
          <cell r="G2201" t="str">
            <v>CONSORCIO MINERO HORIZONTE S.A.</v>
          </cell>
          <cell r="H2201" t="str">
            <v>MILLO</v>
          </cell>
          <cell r="I2201" t="str">
            <v>EXPLORACION MILLO MODIFICACION</v>
          </cell>
          <cell r="J2201" t="str">
            <v>*030305&lt;br&gt;APURIMAC-ANTABAMBA-OROPESA</v>
          </cell>
          <cell r="K2201" t="str">
            <v>*10&lt;br&gt;CARRANZA VALDIVIESO JOSE</v>
          </cell>
          <cell r="L2201" t="str">
            <v>APROBADO&lt;br/&gt;NOTIFICADO A LA EMPRESA</v>
          </cell>
          <cell r="P2201" t="str">
            <v>USD</v>
          </cell>
        </row>
        <row r="2202">
          <cell r="A2202">
            <v>2236675</v>
          </cell>
          <cell r="B2202">
            <v>3174</v>
          </cell>
          <cell r="C2202" t="str">
            <v>EIAsd</v>
          </cell>
          <cell r="D2202">
            <v>41193</v>
          </cell>
          <cell r="E2202">
            <v>2012</v>
          </cell>
          <cell r="F2202">
            <v>10</v>
          </cell>
          <cell r="G2202" t="str">
            <v>CONSORCIO MINERO HORIZONTE S.A.</v>
          </cell>
          <cell r="H2202" t="str">
            <v>ROMERILLO</v>
          </cell>
          <cell r="I2202" t="str">
            <v>ROMERILLO</v>
          </cell>
          <cell r="J2202" t="str">
            <v>*040305&lt;br&gt;AREQUIPA-CARAVELI-BELLA UNION</v>
          </cell>
          <cell r="K2202" t="str">
            <v>*2&lt;br&gt;ACOSTA ARCE MICHAEL,*313&lt;br&gt;LOPEZ FLORES, ROSSANA,*295&lt;br&gt;DIAZ BERRIOS ABEL,*277&lt;br&gt;PADILLA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CARLOS,*147&lt;br&gt;PEREZ BALDEON KAREN,*63&lt;br&gt;ATOCCSA GOMEZ ROSSANA (APOYO),*28&lt;br&gt;VELIZ SOTO KRISTIAM,*3&lt;br&gt;ALFARO LÓPEZ WUALTER</v>
          </cell>
          <cell r="L2202" t="str">
            <v>APROBADO&lt;br/&gt;NOTIFICADO A LA EMPRESA</v>
          </cell>
          <cell r="M2202" t="str">
            <v>ResDirec-0442-2013/MEM-AAM</v>
          </cell>
          <cell r="N2202" t="str">
            <v>22/11/2013</v>
          </cell>
          <cell r="O2202">
            <v>1350000</v>
          </cell>
          <cell r="P2202" t="str">
            <v>USD</v>
          </cell>
        </row>
        <row r="2203">
          <cell r="A2203">
            <v>944376</v>
          </cell>
          <cell r="B2203">
            <v>4257</v>
          </cell>
          <cell r="C2203" t="str">
            <v>EIA</v>
          </cell>
          <cell r="D2203">
            <v>34339</v>
          </cell>
          <cell r="E2203">
            <v>1994</v>
          </cell>
          <cell r="F2203">
            <v>1</v>
          </cell>
          <cell r="G2203" t="str">
            <v>CONSORCIO MINERO HORIZONTE S.A.</v>
          </cell>
          <cell r="H2203" t="str">
            <v>PARCOY</v>
          </cell>
          <cell r="I2203" t="str">
            <v>PLANTA CONCENTRADORA</v>
          </cell>
          <cell r="J2203" t="str">
            <v>*130808&lt;br&gt;LA LIBERTAD-PATAZ-PARCOY</v>
          </cell>
          <cell r="K2203" t="str">
            <v>*29&lt;br&gt;ARCHIVO</v>
          </cell>
          <cell r="L2203" t="str">
            <v>APROBADO</v>
          </cell>
          <cell r="P2203" t="str">
            <v>USD</v>
          </cell>
        </row>
        <row r="2204">
          <cell r="A2204">
            <v>209895</v>
          </cell>
          <cell r="B2204">
            <v>4303</v>
          </cell>
          <cell r="C2204" t="str">
            <v>EIA</v>
          </cell>
          <cell r="D2204">
            <v>35052</v>
          </cell>
          <cell r="E2204">
            <v>1995</v>
          </cell>
          <cell r="F2204">
            <v>12</v>
          </cell>
          <cell r="G2204" t="str">
            <v>CONSORCIO MINERO HORIZONTE S.A.</v>
          </cell>
          <cell r="H2204" t="str">
            <v>PARCOY</v>
          </cell>
          <cell r="I2204" t="str">
            <v>AMPLIACION DE LA PLANTA CONCENTRADORA</v>
          </cell>
          <cell r="J2204" t="str">
            <v>*130808&lt;br&gt;LA LIBERTAD-PATAZ-PARCOY</v>
          </cell>
          <cell r="K2204" t="str">
            <v>*29&lt;br&gt;ARCHIVO</v>
          </cell>
          <cell r="L2204" t="str">
            <v>APROBADO</v>
          </cell>
          <cell r="P2204" t="str">
            <v>USD</v>
          </cell>
        </row>
        <row r="2205">
          <cell r="A2205">
            <v>1254455</v>
          </cell>
          <cell r="B2205">
            <v>4421</v>
          </cell>
          <cell r="C2205" t="str">
            <v>EIA</v>
          </cell>
          <cell r="D2205">
            <v>36424</v>
          </cell>
          <cell r="E2205">
            <v>1999</v>
          </cell>
          <cell r="F2205">
            <v>9</v>
          </cell>
          <cell r="G2205" t="str">
            <v>CONSORCIO MINERO HORIZONTE S.A.</v>
          </cell>
          <cell r="H2205" t="str">
            <v>PARCOY</v>
          </cell>
          <cell r="I2205" t="str">
            <v>DEPOSITO DE RELAVES ALPAMARCA</v>
          </cell>
          <cell r="J2205" t="str">
            <v>*130808&lt;br&gt;LA LIBERTAD-PATAZ-PARCOY</v>
          </cell>
          <cell r="K2205" t="str">
            <v>*44&lt;br&gt;MEDINA FERNANDO</v>
          </cell>
          <cell r="L2205" t="str">
            <v>APROBADO</v>
          </cell>
          <cell r="P2205" t="str">
            <v>USD</v>
          </cell>
        </row>
        <row r="2206">
          <cell r="A2206">
            <v>1276630</v>
          </cell>
          <cell r="B2206">
            <v>4480</v>
          </cell>
          <cell r="C2206" t="str">
            <v>EIA</v>
          </cell>
          <cell r="D2206">
            <v>36628</v>
          </cell>
          <cell r="E2206">
            <v>2000</v>
          </cell>
          <cell r="F2206">
            <v>4</v>
          </cell>
          <cell r="G2206" t="str">
            <v>CONSORCIO MINERO HORIZONTE S.A.</v>
          </cell>
          <cell r="H2206" t="str">
            <v>HORIZONTE</v>
          </cell>
          <cell r="I2206" t="str">
            <v>BOTADERO DE DESMONTE CHILCAPAMPA</v>
          </cell>
          <cell r="J2206" t="str">
            <v>*130808&lt;br&gt;LA LIBERTAD-PATAZ-PARCOY</v>
          </cell>
          <cell r="K2206" t="str">
            <v>*44&lt;br&gt;MEDINA FERNANDO</v>
          </cell>
          <cell r="L2206" t="str">
            <v>APROBADO</v>
          </cell>
          <cell r="P2206" t="str">
            <v>USD</v>
          </cell>
        </row>
        <row r="2207">
          <cell r="A2207">
            <v>1450963</v>
          </cell>
          <cell r="B2207">
            <v>4616</v>
          </cell>
          <cell r="C2207" t="str">
            <v>EIA</v>
          </cell>
          <cell r="D2207">
            <v>38019</v>
          </cell>
          <cell r="E2207">
            <v>2004</v>
          </cell>
          <cell r="F2207">
            <v>2</v>
          </cell>
          <cell r="G2207" t="str">
            <v>CONSORCIO MINERO HORIZONTE S.A.</v>
          </cell>
          <cell r="H2207" t="str">
            <v>PARCOY</v>
          </cell>
          <cell r="I2207" t="str">
            <v>DEPOSITO DE RELAVES Y DESMONTE CURAUBAMBA</v>
          </cell>
          <cell r="J2207" t="str">
            <v>*130808&lt;br&gt;LA LIBERTAD-PATAZ-PARCOY</v>
          </cell>
          <cell r="K2207" t="str">
            <v>*56&lt;br&gt;SOLARI HENRY</v>
          </cell>
          <cell r="L2207" t="str">
            <v>APROBADO</v>
          </cell>
          <cell r="P2207" t="str">
            <v>USD</v>
          </cell>
        </row>
        <row r="2208">
          <cell r="A2208">
            <v>1845181</v>
          </cell>
          <cell r="B2208">
            <v>4908</v>
          </cell>
          <cell r="C2208" t="str">
            <v>EIA</v>
          </cell>
          <cell r="D2208">
            <v>39797</v>
          </cell>
          <cell r="E2208">
            <v>2008</v>
          </cell>
          <cell r="F2208">
            <v>12</v>
          </cell>
          <cell r="G2208" t="str">
            <v>CONSORCIO MINERO HORIZONTE S.A.</v>
          </cell>
          <cell r="H2208" t="str">
            <v>PARCOY</v>
          </cell>
          <cell r="I2208" t="str">
            <v>MODIFICACION DE EIA  SOBREELEVACION DEL DEPOSITO DE RELAVES ALPAMARCA</v>
          </cell>
          <cell r="J2208" t="str">
            <v>*130808&lt;br&gt;LA LIBERTAD-PATAZ-PARCOY</v>
          </cell>
          <cell r="K2208" t="str">
            <v>*10&lt;br&gt;CARRANZA VALDIVIESO JOSE</v>
          </cell>
          <cell r="L2208" t="str">
            <v>APROBADO&lt;br/&gt;NOTIFICADO A LA EMPRESA</v>
          </cell>
          <cell r="M2208" t="str">
            <v>ResDirec-0006-2015/MEM-DGAAM</v>
          </cell>
          <cell r="N2208" t="str">
            <v>08/01/2015</v>
          </cell>
          <cell r="P2208" t="str">
            <v>USD</v>
          </cell>
        </row>
        <row r="2209">
          <cell r="A2209">
            <v>2454986</v>
          </cell>
          <cell r="B2209">
            <v>4908</v>
          </cell>
          <cell r="C2209" t="str">
            <v>ITS</v>
          </cell>
          <cell r="D2209">
            <v>41980</v>
          </cell>
          <cell r="E2209">
            <v>2014</v>
          </cell>
          <cell r="F2209">
            <v>12</v>
          </cell>
          <cell r="G2209" t="str">
            <v>CONSORCIO MINERO HORIZONTE S.A.</v>
          </cell>
          <cell r="H2209" t="str">
            <v>PARCOY</v>
          </cell>
          <cell r="I2209" t="str">
            <v>MODIFICACION DE EIA  SOBREELEVACION DEL DEPOSITO DE RELAVES ALPAMARCA</v>
          </cell>
          <cell r="J2209" t="str">
            <v>*130808&lt;br&gt;LA LIBERTAD-PATAZ-PARCOY</v>
          </cell>
          <cell r="K2209" t="str">
            <v>*3&lt;br&gt;ALFARO LÓPEZ WUALTER,*313&lt;br&gt;LOPEZ FLORES, ROSSANA,*308&lt;br&gt;CCOYLLO FLORES LILIANA (APOYO),*277&lt;br&gt;PADILLA VILLAR, FERNANDO JORGE (APOYO),*233&lt;br&gt;MESIAS CASTRO, JACKSON,*221&lt;br&gt;SANGA YAMPASI WILSON WILFREDO,*219&lt;br&gt;HUARINO CHURA LUIS ANTONIO</v>
          </cell>
          <cell r="L2209" t="str">
            <v>CONFORME&lt;br/&gt;NOTIFICADO A LA EMPRESA</v>
          </cell>
          <cell r="M2209" t="str">
            <v>ResDirec-0006-2015/MEM-DGAAM</v>
          </cell>
          <cell r="N2209" t="str">
            <v>08/01/2015</v>
          </cell>
          <cell r="O2209">
            <v>373204.6</v>
          </cell>
        </row>
        <row r="2210">
          <cell r="A2210">
            <v>2070760</v>
          </cell>
          <cell r="B2210">
            <v>5076</v>
          </cell>
          <cell r="C2210" t="str">
            <v>EIA</v>
          </cell>
          <cell r="D2210">
            <v>40596</v>
          </cell>
          <cell r="E2210">
            <v>2011</v>
          </cell>
          <cell r="F2210">
            <v>2</v>
          </cell>
          <cell r="G2210" t="str">
            <v>CONSORCIO MINERO HORIZONTE S.A.</v>
          </cell>
          <cell r="H2210" t="str">
            <v>CULEBRILLAS</v>
          </cell>
          <cell r="I2210" t="str">
            <v>PLAN DE IMPLEMENTACION PARA EL CUMPLIMIENTO DE LMP - CULEBRILLAS / PARCOY</v>
          </cell>
          <cell r="J2210" t="str">
            <v>*130808&lt;br&gt;LA LIBERTAD-PATAZ-PARCOY</v>
          </cell>
          <cell r="K2210" t="str">
            <v>*10&lt;br&gt;CARRANZA VALDIVIESO JOSE</v>
          </cell>
          <cell r="L2210" t="str">
            <v>NO PRESENTADO&lt;br/&gt;NOTIFICADO A LA EMPRESA</v>
          </cell>
          <cell r="P2210" t="str">
            <v>USD</v>
          </cell>
        </row>
        <row r="2211">
          <cell r="A2211">
            <v>2225299</v>
          </cell>
          <cell r="B2211">
            <v>5197</v>
          </cell>
          <cell r="C2211" t="str">
            <v>EIA</v>
          </cell>
          <cell r="D2211">
            <v>41152</v>
          </cell>
          <cell r="E2211">
            <v>2012</v>
          </cell>
          <cell r="F2211">
            <v>8</v>
          </cell>
          <cell r="G2211" t="str">
            <v>CONSORCIO MINERO HORIZONTE S.A.</v>
          </cell>
          <cell r="H2211" t="str">
            <v>CULEBRILLAS</v>
          </cell>
          <cell r="I2211" t="str">
            <v>PLAN INTEGRAL UNIDAD CULEBRILLAS.</v>
          </cell>
          <cell r="J2211" t="str">
            <v>*130808&lt;br&gt;LA LIBERTAD-PATAZ-PARCOY</v>
          </cell>
          <cell r="L2211" t="str">
            <v>EVALUACIÓN</v>
          </cell>
          <cell r="P2211" t="str">
            <v>USD</v>
          </cell>
        </row>
        <row r="2212">
          <cell r="A2212">
            <v>2225293</v>
          </cell>
          <cell r="B2212">
            <v>5199</v>
          </cell>
          <cell r="C2212" t="str">
            <v>EIA</v>
          </cell>
          <cell r="D2212">
            <v>41152</v>
          </cell>
          <cell r="E2212">
            <v>2012</v>
          </cell>
          <cell r="F2212">
            <v>8</v>
          </cell>
          <cell r="G2212" t="str">
            <v>CONSORCIO MINERO HORIZONTE S.A.</v>
          </cell>
          <cell r="H2212" t="str">
            <v>PARCOY</v>
          </cell>
          <cell r="I2212" t="str">
            <v>PLAN INTEGRAL UNIDAD PARCOY</v>
          </cell>
          <cell r="J2212" t="str">
            <v>*130808&lt;br&gt;LA LIBERTAD-PATAZ-PARCOY</v>
          </cell>
          <cell r="L2212" t="str">
            <v>EVALUACIÓN</v>
          </cell>
          <cell r="P2212" t="str">
            <v>USD</v>
          </cell>
        </row>
        <row r="2213">
          <cell r="A2213">
            <v>2235271</v>
          </cell>
          <cell r="B2213">
            <v>5239</v>
          </cell>
          <cell r="C2213" t="str">
            <v>EIA</v>
          </cell>
          <cell r="D2213">
            <v>41191</v>
          </cell>
          <cell r="E2213">
            <v>2012</v>
          </cell>
          <cell r="F2213">
            <v>10</v>
          </cell>
          <cell r="G2213" t="str">
            <v>CONSORCIO MINERO HORIZONTE S.A.</v>
          </cell>
          <cell r="H2213" t="str">
            <v>PARCOY</v>
          </cell>
          <cell r="I2213" t="str">
            <v>ESTUDIO DE IMPACTO AMBIENTAL PROYECTO DEPOSITO DE RELAVES YURAC YACU</v>
          </cell>
          <cell r="J2213" t="str">
            <v>*130808&lt;br&gt;LA LIBERTAD-PATAZ-PARCOY</v>
          </cell>
          <cell r="K2213" t="str">
            <v>*18&lt;br&gt;HUARINO CHURA LUIS</v>
          </cell>
          <cell r="L2213" t="str">
            <v>APROBADO&lt;br/&gt;NOTIFICADO A LA EMPRESA</v>
          </cell>
          <cell r="P2213" t="str">
            <v>USD</v>
          </cell>
        </row>
        <row r="2214">
          <cell r="A2214">
            <v>2265176</v>
          </cell>
          <cell r="B2214">
            <v>5256</v>
          </cell>
          <cell r="C2214" t="str">
            <v>EIA</v>
          </cell>
          <cell r="D2214">
            <v>41305</v>
          </cell>
          <cell r="E2214">
            <v>2013</v>
          </cell>
          <cell r="F2214">
            <v>1</v>
          </cell>
          <cell r="G2214" t="str">
            <v>CONSORCIO MINERO HORIZONTE S.A.</v>
          </cell>
          <cell r="H2214" t="str">
            <v>PARCOY</v>
          </cell>
          <cell r="I2214" t="str">
            <v>EIA PARA LA AMPLIACION DE CAPACIDAD INSTALADA DE LA CONCESION DE BENEFICIO</v>
          </cell>
          <cell r="J2214" t="str">
            <v>*130808&lt;br&gt;LA LIBERTAD-PATAZ-PARCOY</v>
          </cell>
          <cell r="K2214" t="str">
            <v>*18&lt;br&gt;HUARINO CHURA LUIS</v>
          </cell>
          <cell r="L2214" t="str">
            <v>APROBADO&lt;br/&gt;NOTIFICADO A LA EMPRESA</v>
          </cell>
          <cell r="P2214" t="str">
            <v>USD</v>
          </cell>
        </row>
        <row r="2215">
          <cell r="A2215">
            <v>2511715</v>
          </cell>
          <cell r="B2215">
            <v>5256</v>
          </cell>
          <cell r="C2215" t="str">
            <v>ITS</v>
          </cell>
          <cell r="D2215">
            <v>42186</v>
          </cell>
          <cell r="E2215">
            <v>2015</v>
          </cell>
          <cell r="F2215">
            <v>7</v>
          </cell>
          <cell r="G2215" t="str">
            <v>CONSORCIO MINERO HORIZONTE S.A.</v>
          </cell>
          <cell r="H2215" t="str">
            <v>PARCOY</v>
          </cell>
          <cell r="I2215" t="str">
            <v>EIA PARA LA AMPLIACION DE CAPACIDAD INSTALADA DE LA CONCESION DE BENEFICIO</v>
          </cell>
          <cell r="J2215" t="str">
            <v>*130808&lt;br&gt;LA LIBERTAD-PATAZ-PARCOY</v>
          </cell>
          <cell r="K2215" t="str">
            <v>*3&lt;br&gt;ALFARO LÓPEZ WUALTER,*348&lt;br&gt;PEREZ SOLIS, EVELYN ENA,*313&lt;br&gt;LOPEZ FLORES, ROSSANA,*308&lt;br&gt;CCOYLLO FLORES LILIANA (APOYO),*307&lt;br&gt;PEREZ SOLIS, EVELYN ENA,*295&lt;br&gt;DIAZ BERRIOS ABEL,*233&lt;br&gt;MESIAS CASTRO, JACKSON,*221&lt;br&gt;SANGA YAMPASI WILSON WILFREDO,*219&lt;br&gt;HUARINO CHURA LUIS ANTONIO</v>
          </cell>
          <cell r="L2215" t="str">
            <v>DESISTIDO&lt;br/&gt;NOTIFICADO A LA EMPRESA</v>
          </cell>
        </row>
        <row r="2216">
          <cell r="A2216" t="str">
            <v>00898-2016</v>
          </cell>
          <cell r="B2216">
            <v>6084</v>
          </cell>
          <cell r="C2216" t="str">
            <v>EIA-d</v>
          </cell>
          <cell r="D2216">
            <v>42464</v>
          </cell>
          <cell r="E2216">
            <v>2016</v>
          </cell>
          <cell r="F2216">
            <v>4</v>
          </cell>
          <cell r="G2216" t="str">
            <v>CONSORCIO MINERO HORIZONTE S.A.</v>
          </cell>
          <cell r="H2216" t="str">
            <v>PARCOY</v>
          </cell>
          <cell r="I2216" t="str">
            <v>AMPLIACIÓN DEL DEPÓSITO RELAVES FILTRADOS, CIANURADOS Y DEPÓSITO DE DESMONTE DE MINA QDA. CURAUBAMBA</v>
          </cell>
          <cell r="J2216" t="str">
            <v>*130802&lt;br&gt;LA LIBERTAD-PATAZ-BULDIBUYO,*220603&lt;br&gt;SAN MARTIN-MARISCAL CACERES-HUICUNGO,*130903&lt;br&gt;LA LIBERTAD-SANCHEZ CARRION-COCHORCO,*130902&lt;br&gt;LA LIBERTAD-SANCHEZ CARRION-CHUGAY,*130810&lt;br&gt;LA LIBERTAD-PATAZ-PIAS,*130808&lt;br&gt;LA LIBERTAD-PATAZ-PARCOY,*130806&lt;br&gt;LA LIBERTAD-PATAZ-HUAYO,*130803&lt;br&gt;LA LIBERTAD-PATAZ-CHILLIA</v>
          </cell>
          <cell r="K2216" t="str">
            <v>*381&lt;br&gt;ZZ_SENACE MILLONES VARGAS, CESAR AUGUSTO,*489&lt;br&gt;ZZ_SENACE TREJO PANTOJA, CYNTHIA KELLY,*487&lt;br&gt;ZZ_SENACE SILVA ELIZALDE, ARTURO,*481&lt;br&gt;ZZ_SENACE CORAL ONCOY, BEATRIZ ELIZABETH,*452&lt;br&gt;ZZ_SENACE GONZALES PAREDES, LUIS ANTONIO,*451&lt;br&gt;ZZ_SENACE QUISPE SULCA, JHONNY IBAN,*450&lt;br&gt;ZZ_SENACE MARTINEZ QUIROZ, MONICA,*416&lt;br&gt;ZZ_SENACE BREÑA TORRES, MILVA GRACIELA,*414&lt;br&gt;ZZ_SENACE LUCEN BUSTAMANTE, MARIELENA NEREYDA,*412&lt;br&gt;ZZ_SENACE SOLORZANO ORTIZ, ISABEL MERCEDES,*387&lt;br&gt;ZZ_SENACE CARDENAS VILLAVICENCIO, EUDI ELI,*386&lt;br&gt;ZZ_SENACE CORAL ONCOY, BEATRIZ E.,*382&lt;br&gt;ZZ_SENACE PÉREZ NUÑEZ, FABIÁN</v>
          </cell>
          <cell r="L2216" t="str">
            <v>APROBADO</v>
          </cell>
          <cell r="O2216">
            <v>2113845.73</v>
          </cell>
          <cell r="P2216" t="str">
            <v>USD</v>
          </cell>
        </row>
        <row r="2217">
          <cell r="A2217">
            <v>2563946</v>
          </cell>
          <cell r="B2217">
            <v>6113</v>
          </cell>
          <cell r="C2217" t="str">
            <v>ITS</v>
          </cell>
          <cell r="D2217">
            <v>42365</v>
          </cell>
          <cell r="E2217">
            <v>2015</v>
          </cell>
          <cell r="F2217">
            <v>12</v>
          </cell>
          <cell r="G2217" t="str">
            <v>CONSORCIO MINERO HORIZONTE S.A.</v>
          </cell>
          <cell r="H2217" t="str">
            <v>PARCOY</v>
          </cell>
          <cell r="I2217" t="str">
            <v>MODIFICACION DE LA FORMACION DE LA BANQUETA N¿ 6 DEL DEPOSITO DE RELAVES FILTRADOS Y DE DESMONTES CURAUBAMBA</v>
          </cell>
          <cell r="J2217" t="str">
            <v>*130808&lt;br&gt;LA LIBERTAD-PATAZ-PARCOY</v>
          </cell>
          <cell r="K2217" t="str">
            <v>*2&lt;br&gt;ACOSTA ARCE MICHAEL,*397&lt;br&gt;SALDAÑA MELGAREJO, HEINER (APOYO),*348&lt;br&gt;PEREZ SOLIS, EVELYN ENA,*219&lt;br&gt;HUARINO CHURA LUIS ANTONIO,*128&lt;br&gt;ESTELA SILVA MELANIO,*25&lt;br&gt;PRADO VELASQUEZ ALFONSO</v>
          </cell>
          <cell r="L2217" t="str">
            <v>CONFORME&lt;br/&gt;NOTIFICADO A LA EMPRESA</v>
          </cell>
          <cell r="M2217" t="str">
            <v>ResDirec-0112-2016/MEM-DGAAM</v>
          </cell>
          <cell r="N2217" t="str">
            <v>15/04/2016</v>
          </cell>
          <cell r="O2217">
            <v>329650</v>
          </cell>
        </row>
        <row r="2218">
          <cell r="A2218">
            <v>1258014</v>
          </cell>
          <cell r="B2218">
            <v>6149</v>
          </cell>
          <cell r="C2218" t="str">
            <v>EIA</v>
          </cell>
          <cell r="D2218">
            <v>41410</v>
          </cell>
          <cell r="E2218">
            <v>2013</v>
          </cell>
          <cell r="F2218">
            <v>5</v>
          </cell>
          <cell r="G2218" t="str">
            <v>CONSORCIO MINERO HORIZONTE S.A.</v>
          </cell>
          <cell r="H2218" t="str">
            <v>CULEBRILLAS</v>
          </cell>
          <cell r="I2218" t="str">
            <v xml:space="preserve">ACTIVIDADES DE PROCESAMIENTO DE MINERAL EN LA PLANTA DE BENEFICIO DEL UEA </v>
          </cell>
          <cell r="J2218" t="str">
            <v>*130808&lt;br&gt;LA LIBERTAD-PATAZ-PARCOY</v>
          </cell>
          <cell r="K2218" t="str">
            <v>*25&lt;br&gt;PRADO VELASQUEZ ALFONSO</v>
          </cell>
          <cell r="L2218" t="str">
            <v>APROBADO</v>
          </cell>
          <cell r="P2218" t="str">
            <v>USD</v>
          </cell>
        </row>
        <row r="2219">
          <cell r="A2219">
            <v>1926749</v>
          </cell>
          <cell r="B2219">
            <v>6150</v>
          </cell>
          <cell r="C2219" t="str">
            <v>EIA</v>
          </cell>
          <cell r="D2219">
            <v>41723</v>
          </cell>
          <cell r="E2219">
            <v>2014</v>
          </cell>
          <cell r="F2219">
            <v>3</v>
          </cell>
          <cell r="G2219" t="str">
            <v>CONSORCIO MINERO HORIZONTE S.A.</v>
          </cell>
          <cell r="H2219" t="str">
            <v>CULEBRILLAS</v>
          </cell>
          <cell r="I2219" t="str">
            <v>DECLARACION DE IMPACTO AMBIENTAL MINA CULEBRILLAS</v>
          </cell>
          <cell r="J2219" t="str">
            <v>*130808&lt;br&gt;LA LIBERTAD-PATAZ-PARCOY</v>
          </cell>
          <cell r="K2219" t="str">
            <v>*25&lt;br&gt;PRADO VELASQUEZ ALFONSO</v>
          </cell>
          <cell r="L2219" t="str">
            <v>APROBADO</v>
          </cell>
          <cell r="P2219" t="str">
            <v>USD</v>
          </cell>
        </row>
        <row r="2220">
          <cell r="A2220">
            <v>1626253</v>
          </cell>
          <cell r="B2220">
            <v>6295</v>
          </cell>
          <cell r="C2220" t="str">
            <v>PC</v>
          </cell>
          <cell r="D2220">
            <v>38944</v>
          </cell>
          <cell r="E2220">
            <v>2006</v>
          </cell>
          <cell r="F2220">
            <v>8</v>
          </cell>
          <cell r="G2220" t="str">
            <v>CONSORCIO MINERO HORIZONTE S.A.</v>
          </cell>
          <cell r="H2220" t="str">
            <v>PARCOY</v>
          </cell>
          <cell r="I2220" t="str">
            <v>DE FACTIBILIDAD.</v>
          </cell>
          <cell r="J2220" t="str">
            <v>*130808&lt;br&gt;LA LIBERTAD-PATAZ-PARCOY</v>
          </cell>
          <cell r="K2220" t="str">
            <v>*13&lt;br&gt;DOLORES CAMONES SANTIAGO</v>
          </cell>
          <cell r="L2220" t="str">
            <v>APROBADO&lt;br/&gt;NOTIFICADO A LA EMPRESA</v>
          </cell>
          <cell r="M2220" t="str">
            <v>ResDirec-0024-2017/MEM-DGAAM</v>
          </cell>
          <cell r="N2220" t="str">
            <v>25/01/2017</v>
          </cell>
          <cell r="P2220" t="str">
            <v>USD</v>
          </cell>
        </row>
        <row r="2221">
          <cell r="A2221">
            <v>2015158</v>
          </cell>
          <cell r="B2221">
            <v>6452</v>
          </cell>
          <cell r="C2221" t="str">
            <v>PC</v>
          </cell>
          <cell r="D2221">
            <v>40382</v>
          </cell>
          <cell r="E2221">
            <v>2010</v>
          </cell>
          <cell r="F2221">
            <v>7</v>
          </cell>
          <cell r="G2221" t="str">
            <v>CONSORCIO MINERO HORIZONTE S.A.</v>
          </cell>
          <cell r="H2221" t="str">
            <v>CULEBRILLAS</v>
          </cell>
          <cell r="I2221" t="str">
            <v>MODIFICACION PLAN DE CIERRE DE LA UNIDAD ECONOMICA ADMINISTRATIVA CULEBRILLAS</v>
          </cell>
          <cell r="J2221" t="str">
            <v>*130808&lt;br&gt;LA LIBERTAD-PATAZ-PARCOY</v>
          </cell>
          <cell r="K2221" t="str">
            <v>*13&lt;br&gt;DOLORES CAMONES SANTIAGO</v>
          </cell>
          <cell r="L2221" t="str">
            <v>APROBADO&lt;br/&gt;NOTIFICADO A LA EMPRESA</v>
          </cell>
          <cell r="P2221" t="str">
            <v>USD</v>
          </cell>
        </row>
        <row r="2222">
          <cell r="A2222">
            <v>2137591</v>
          </cell>
          <cell r="B2222">
            <v>6511</v>
          </cell>
          <cell r="C2222" t="str">
            <v>PC</v>
          </cell>
          <cell r="D2222">
            <v>40837</v>
          </cell>
          <cell r="E2222">
            <v>2011</v>
          </cell>
          <cell r="F2222">
            <v>10</v>
          </cell>
          <cell r="G2222" t="str">
            <v>CONSORCIO MINERO HORIZONTE S.A.</v>
          </cell>
          <cell r="H2222" t="str">
            <v>PARCOY</v>
          </cell>
          <cell r="I2222" t="str">
            <v>MODIFICACION PLAN DE CIERRE UNIDAD MINERA PARCOY</v>
          </cell>
          <cell r="J2222" t="str">
            <v>*130808&lt;br&gt;LA LIBERTAD-PATAZ-PARCOY</v>
          </cell>
          <cell r="K2222" t="str">
            <v>*13&lt;br&gt;DOLORES CAMONES SANTIAGO</v>
          </cell>
          <cell r="L2222" t="str">
            <v>APROBADO&lt;br/&gt;NOTIFICADO A LA EMPRESA</v>
          </cell>
          <cell r="P2222" t="str">
            <v>USD</v>
          </cell>
        </row>
        <row r="2223">
          <cell r="A2223">
            <v>2279353</v>
          </cell>
          <cell r="B2223">
            <v>6629</v>
          </cell>
          <cell r="C2223" t="str">
            <v>PC</v>
          </cell>
          <cell r="D2223">
            <v>41365</v>
          </cell>
          <cell r="E2223">
            <v>2013</v>
          </cell>
          <cell r="F2223">
            <v>4</v>
          </cell>
          <cell r="G2223" t="str">
            <v>CONSORCIO MINERO HORIZONTE S.A.</v>
          </cell>
          <cell r="H2223" t="str">
            <v>PARCOY</v>
          </cell>
          <cell r="I2223" t="str">
            <v>ACTUALIZACION DEL PLAN DE CIERRE MINAS PARCOY</v>
          </cell>
          <cell r="J2223" t="str">
            <v>*130808&lt;br&gt;LA LIBERTAD-PATAZ-PARCOY</v>
          </cell>
          <cell r="K2223" t="str">
            <v>*128&lt;br&gt;ESTELA SILVA MELANIO</v>
          </cell>
          <cell r="L2223" t="str">
            <v>APROBADO&lt;br/&gt;NOTIFICADO A LA EMPRESA</v>
          </cell>
          <cell r="M2223" t="str">
            <v>ResDirec-0281-2017/MEM-DGAAM</v>
          </cell>
          <cell r="N2223" t="str">
            <v>03/10/2017</v>
          </cell>
          <cell r="P2223" t="str">
            <v>USD</v>
          </cell>
        </row>
        <row r="2224">
          <cell r="A2224">
            <v>2453799</v>
          </cell>
          <cell r="B2224">
            <v>6736</v>
          </cell>
          <cell r="C2224" t="str">
            <v>PC</v>
          </cell>
          <cell r="D2224">
            <v>41976</v>
          </cell>
          <cell r="E2224">
            <v>2014</v>
          </cell>
          <cell r="F2224">
            <v>12</v>
          </cell>
          <cell r="G2224" t="str">
            <v>CONSORCIO MINERO HORIZONTE S.A.</v>
          </cell>
          <cell r="H2224" t="str">
            <v>PARCOY</v>
          </cell>
          <cell r="I2224" t="str">
            <v>MODIFICACION (ACTUALIZACION) UNIDAD MINERA PARCOY</v>
          </cell>
          <cell r="J2224" t="str">
            <v>*130808&lt;br&gt;LA LIBERTAD-PATAZ-PARCOY</v>
          </cell>
          <cell r="K2224" t="str">
            <v>*24&lt;br&gt;PORTILLA CORNEJO MATEO</v>
          </cell>
          <cell r="L2224" t="str">
            <v>APROBADO</v>
          </cell>
          <cell r="P2224" t="str">
            <v>USD</v>
          </cell>
        </row>
        <row r="2225">
          <cell r="A2225">
            <v>2474255</v>
          </cell>
          <cell r="B2225">
            <v>6744</v>
          </cell>
          <cell r="C2225" t="str">
            <v>PC</v>
          </cell>
          <cell r="D2225">
            <v>42052</v>
          </cell>
          <cell r="E2225">
            <v>2015</v>
          </cell>
          <cell r="F2225">
            <v>2</v>
          </cell>
          <cell r="G2225" t="str">
            <v>CONSORCIO MINERO HORIZONTE S.A.</v>
          </cell>
          <cell r="H2225" t="str">
            <v>CULEBRILLAS</v>
          </cell>
          <cell r="I2225" t="str">
            <v>ACTUALIZACION DEL PLAN DE CIERRE UNIDAD CULEBRILLAS</v>
          </cell>
          <cell r="J2225" t="str">
            <v>*130808&lt;br&gt;LA LIBERTAD-PATAZ-PARCOY</v>
          </cell>
          <cell r="K2225" t="str">
            <v>*24&lt;br&gt;PORTILLA CORNEJO MATEO</v>
          </cell>
          <cell r="L2225" t="str">
            <v>APROBADO</v>
          </cell>
          <cell r="P2225" t="str">
            <v>USD</v>
          </cell>
        </row>
        <row r="2226">
          <cell r="A2226">
            <v>2524027</v>
          </cell>
          <cell r="B2226">
            <v>6770</v>
          </cell>
          <cell r="C2226" t="str">
            <v>PC</v>
          </cell>
          <cell r="D2226">
            <v>42222</v>
          </cell>
          <cell r="E2226">
            <v>2015</v>
          </cell>
          <cell r="F2226">
            <v>8</v>
          </cell>
          <cell r="G2226" t="str">
            <v>CONSORCIO MINERO HORIZONTE S.A.</v>
          </cell>
          <cell r="H2226" t="str">
            <v>HORIZONTE</v>
          </cell>
          <cell r="I2226" t="str">
            <v>MODIFICACION DEL PLAN DE CIERRE DE LA UNIDAD MINERA HORIZONTE</v>
          </cell>
          <cell r="J2226" t="str">
            <v>*130808&lt;br&gt;LA LIBERTAD-PATAZ-PARCOY</v>
          </cell>
          <cell r="K2226" t="str">
            <v>*24&lt;br&gt;PORTILLA CORNEJO MATEO</v>
          </cell>
          <cell r="L2226" t="str">
            <v>APROBADO</v>
          </cell>
          <cell r="P2226" t="str">
            <v>USD</v>
          </cell>
        </row>
        <row r="2227">
          <cell r="A2227" t="str">
            <v>05975-2017</v>
          </cell>
          <cell r="B2227">
            <v>7356</v>
          </cell>
          <cell r="C2227" t="str">
            <v>EIA-d</v>
          </cell>
          <cell r="D2227">
            <v>43049</v>
          </cell>
          <cell r="E2227">
            <v>2017</v>
          </cell>
          <cell r="F2227">
            <v>11</v>
          </cell>
          <cell r="G2227" t="str">
            <v>CONSORCIO MINERO HORIZONTE S.A.</v>
          </cell>
          <cell r="H2227" t="str">
            <v>PARCOY</v>
          </cell>
          <cell r="I2227" t="str">
            <v>AMPLIACIÓN DEL DEPÓSITO DE RELAVES Y DESMONTES CURAUBAMBA</v>
          </cell>
          <cell r="J2227" t="str">
            <v>*130808&lt;br&gt;LA LIBERTAD-PATAZ-PARCOY,*130810&lt;br&gt;LA LIBERTAD-PATAZ-PIAS</v>
          </cell>
          <cell r="K2227" t="str">
            <v>*413&lt;br&gt;ZZ_SENACE ATARAMA MORI,DANNY EDUARDO,*542&lt;br&gt;JOAN CATHERINE LOZA MONTOYA,*489&lt;br&gt;ZZ_SENACE TREJO PANTOJA, CYNTHIA KELLY,*416&lt;br&gt;ZZ_SENACE BREÑA TORRES, MILVA GRACIELA</v>
          </cell>
          <cell r="L2227" t="str">
            <v>APROBADO&lt;br/&gt;NOTIFICADO A LA EMPRESA</v>
          </cell>
          <cell r="O2227">
            <v>71498.070000000007</v>
          </cell>
          <cell r="P2227" t="str">
            <v>USD</v>
          </cell>
        </row>
        <row r="2228">
          <cell r="A2228">
            <v>3010306</v>
          </cell>
          <cell r="B2228">
            <v>8317</v>
          </cell>
          <cell r="C2228" t="str">
            <v>PAD</v>
          </cell>
          <cell r="D2228">
            <v>43838</v>
          </cell>
          <cell r="E2228">
            <v>2020</v>
          </cell>
          <cell r="F2228">
            <v>1</v>
          </cell>
          <cell r="G2228" t="str">
            <v>CONSORCIO MINERO HORIZONTE S.A.</v>
          </cell>
          <cell r="H2228" t="str">
            <v>PARCOY</v>
          </cell>
          <cell r="I2228" t="str">
            <v>PLAN AMBIENTAL DETALLADO DE LA UNIDAD DE PRODUCCIÓN PARCOY</v>
          </cell>
          <cell r="J2228" t="str">
            <v>*130808&lt;br&gt;LA LIBERTAD-PATAZ-PARCOY,*130810&lt;br&gt;LA LIBERTAD-PATAZ-PIAS</v>
          </cell>
          <cell r="K2228" t="str">
            <v>*221&lt;br&gt;SANGA YAMPASI WILSON WILFREDO,*687&lt;br&gt;CISNEROS PRADO ELIZABETH (Apoyo),*675&lt;br&gt;ESCATE AMPUERO CINTHYA LETICIA,*668&lt;br&gt;MEJIA ISIDRO JHONNY ANIVAL,*641&lt;br&gt;ALEGRE BUSTAMANTE, LAURA MELISSA</v>
          </cell>
          <cell r="L2228" t="str">
            <v>EVALUACIÓN</v>
          </cell>
          <cell r="O2228">
            <v>1</v>
          </cell>
          <cell r="P2228" t="str">
            <v>USD</v>
          </cell>
        </row>
        <row r="2229">
          <cell r="A2229">
            <v>3010353</v>
          </cell>
          <cell r="B2229">
            <v>8364</v>
          </cell>
          <cell r="C2229" t="str">
            <v>PAD</v>
          </cell>
          <cell r="D2229">
            <v>43838</v>
          </cell>
          <cell r="E2229">
            <v>2020</v>
          </cell>
          <cell r="F2229">
            <v>1</v>
          </cell>
          <cell r="G2229" t="str">
            <v>CONSORCIO MINERO HORIZONTE S.A.</v>
          </cell>
          <cell r="H2229" t="str">
            <v>CULEBRILLAS</v>
          </cell>
          <cell r="I2229" t="str">
            <v>PLAN AMBIENTAL DETALLADO DE LA UNIDAD DE PRODUCCIÓN LOS ZAMBOS</v>
          </cell>
          <cell r="J2229" t="str">
            <v>*130808&lt;br&gt;LA LIBERTAD-PATAZ-PARCOY</v>
          </cell>
          <cell r="K2229" t="str">
            <v>*617&lt;br&gt;QUISPE CLEMENTE, KARLA BRIGHITT,*618&lt;br&gt;BERROSPI GALINDO ROSA CATHERINE</v>
          </cell>
          <cell r="L2229" t="str">
            <v>APROBADO&lt;br/&gt;NOTIFICADO A LA EMPRESA</v>
          </cell>
          <cell r="M2229" t="str">
            <v>ResDirec-0122-2020/MINEM-DGAAM</v>
          </cell>
          <cell r="N2229" t="str">
            <v>23/09/2020</v>
          </cell>
          <cell r="O2229">
            <v>1</v>
          </cell>
          <cell r="P2229" t="str">
            <v>USD</v>
          </cell>
        </row>
        <row r="2230">
          <cell r="A2230">
            <v>3096276</v>
          </cell>
          <cell r="B2230">
            <v>8593</v>
          </cell>
          <cell r="C2230" t="str">
            <v>PC</v>
          </cell>
          <cell r="D2230">
            <v>44158</v>
          </cell>
          <cell r="E2230">
            <v>2020</v>
          </cell>
          <cell r="F2230">
            <v>11</v>
          </cell>
          <cell r="G2230" t="str">
            <v>CONSORCIO MINERO HORIZONTE S.A.</v>
          </cell>
          <cell r="H2230" t="str">
            <v>CULEBRILLAS</v>
          </cell>
          <cell r="I2230" t="str">
            <v>SEGUNDA ACTUALIZACION DEL PLAN DE CIERRE DE MINAS DE LA UNIDAD minera culebrillas</v>
          </cell>
          <cell r="J2230" t="str">
            <v>*130808&lt;br&gt;LA LIBERTAD-PATAZ-PARCOY</v>
          </cell>
          <cell r="K2230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2230" t="str">
            <v>EVALUACIÓN</v>
          </cell>
          <cell r="P2230" t="str">
            <v>USD</v>
          </cell>
        </row>
        <row r="2231">
          <cell r="A2231">
            <v>3109538</v>
          </cell>
          <cell r="B2231">
            <v>8607</v>
          </cell>
          <cell r="C2231" t="str">
            <v>PC</v>
          </cell>
          <cell r="D2231">
            <v>44203</v>
          </cell>
          <cell r="E2231">
            <v>2021</v>
          </cell>
          <cell r="F2231">
            <v>1</v>
          </cell>
          <cell r="G2231" t="str">
            <v>CONSORCIO MINERO HORIZONTE S.A.</v>
          </cell>
          <cell r="H2231" t="str">
            <v>PARCOY</v>
          </cell>
          <cell r="I2231" t="str">
            <v>SEXTA MODIFICACION DEL PLAN DE CIERRE DE MINAS DE LA UNIDAD MINERA PARCOY</v>
          </cell>
          <cell r="J2231" t="str">
            <v>*130808&lt;br&gt;LA LIBERTAD-PATAZ-PARCOY,*130810&lt;br&gt;LA LIBERTAD-PATAZ-PIAS</v>
          </cell>
          <cell r="K2231" t="str">
            <v>*9&lt;br&gt;CAMPOS DIAZ LUIS,*702&lt;br&gt;CARDENAS RODRIGUEZ CRISTINA ANTUANET,*188&lt;br&gt;PORTILLA CORNEJO MATEO,*128&lt;br&gt;ESTELA SILVA MELANIO,*34&lt;br&gt;BEDRIÑANA RIOS ABAD</v>
          </cell>
          <cell r="L2231" t="str">
            <v>EVALUACIÓN</v>
          </cell>
          <cell r="P2231" t="str">
            <v>USD</v>
          </cell>
        </row>
        <row r="2232">
          <cell r="A2232">
            <v>1553516</v>
          </cell>
          <cell r="B2232">
            <v>1311</v>
          </cell>
          <cell r="C2232" t="str">
            <v>EIAsd</v>
          </cell>
          <cell r="D2232">
            <v>38579</v>
          </cell>
          <cell r="E2232">
            <v>2005</v>
          </cell>
          <cell r="F2232">
            <v>8</v>
          </cell>
          <cell r="G2232" t="str">
            <v>CONSORCIO MINERO LA INMACULADA S.A.C.</v>
          </cell>
          <cell r="H2232" t="str">
            <v>LAS AGUILAS</v>
          </cell>
          <cell r="I2232" t="str">
            <v>EXPLORACION</v>
          </cell>
          <cell r="J2232" t="str">
            <v>*210705&lt;br&gt;PUNO-LAMPA-OCUVIRI</v>
          </cell>
          <cell r="K2232" t="str">
            <v>*36&lt;br&gt;CAMBORDA RASUL</v>
          </cell>
          <cell r="L2232" t="str">
            <v>APROBADO</v>
          </cell>
          <cell r="P2232" t="str">
            <v>USD</v>
          </cell>
        </row>
        <row r="2233">
          <cell r="A2233">
            <v>1696859</v>
          </cell>
          <cell r="B2233">
            <v>1656</v>
          </cell>
          <cell r="C2233" t="str">
            <v>EIAsd</v>
          </cell>
          <cell r="D2233">
            <v>39247</v>
          </cell>
          <cell r="E2233">
            <v>2007</v>
          </cell>
          <cell r="F2233">
            <v>6</v>
          </cell>
          <cell r="G2233" t="str">
            <v>CONSORCIO MINERO LA INMACULADA S.A.C.</v>
          </cell>
          <cell r="H2233" t="str">
            <v>LAS AGUILAS</v>
          </cell>
          <cell r="I2233" t="str">
            <v>EXPLORACION (MOD. CRONOGRAMA)</v>
          </cell>
          <cell r="J2233" t="str">
            <v>*210705&lt;br&gt;PUNO-LAMPA-OCUVIRI</v>
          </cell>
          <cell r="K2233" t="str">
            <v>*1&lt;br&gt;ACEVEDO FERNANDEZ ELIAS</v>
          </cell>
          <cell r="L2233" t="str">
            <v>APROBADO&lt;br/&gt;NOTIFICADO A LA EMPRESA</v>
          </cell>
          <cell r="P2233" t="str">
            <v>USD</v>
          </cell>
        </row>
        <row r="2234">
          <cell r="A2234">
            <v>2433124</v>
          </cell>
          <cell r="B2234">
            <v>5383</v>
          </cell>
          <cell r="C2234" t="str">
            <v>DIA</v>
          </cell>
          <cell r="D2234">
            <v>41901</v>
          </cell>
          <cell r="E2234">
            <v>2014</v>
          </cell>
          <cell r="F2234">
            <v>9</v>
          </cell>
          <cell r="G2234" t="str">
            <v>CONSORCIO MINERO PALCAWANKA S.A.C.</v>
          </cell>
          <cell r="H2234" t="str">
            <v>PALCAWANKA</v>
          </cell>
          <cell r="I2234" t="str">
            <v>PALCAWANKA</v>
          </cell>
          <cell r="J2234" t="str">
            <v>*090114&lt;br&gt;HUANCAVELICA-HUANCAVELICA-PALCA</v>
          </cell>
          <cell r="K2234" t="str">
            <v>*8&lt;br&gt;BREÑA TORRES GRACIELA,*341&lt;br&gt;INFANTE QUISPE, CESAR ANIBAL,*310&lt;br&gt;ROSALES GONZALES LUIS ALBERTO,*179&lt;br&gt;ZEGARRA ANCAJIMA, ANA SOFIA</v>
          </cell>
          <cell r="L2234" t="str">
            <v>APROBADO&lt;br/&gt;NOTIFICADO A LA EMPRESA</v>
          </cell>
          <cell r="O2234">
            <v>5600000</v>
          </cell>
          <cell r="P2234" t="str">
            <v>USD</v>
          </cell>
        </row>
        <row r="2235">
          <cell r="A2235">
            <v>2556949</v>
          </cell>
          <cell r="B2235">
            <v>5946</v>
          </cell>
          <cell r="C2235" t="str">
            <v>DIA</v>
          </cell>
          <cell r="D2235">
            <v>42339</v>
          </cell>
          <cell r="E2235">
            <v>2015</v>
          </cell>
          <cell r="F2235">
            <v>12</v>
          </cell>
          <cell r="G2235" t="str">
            <v>CONSORCIO MINERO PALCAWANKA S.A.C.</v>
          </cell>
          <cell r="H2235" t="str">
            <v>PALCAWANKA</v>
          </cell>
          <cell r="I2235" t="str">
            <v>PALCAWANKA</v>
          </cell>
          <cell r="J2235" t="str">
            <v>*090114&lt;br&gt;HUANCAVELICA-HUANCAVELICA-PALCA</v>
          </cell>
          <cell r="K2235" t="str">
            <v>*8&lt;br&gt;BREÑA TORRES GRACIELA,*341&lt;br&gt;INFANTE QUISPE, CESAR ANIBAL,*332&lt;br&gt;CANO VARGAS, SAMIR (APOYO),*310&lt;br&gt;ROSALES GONZALES LUIS ALBERTO</v>
          </cell>
          <cell r="L2235" t="str">
            <v>APROBADO&lt;br/&gt;NOTIFICADO A LA EMPRESA</v>
          </cell>
          <cell r="M2235" t="str">
            <v>ResDirec-0401-2015/MEM-DGAAM</v>
          </cell>
          <cell r="N2235" t="str">
            <v>16/10/2015</v>
          </cell>
          <cell r="O2235">
            <v>6000000</v>
          </cell>
          <cell r="P2235" t="str">
            <v>USD</v>
          </cell>
        </row>
        <row r="2236">
          <cell r="A2236">
            <v>2924510</v>
          </cell>
          <cell r="B2236">
            <v>7995</v>
          </cell>
          <cell r="C2236" t="str">
            <v>DIA</v>
          </cell>
          <cell r="D2236">
            <v>43585</v>
          </cell>
          <cell r="E2236">
            <v>2019</v>
          </cell>
          <cell r="F2236">
            <v>4</v>
          </cell>
          <cell r="G2236" t="str">
            <v>CONSORCIO MINERO PALCAWANKA S.A.C.</v>
          </cell>
          <cell r="H2236" t="str">
            <v>PALCAWANKA</v>
          </cell>
          <cell r="I2236" t="str">
            <v>2DA MOD. PALCAWANKA</v>
          </cell>
          <cell r="J2236" t="str">
            <v>*090114&lt;br&gt;HUANCAVELICA-HUANCAVELICA-PALCA</v>
          </cell>
          <cell r="K2236" t="str">
            <v>*502&lt;br&gt;CERCEDO CAJAS DONNY LUCIA (APOYO),*675&lt;br&gt;ESCATE AMPUERO CINTHYA LETICIA,*671&lt;br&gt;CUBAS PARIMANGO LORENZO JARED,*643&lt;br&gt;NISSE MEI-LIN GARCIA LAY,*618&lt;br&gt;BERROSPI GALINDO ROSA CATHERINE,*617&lt;br&gt;QUISPE CLEMENTE, KARLA BRIGHITT</v>
          </cell>
          <cell r="L2236" t="str">
            <v>APROBADO&lt;br/&gt;NOTIFICADO A LA EMPRESA</v>
          </cell>
          <cell r="M2236" t="str">
            <v>ResDirec-0237-2019/MINEM-DGAAM</v>
          </cell>
          <cell r="N2236" t="str">
            <v>31/12/2019</v>
          </cell>
          <cell r="O2236">
            <v>3344750</v>
          </cell>
          <cell r="P2236" t="str">
            <v>USD</v>
          </cell>
        </row>
        <row r="2237">
          <cell r="A2237">
            <v>2742935</v>
          </cell>
          <cell r="B2237">
            <v>6714</v>
          </cell>
          <cell r="C2237" t="str">
            <v>ITS</v>
          </cell>
          <cell r="D2237">
            <v>43004</v>
          </cell>
          <cell r="E2237">
            <v>2017</v>
          </cell>
          <cell r="F2237">
            <v>9</v>
          </cell>
          <cell r="G2237" t="str">
            <v>CONSORCIO MINERO PALCAWANKA S.A.C.</v>
          </cell>
          <cell r="H2237" t="str">
            <v>PALCAWANKA</v>
          </cell>
          <cell r="I2237" t="str">
            <v>1ER ITS DE LA 1RA MODIFICATORIA DIA PROYECTO PALCAWANKA</v>
          </cell>
          <cell r="J2237" t="str">
            <v>*090114&lt;br&gt;HUANCAVELICA-HUANCAVELICA-PALCA,*090100&lt;br&gt;HUANCAVELICA-HUANCAVELICA--,*090000&lt;br&gt;HUANCAVELICA----</v>
          </cell>
          <cell r="K2237" t="str">
            <v>*25&lt;br&gt;PRADO VELASQUEZ ALFONSO,*518&lt;br&gt;CHUQUIMANTARI ARTEAGA RUDDY ANDRE (APOYO),*509&lt;br&gt;CRUZ LEDESMA, DEISY ROSALIA,*310&lt;br&gt;ROSALES GONZALES LUIS ALBERTO</v>
          </cell>
          <cell r="L2237" t="str">
            <v>CONFORME&lt;br/&gt;NOTIFICADO A LA EMPRESA</v>
          </cell>
          <cell r="M2237" t="str">
            <v>ResDirec-0297-2017/MEM-DGAAM</v>
          </cell>
          <cell r="N2237" t="str">
            <v>17/10/2017</v>
          </cell>
          <cell r="O2237">
            <v>2100000</v>
          </cell>
        </row>
        <row r="2238">
          <cell r="A2238">
            <v>2155962</v>
          </cell>
          <cell r="B2238">
            <v>2771</v>
          </cell>
          <cell r="C2238" t="str">
            <v>DIA</v>
          </cell>
          <cell r="D2238">
            <v>40912</v>
          </cell>
          <cell r="E2238">
            <v>2012</v>
          </cell>
          <cell r="F2238">
            <v>1</v>
          </cell>
          <cell r="G2238" t="str">
            <v>CONSORCIO MINERO S.A. EN LIQUIDACION</v>
          </cell>
          <cell r="H2238" t="str">
            <v>LA TINKA</v>
          </cell>
          <cell r="I2238" t="str">
            <v>LA TINKA</v>
          </cell>
          <cell r="J2238" t="str">
            <v>*110114&lt;br&gt;ICA-ICA-YAUCA DEL ROSARIO</v>
          </cell>
          <cell r="K2238" t="str">
            <v>*8&lt;br&gt;BREÑA TORRES GRACIELA,*180&lt;br&gt;RAMIREZ PALET ALDO,*147&lt;br&gt;PEREZ BALDEON KAREN</v>
          </cell>
          <cell r="L2238" t="str">
            <v>DESISTIDO&lt;br/&gt;NOTIFICADO A LA EMPRESA</v>
          </cell>
          <cell r="M2238" t="str">
            <v>ResDirec-0017-2012/MEM-AAM</v>
          </cell>
          <cell r="N2238" t="str">
            <v>25/01/2012</v>
          </cell>
          <cell r="O2238">
            <v>250000</v>
          </cell>
          <cell r="P2238" t="str">
            <v>USD</v>
          </cell>
        </row>
        <row r="2239">
          <cell r="A2239">
            <v>2164018</v>
          </cell>
          <cell r="B2239">
            <v>2831</v>
          </cell>
          <cell r="C2239" t="str">
            <v>DIA</v>
          </cell>
          <cell r="D2239">
            <v>40941</v>
          </cell>
          <cell r="E2239">
            <v>2012</v>
          </cell>
          <cell r="F2239">
            <v>2</v>
          </cell>
          <cell r="G2239" t="str">
            <v>CONSORCIO MINERO S.A. EN LIQUIDACION</v>
          </cell>
          <cell r="H2239" t="str">
            <v>LA TINKA</v>
          </cell>
          <cell r="I2239" t="str">
            <v>LA TINKA</v>
          </cell>
          <cell r="J2239" t="str">
            <v>*110114&lt;br&gt;ICA-ICA-YAUCA DEL ROSARIO</v>
          </cell>
          <cell r="K2239" t="str">
            <v>*8&lt;br&gt;BREÑA TORRES GRACIELA,*180&lt;br&gt;RAMIREZ PALET ALDO,*147&lt;br&gt;PEREZ BALDEON KAREN</v>
          </cell>
          <cell r="L2239" t="str">
            <v>APROBADO&lt;br/&gt;NOTIFICADO A LA EMPRESA</v>
          </cell>
          <cell r="O2239">
            <v>250000</v>
          </cell>
          <cell r="P2239" t="str">
            <v>USD</v>
          </cell>
        </row>
        <row r="2240">
          <cell r="A2240">
            <v>1324336</v>
          </cell>
          <cell r="B2240">
            <v>4534</v>
          </cell>
          <cell r="C2240" t="str">
            <v>EIA</v>
          </cell>
          <cell r="D2240">
            <v>37067</v>
          </cell>
          <cell r="E2240">
            <v>2001</v>
          </cell>
          <cell r="F2240">
            <v>6</v>
          </cell>
          <cell r="G2240" t="str">
            <v>CONSORCIO MINERO S.A. EN LIQUIDACION</v>
          </cell>
          <cell r="H2240" t="str">
            <v>PUERTO DEL CALLAO</v>
          </cell>
          <cell r="I2240" t="str">
            <v>DEPOSITO DE CONCENTRADOS DE MINERALES</v>
          </cell>
          <cell r="J2240" t="str">
            <v>*070101&lt;br&gt;CALLAO-CALLAO-CALLAO</v>
          </cell>
          <cell r="K2240" t="str">
            <v>*53&lt;br&gt;SANCHEZ LUIS</v>
          </cell>
          <cell r="L2240" t="str">
            <v>APROBADO</v>
          </cell>
          <cell r="P2240" t="str">
            <v>USD</v>
          </cell>
        </row>
        <row r="2241">
          <cell r="A2241">
            <v>1861653</v>
          </cell>
          <cell r="B2241">
            <v>4921</v>
          </cell>
          <cell r="C2241" t="str">
            <v>EIA</v>
          </cell>
          <cell r="D2241">
            <v>39862</v>
          </cell>
          <cell r="E2241">
            <v>2009</v>
          </cell>
          <cell r="F2241">
            <v>2</v>
          </cell>
          <cell r="G2241" t="str">
            <v>CONSORCIO MINERO S.A. EN LIQUIDACION</v>
          </cell>
          <cell r="H2241" t="str">
            <v>PUERTO DEL CALLAO</v>
          </cell>
          <cell r="I2241" t="str">
            <v>MODIFICACION DE PROGRAMA DE MONITOREO</v>
          </cell>
          <cell r="J2241" t="str">
            <v>*070101&lt;br&gt;CALLAO-CALLAO-CALLAO</v>
          </cell>
          <cell r="K2241" t="str">
            <v>*39&lt;br&gt;ESPINOZA ARIAS REBECA</v>
          </cell>
          <cell r="L2241" t="str">
            <v>DESISTIDO</v>
          </cell>
          <cell r="P2241" t="str">
            <v>USD</v>
          </cell>
        </row>
        <row r="2242">
          <cell r="A2242">
            <v>1975266</v>
          </cell>
          <cell r="B2242">
            <v>4999</v>
          </cell>
          <cell r="C2242" t="str">
            <v>EIA</v>
          </cell>
          <cell r="D2242">
            <v>40260</v>
          </cell>
          <cell r="E2242">
            <v>2010</v>
          </cell>
          <cell r="F2242">
            <v>3</v>
          </cell>
          <cell r="G2242" t="str">
            <v>CONSORCIO MINERO S.A. EN LIQUIDACION</v>
          </cell>
          <cell r="H2242" t="str">
            <v>NAZCA</v>
          </cell>
          <cell r="I2242" t="str">
            <v>DEPOSITO DE CONCENTRADOS NAZCA</v>
          </cell>
          <cell r="J2242" t="str">
            <v>*110305&lt;br&gt;ICA-NASCA-VISTA ALEGRE</v>
          </cell>
          <cell r="K2242" t="str">
            <v>*39&lt;br&gt;ESPINOZA ARIAS REBECA</v>
          </cell>
          <cell r="L2242" t="str">
            <v>DESISTIDO</v>
          </cell>
          <cell r="P2242" t="str">
            <v>USD</v>
          </cell>
        </row>
        <row r="2243">
          <cell r="A2243">
            <v>1995830</v>
          </cell>
          <cell r="B2243">
            <v>5010</v>
          </cell>
          <cell r="C2243" t="str">
            <v>EIA</v>
          </cell>
          <cell r="D2243">
            <v>40333</v>
          </cell>
          <cell r="E2243">
            <v>2010</v>
          </cell>
          <cell r="F2243">
            <v>6</v>
          </cell>
          <cell r="G2243" t="str">
            <v>CONSORCIO MINERO S.A. EN LIQUIDACION</v>
          </cell>
          <cell r="H2243" t="str">
            <v>NAZCA</v>
          </cell>
          <cell r="I2243" t="str">
            <v>DEPOSITO DE CONCENTRADOS NAZCA</v>
          </cell>
          <cell r="J2243" t="str">
            <v>*110305&lt;br&gt;ICA-NASCA-VISTA ALEGRE</v>
          </cell>
          <cell r="K2243" t="str">
            <v>*7&lt;br&gt;BERROSPI GALINDO ROSA</v>
          </cell>
          <cell r="L2243" t="str">
            <v>APROBADO</v>
          </cell>
          <cell r="P2243" t="str">
            <v>USD</v>
          </cell>
        </row>
        <row r="2244">
          <cell r="A2244">
            <v>2127808</v>
          </cell>
          <cell r="B2244">
            <v>5129</v>
          </cell>
          <cell r="C2244" t="str">
            <v>EIA</v>
          </cell>
          <cell r="D2244">
            <v>40800</v>
          </cell>
          <cell r="E2244">
            <v>2011</v>
          </cell>
          <cell r="F2244">
            <v>9</v>
          </cell>
          <cell r="G2244" t="str">
            <v>CONSORCIO MINERO S.A. EN LIQUIDACION</v>
          </cell>
          <cell r="H2244" t="str">
            <v>LA TINKA</v>
          </cell>
          <cell r="I2244" t="str">
            <v>PROYECTO MINERO LA TINKA</v>
          </cell>
          <cell r="J2244" t="str">
            <v>*110114&lt;br&gt;ICA-ICA-YAUCA DEL ROSARIO</v>
          </cell>
          <cell r="K2244" t="str">
            <v>*2&lt;br&gt;ACOSTA ARCE MICHAEL</v>
          </cell>
          <cell r="L2244" t="str">
            <v>APROBADO&lt;br/&gt;NOTIFICADO A LA EMPRESA</v>
          </cell>
          <cell r="P2244" t="str">
            <v>USD</v>
          </cell>
        </row>
        <row r="2245">
          <cell r="A2245">
            <v>1626739</v>
          </cell>
          <cell r="B2245">
            <v>6348</v>
          </cell>
          <cell r="C2245" t="str">
            <v>PC</v>
          </cell>
          <cell r="D2245">
            <v>38945</v>
          </cell>
          <cell r="E2245">
            <v>2006</v>
          </cell>
          <cell r="F2245">
            <v>8</v>
          </cell>
          <cell r="G2245" t="str">
            <v>CONSORCIO MINERO S.A. EN LIQUIDACION</v>
          </cell>
          <cell r="H2245" t="str">
            <v>IMPALA S.A. EX CORMIN DEP. CONC. CALLAO</v>
          </cell>
          <cell r="J2245" t="str">
            <v>*070101&lt;br&gt;CALLAO-CALLAO-CALLAO</v>
          </cell>
          <cell r="K2245" t="str">
            <v>*39&lt;br&gt;ESPINOZA ARIAS REBECA</v>
          </cell>
          <cell r="L2245" t="str">
            <v>DESAPROBADO</v>
          </cell>
          <cell r="P2245" t="str">
            <v>USD</v>
          </cell>
        </row>
        <row r="2246">
          <cell r="A2246">
            <v>1770489</v>
          </cell>
          <cell r="B2246">
            <v>6396</v>
          </cell>
          <cell r="C2246" t="str">
            <v>PC</v>
          </cell>
          <cell r="D2246">
            <v>39538</v>
          </cell>
          <cell r="E2246">
            <v>2008</v>
          </cell>
          <cell r="F2246">
            <v>3</v>
          </cell>
          <cell r="G2246" t="str">
            <v>CONSORCIO MINERO S.A. EN LIQUIDACION</v>
          </cell>
          <cell r="H2246" t="str">
            <v>IMPALA S.A. EX CORMIN DEP. CONC. CALLAO</v>
          </cell>
          <cell r="I2246" t="str">
            <v>PLAN DE CIERRE DE FACTIBILIDAD DEPOSITO DE CONCENTRADOS MINERALES MILLER</v>
          </cell>
          <cell r="J2246" t="str">
            <v>*070101&lt;br&gt;CALLAO-CALLAO-CALLAO</v>
          </cell>
          <cell r="K2246" t="str">
            <v>*77&lt;br&gt;ALVARADO HUAMAN CIRO</v>
          </cell>
          <cell r="L2246" t="str">
            <v>APROBADO</v>
          </cell>
          <cell r="P2246" t="str">
            <v>USD</v>
          </cell>
        </row>
        <row r="2247">
          <cell r="A2247">
            <v>2682754</v>
          </cell>
          <cell r="B2247">
            <v>6934</v>
          </cell>
          <cell r="C2247" t="str">
            <v>DIA</v>
          </cell>
          <cell r="D2247">
            <v>42786</v>
          </cell>
          <cell r="E2247">
            <v>2017</v>
          </cell>
          <cell r="F2247">
            <v>2</v>
          </cell>
          <cell r="G2247" t="str">
            <v>CONSORCIO MINERO SUNEC S.A.C.</v>
          </cell>
          <cell r="H2247" t="str">
            <v>LOMA LINDA</v>
          </cell>
          <cell r="I2247" t="str">
            <v>LOMA LINDA</v>
          </cell>
          <cell r="J2247" t="str">
            <v>*100801&lt;br&gt;HUANUCO-PACHITEA-PANAO,*190110&lt;br&gt;PASCO-PASCO-TICLACAYAN</v>
          </cell>
          <cell r="K2247" t="str">
            <v>*25&lt;br&gt;PRADO VELASQUEZ ALFONSO,*310&lt;br&gt;ROSALES GONZALES LUIS ALBERTO</v>
          </cell>
          <cell r="L2247" t="str">
            <v>APROBADO&lt;br/&gt;NOTIFICADO A LA EMPRESA</v>
          </cell>
          <cell r="O2247">
            <v>3780000</v>
          </cell>
          <cell r="P2247" t="str">
            <v>USD</v>
          </cell>
        </row>
        <row r="2248">
          <cell r="A2248">
            <v>2763306</v>
          </cell>
          <cell r="B2248">
            <v>6757</v>
          </cell>
          <cell r="C2248" t="str">
            <v>ITS</v>
          </cell>
          <cell r="D2248">
            <v>43061</v>
          </cell>
          <cell r="E2248">
            <v>2017</v>
          </cell>
          <cell r="F2248">
            <v>11</v>
          </cell>
          <cell r="G2248" t="str">
            <v>CONSORCIO MINERO SUNEC S.A.C.</v>
          </cell>
          <cell r="H2248" t="str">
            <v>LOMA LINDA</v>
          </cell>
          <cell r="I2248" t="str">
            <v>LOMA LINDA</v>
          </cell>
          <cell r="J2248" t="str">
            <v>*100801&lt;br&gt;HUANUCO-PACHITEA-PANAO,*100800&lt;br&gt;HUANUCO-PACHITEA--,*100000&lt;br&gt;HUANUCO----,*190000&lt;br&gt;PASCO----,*190100&lt;br&gt;PASCO-PASCO--,*190110&lt;br&gt;PASCO-PASCO-TICLACAYAN</v>
          </cell>
          <cell r="K2248" t="str">
            <v>*25&lt;br&gt;PRADO VELASQUEZ ALFONSO,*562&lt;br&gt;PEREZ BALDEON, KAREN graciela,*518&lt;br&gt;CHUQUIMANTARI ARTEAGA RUDDY ANDRE (APOYO),*509&lt;br&gt;CRUZ LEDESMA, DEISY ROSALIA</v>
          </cell>
          <cell r="L2248" t="str">
            <v>CONFORME&lt;br/&gt;NOTIFICADO A LA EMPRESA</v>
          </cell>
          <cell r="O2248">
            <v>3780000</v>
          </cell>
        </row>
        <row r="2249">
          <cell r="A2249">
            <v>2875088</v>
          </cell>
          <cell r="B2249">
            <v>7116</v>
          </cell>
          <cell r="C2249" t="str">
            <v>ITS</v>
          </cell>
          <cell r="D2249">
            <v>43430</v>
          </cell>
          <cell r="E2249">
            <v>2018</v>
          </cell>
          <cell r="F2249">
            <v>11</v>
          </cell>
          <cell r="G2249" t="str">
            <v>CONSORCIO MINERO SUNEC S.A.C.</v>
          </cell>
          <cell r="H2249" t="str">
            <v>LOMA LINDA</v>
          </cell>
          <cell r="I2249" t="str">
            <v>2DO ITS DE LA DIA LOMA LINDA</v>
          </cell>
          <cell r="J2249" t="str">
            <v>*100801&lt;br&gt;HUANUCO-PACHITEA-PANAO,*190110&lt;br&gt;PASCO-PASCO-TICLACAYAN</v>
          </cell>
          <cell r="K2249" t="str">
            <v>*570&lt;br&gt;PEREZ BALDEON KAREN GRACIELA,*610&lt;br&gt;FARFAN REYES MIRIAM ELIZABETH,*608&lt;br&gt;GINA FIORELLA MOROTE LARICO</v>
          </cell>
          <cell r="L2249" t="str">
            <v>CONFORME&lt;br/&gt;NOTIFICADO A LA EMPRESA</v>
          </cell>
          <cell r="M2249" t="str">
            <v>ResDirec-0240-2018/MEM-DGAAM</v>
          </cell>
          <cell r="N2249" t="str">
            <v>27/12/2018</v>
          </cell>
          <cell r="O2249">
            <v>1500000</v>
          </cell>
        </row>
        <row r="2250">
          <cell r="A2250">
            <v>1408590</v>
          </cell>
          <cell r="B2250">
            <v>860</v>
          </cell>
          <cell r="C2250" t="str">
            <v>DIA</v>
          </cell>
          <cell r="D2250">
            <v>37732</v>
          </cell>
          <cell r="E2250">
            <v>2003</v>
          </cell>
          <cell r="F2250">
            <v>4</v>
          </cell>
          <cell r="G2250" t="str">
            <v>CONSTRUCCIONES SERVICIOS MULTIPLES Y MINERIA S.C.R.L.</v>
          </cell>
          <cell r="H2250" t="str">
            <v>BRYNAJOM</v>
          </cell>
          <cell r="I2250" t="str">
            <v>BRYNAJOM</v>
          </cell>
          <cell r="J2250" t="str">
            <v>*090502&lt;br&gt;HUANCAVELICA-CHURCAMPA-ANCO</v>
          </cell>
          <cell r="K2250" t="str">
            <v>*58&lt;br&gt;ULLOA MATEO</v>
          </cell>
          <cell r="L2250" t="str">
            <v>APROBADO</v>
          </cell>
          <cell r="P2250" t="str">
            <v>USD</v>
          </cell>
        </row>
        <row r="2251">
          <cell r="A2251">
            <v>1436500</v>
          </cell>
          <cell r="B2251">
            <v>967</v>
          </cell>
          <cell r="C2251" t="str">
            <v>DIA</v>
          </cell>
          <cell r="D2251">
            <v>37929</v>
          </cell>
          <cell r="E2251">
            <v>2003</v>
          </cell>
          <cell r="F2251">
            <v>11</v>
          </cell>
          <cell r="G2251" t="str">
            <v>CONSTRUCCIONES SERVICIOS MULTIPLES Y MINERIA S.C.R.L.</v>
          </cell>
          <cell r="I2251" t="str">
            <v>BRYNAJOM (MODIFICACIÓN)</v>
          </cell>
          <cell r="J2251" t="str">
            <v>*090502&lt;br&gt;HUANCAVELICA-CHURCAMPA-ANCO</v>
          </cell>
          <cell r="K2251" t="str">
            <v>*58&lt;br&gt;ULLOA MATEO</v>
          </cell>
          <cell r="L2251" t="str">
            <v>APROBADO</v>
          </cell>
          <cell r="P2251" t="str">
            <v>USD</v>
          </cell>
        </row>
        <row r="2252">
          <cell r="A2252">
            <v>2401137</v>
          </cell>
          <cell r="B2252">
            <v>6707</v>
          </cell>
          <cell r="C2252" t="str">
            <v>PC</v>
          </cell>
          <cell r="D2252">
            <v>41806</v>
          </cell>
          <cell r="E2252">
            <v>2014</v>
          </cell>
          <cell r="F2252">
            <v>6</v>
          </cell>
          <cell r="G2252" t="str">
            <v>CONSTRUCTORA TRAMEQ S.A.C.</v>
          </cell>
          <cell r="H2252" t="str">
            <v>KAROLINA N°4</v>
          </cell>
          <cell r="I2252" t="str">
            <v>EXPLOTACION DE MATERIALES Y AGREGADOS PARA LA INDUSTRIA DE LA CONSTRUCCION</v>
          </cell>
          <cell r="J2252" t="str">
            <v>*150106&lt;br&gt;LIMA-LIMA-CARABAYLLO</v>
          </cell>
          <cell r="K2252" t="str">
            <v>*13&lt;br&gt;DOLORES CAMONES SANTIAGO</v>
          </cell>
          <cell r="L2252" t="str">
            <v>APROBADO</v>
          </cell>
          <cell r="P2252" t="str">
            <v>USD</v>
          </cell>
        </row>
        <row r="2253">
          <cell r="A2253">
            <v>1522455</v>
          </cell>
          <cell r="B2253">
            <v>1233</v>
          </cell>
          <cell r="C2253" t="str">
            <v>DIA</v>
          </cell>
          <cell r="D2253">
            <v>38429</v>
          </cell>
          <cell r="E2253">
            <v>2005</v>
          </cell>
          <cell r="F2253">
            <v>3</v>
          </cell>
          <cell r="G2253" t="str">
            <v>CONSULTORIA Y OPERACIONES MINERAS S.A.</v>
          </cell>
          <cell r="H2253" t="str">
            <v>QUINA SEPTIMA</v>
          </cell>
          <cell r="I2253" t="str">
            <v>QUINA SEPTIMA</v>
          </cell>
          <cell r="J2253" t="str">
            <v>*150702&lt;br&gt;LIMA-HUAROCHIRI-ANTIOQUIA</v>
          </cell>
          <cell r="K2253" t="str">
            <v>*1&lt;br&gt;ACEVEDO FERNANDEZ ELIAS</v>
          </cell>
          <cell r="L2253" t="str">
            <v>APROBADO</v>
          </cell>
          <cell r="P2253" t="str">
            <v>USD</v>
          </cell>
        </row>
        <row r="2254">
          <cell r="A2254">
            <v>1612750</v>
          </cell>
          <cell r="B2254">
            <v>1446</v>
          </cell>
          <cell r="C2254" t="str">
            <v>EIAsd</v>
          </cell>
          <cell r="D2254">
            <v>38880</v>
          </cell>
          <cell r="E2254">
            <v>2006</v>
          </cell>
          <cell r="F2254">
            <v>6</v>
          </cell>
          <cell r="G2254" t="str">
            <v>CONSULTORIA Y OPERACIONES MINERAS S.A.</v>
          </cell>
          <cell r="H2254" t="str">
            <v>QUINA SEPTIMA</v>
          </cell>
          <cell r="I2254" t="str">
            <v>EXPLORACION</v>
          </cell>
          <cell r="J2254" t="str">
            <v>*150702&lt;br&gt;LIMA-HUAROCHIRI-ANTIOQUIA</v>
          </cell>
          <cell r="K2254" t="str">
            <v>*1&lt;br&gt;ACEVEDO FERNANDEZ ELIAS</v>
          </cell>
          <cell r="L2254" t="str">
            <v>APROBADO</v>
          </cell>
          <cell r="P2254" t="str">
            <v>USD</v>
          </cell>
        </row>
        <row r="2255">
          <cell r="A2255">
            <v>1514794</v>
          </cell>
          <cell r="B2255">
            <v>1215</v>
          </cell>
          <cell r="C2255" t="str">
            <v>EIAsd</v>
          </cell>
          <cell r="D2255">
            <v>38386</v>
          </cell>
          <cell r="E2255">
            <v>2005</v>
          </cell>
          <cell r="F2255">
            <v>2</v>
          </cell>
          <cell r="G2255" t="str">
            <v>CONTONGA PERU S.A.C.</v>
          </cell>
          <cell r="H2255" t="str">
            <v>U.E.A. CONTONGA</v>
          </cell>
          <cell r="I2255" t="str">
            <v>MODIFICACION DE CRONOGRAMA</v>
          </cell>
          <cell r="J2255" t="str">
            <v>*021014&lt;br&gt;ANCASH-HUARI-SAN MARCOS</v>
          </cell>
          <cell r="K2255" t="str">
            <v>*1&lt;br&gt;ACEVEDO FERNANDEZ ELIAS</v>
          </cell>
          <cell r="L2255" t="str">
            <v>ABANDONO</v>
          </cell>
          <cell r="P2255" t="str">
            <v>USD</v>
          </cell>
        </row>
        <row r="2256">
          <cell r="A2256">
            <v>1462043</v>
          </cell>
          <cell r="B2256">
            <v>4623</v>
          </cell>
          <cell r="C2256" t="str">
            <v>EIA</v>
          </cell>
          <cell r="D2256">
            <v>38090</v>
          </cell>
          <cell r="E2256">
            <v>2004</v>
          </cell>
          <cell r="F2256">
            <v>4</v>
          </cell>
          <cell r="G2256" t="str">
            <v>CONTONGA PERU S.A.C.</v>
          </cell>
          <cell r="H2256" t="str">
            <v>U.E.A. CONTONGA</v>
          </cell>
          <cell r="I2256" t="str">
            <v>REINICIO DE LAS OPERACIONES MINERO METALURGICAS</v>
          </cell>
          <cell r="J2256" t="str">
            <v>*021014&lt;br&gt;ANCASH-HUARI-SAN MARCOS</v>
          </cell>
          <cell r="K2256" t="str">
            <v>*43&lt;br&gt;LEON ALDO</v>
          </cell>
          <cell r="L2256" t="str">
            <v>APROBADO</v>
          </cell>
          <cell r="M2256" t="str">
            <v>ResDirec-0043-2015/MEM-DGAAM</v>
          </cell>
          <cell r="N2256" t="str">
            <v>22/01/2015</v>
          </cell>
          <cell r="P2256" t="str">
            <v>USD</v>
          </cell>
        </row>
        <row r="2257">
          <cell r="A2257">
            <v>2450654</v>
          </cell>
          <cell r="B2257">
            <v>4623</v>
          </cell>
          <cell r="C2257" t="str">
            <v>ITS</v>
          </cell>
          <cell r="D2257">
            <v>41962</v>
          </cell>
          <cell r="E2257">
            <v>2014</v>
          </cell>
          <cell r="F2257">
            <v>11</v>
          </cell>
          <cell r="G2257" t="str">
            <v>CONTONGA PERU S.A.C.</v>
          </cell>
          <cell r="H2257" t="str">
            <v>U.E.A. CONTONGA</v>
          </cell>
          <cell r="I2257" t="str">
            <v>REINICIO DE LAS OPERACIONES MINERO METALURGICAS</v>
          </cell>
          <cell r="J2257" t="str">
            <v>*021007&lt;br&gt;ANCASH-HUARI-HUACHIS,*020000&lt;br&gt;ANCASH----,*021000&lt;br&gt;ANCASH-HUARI--,*021014&lt;br&gt;ANCASH-HUARI-SAN MARCOS</v>
          </cell>
          <cell r="K2257" t="str">
            <v>*3&lt;br&gt;ALFARO LÓPEZ WUALTER,*313&lt;br&gt;LOPEZ FLORES, ROSSANA,*307&lt;br&gt;PEREZ SOLIS, EVELYN ENA,*277&lt;br&gt;PADILLA VILLAR, FERNANDO JORGE (APOYO),*233&lt;br&gt;MESIAS CASTRO, JACKSON,*221&lt;br&gt;SANGA YAMPASI WILSON WILFREDO,*219&lt;br&gt;HUARINO CHURA LUIS ANTONIO</v>
          </cell>
          <cell r="L2257" t="str">
            <v>CONFORME&lt;br/&gt;NOTIFICADO A LA EMPRESA</v>
          </cell>
          <cell r="M2257" t="str">
            <v>ResDirec-0043-2015/MEM-DGAAM</v>
          </cell>
          <cell r="N2257" t="str">
            <v>22/01/2015</v>
          </cell>
          <cell r="O2257">
            <v>1377110.08</v>
          </cell>
        </row>
        <row r="2258">
          <cell r="A2258">
            <v>1926719</v>
          </cell>
          <cell r="B2258">
            <v>4962</v>
          </cell>
          <cell r="C2258" t="str">
            <v>EIA</v>
          </cell>
          <cell r="D2258">
            <v>40088</v>
          </cell>
          <cell r="E2258">
            <v>2009</v>
          </cell>
          <cell r="F2258">
            <v>10</v>
          </cell>
          <cell r="G2258" t="str">
            <v>CONTONGA PERU S.A.C.</v>
          </cell>
          <cell r="H2258" t="str">
            <v>U.E.A. CONTONGA</v>
          </cell>
          <cell r="I2258" t="str">
            <v>MODIFICACION PROGRAMA DE MONITOREO</v>
          </cell>
          <cell r="J2258" t="str">
            <v>*021014&lt;br&gt;ANCASH-HUARI-SAN MARCOS</v>
          </cell>
          <cell r="K2258" t="str">
            <v>*55&lt;br&gt;SANTOYO TELLO RAUL</v>
          </cell>
          <cell r="L2258" t="str">
            <v>APROBADO&lt;br/&gt;NOTIFICADO A LA EMPRESA</v>
          </cell>
          <cell r="P2258" t="str">
            <v>USD</v>
          </cell>
        </row>
        <row r="2259">
          <cell r="A2259">
            <v>2225624</v>
          </cell>
          <cell r="B2259">
            <v>5237</v>
          </cell>
          <cell r="C2259" t="str">
            <v>EIA</v>
          </cell>
          <cell r="D2259">
            <v>41155</v>
          </cell>
          <cell r="E2259">
            <v>2012</v>
          </cell>
          <cell r="F2259">
            <v>9</v>
          </cell>
          <cell r="G2259" t="str">
            <v>CONTONGA PERU S.A.C.</v>
          </cell>
          <cell r="H2259" t="str">
            <v>U.E.A. CONTONGA</v>
          </cell>
          <cell r="I2259" t="str">
            <v>PLAN INTEGRAL UNIDAD CONTONGA</v>
          </cell>
          <cell r="J2259" t="str">
            <v>*021014&lt;br&gt;ANCASH-HUARI-SAN MARCOS</v>
          </cell>
          <cell r="L2259" t="str">
            <v>EVALUACIÓN</v>
          </cell>
          <cell r="P2259" t="str">
            <v>USD</v>
          </cell>
        </row>
        <row r="2260">
          <cell r="A2260">
            <v>1626208</v>
          </cell>
          <cell r="B2260">
            <v>6293</v>
          </cell>
          <cell r="C2260" t="str">
            <v>PC</v>
          </cell>
          <cell r="D2260">
            <v>38944</v>
          </cell>
          <cell r="E2260">
            <v>2006</v>
          </cell>
          <cell r="F2260">
            <v>8</v>
          </cell>
          <cell r="G2260" t="str">
            <v>CONTONGA PERU S.A.C.</v>
          </cell>
          <cell r="H2260" t="str">
            <v>U.E.A. CONTONGA</v>
          </cell>
          <cell r="I2260" t="str">
            <v>U.P. CONTONGA</v>
          </cell>
          <cell r="J2260" t="str">
            <v>*021014&lt;br&gt;ANCASH-HUARI-SAN MARCOS</v>
          </cell>
          <cell r="K2260" t="str">
            <v>*13&lt;br&gt;DOLORES CAMONES SANTIAGO</v>
          </cell>
          <cell r="L2260" t="str">
            <v>APROBADO&lt;br/&gt;NOTIFICADO A LA EMPRESA</v>
          </cell>
          <cell r="P2260" t="str">
            <v>USD</v>
          </cell>
        </row>
        <row r="2261">
          <cell r="A2261" t="str">
            <v>02058-2016</v>
          </cell>
          <cell r="B2261">
            <v>6332</v>
          </cell>
          <cell r="C2261" t="str">
            <v>ITS</v>
          </cell>
          <cell r="D2261">
            <v>42570</v>
          </cell>
          <cell r="E2261">
            <v>2016</v>
          </cell>
          <cell r="F2261">
            <v>7</v>
          </cell>
          <cell r="G2261" t="str">
            <v>CONTONGA PERU S.A.C.</v>
          </cell>
          <cell r="H2261" t="str">
            <v>U.E.A. CONTONGA</v>
          </cell>
          <cell r="I2261" t="str">
            <v>INFORME TÉCNICO SUSTENTATORIO PARA LA EXTENSIÓN DEL DEPÓSITO DE RELAVES TUCUSH DE LA UNIDAD DE PRODUCCIÓN CONTONGA</v>
          </cell>
          <cell r="J2261" t="str">
            <v>*021007&lt;br&gt;ANCASH-HUARI-HUACHIS,*021014&lt;br&gt;ANCASH-HUARI-SAN MARCOS</v>
          </cell>
          <cell r="K2261" t="str">
            <v>*381&lt;br&gt;ZZ_SENACE MILLONES VARGAS, CESAR AUGUSTO,*416&lt;br&gt;ZZ_SENACE BREÑA TORRES, MILVA GRACIELA,*415&lt;br&gt;ZZ_SENACE BEATRIZ HUAMANI PAUCCARA,*414&lt;br&gt;ZZ_SENACE LUCEN BUSTAMANTE, MARIELENA NEREYDA,*413&lt;br&gt;ZZ_SENACE ATARAMA MORI,DANNY EDUARDO,*412&lt;br&gt;ZZ_SENACE SOLORZANO ORTIZ, ISABEL MERCEDES,*407&lt;br&gt;ZZ_SENACE SAAVEDRA KOVACH, MIRIJAM,*390&lt;br&gt;ZZ_SENACE SIANCAS GOMEZ, WESLY,*387&lt;br&gt;ZZ_SENACE CARDENAS VILLAVICENCIO, EUDI ELI,*386&lt;br&gt;ZZ_SENACE CORAL ONCOY, BEATRIZ E.,*382&lt;br&gt;ZZ_SENACE PÉREZ NUÑEZ, FABIÁN</v>
          </cell>
          <cell r="L2261" t="str">
            <v>CONFORME&lt;br/&gt;NOTIFICADO A LA EMPRESA</v>
          </cell>
          <cell r="O2261">
            <v>1203844.8</v>
          </cell>
        </row>
        <row r="2262">
          <cell r="A2262">
            <v>2173862</v>
          </cell>
          <cell r="B2262">
            <v>6534</v>
          </cell>
          <cell r="C2262" t="str">
            <v>PC</v>
          </cell>
          <cell r="D2262">
            <v>40978</v>
          </cell>
          <cell r="E2262">
            <v>2012</v>
          </cell>
          <cell r="F2262">
            <v>3</v>
          </cell>
          <cell r="G2262" t="str">
            <v>CONTONGA PERU S.A.C.</v>
          </cell>
          <cell r="H2262" t="str">
            <v>U.E.A. CONTONGA</v>
          </cell>
          <cell r="I2262" t="str">
            <v>ACTUALIZACION DEL PLAN DE CIERRE DE LA MINA CONTONGA</v>
          </cell>
          <cell r="J2262" t="str">
            <v>*021014&lt;br&gt;ANCASH-HUARI-SAN MARCOS</v>
          </cell>
          <cell r="K2262" t="str">
            <v>*128&lt;br&gt;ESTELA SILVA MELANIO</v>
          </cell>
          <cell r="L2262" t="str">
            <v>APROBADO&lt;br/&gt;NOTIFICADO A LA EMPRESA</v>
          </cell>
          <cell r="P2262" t="str">
            <v>USD</v>
          </cell>
        </row>
        <row r="2263">
          <cell r="A2263">
            <v>2341649</v>
          </cell>
          <cell r="B2263">
            <v>6665</v>
          </cell>
          <cell r="C2263" t="str">
            <v>PC</v>
          </cell>
          <cell r="D2263">
            <v>41586</v>
          </cell>
          <cell r="E2263">
            <v>2013</v>
          </cell>
          <cell r="F2263">
            <v>11</v>
          </cell>
          <cell r="G2263" t="str">
            <v>CONTONGA PERU S.A.C.</v>
          </cell>
          <cell r="H2263" t="str">
            <v>U.E.A. CONTONGA</v>
          </cell>
          <cell r="I2263" t="str">
            <v>ACTUALIZACION DE PLAN DE CIERRE DE MINAS DE LA UNIDAD MINERA CONTONGA</v>
          </cell>
          <cell r="J2263" t="str">
            <v>*021014&lt;br&gt;ANCASH-HUARI-SAN MARCOS</v>
          </cell>
          <cell r="K2263" t="str">
            <v>*24&lt;br&gt;PORTILLA CORNEJO MATEO</v>
          </cell>
          <cell r="L2263" t="str">
            <v>APROBADO&lt;br/&gt;NOTIFICADO A LA EMPRESA</v>
          </cell>
          <cell r="P2263" t="str">
            <v>USD</v>
          </cell>
        </row>
        <row r="2264">
          <cell r="A2264">
            <v>2445065</v>
          </cell>
          <cell r="B2264">
            <v>6729</v>
          </cell>
          <cell r="C2264" t="str">
            <v>PC</v>
          </cell>
          <cell r="D2264">
            <v>41946</v>
          </cell>
          <cell r="E2264">
            <v>2014</v>
          </cell>
          <cell r="F2264">
            <v>11</v>
          </cell>
          <cell r="G2264" t="str">
            <v>CONTONGA PERU S.A.C.</v>
          </cell>
          <cell r="H2264" t="str">
            <v>U.E.A. CONTONGA</v>
          </cell>
          <cell r="I2264" t="str">
            <v>MODIFICACION DEL PLAN DE CIERRE DE MINAS UNIDAD CONTONGA</v>
          </cell>
          <cell r="J2264" t="str">
            <v>*021014&lt;br&gt;ANCASH-HUARI-SAN MARCOS</v>
          </cell>
          <cell r="K2264" t="str">
            <v>*24&lt;br&gt;PORTILLA CORNEJO MATEO</v>
          </cell>
          <cell r="L2264" t="str">
            <v>APROBADO</v>
          </cell>
          <cell r="P2264" t="str">
            <v>USD</v>
          </cell>
        </row>
        <row r="2265">
          <cell r="A2265">
            <v>2546070</v>
          </cell>
          <cell r="B2265">
            <v>7234</v>
          </cell>
          <cell r="C2265" t="str">
            <v>EIA</v>
          </cell>
          <cell r="D2265">
            <v>42299</v>
          </cell>
          <cell r="E2265">
            <v>2015</v>
          </cell>
          <cell r="F2265">
            <v>10</v>
          </cell>
          <cell r="G2265" t="str">
            <v>CONTONGA PERU S.A.C.</v>
          </cell>
          <cell r="H2265" t="str">
            <v>U.E.A. CONTONGA</v>
          </cell>
          <cell r="I2265" t="str">
            <v>MEMORIA TECNICA DETALLADA PARA ADECUACION DE OPERACIONES DE LA UNIDAD DE PRODUCC</v>
          </cell>
          <cell r="J2265" t="str">
            <v>*021014&lt;br&gt;ANCASH-HUARI-SAN MARCOS</v>
          </cell>
          <cell r="K2265" t="str">
            <v>*25&lt;br&gt;PRADO VELASQUEZ ALFONSO</v>
          </cell>
          <cell r="L2265" t="str">
            <v>EVALUACIÓN</v>
          </cell>
          <cell r="M2265" t="str">
            <v>ResDirec-0141-2019/MINEM-DGAAM</v>
          </cell>
          <cell r="N2265" t="str">
            <v>09/08/2019</v>
          </cell>
          <cell r="P2265" t="str">
            <v>USD</v>
          </cell>
        </row>
        <row r="2266">
          <cell r="A2266">
            <v>2487972</v>
          </cell>
          <cell r="B2266">
            <v>7235</v>
          </cell>
          <cell r="C2266" t="str">
            <v>EIA</v>
          </cell>
          <cell r="D2266">
            <v>42103</v>
          </cell>
          <cell r="E2266">
            <v>2015</v>
          </cell>
          <cell r="F2266">
            <v>4</v>
          </cell>
          <cell r="G2266" t="str">
            <v>CONTONGA PERU S.A.C.</v>
          </cell>
          <cell r="H2266" t="str">
            <v>U.E.A. CONTONGA</v>
          </cell>
          <cell r="I2266" t="str">
            <v>INFORME DE FASE DE IDENTIFICACION DE SITIOS CONTAMINADOS CONTONGA</v>
          </cell>
          <cell r="J2266" t="str">
            <v>*021014&lt;br&gt;ANCASH-HUARI-SAN MARCOS</v>
          </cell>
          <cell r="K2266" t="str">
            <v>*25&lt;br&gt;PRADO VELASQUEZ ALFONSO</v>
          </cell>
          <cell r="L2266" t="str">
            <v>EVALUACIÓN</v>
          </cell>
          <cell r="M2266" t="str">
            <v>ResDirec-0137-2019/MINEM-DGAAM</v>
          </cell>
          <cell r="N2266" t="str">
            <v>05/08/2019</v>
          </cell>
          <cell r="P2266" t="str">
            <v>USD</v>
          </cell>
        </row>
        <row r="2267">
          <cell r="A2267">
            <v>2563017</v>
          </cell>
          <cell r="B2267">
            <v>7236</v>
          </cell>
          <cell r="C2267" t="str">
            <v>EIA</v>
          </cell>
          <cell r="D2267">
            <v>42359</v>
          </cell>
          <cell r="E2267">
            <v>2015</v>
          </cell>
          <cell r="F2267">
            <v>12</v>
          </cell>
          <cell r="G2267" t="str">
            <v>CONTONGA PERU S.A.C.</v>
          </cell>
          <cell r="H2267" t="str">
            <v>CONTONGA</v>
          </cell>
          <cell r="I2267" t="str">
            <v>MODIFICACION DE EIA PARA AMPLIACION DE OPERACIONES UNIDAD CONTONGA</v>
          </cell>
          <cell r="J2267" t="str">
            <v>*021014&lt;br&gt;ANCASH-HUARI-SAN MARCOS</v>
          </cell>
          <cell r="L2267" t="str">
            <v>EVALUACIÓN</v>
          </cell>
          <cell r="M2267" t="str">
            <v>ResDirec-0161-2019/MINEM-DGAAM</v>
          </cell>
          <cell r="N2267" t="str">
            <v>18/09/2019</v>
          </cell>
          <cell r="P2267" t="str">
            <v>USD</v>
          </cell>
        </row>
        <row r="2268">
          <cell r="A2268">
            <v>2361513</v>
          </cell>
          <cell r="B2268">
            <v>7238</v>
          </cell>
          <cell r="C2268" t="str">
            <v>EIA</v>
          </cell>
          <cell r="D2268">
            <v>41662</v>
          </cell>
          <cell r="E2268">
            <v>2014</v>
          </cell>
          <cell r="F2268">
            <v>1</v>
          </cell>
          <cell r="G2268" t="str">
            <v>CONTONGA PERU S.A.C.</v>
          </cell>
          <cell r="H2268" t="str">
            <v>CONTONGA</v>
          </cell>
          <cell r="I2268" t="str">
            <v>INFORME TECNICO SUSTENTATORIO PARA LA AMPLIACION DE CAPACIDAD DE LA PLANTA DE BE</v>
          </cell>
          <cell r="J2268" t="str">
            <v>*021014&lt;br&gt;ANCASH-HUARI-SAN MARCOS</v>
          </cell>
          <cell r="K2268" t="str">
            <v>*10&lt;br&gt;CARRANZA VALDIVIESO JOSE</v>
          </cell>
          <cell r="L2268" t="str">
            <v>EVALUACIÓN</v>
          </cell>
          <cell r="M2268" t="str">
            <v>ResDirec-0157-2019/MINEM-DGAAM</v>
          </cell>
          <cell r="N2268" t="str">
            <v>16/09/2019</v>
          </cell>
          <cell r="P2268" t="str">
            <v>USD</v>
          </cell>
        </row>
        <row r="2269">
          <cell r="A2269">
            <v>1673896</v>
          </cell>
          <cell r="B2269">
            <v>7239</v>
          </cell>
          <cell r="C2269" t="str">
            <v>PC</v>
          </cell>
          <cell r="D2269">
            <v>39148</v>
          </cell>
          <cell r="E2269">
            <v>2007</v>
          </cell>
          <cell r="F2269">
            <v>3</v>
          </cell>
          <cell r="G2269" t="str">
            <v>CONTONGA PERU S.A.C.</v>
          </cell>
          <cell r="H2269" t="str">
            <v>CONTONGA</v>
          </cell>
          <cell r="I2269" t="str">
            <v>PLAN DE CIERRE DEL ANTIGUO DEPOSITO DE RELAVES CONTONGA</v>
          </cell>
          <cell r="J2269" t="str">
            <v>*021014&lt;br&gt;ANCASH-HUARI-SAN MARCOS</v>
          </cell>
          <cell r="K2269" t="str">
            <v>*13&lt;br&gt;DOLORES CAMONES SANTIAGO</v>
          </cell>
          <cell r="L2269" t="str">
            <v>APROBADO</v>
          </cell>
          <cell r="P2269" t="str">
            <v>USD</v>
          </cell>
        </row>
        <row r="2270">
          <cell r="A2270">
            <v>2130335</v>
          </cell>
          <cell r="B2270">
            <v>2638</v>
          </cell>
          <cell r="C2270" t="str">
            <v>DIA</v>
          </cell>
          <cell r="D2270">
            <v>40813</v>
          </cell>
          <cell r="E2270">
            <v>2011</v>
          </cell>
          <cell r="F2270">
            <v>9</v>
          </cell>
          <cell r="G2270" t="str">
            <v>CONTRATISTA MINERA AMANTINA PERU S.A.C.</v>
          </cell>
          <cell r="H2270" t="str">
            <v>AMANTINA</v>
          </cell>
          <cell r="I2270" t="str">
            <v>AMANTINA</v>
          </cell>
          <cell r="J2270" t="str">
            <v>*210111&lt;br&gt;PUNO-PUNO-PICHACANI,*210113&lt;br&gt;PUNO-PUNO-SAN ANTONIO</v>
          </cell>
          <cell r="K2270" t="str">
            <v>*8&lt;br&gt;BREÑA TORRES GRACIELA</v>
          </cell>
          <cell r="L2270" t="str">
            <v>APROBADO&lt;br/&gt;NOTIFICADO A LA EMPRESA</v>
          </cell>
          <cell r="O2270">
            <v>1000000</v>
          </cell>
          <cell r="P2270" t="str">
            <v>USD</v>
          </cell>
        </row>
        <row r="2271">
          <cell r="A2271">
            <v>2062651</v>
          </cell>
          <cell r="B2271">
            <v>2349</v>
          </cell>
          <cell r="C2271" t="str">
            <v>EIAsd</v>
          </cell>
          <cell r="D2271">
            <v>40569</v>
          </cell>
          <cell r="E2271">
            <v>2011</v>
          </cell>
          <cell r="F2271">
            <v>1</v>
          </cell>
          <cell r="G2271" t="str">
            <v>CONTRATISTAS GENERALES EN MINERIA J.H. S.A.C</v>
          </cell>
          <cell r="H2271" t="str">
            <v>CHIPTAJ</v>
          </cell>
          <cell r="I2271" t="str">
            <v>EXPLORACION CHIPTAJ</v>
          </cell>
          <cell r="J2271" t="str">
            <v>*150301&lt;br&gt;LIMA-CAJATAMBO-CAJATAMBO,*150303&lt;br&gt;LIMA-CAJATAMBO-GORGOR</v>
          </cell>
          <cell r="K2271" t="str">
            <v>*2&lt;br&gt;ACOSTA ARCE MICHAEL</v>
          </cell>
          <cell r="L2271" t="str">
            <v>APROBADO&lt;br/&gt;NOTIFICADO A LA EMPRESA</v>
          </cell>
          <cell r="P2271" t="str">
            <v>USD</v>
          </cell>
        </row>
        <row r="2272">
          <cell r="A2272">
            <v>2130035</v>
          </cell>
          <cell r="B2272">
            <v>2646</v>
          </cell>
          <cell r="C2272" t="str">
            <v>EIAsd</v>
          </cell>
          <cell r="D2272">
            <v>40812</v>
          </cell>
          <cell r="E2272">
            <v>2011</v>
          </cell>
          <cell r="F2272">
            <v>9</v>
          </cell>
          <cell r="G2272" t="str">
            <v>CONTRATISTAS GENERALES EN MINERIA J.H. S.A.C</v>
          </cell>
          <cell r="H2272" t="str">
            <v>SANTA ROSA</v>
          </cell>
          <cell r="I2272" t="str">
            <v>SANTA ROSA</v>
          </cell>
          <cell r="J2272" t="str">
            <v>*150301&lt;br&gt;LIMA-CAJATAMBO-CAJATAMBO</v>
          </cell>
          <cell r="K2272" t="str">
            <v>*13&lt;br&gt;DOLORES CAMONES SANTIAGO,*34&lt;br&gt;BEDRIÑANA RIOS ABAD,*27&lt;br&gt;SALVATIERRA GUADALUPE OSCAR (APOYO),*25&lt;br&gt;PRADO VELASQUEZ ALFONSO,*22&lt;br&gt;PASTRANA VILLAR GLADYS</v>
          </cell>
          <cell r="L2272" t="str">
            <v>APROBADO&lt;br/&gt;NOTIFICADO A LA EMPRESA</v>
          </cell>
          <cell r="M2272" t="str">
            <v>ResDirec-0066-2012/MEM-AAM</v>
          </cell>
          <cell r="N2272" t="str">
            <v>28/02/2012</v>
          </cell>
          <cell r="O2272">
            <v>6250000</v>
          </cell>
          <cell r="P2272" t="str">
            <v>USD</v>
          </cell>
        </row>
        <row r="2273">
          <cell r="A2273">
            <v>2302048</v>
          </cell>
          <cell r="B2273">
            <v>5273</v>
          </cell>
          <cell r="C2273" t="str">
            <v>EIA</v>
          </cell>
          <cell r="D2273">
            <v>41444</v>
          </cell>
          <cell r="E2273">
            <v>2013</v>
          </cell>
          <cell r="F2273">
            <v>6</v>
          </cell>
          <cell r="G2273" t="str">
            <v>CONTRATISTAS GENERALES EN MINERIA J.H. S.A.C</v>
          </cell>
          <cell r="H2273" t="str">
            <v>CANDELARIA</v>
          </cell>
          <cell r="I2273" t="str">
            <v>EXPLOTACION MINA CANDELARIA</v>
          </cell>
          <cell r="J2273" t="str">
            <v>*090106&lt;br&gt;HUANCAVELICA-HUANCAVELICA-HUACHOCOLPA</v>
          </cell>
          <cell r="K2273" t="str">
            <v>*110&lt;br&gt;RAMIREZ ALDO</v>
          </cell>
          <cell r="L2273" t="str">
            <v>APROBADO&lt;br/&gt;NOTIFICADO A LA EMPRESA</v>
          </cell>
          <cell r="P2273" t="str">
            <v>USD</v>
          </cell>
        </row>
        <row r="2274">
          <cell r="A2274">
            <v>2563579</v>
          </cell>
          <cell r="B2274">
            <v>6803</v>
          </cell>
          <cell r="C2274" t="str">
            <v>PC</v>
          </cell>
          <cell r="D2274">
            <v>42361</v>
          </cell>
          <cell r="E2274">
            <v>2015</v>
          </cell>
          <cell r="F2274">
            <v>12</v>
          </cell>
          <cell r="G2274" t="str">
            <v>CONTRATISTAS GENERALES EN MINERIA J.H. S.A.C</v>
          </cell>
          <cell r="H2274" t="str">
            <v>CANDELARIA</v>
          </cell>
          <cell r="I2274" t="str">
            <v>CIERRE DEL PROYECTO DE EXPLOTACION CANDELARIA</v>
          </cell>
          <cell r="J2274" t="str">
            <v>*150301&lt;br&gt;LIMA-CAJATAMBO-CAJATAMBO</v>
          </cell>
          <cell r="K2274" t="str">
            <v>*24&lt;br&gt;PORTILLA CORNEJO MATEO</v>
          </cell>
          <cell r="L2274" t="str">
            <v>APROBADO</v>
          </cell>
          <cell r="P2274" t="str">
            <v>USD</v>
          </cell>
        </row>
        <row r="2275">
          <cell r="A2275">
            <v>1497024</v>
          </cell>
          <cell r="B2275">
            <v>1149</v>
          </cell>
          <cell r="C2275" t="str">
            <v>DIA</v>
          </cell>
          <cell r="D2275">
            <v>38279</v>
          </cell>
          <cell r="E2275">
            <v>2004</v>
          </cell>
          <cell r="F2275">
            <v>10</v>
          </cell>
          <cell r="G2275" t="str">
            <v>COOPERATIVA MINERA MINAS CANARIA LTDA.</v>
          </cell>
          <cell r="I2275" t="str">
            <v>CATALINA HUANCA-EXPLORACIÓN CON PERFORACION DIAMANTINA</v>
          </cell>
          <cell r="J2275" t="str">
            <v>*051005&lt;br&gt;AYACUCHO-VICTOR FAJARDO-CANARIA</v>
          </cell>
          <cell r="K2275" t="str">
            <v>*47&lt;br&gt;PINEDO CESAR</v>
          </cell>
          <cell r="L2275" t="str">
            <v>ABANDONO</v>
          </cell>
          <cell r="P2275" t="str">
            <v>USD</v>
          </cell>
        </row>
        <row r="2276">
          <cell r="A2276">
            <v>1360550</v>
          </cell>
          <cell r="B2276">
            <v>4571</v>
          </cell>
          <cell r="C2276" t="str">
            <v>EIA</v>
          </cell>
          <cell r="D2276">
            <v>37368</v>
          </cell>
          <cell r="E2276">
            <v>2002</v>
          </cell>
          <cell r="F2276">
            <v>4</v>
          </cell>
          <cell r="G2276" t="str">
            <v>COOPERATIVA MINERA MINAS CANARIA LTDA.</v>
          </cell>
          <cell r="H2276" t="str">
            <v>CATALINA HUANCA</v>
          </cell>
          <cell r="I2276" t="str">
            <v xml:space="preserve">AMPLIACION DE 300 A 600 TMD PLANTA DE BENEFICIO SAN JERONIMO </v>
          </cell>
          <cell r="J2276" t="str">
            <v>*051005&lt;br&gt;AYACUCHO-VICTOR FAJARDO-CANARIA</v>
          </cell>
          <cell r="K2276" t="str">
            <v>*1&lt;br&gt;ACEVEDO FERNANDEZ ELIAS</v>
          </cell>
          <cell r="L2276" t="str">
            <v>DESAPROBADO</v>
          </cell>
          <cell r="P2276" t="str">
            <v>USD</v>
          </cell>
        </row>
        <row r="2277">
          <cell r="A2277">
            <v>1305708</v>
          </cell>
          <cell r="B2277">
            <v>586</v>
          </cell>
          <cell r="C2277" t="str">
            <v>EIAsd</v>
          </cell>
          <cell r="D2277">
            <v>36894</v>
          </cell>
          <cell r="E2277">
            <v>2001</v>
          </cell>
          <cell r="F2277">
            <v>1</v>
          </cell>
          <cell r="G2277" t="str">
            <v>COOPERATIVA MINERA SAN MIGUEL DE APOROMA LTDA.</v>
          </cell>
          <cell r="H2277" t="str">
            <v>APOROMA A</v>
          </cell>
          <cell r="I2277" t="str">
            <v>EXPLORACION</v>
          </cell>
          <cell r="J2277" t="str">
            <v>*211205&lt;br&gt;PUNO-SANDIA-PHARA</v>
          </cell>
          <cell r="K2277" t="str">
            <v>*1&lt;br&gt;ACEVEDO FERNANDEZ ELIAS</v>
          </cell>
          <cell r="L2277" t="str">
            <v>CONCLUIDO</v>
          </cell>
          <cell r="P2277" t="str">
            <v>USD</v>
          </cell>
        </row>
        <row r="2278">
          <cell r="A2278">
            <v>2087648</v>
          </cell>
          <cell r="B2278">
            <v>2404</v>
          </cell>
          <cell r="C2278" t="str">
            <v>DIA</v>
          </cell>
          <cell r="D2278">
            <v>40662</v>
          </cell>
          <cell r="E2278">
            <v>2011</v>
          </cell>
          <cell r="F2278">
            <v>4</v>
          </cell>
          <cell r="G2278" t="str">
            <v>COPPERNICO EXPLORACIONES S.A.C.</v>
          </cell>
          <cell r="H2278" t="str">
            <v>COPPERNICO</v>
          </cell>
          <cell r="I2278" t="str">
            <v>COPPERNICO</v>
          </cell>
          <cell r="J2278" t="str">
            <v>*021409&lt;br&gt;ANCASH-OCROS-SAN PEDRO</v>
          </cell>
          <cell r="K2278" t="str">
            <v>*8&lt;br&gt;BREÑA TORRES GRACIELA</v>
          </cell>
          <cell r="L2278" t="str">
            <v>APROBADO&lt;br/&gt;NOTIFICADO A LA EMPRESA</v>
          </cell>
          <cell r="P2278" t="str">
            <v>USD</v>
          </cell>
        </row>
        <row r="2279">
          <cell r="A2279">
            <v>2349652</v>
          </cell>
          <cell r="B2279">
            <v>4078</v>
          </cell>
          <cell r="C2279" t="str">
            <v>DIA</v>
          </cell>
          <cell r="D2279">
            <v>41617</v>
          </cell>
          <cell r="E2279">
            <v>2013</v>
          </cell>
          <cell r="F2279">
            <v>12</v>
          </cell>
          <cell r="G2279" t="str">
            <v>COPPERNICO EXPLORACIONES S.A.C.</v>
          </cell>
          <cell r="H2279" t="str">
            <v>COPPERNICO</v>
          </cell>
          <cell r="I2279" t="str">
            <v>COPPERNICO</v>
          </cell>
          <cell r="J2279" t="str">
            <v>*021409&lt;br&gt;ANCASH-OCROS-SAN PEDRO</v>
          </cell>
          <cell r="K2279" t="str">
            <v>*8&lt;br&gt;BREÑA TORRES GRACIELA,*310&lt;br&gt;ROSALES GONZALES LUIS ALBERTO,*279&lt;br&gt;CRUZ LEDESMA, DEISY,*179&lt;br&gt;ZEGARRA ANCAJIMA, ANA SOFIA</v>
          </cell>
          <cell r="L2279" t="str">
            <v>APROBADO&lt;br/&gt;NOTIFICADO A LA EMPRESA</v>
          </cell>
          <cell r="O2279">
            <v>590000</v>
          </cell>
          <cell r="P2279" t="str">
            <v>USD</v>
          </cell>
        </row>
        <row r="2280">
          <cell r="A2280">
            <v>2413413</v>
          </cell>
          <cell r="B2280">
            <v>5304</v>
          </cell>
          <cell r="C2280" t="str">
            <v>ITS</v>
          </cell>
          <cell r="D2280">
            <v>41834</v>
          </cell>
          <cell r="E2280">
            <v>2014</v>
          </cell>
          <cell r="F2280">
            <v>7</v>
          </cell>
          <cell r="G2280" t="str">
            <v>COPPERNICO EXPLORACIONES S.A.C.</v>
          </cell>
          <cell r="H2280" t="str">
            <v>COPPERNICO</v>
          </cell>
          <cell r="I2280" t="str">
            <v>COPPERNICO</v>
          </cell>
          <cell r="J2280" t="str">
            <v>*021409&lt;br&gt;ANCASH-OCROS-SAN PEDRO</v>
          </cell>
          <cell r="K2280" t="str">
            <v>*25&lt;br&gt;PRADO VELASQUEZ ALFONSO,*279&lt;br&gt;CRUZ LEDESMA, DEISY,*251&lt;br&gt;INFANTE QUISPE, CESAR ANIBAL,*179&lt;br&gt;ZEGARRA ANCAJIMA, ANA SOFIA</v>
          </cell>
          <cell r="L2280" t="str">
            <v>CONFORME&lt;br/&gt;NOTIFICADO A LA EMPRESA</v>
          </cell>
          <cell r="M2280" t="str">
            <v>ResDirec-0412-2014/MEM-DGAAM</v>
          </cell>
          <cell r="N2280" t="str">
            <v>11/08/2014</v>
          </cell>
          <cell r="O2280">
            <v>590000</v>
          </cell>
        </row>
        <row r="2281">
          <cell r="A2281">
            <v>2538225</v>
          </cell>
          <cell r="B2281">
            <v>6017</v>
          </cell>
          <cell r="C2281" t="str">
            <v>ITS</v>
          </cell>
          <cell r="D2281">
            <v>42272</v>
          </cell>
          <cell r="E2281">
            <v>2015</v>
          </cell>
          <cell r="F2281">
            <v>9</v>
          </cell>
          <cell r="G2281" t="str">
            <v>COPPERNICO EXPLORACIONES S.A.C.</v>
          </cell>
          <cell r="H2281" t="str">
            <v>COPPERNICO</v>
          </cell>
          <cell r="I2281" t="str">
            <v>COPPERNICO</v>
          </cell>
          <cell r="J2281" t="str">
            <v>*021409&lt;br&gt;ANCASH-OCROS-SAN PEDRO</v>
          </cell>
          <cell r="K2281" t="str">
            <v>*8&lt;br&gt;BREÑA TORRES GRACIELA,*344&lt;br&gt;LINAN PAREDES, EDUARDO SALOMON,*343&lt;br&gt;ALVARADO BARRENECHEA, MARKO,*341&lt;br&gt;INFANTE QUISPE, CESAR ANIBAL,*332&lt;br&gt;CANO VARGAS, SAMIR (APOYO),*25&lt;br&gt;PRADO VELASQUEZ ALFONSO</v>
          </cell>
          <cell r="L2281" t="str">
            <v>CONFORME&lt;br/&gt;NOTIFICADO A LA EMPRESA</v>
          </cell>
          <cell r="M2281" t="str">
            <v>ResDirec-0476-2015/MEM-DGAAM</v>
          </cell>
          <cell r="N2281" t="str">
            <v>10/12/2015</v>
          </cell>
          <cell r="O2281">
            <v>590000</v>
          </cell>
        </row>
        <row r="2282">
          <cell r="A2282">
            <v>1680085</v>
          </cell>
          <cell r="B2282">
            <v>1616</v>
          </cell>
          <cell r="C2282" t="str">
            <v>DIA</v>
          </cell>
          <cell r="D2282">
            <v>39174</v>
          </cell>
          <cell r="E2282">
            <v>2007</v>
          </cell>
          <cell r="F2282">
            <v>4</v>
          </cell>
          <cell r="G2282" t="str">
            <v>CORE MINERALS (PERU) S.A.</v>
          </cell>
          <cell r="H2282" t="str">
            <v>RAMI</v>
          </cell>
          <cell r="I2282" t="str">
            <v>RAMI</v>
          </cell>
          <cell r="J2282" t="str">
            <v>*040111&lt;br&gt;AREQUIPA-AREQUIPA-MOLLEBAYA</v>
          </cell>
          <cell r="K2282" t="str">
            <v>*52&lt;br&gt;RODRIGUEZ ALFREDO</v>
          </cell>
          <cell r="L2282" t="str">
            <v>APROBADO&lt;br/&gt;NOTIFICADO A LA EMPRESA</v>
          </cell>
          <cell r="P2282" t="str">
            <v>USD</v>
          </cell>
        </row>
        <row r="2283">
          <cell r="A2283">
            <v>2038213</v>
          </cell>
          <cell r="B2283">
            <v>2290</v>
          </cell>
          <cell r="C2283" t="str">
            <v>DIA</v>
          </cell>
          <cell r="D2283">
            <v>40479</v>
          </cell>
          <cell r="E2283">
            <v>2010</v>
          </cell>
          <cell r="F2283">
            <v>10</v>
          </cell>
          <cell r="G2283" t="str">
            <v>CORE MINERALS (PERU) S.A.</v>
          </cell>
          <cell r="H2283" t="str">
            <v>ANTAQUERO</v>
          </cell>
          <cell r="I2283" t="str">
            <v>ANTAQUERO</v>
          </cell>
          <cell r="J2283" t="str">
            <v>*100701&lt;br&gt;HUANUCO-MARAÑON-HUACRACHUCO</v>
          </cell>
          <cell r="K2283" t="str">
            <v>*8&lt;br&gt;BREÑA TORRES GRACIELA</v>
          </cell>
          <cell r="L2283" t="str">
            <v>APROBADO</v>
          </cell>
          <cell r="P2283" t="str">
            <v>USD</v>
          </cell>
        </row>
        <row r="2284">
          <cell r="A2284">
            <v>2084050</v>
          </cell>
          <cell r="B2284">
            <v>2389</v>
          </cell>
          <cell r="C2284" t="str">
            <v>DIA</v>
          </cell>
          <cell r="D2284">
            <v>40645</v>
          </cell>
          <cell r="E2284">
            <v>2011</v>
          </cell>
          <cell r="F2284">
            <v>4</v>
          </cell>
          <cell r="G2284" t="str">
            <v>CORE MINERALS (PERU) S.A.</v>
          </cell>
          <cell r="H2284" t="str">
            <v>PULLO-ZONA SUR</v>
          </cell>
          <cell r="I2284" t="str">
            <v>PULLO-ZONA SUR</v>
          </cell>
          <cell r="J2284" t="str">
            <v>*050705&lt;br&gt;AYACUCHO-PARINACOCHAS-PULLO</v>
          </cell>
          <cell r="K2284" t="str">
            <v>*25&lt;br&gt;PRADO VELASQUEZ ALFONSO</v>
          </cell>
          <cell r="L2284" t="str">
            <v>NO PRESENTADO&lt;br/&gt;NOTIFICADO A LA EMPRESA</v>
          </cell>
          <cell r="P2284" t="str">
            <v>USD</v>
          </cell>
        </row>
        <row r="2285">
          <cell r="A2285">
            <v>2086944</v>
          </cell>
          <cell r="B2285">
            <v>2401</v>
          </cell>
          <cell r="C2285" t="str">
            <v>DIA</v>
          </cell>
          <cell r="D2285">
            <v>40660</v>
          </cell>
          <cell r="E2285">
            <v>2011</v>
          </cell>
          <cell r="F2285">
            <v>4</v>
          </cell>
          <cell r="G2285" t="str">
            <v>CORE MINERALS (PERU) S.A.</v>
          </cell>
          <cell r="H2285" t="str">
            <v>PULLO-ZONA SUR</v>
          </cell>
          <cell r="I2285" t="str">
            <v>PULLO ZONA SUR</v>
          </cell>
          <cell r="J2285" t="str">
            <v>*050705&lt;br&gt;AYACUCHO-PARINACOCHAS-PULLO</v>
          </cell>
          <cell r="K2285" t="str">
            <v>*25&lt;br&gt;PRADO VELASQUEZ ALFONSO</v>
          </cell>
          <cell r="L2285" t="str">
            <v>APROBADO</v>
          </cell>
          <cell r="P2285" t="str">
            <v>USD</v>
          </cell>
        </row>
        <row r="2286">
          <cell r="A2286">
            <v>2131870</v>
          </cell>
          <cell r="B2286">
            <v>2671</v>
          </cell>
          <cell r="C2286" t="str">
            <v>DIA</v>
          </cell>
          <cell r="D2286">
            <v>40819</v>
          </cell>
          <cell r="E2286">
            <v>2011</v>
          </cell>
          <cell r="F2286">
            <v>10</v>
          </cell>
          <cell r="G2286" t="str">
            <v>CORE MINERALS (PERU) S.A.</v>
          </cell>
          <cell r="H2286" t="str">
            <v>UNIDAD MINERA QUERALA</v>
          </cell>
          <cell r="I2286" t="str">
            <v>PROYECTO DE EXPLORACIÓN  “MACHAPAT”</v>
          </cell>
          <cell r="J2286" t="str">
            <v>*180210&lt;br&gt;MOQUEGUA-GENERAL SANCHEZ CERRO-UBINAS</v>
          </cell>
          <cell r="K2286" t="str">
            <v>*8&lt;br&gt;BREÑA TORRES GRACIELA,*310&lt;br&gt;ROSALES GONZALES LUIS ALBERTO,*147&lt;br&gt;PEREZ BALDEON KAREN</v>
          </cell>
          <cell r="L2286" t="str">
            <v>APROBADO&lt;br/&gt;NOTIFICADO A LA EMPRESA</v>
          </cell>
          <cell r="O2286">
            <v>90000</v>
          </cell>
          <cell r="P2286" t="str">
            <v>USD</v>
          </cell>
        </row>
        <row r="2287">
          <cell r="A2287">
            <v>2490702</v>
          </cell>
          <cell r="B2287">
            <v>5706</v>
          </cell>
          <cell r="C2287" t="str">
            <v>DIA</v>
          </cell>
          <cell r="D2287">
            <v>42111</v>
          </cell>
          <cell r="E2287">
            <v>2015</v>
          </cell>
          <cell r="F2287">
            <v>4</v>
          </cell>
          <cell r="G2287" t="str">
            <v>CORE MINERALS (PERU) S.A.</v>
          </cell>
          <cell r="H2287" t="str">
            <v>VIRU</v>
          </cell>
          <cell r="I2287" t="str">
            <v>PROYECTO DE EXPLORACIÓN VIRU</v>
          </cell>
          <cell r="J2287" t="str">
            <v>*131201&lt;br&gt;LA LIBERTAD-VIRU-VIRU</v>
          </cell>
          <cell r="K2287" t="str">
            <v>*8&lt;br&gt;BREÑA TORRES GRACIELA,*341&lt;br&gt;INFANTE QUISPE, CESAR ANIBAL,*332&lt;br&gt;CANO VARGAS, SAMIR (APOYO),*279&lt;br&gt;CRUZ LEDESMA, DEISY,*275&lt;br&gt;ALVARDO BARRENECHEA, MARKO</v>
          </cell>
          <cell r="L2287" t="str">
            <v>APROBADO&lt;br/&gt;NOTIFICADO A LA EMPRESA</v>
          </cell>
          <cell r="O2287">
            <v>68410</v>
          </cell>
          <cell r="P2287" t="str">
            <v>USD</v>
          </cell>
        </row>
        <row r="2288">
          <cell r="A2288">
            <v>2674245</v>
          </cell>
          <cell r="B2288">
            <v>7023</v>
          </cell>
          <cell r="C2288" t="str">
            <v>DIA</v>
          </cell>
          <cell r="D2288">
            <v>42755</v>
          </cell>
          <cell r="E2288">
            <v>2017</v>
          </cell>
          <cell r="F2288">
            <v>1</v>
          </cell>
          <cell r="G2288" t="str">
            <v>CORE MINERALS (PERU) S.A.</v>
          </cell>
          <cell r="H2288" t="str">
            <v>VIUCO I</v>
          </cell>
          <cell r="I2288" t="str">
            <v>EXPLORACIÓN VIUCO I</v>
          </cell>
          <cell r="J2288" t="str">
            <v>*090301&lt;br&gt;HUANCAVELICA-ANGARAES-LIRCAY</v>
          </cell>
          <cell r="K2288" t="str">
            <v>*25&lt;br&gt;PRADO VELASQUEZ ALFONSO,*310&lt;br&gt;ROSALES GONZALES LUIS ALBERTO</v>
          </cell>
          <cell r="L2288" t="str">
            <v>DESISTIDO&lt;br/&gt;NOTIFICADO A LA EMPRESA</v>
          </cell>
          <cell r="M2288" t="str">
            <v>ResDirec-0029-2017/MEM-DGAAM</v>
          </cell>
          <cell r="N2288" t="str">
            <v>30/01/2017</v>
          </cell>
          <cell r="O2288">
            <v>450000</v>
          </cell>
          <cell r="P2288" t="str">
            <v>USD</v>
          </cell>
        </row>
        <row r="2289">
          <cell r="A2289">
            <v>2718574</v>
          </cell>
          <cell r="B2289">
            <v>7122</v>
          </cell>
          <cell r="C2289" t="str">
            <v>EIAsd</v>
          </cell>
          <cell r="D2289">
            <v>42913</v>
          </cell>
          <cell r="E2289">
            <v>2017</v>
          </cell>
          <cell r="F2289">
            <v>6</v>
          </cell>
          <cell r="G2289" t="str">
            <v>CORE MINERALS (PERU) S.A.</v>
          </cell>
          <cell r="H2289" t="str">
            <v>VIRU Y VIRU II</v>
          </cell>
          <cell r="I2289" t="str">
            <v>EIASD DE EXPLORACIÓN VIRU</v>
          </cell>
          <cell r="J2289" t="str">
            <v>*131201&lt;br&gt;LA LIBERTAD-VIRU-VIRU</v>
          </cell>
          <cell r="K2289" t="str">
            <v>*25&lt;br&gt;PRADO VELASQUEZ ALFONSO,*660&lt;br&gt;PARDO BONIFAZ JIMMY FRANK,*643&lt;br&gt;NISSE MEI-LIN GARCIA LAY,*598&lt;br&gt;CERNA GARCÍA, ROXANA ERIKA,*528&lt;br&gt;RUIZ GUERRA, FIORELLA,*526&lt;br&gt;PADILLA VILLAR, FERNANDO JORGE,*525&lt;br&gt;QUISPE CLEMENTE, KARLA,*524&lt;br&gt;ZAMORA  RIOS, LESLY,*516&lt;br&gt;ROBLES MEDINA, IVAN,*502&lt;br&gt;CERCEDO CAJAS DONNY LUCIA (APOYO),*499&lt;br&gt;CRUZATT CARDENAS CARLOS ANGEL,*495&lt;br&gt;CHAMORRO BELLIDO CARMEN ROSA,*345&lt;br&gt;YUCRA ZELA, SONIA LISSET,*220&lt;br&gt;VILLACORTA OLAZA MARCO ANTONIO,*128&lt;br&gt;ESTELA SILVA MELANIO</v>
          </cell>
          <cell r="L2289" t="str">
            <v>APROBADO&lt;br/&gt;NOTIFICADO A LA EMPRESA</v>
          </cell>
          <cell r="M2289" t="str">
            <v>ResDirec-0176-2018/MEM-DGAAM</v>
          </cell>
          <cell r="N2289" t="str">
            <v>25/09/2018</v>
          </cell>
          <cell r="O2289">
            <v>1978225</v>
          </cell>
          <cell r="P2289" t="str">
            <v>USD</v>
          </cell>
        </row>
        <row r="2290">
          <cell r="A2290">
            <v>1978280</v>
          </cell>
          <cell r="B2290">
            <v>2170</v>
          </cell>
          <cell r="C2290" t="str">
            <v>DIA</v>
          </cell>
          <cell r="D2290">
            <v>40273</v>
          </cell>
          <cell r="E2290">
            <v>2010</v>
          </cell>
          <cell r="F2290">
            <v>4</v>
          </cell>
          <cell r="G2290" t="str">
            <v>CORI PERÚ  S.A.C.</v>
          </cell>
          <cell r="H2290" t="str">
            <v>ALTO SAUSAL</v>
          </cell>
          <cell r="I2290" t="str">
            <v>ALTO SAUSAL</v>
          </cell>
          <cell r="J2290" t="str">
            <v>*130202&lt;br&gt;LA LIBERTAD-ASCOPE-CHICAMA</v>
          </cell>
          <cell r="K2290" t="str">
            <v>*8&lt;br&gt;BREÑA TORRES GRACIELA</v>
          </cell>
          <cell r="L2290" t="str">
            <v>APROBADO</v>
          </cell>
          <cell r="P2290" t="str">
            <v>USD</v>
          </cell>
        </row>
        <row r="2291">
          <cell r="A2291">
            <v>2919665</v>
          </cell>
          <cell r="B2291">
            <v>7979</v>
          </cell>
          <cell r="C2291" t="str">
            <v>DIA</v>
          </cell>
          <cell r="D2291">
            <v>43567</v>
          </cell>
          <cell r="E2291">
            <v>2019</v>
          </cell>
          <cell r="F2291">
            <v>4</v>
          </cell>
          <cell r="G2291" t="str">
            <v>CORI PUNO S.A.C.</v>
          </cell>
          <cell r="H2291" t="str">
            <v>UNTUCA</v>
          </cell>
          <cell r="I2291" t="str">
            <v>DECLARACIÓN DE IMPACTO AMBIENTAL DEL PROYECTO DE EXPLORACIÓN DE LAS ZONAS COCHACUCHO Y MYLAGROS</v>
          </cell>
          <cell r="J2291" t="str">
            <v>*211206&lt;br&gt;PUNO-SANDIA-QUIACA</v>
          </cell>
          <cell r="K2291" t="str">
            <v>*25&lt;br&gt;PRADO VELASQUEZ ALFONSO,*678&lt;br&gt;PAREDES MARCHENA RUTH,*643&lt;br&gt;NISSE MEI-LIN GARCIA LAY,*618&lt;br&gt;BERROSPI GALINDO ROSA CATHERINE,*617&lt;br&gt;QUISPE CLEMENTE, KARLA BRIGHITT,*615&lt;br&gt;FIGUEROA REINOSO, LUIS ALBERTO,*610&lt;br&gt;FARFAN REYES MIRIAM ELIZABETH,*599&lt;br&gt;CHUQUIMANTARI ARTEAGA,RUDDY ANDRE,*502&lt;br&gt;CERCEDO CAJAS DONNY LUCIA (APOYO)</v>
          </cell>
          <cell r="L2291" t="str">
            <v>APROBADO&lt;br/&gt;NOTIFICADO A LA EMPRESA</v>
          </cell>
          <cell r="M2291" t="str">
            <v>ResDirec-0238-2019/MINEM-DGAAM</v>
          </cell>
          <cell r="N2291" t="str">
            <v>31/12/2019</v>
          </cell>
          <cell r="O2291">
            <v>2219968</v>
          </cell>
          <cell r="P2291" t="str">
            <v>USD</v>
          </cell>
        </row>
        <row r="2292">
          <cell r="A2292">
            <v>2406451</v>
          </cell>
          <cell r="B2292">
            <v>3193</v>
          </cell>
          <cell r="C2292" t="str">
            <v>ITS</v>
          </cell>
          <cell r="D2292">
            <v>41821</v>
          </cell>
          <cell r="E2292">
            <v>2014</v>
          </cell>
          <cell r="F2292">
            <v>7</v>
          </cell>
          <cell r="G2292" t="str">
            <v>CORI PUNO S.A.C.</v>
          </cell>
          <cell r="H2292" t="str">
            <v>UNTUCA</v>
          </cell>
          <cell r="I2292" t="str">
            <v>AMPLIACION DE EXPLOTACION A TAJO ABIERTO Y BENEFICIO DE MINERALES HASTA</v>
          </cell>
          <cell r="J2292" t="str">
            <v>*211206&lt;br&gt;PUNO-SANDIA-QUIACA</v>
          </cell>
          <cell r="K2292" t="str">
            <v>*2&lt;br&gt;ACOSTA ARCE MICHAEL,*288&lt;br&gt;RUESTA RUIZ, PEDRO,*280&lt;br&gt;MENDIOLAZA CABRERA, MARiA TERESA (APOYO),*277&lt;br&gt;PADILLA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2292" t="str">
            <v>DESISTIDO&lt;br/&gt;NOTIFICADO A LA EMPRESA</v>
          </cell>
          <cell r="M2292" t="str">
            <v>ResDirec-0420-2014/MEM-DGAAM</v>
          </cell>
          <cell r="N2292" t="str">
            <v>14/08/2014</v>
          </cell>
          <cell r="O2292">
            <v>5000</v>
          </cell>
        </row>
        <row r="2293">
          <cell r="A2293">
            <v>1562756</v>
          </cell>
          <cell r="B2293">
            <v>4695</v>
          </cell>
          <cell r="C2293" t="str">
            <v>EIA</v>
          </cell>
          <cell r="D2293">
            <v>38625</v>
          </cell>
          <cell r="E2293">
            <v>2005</v>
          </cell>
          <cell r="F2293">
            <v>9</v>
          </cell>
          <cell r="G2293" t="str">
            <v>CORI PUNO S.A.C.</v>
          </cell>
          <cell r="H2293" t="str">
            <v>UNTUCA</v>
          </cell>
          <cell r="I2293" t="str">
            <v>LINEA PRIMARIA EN 22.9 KV UNTUCA - LLAJTAPATA, LONGITUD 9.5 KM</v>
          </cell>
          <cell r="J2293" t="str">
            <v>*211206&lt;br&gt;PUNO-SANDIA-QUIACA</v>
          </cell>
          <cell r="K2293" t="str">
            <v>*62&lt;br&gt;VILLEGAS ANA</v>
          </cell>
          <cell r="L2293" t="str">
            <v>NO PRESENTADO</v>
          </cell>
          <cell r="P2293" t="str">
            <v>USD</v>
          </cell>
        </row>
        <row r="2294">
          <cell r="A2294">
            <v>1568032</v>
          </cell>
          <cell r="B2294">
            <v>4705</v>
          </cell>
          <cell r="C2294" t="str">
            <v>EIA</v>
          </cell>
          <cell r="D2294">
            <v>38650</v>
          </cell>
          <cell r="E2294">
            <v>2005</v>
          </cell>
          <cell r="F2294">
            <v>10</v>
          </cell>
          <cell r="G2294" t="str">
            <v>CORI PUNO S.A.C.</v>
          </cell>
          <cell r="H2294" t="str">
            <v>UNTUCA</v>
          </cell>
          <cell r="I2294" t="str">
            <v>LINEA PRIMARIA EN 22.9 KV UNTUCA - LLAJTAPATA, LONGITUD 9.5 KM</v>
          </cell>
          <cell r="J2294" t="str">
            <v>*211206&lt;br&gt;PUNO-SANDIA-QUIACA</v>
          </cell>
          <cell r="K2294" t="str">
            <v>*62&lt;br&gt;VILLEGAS ANA</v>
          </cell>
          <cell r="L2294" t="str">
            <v>APROBADO</v>
          </cell>
          <cell r="P2294" t="str">
            <v>USD</v>
          </cell>
        </row>
        <row r="2295">
          <cell r="A2295">
            <v>2111810</v>
          </cell>
          <cell r="B2295">
            <v>5121</v>
          </cell>
          <cell r="C2295" t="str">
            <v>EIA</v>
          </cell>
          <cell r="D2295">
            <v>40735</v>
          </cell>
          <cell r="E2295">
            <v>2011</v>
          </cell>
          <cell r="F2295">
            <v>7</v>
          </cell>
          <cell r="G2295" t="str">
            <v>CORI PUNO S.A.C.</v>
          </cell>
          <cell r="H2295" t="str">
            <v>UNTUCA</v>
          </cell>
          <cell r="I2295" t="str">
            <v>AMPLIACION DE EXPLOTACION A TAJO ABIERTO Y BENEFICIO DE MINERALES HASTA</v>
          </cell>
          <cell r="J2295" t="str">
            <v>*211206&lt;br&gt;PUNO-SANDIA-QUIACA</v>
          </cell>
          <cell r="K2295" t="str">
            <v>*18&lt;br&gt;HUARINO CHURA LUIS</v>
          </cell>
          <cell r="L2295" t="str">
            <v>APROBADO&lt;br/&gt;NOTIFICADO A LA EMPRESA</v>
          </cell>
          <cell r="P2295" t="str">
            <v>USD</v>
          </cell>
        </row>
        <row r="2296">
          <cell r="A2296">
            <v>2424423</v>
          </cell>
          <cell r="B2296">
            <v>5350</v>
          </cell>
          <cell r="C2296" t="str">
            <v>ITS</v>
          </cell>
          <cell r="D2296">
            <v>41869</v>
          </cell>
          <cell r="E2296">
            <v>2014</v>
          </cell>
          <cell r="F2296">
            <v>8</v>
          </cell>
          <cell r="G2296" t="str">
            <v>CORI PUNO S.A.C.</v>
          </cell>
          <cell r="H2296" t="str">
            <v>UNTUCA</v>
          </cell>
          <cell r="I2296" t="str">
            <v>AMPLIACION DE EXPLOTACION A TAJO ABIERTO Y BENEFICIO DE MINERALES HASTA</v>
          </cell>
          <cell r="J2296" t="str">
            <v>*211206&lt;br&gt;PUNO-SANDIA-QUIACA</v>
          </cell>
          <cell r="K2296" t="str">
            <v>*3&lt;br&gt;ALFARO LÓPEZ WUALTER,*280&lt;br&gt;MENDIOLAZA CABRERA, MARiA TERESA (APOYO),*277&lt;br&gt;PADILLA VILLAR, FERNANDO JORGE (APOYO),*274&lt;br&gt;LOPEZ FLORES, ROSSANA,*233&lt;br&gt;MESIAS CASTRO, JACKSON,*221&lt;br&gt;SANGA YAMPASI WILSON WILFREDO,*219&lt;br&gt;HUARINO CHURA LUIS ANTONIO,*158&lt;br&gt;SCOTTO ESPINOZA, CARLOS</v>
          </cell>
          <cell r="L2296" t="str">
            <v>DESISTIDO&lt;br/&gt;NOTIFICADO A LA EMPRESA</v>
          </cell>
          <cell r="M2296" t="str">
            <v>ResDirec-0149-2015/MEM-DGAAM</v>
          </cell>
          <cell r="N2296" t="str">
            <v>24/03/2015</v>
          </cell>
          <cell r="O2296">
            <v>5000</v>
          </cell>
        </row>
        <row r="2297">
          <cell r="A2297">
            <v>2443180</v>
          </cell>
          <cell r="B2297">
            <v>5513</v>
          </cell>
          <cell r="C2297" t="str">
            <v>ITS</v>
          </cell>
          <cell r="D2297">
            <v>41940</v>
          </cell>
          <cell r="E2297">
            <v>2014</v>
          </cell>
          <cell r="F2297">
            <v>10</v>
          </cell>
          <cell r="G2297" t="str">
            <v>CORI PUNO S.A.C.</v>
          </cell>
          <cell r="H2297" t="str">
            <v>UNTUCA</v>
          </cell>
          <cell r="I2297" t="str">
            <v>AMPLIACION DE EXPLOTACION A TAJO ABIERTO Y BENEFICIO DE MINERALES HASTA</v>
          </cell>
          <cell r="J2297" t="str">
            <v>*211206&lt;br&gt;PUNO-SANDIA-QUIACA</v>
          </cell>
          <cell r="K2297" t="str">
            <v>*2&lt;br&gt;ACOSTA ARCE MICHAEL,*313&lt;br&gt;LOPEZ FLORES, ROSSANA,*308&lt;br&gt;CCOYLLO FLORES LILIANA (APOYO),*307&lt;br&gt;PEREZ SOLIS, EVELYN ENA,*277&lt;br&gt;PADILLA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2297" t="str">
            <v>CONFORME&lt;br/&gt;NOTIFICADO A LA EMPRESA</v>
          </cell>
          <cell r="M2297" t="str">
            <v>ResDirec-0614-2014/MEM-DGAAM</v>
          </cell>
          <cell r="N2297" t="str">
            <v>18/12/2014</v>
          </cell>
          <cell r="O2297">
            <v>5000</v>
          </cell>
        </row>
        <row r="2298">
          <cell r="A2298">
            <v>2511633</v>
          </cell>
          <cell r="B2298">
            <v>5866</v>
          </cell>
          <cell r="C2298" t="str">
            <v>ITS</v>
          </cell>
          <cell r="D2298">
            <v>42185</v>
          </cell>
          <cell r="E2298">
            <v>2015</v>
          </cell>
          <cell r="F2298">
            <v>6</v>
          </cell>
          <cell r="G2298" t="str">
            <v>CORI PUNO S.A.C.</v>
          </cell>
          <cell r="H2298" t="str">
            <v>UNTUCA</v>
          </cell>
          <cell r="I2298" t="str">
            <v>AMPLIACION DE EXPLOTACION A TAJO ABIERTO Y BENEFICIO DE MINERALES HASTA</v>
          </cell>
          <cell r="J2298" t="str">
            <v>*211206&lt;br&gt;PUNO-SANDIA-QUIACA</v>
          </cell>
          <cell r="K2298" t="str">
            <v>*3&lt;br&gt;ALFARO LÓPEZ WUALTER,*348&lt;br&gt;PEREZ SOLIS, EVELYN ENA,*343&lt;br&gt;ALVARADO BARRENECHEA, MARKO,*332&lt;br&gt;CANO VARGAS, SAMIR (APOYO),*313&lt;br&gt;LOPEZ FLORES, ROSSANA,*308&lt;br&gt;CCOYLLO FLORES LILIANA (APOYO),*307&lt;br&gt;PEREZ SOLIS, EVELYN ENA,*295&lt;br&gt;DIAZ BERRIOS ABEL,*233&lt;br&gt;MESIAS CASTRO, JACKSON,*221&lt;br&gt;SANGA YAMPASI WILSON WILFREDO,*219&lt;br&gt;HUARINO CHURA LUIS ANTONIO,*25&lt;br&gt;PRADO VELASQUEZ ALFONSO</v>
          </cell>
          <cell r="L2298" t="str">
            <v>DESISTIDO&lt;br/&gt;NOTIFICADO A LA EMPRESA</v>
          </cell>
          <cell r="M2298" t="str">
            <v>ResDirec-0353-2015/MEM-DGAAM</v>
          </cell>
          <cell r="N2298" t="str">
            <v>11/09/2015</v>
          </cell>
          <cell r="O2298">
            <v>5000</v>
          </cell>
        </row>
        <row r="2299">
          <cell r="A2299">
            <v>2537705</v>
          </cell>
          <cell r="B2299">
            <v>6001</v>
          </cell>
          <cell r="C2299" t="str">
            <v>ITS</v>
          </cell>
          <cell r="D2299">
            <v>42270</v>
          </cell>
          <cell r="E2299">
            <v>2015</v>
          </cell>
          <cell r="F2299">
            <v>9</v>
          </cell>
          <cell r="G2299" t="str">
            <v>CORI PUNO S.A.C.</v>
          </cell>
          <cell r="H2299" t="str">
            <v>UNTUCA</v>
          </cell>
          <cell r="I2299" t="str">
            <v>ITS</v>
          </cell>
          <cell r="J2299" t="str">
            <v>*211206&lt;br&gt;PUNO-SANDIA-QUIACA</v>
          </cell>
          <cell r="K2299" t="str">
            <v>*3&lt;br&gt;ALFARO LÓPEZ WUALTER,*348&lt;br&gt;PEREZ SOLIS, EVELYN ENA,*221&lt;br&gt;SANGA YAMPASI WILSON WILFREDO,*219&lt;br&gt;HUARINO CHURA LUIS ANTONIO</v>
          </cell>
          <cell r="L2299" t="str">
            <v>CONFORME&lt;br/&gt;NOTIFICADO A LA EMPRESA</v>
          </cell>
          <cell r="M2299" t="str">
            <v>ResDirec-0513-2015/MEM-DGAAM</v>
          </cell>
          <cell r="N2299" t="str">
            <v>31/12/2015</v>
          </cell>
          <cell r="O2299">
            <v>20000</v>
          </cell>
        </row>
        <row r="2300">
          <cell r="A2300" t="str">
            <v>02749-2016</v>
          </cell>
          <cell r="B2300">
            <v>6338</v>
          </cell>
          <cell r="C2300" t="str">
            <v>ITS</v>
          </cell>
          <cell r="D2300">
            <v>42628</v>
          </cell>
          <cell r="E2300">
            <v>2016</v>
          </cell>
          <cell r="F2300">
            <v>9</v>
          </cell>
          <cell r="G2300" t="str">
            <v>CORI PUNO S.A.C.</v>
          </cell>
          <cell r="H2300" t="str">
            <v>UNTUCA</v>
          </cell>
          <cell r="I2300" t="str">
            <v>MODIFICACION DEL DEPOSITO DE RELAVES UNTUCA</v>
          </cell>
          <cell r="J2300" t="str">
            <v>*211206&lt;br&gt;PUNO-SANDIA-QUIACA</v>
          </cell>
          <cell r="K2300" t="str">
            <v>*381&lt;br&gt;ZZ_SENACE MILLONES VARGAS, CESAR AUGUSTO,*416&lt;br&gt;ZZ_SENACE BREÑA TORRES, MILVA GRACIELA,*413&lt;br&gt;ZZ_SENACE ATARAMA MORI,DANNY EDUARDO,*412&lt;br&gt;ZZ_SENACE SOLORZANO ORTIZ, ISABEL MERCEDES</v>
          </cell>
          <cell r="L2300" t="str">
            <v>CONFORME&lt;br/&gt;NOTIFICADO A LA EMPRESA</v>
          </cell>
          <cell r="O2300">
            <v>80000</v>
          </cell>
        </row>
        <row r="2301">
          <cell r="A2301">
            <v>2382177</v>
          </cell>
          <cell r="B2301">
            <v>6692</v>
          </cell>
          <cell r="C2301" t="str">
            <v>PC</v>
          </cell>
          <cell r="D2301">
            <v>41737</v>
          </cell>
          <cell r="E2301">
            <v>2014</v>
          </cell>
          <cell r="F2301">
            <v>4</v>
          </cell>
          <cell r="G2301" t="str">
            <v>CORI PUNO S.A.C.</v>
          </cell>
          <cell r="H2301" t="str">
            <v>UNTUCA</v>
          </cell>
          <cell r="I2301" t="str">
            <v>PLAN DE CIERRE UNIDAD MINERA UNTUCA</v>
          </cell>
          <cell r="J2301" t="str">
            <v>*211206&lt;br&gt;PUNO-SANDIA-QUIACA</v>
          </cell>
          <cell r="K2301" t="str">
            <v>*13&lt;br&gt;DOLORES CAMONES SANTIAGO</v>
          </cell>
          <cell r="L2301" t="str">
            <v>APROBADO</v>
          </cell>
          <cell r="P2301" t="str">
            <v>USD</v>
          </cell>
        </row>
        <row r="2302">
          <cell r="A2302">
            <v>2562441</v>
          </cell>
          <cell r="B2302">
            <v>6798</v>
          </cell>
          <cell r="C2302" t="str">
            <v>PC</v>
          </cell>
          <cell r="D2302">
            <v>42356</v>
          </cell>
          <cell r="E2302">
            <v>2015</v>
          </cell>
          <cell r="F2302">
            <v>12</v>
          </cell>
          <cell r="G2302" t="str">
            <v>CORI PUNO S.A.C.</v>
          </cell>
          <cell r="H2302" t="str">
            <v>UNTUCA</v>
          </cell>
          <cell r="I2302" t="str">
            <v>ACTUALIZACION DE PLAN DE CIERRE</v>
          </cell>
          <cell r="J2302" t="str">
            <v>*211206&lt;br&gt;PUNO-SANDIA-QUIACA</v>
          </cell>
          <cell r="K2302" t="str">
            <v>*24&lt;br&gt;PORTILLA CORNEJO MATEO</v>
          </cell>
          <cell r="L2302" t="str">
            <v>APROBADO</v>
          </cell>
          <cell r="P2302" t="str">
            <v>USD</v>
          </cell>
        </row>
        <row r="2303">
          <cell r="A2303">
            <v>2623424</v>
          </cell>
          <cell r="B2303">
            <v>6842</v>
          </cell>
          <cell r="C2303" t="str">
            <v>PC</v>
          </cell>
          <cell r="D2303">
            <v>42563</v>
          </cell>
          <cell r="E2303">
            <v>2016</v>
          </cell>
          <cell r="F2303">
            <v>7</v>
          </cell>
          <cell r="G2303" t="str">
            <v>CORI PUNO S.A.C.</v>
          </cell>
          <cell r="H2303" t="str">
            <v>UNTUCA</v>
          </cell>
          <cell r="I2303" t="str">
            <v>MODIFICACION DEL PLAN DE CIERRE DE MINAS DE LA UNIDAD MINERA UNTUCA</v>
          </cell>
          <cell r="J2303" t="str">
            <v>*211206&lt;br&gt;PUNO-SANDIA-QUIACA</v>
          </cell>
          <cell r="K2303" t="str">
            <v>*24&lt;br&gt;PORTILLA CORNEJO MATEO</v>
          </cell>
          <cell r="L2303" t="str">
            <v>EVALUACIÓN</v>
          </cell>
          <cell r="P2303" t="str">
            <v>USD</v>
          </cell>
        </row>
        <row r="2304">
          <cell r="A2304" t="str">
            <v>M-ITS-00251-2018</v>
          </cell>
          <cell r="B2304">
            <v>7169</v>
          </cell>
          <cell r="C2304" t="str">
            <v>ITS</v>
          </cell>
          <cell r="D2304">
            <v>43355</v>
          </cell>
          <cell r="E2304">
            <v>2018</v>
          </cell>
          <cell r="F2304">
            <v>9</v>
          </cell>
          <cell r="G2304" t="str">
            <v>CORI PUNO S.A.C.</v>
          </cell>
          <cell r="I2304" t="str">
            <v>CUARTO INFORME TÉCNICO SUSTENTATORIO DE LA UNIDAD MINERA UNTUCA</v>
          </cell>
          <cell r="L2304" t="str">
            <v>CONFORME</v>
          </cell>
          <cell r="O2304">
            <v>7522318</v>
          </cell>
        </row>
        <row r="2305">
          <cell r="A2305">
            <v>2987255</v>
          </cell>
          <cell r="B2305">
            <v>8182</v>
          </cell>
          <cell r="C2305" t="str">
            <v>PC</v>
          </cell>
          <cell r="D2305">
            <v>43754</v>
          </cell>
          <cell r="E2305">
            <v>2019</v>
          </cell>
          <cell r="F2305">
            <v>10</v>
          </cell>
          <cell r="G2305" t="str">
            <v>CORI PUNO S.A.C.</v>
          </cell>
          <cell r="H2305" t="str">
            <v>UNTUCA</v>
          </cell>
          <cell r="I2305" t="str">
            <v>UNIDAD MINERA UNTUCA</v>
          </cell>
          <cell r="J2305" t="str">
            <v>*211206&lt;br&gt;PUNO-SANDIA-QUIACA</v>
          </cell>
          <cell r="K2305" t="str">
            <v>*9&lt;br&gt;CAMPOS DIAZ LUIS,*684&lt;br&gt;MARTEL GORA MIGUEL LUIS,*683&lt;br&gt;LA ROSA ORBEZO NOHELIA THAIS,*188&lt;br&gt;PORTILLA CORNEJO MATEO,*128&lt;br&gt;ESTELA SILVA MELANIO,*34&lt;br&gt;BEDRIÑANA RIOS ABAD</v>
          </cell>
          <cell r="L2305" t="str">
            <v>EVALUACIÓN</v>
          </cell>
          <cell r="O2305">
            <v>0</v>
          </cell>
          <cell r="P2305" t="str">
            <v>USD</v>
          </cell>
        </row>
        <row r="2306">
          <cell r="A2306">
            <v>3010118</v>
          </cell>
          <cell r="B2306">
            <v>8379</v>
          </cell>
          <cell r="C2306" t="str">
            <v>PAD</v>
          </cell>
          <cell r="D2306">
            <v>43838</v>
          </cell>
          <cell r="E2306">
            <v>2020</v>
          </cell>
          <cell r="F2306">
            <v>1</v>
          </cell>
          <cell r="G2306" t="str">
            <v>CORI PUNO S.A.C.</v>
          </cell>
          <cell r="H2306" t="str">
            <v>UNTUCA</v>
          </cell>
          <cell r="I2306" t="str">
            <v>PLAN AMBIENTAL DETALLADO UNIDAD MINERA UNTUCA</v>
          </cell>
          <cell r="J2306" t="str">
            <v>*211206&lt;br&gt;PUNO-SANDIA-QUIACA</v>
          </cell>
          <cell r="K2306" t="str">
            <v>*25&lt;br&gt;PRADO VELASQUEZ ALFONSO,*687&lt;br&gt;CISNEROS PRADO ELIZABETH (Apoyo),*668&lt;br&gt;MEJIA ISIDRO JHONNY ANIVAL,*221&lt;br&gt;SANGA YAMPASI WILSON WILFREDO</v>
          </cell>
          <cell r="L2306" t="str">
            <v>EVALUACIÓN</v>
          </cell>
          <cell r="O2306">
            <v>113854.89</v>
          </cell>
          <cell r="P2306" t="str">
            <v>USD</v>
          </cell>
        </row>
        <row r="2307">
          <cell r="A2307">
            <v>1234491</v>
          </cell>
          <cell r="B2307">
            <v>452</v>
          </cell>
          <cell r="C2307" t="str">
            <v>EIAsd</v>
          </cell>
          <cell r="D2307">
            <v>36306</v>
          </cell>
          <cell r="E2307">
            <v>1999</v>
          </cell>
          <cell r="F2307">
            <v>5</v>
          </cell>
          <cell r="G2307" t="str">
            <v>CORIANTA S.A.</v>
          </cell>
          <cell r="H2307" t="str">
            <v>ANTA</v>
          </cell>
          <cell r="I2307" t="str">
            <v>EXPLORACION</v>
          </cell>
          <cell r="J2307" t="str">
            <v>*050615&lt;br&gt;AYACUCHO-LUCANAS-SAN CRISTOBAL</v>
          </cell>
          <cell r="K2307" t="str">
            <v>*29&lt;br&gt;ARCHIVO</v>
          </cell>
          <cell r="L2307" t="str">
            <v>ABANDONO</v>
          </cell>
          <cell r="P2307" t="str">
            <v>USD</v>
          </cell>
        </row>
        <row r="2308">
          <cell r="A2308">
            <v>1349667</v>
          </cell>
          <cell r="B2308">
            <v>707</v>
          </cell>
          <cell r="C2308" t="str">
            <v>EIAsd</v>
          </cell>
          <cell r="D2308">
            <v>37274</v>
          </cell>
          <cell r="E2308">
            <v>2002</v>
          </cell>
          <cell r="F2308">
            <v>1</v>
          </cell>
          <cell r="G2308" t="str">
            <v>CORIANTA S.A.</v>
          </cell>
          <cell r="H2308" t="str">
            <v>CORIORCCO</v>
          </cell>
          <cell r="I2308" t="str">
            <v>EXPLORACION</v>
          </cell>
          <cell r="J2308" t="str">
            <v>*050615&lt;br&gt;AYACUCHO-LUCANAS-SAN CRISTOBAL</v>
          </cell>
          <cell r="K2308" t="str">
            <v>*57&lt;br&gt;SUAREZ JUAN</v>
          </cell>
          <cell r="L2308" t="str">
            <v>APROBADO</v>
          </cell>
          <cell r="P2308" t="str">
            <v>USD</v>
          </cell>
        </row>
        <row r="2309">
          <cell r="A2309">
            <v>2023560</v>
          </cell>
          <cell r="B2309">
            <v>2251</v>
          </cell>
          <cell r="C2309" t="str">
            <v>DIA</v>
          </cell>
          <cell r="D2309">
            <v>40421</v>
          </cell>
          <cell r="E2309">
            <v>2010</v>
          </cell>
          <cell r="F2309">
            <v>8</v>
          </cell>
          <cell r="G2309" t="str">
            <v>CORIANTA S.A.</v>
          </cell>
          <cell r="H2309" t="str">
            <v>YACIMIENTOS DE OXIDO</v>
          </cell>
          <cell r="I2309" t="str">
            <v>YACIMIENTOS DE OXIDO</v>
          </cell>
          <cell r="J2309" t="str">
            <v>*010312&lt;br&gt;AMAZONAS-BONGARA-YAMBRASBAMBA</v>
          </cell>
          <cell r="K2309" t="str">
            <v>*8&lt;br&gt;BREÑA TORRES GRACIELA</v>
          </cell>
          <cell r="L2309" t="str">
            <v>APROBADO&lt;br/&gt;NOTIFICADO A LA EMPRESA</v>
          </cell>
          <cell r="P2309" t="str">
            <v>USD</v>
          </cell>
        </row>
        <row r="2310">
          <cell r="A2310">
            <v>1567071</v>
          </cell>
          <cell r="B2310">
            <v>4702</v>
          </cell>
          <cell r="C2310" t="str">
            <v>EIA</v>
          </cell>
          <cell r="D2310">
            <v>38644</v>
          </cell>
          <cell r="E2310">
            <v>2005</v>
          </cell>
          <cell r="F2310">
            <v>10</v>
          </cell>
          <cell r="G2310" t="str">
            <v>CORIANTA S.A.</v>
          </cell>
          <cell r="H2310" t="str">
            <v>CORIANTA</v>
          </cell>
          <cell r="I2310" t="str">
            <v>EXPLOTACION DE OXIDOS ZINC A CIELO ABIERTO</v>
          </cell>
          <cell r="J2310" t="str">
            <v>*010312&lt;br&gt;AMAZONAS-BONGARA-YAMBRASBAMBA</v>
          </cell>
          <cell r="K2310" t="str">
            <v>*99&lt;br&gt;VASQUEZ, FREDESBINDO</v>
          </cell>
          <cell r="L2310" t="str">
            <v>APROBADO</v>
          </cell>
          <cell r="P2310" t="str">
            <v>USD</v>
          </cell>
        </row>
        <row r="2311">
          <cell r="A2311">
            <v>2038329</v>
          </cell>
          <cell r="B2311">
            <v>5036</v>
          </cell>
          <cell r="C2311" t="str">
            <v>EIA</v>
          </cell>
          <cell r="D2311">
            <v>40479</v>
          </cell>
          <cell r="E2311">
            <v>2010</v>
          </cell>
          <cell r="F2311">
            <v>10</v>
          </cell>
          <cell r="G2311" t="str">
            <v>CORIANTA S.A.</v>
          </cell>
          <cell r="H2311" t="str">
            <v>PLANTA DE CALCINACION OXIDOS DE ZINC</v>
          </cell>
          <cell r="I2311" t="str">
            <v>MODIFICACION DE EIA DE PLANTA DE CALCINACION</v>
          </cell>
          <cell r="J2311" t="str">
            <v>*130704&lt;br&gt;LA LIBERTAD-PACASMAYO-PACASMAYO</v>
          </cell>
          <cell r="K2311" t="str">
            <v>*13&lt;br&gt;DOLORES CAMONES SANTIAGO</v>
          </cell>
          <cell r="L2311" t="str">
            <v>NO PRESENTADO&lt;br/&gt;NOTIFICADO A LA EMPRESA</v>
          </cell>
          <cell r="P2311" t="str">
            <v>USD</v>
          </cell>
        </row>
        <row r="2312">
          <cell r="A2312">
            <v>1778444</v>
          </cell>
          <cell r="B2312">
            <v>6401</v>
          </cell>
          <cell r="C2312" t="str">
            <v>PC</v>
          </cell>
          <cell r="D2312">
            <v>39566</v>
          </cell>
          <cell r="E2312">
            <v>2008</v>
          </cell>
          <cell r="F2312">
            <v>4</v>
          </cell>
          <cell r="G2312" t="str">
            <v>CORIANTA S.A.</v>
          </cell>
          <cell r="H2312" t="str">
            <v>CORIANTA</v>
          </cell>
          <cell r="I2312" t="str">
            <v>PLAN DE CIERRE "MINA CORIANTA"</v>
          </cell>
          <cell r="J2312" t="str">
            <v>*010312&lt;br&gt;AMAZONAS-BONGARA-YAMBRASBAMBA</v>
          </cell>
          <cell r="K2312" t="str">
            <v>*34&lt;br&gt;BEDRIÑANA RIOS ABAD</v>
          </cell>
          <cell r="L2312" t="str">
            <v>APROBADO&lt;br/&gt;NOTIFICADO A LA EMPRESA</v>
          </cell>
          <cell r="P2312" t="str">
            <v>USD</v>
          </cell>
        </row>
        <row r="2313">
          <cell r="A2313">
            <v>2027705</v>
          </cell>
          <cell r="B2313">
            <v>6461</v>
          </cell>
          <cell r="C2313" t="str">
            <v>PC</v>
          </cell>
          <cell r="D2313">
            <v>40434</v>
          </cell>
          <cell r="E2313">
            <v>2010</v>
          </cell>
          <cell r="F2313">
            <v>9</v>
          </cell>
          <cell r="G2313" t="str">
            <v>CORIANTA S.A.</v>
          </cell>
          <cell r="H2313" t="str">
            <v>PLANTA DE CALCINACION OXIDOS DE ZINC</v>
          </cell>
          <cell r="I2313" t="str">
            <v>CIERRE PLANTA DE CALCINACCION PARA OBTENCIÓN DE OXIDOS DE ZINC</v>
          </cell>
          <cell r="J2313" t="str">
            <v>*130704&lt;br&gt;LA LIBERTAD-PACASMAYO-PACASMAYO</v>
          </cell>
          <cell r="K2313" t="str">
            <v>*34&lt;br&gt;BEDRIÑANA RIOS ABAD</v>
          </cell>
          <cell r="L2313" t="str">
            <v>CONCLUIDO</v>
          </cell>
          <cell r="P2313" t="str">
            <v>USD</v>
          </cell>
        </row>
        <row r="2314">
          <cell r="A2314">
            <v>2107565</v>
          </cell>
          <cell r="B2314">
            <v>6495</v>
          </cell>
          <cell r="C2314" t="str">
            <v>PC</v>
          </cell>
          <cell r="D2314">
            <v>40724</v>
          </cell>
          <cell r="E2314">
            <v>2011</v>
          </cell>
          <cell r="F2314">
            <v>6</v>
          </cell>
          <cell r="G2314" t="str">
            <v>CORIANTA S.A.</v>
          </cell>
          <cell r="H2314" t="str">
            <v>CORIANTA</v>
          </cell>
          <cell r="I2314" t="str">
            <v>PLAN DE CIERRE MINA CORIANTA</v>
          </cell>
          <cell r="J2314" t="str">
            <v>*010312&lt;br&gt;AMAZONAS-BONGARA-YAMBRASBAMBA</v>
          </cell>
          <cell r="K2314" t="str">
            <v>*13&lt;br&gt;DOLORES CAMONES SANTIAGO</v>
          </cell>
          <cell r="L2314" t="str">
            <v>APROBADO&lt;br/&gt;NOTIFICADO A LA EMPRESA</v>
          </cell>
          <cell r="P2314" t="str">
            <v>USD</v>
          </cell>
        </row>
        <row r="2315">
          <cell r="A2315">
            <v>2746129</v>
          </cell>
          <cell r="B2315">
            <v>7314</v>
          </cell>
          <cell r="C2315" t="str">
            <v>DIA</v>
          </cell>
          <cell r="D2315">
            <v>43012</v>
          </cell>
          <cell r="E2315">
            <v>2017</v>
          </cell>
          <cell r="F2315">
            <v>10</v>
          </cell>
          <cell r="G2315" t="str">
            <v>CORISUR PERÚ S.A.C.</v>
          </cell>
          <cell r="H2315" t="str">
            <v>HUILACOLLO 1</v>
          </cell>
          <cell r="I2315" t="str">
            <v>HUILACOLLO</v>
          </cell>
          <cell r="J2315" t="str">
            <v>*230106&lt;br&gt;TACNA-TACNA-PACHIA,*230107&lt;br&gt;TACNA-TACNA-PALCA</v>
          </cell>
          <cell r="K2315" t="str">
            <v>*25&lt;br&gt;PRADO VELASQUEZ ALFONSO,*550&lt;br&gt;PEREZ LEON, LUZMILA (APOYO),*509&lt;br&gt;CRUZ LEDESMA, DEISY ROSALIA,*310&lt;br&gt;ROSALES GONZALES LUIS ALBERTO</v>
          </cell>
          <cell r="L2315" t="str">
            <v>APROBADO&lt;br/&gt;NOTIFICADO A LA EMPRESA</v>
          </cell>
          <cell r="O2315">
            <v>750000</v>
          </cell>
          <cell r="P2315" t="str">
            <v>USD</v>
          </cell>
        </row>
        <row r="2316">
          <cell r="A2316">
            <v>2766455</v>
          </cell>
          <cell r="B2316">
            <v>7428</v>
          </cell>
          <cell r="C2316" t="str">
            <v>DIA</v>
          </cell>
          <cell r="D2316">
            <v>43073</v>
          </cell>
          <cell r="E2316">
            <v>2017</v>
          </cell>
          <cell r="F2316">
            <v>12</v>
          </cell>
          <cell r="G2316" t="str">
            <v>CORISUR PERÚ S.A.C.</v>
          </cell>
          <cell r="H2316" t="str">
            <v>HUILACOLLO 1</v>
          </cell>
          <cell r="I2316" t="str">
            <v>HUILACOLLO</v>
          </cell>
          <cell r="J2316" t="str">
            <v>*230106&lt;br&gt;TACNA-TACNA-PACHIA,*230107&lt;br&gt;TACNA-TACNA-PALCA</v>
          </cell>
          <cell r="K2316" t="str">
            <v>*518&lt;br&gt;CHUQUIMANTARI ARTEAGA RUDDY ANDRE (APOYO),*570&lt;br&gt;PEREZ BALDEON KAREN GRACIELA,*550&lt;br&gt;PEREZ LEON, LUZMILA (APOYO)</v>
          </cell>
          <cell r="L2316" t="str">
            <v>APROBADO&lt;br/&gt;NOTIFICADO A LA EMPRESA</v>
          </cell>
          <cell r="O2316">
            <v>750000</v>
          </cell>
          <cell r="P2316" t="str">
            <v>USD</v>
          </cell>
        </row>
        <row r="2317">
          <cell r="A2317">
            <v>3099970</v>
          </cell>
          <cell r="B2317">
            <v>8601</v>
          </cell>
          <cell r="C2317" t="str">
            <v>FTA</v>
          </cell>
          <cell r="D2317">
            <v>44172</v>
          </cell>
          <cell r="E2317">
            <v>2020</v>
          </cell>
          <cell r="F2317">
            <v>12</v>
          </cell>
          <cell r="G2317" t="str">
            <v>CORISUR PERÚ S.A.C.</v>
          </cell>
          <cell r="H2317" t="str">
            <v>CURIBAYA</v>
          </cell>
          <cell r="I2317" t="str">
            <v>PROYECTO DE EXPLORACIÓN CURIBAYA</v>
          </cell>
          <cell r="J2317" t="str">
            <v>*230105&lt;br&gt;TACNA-TACNA-INCLAN</v>
          </cell>
          <cell r="K2317" t="str">
            <v>*610&lt;br&gt;FARFAN REYES MIRIAM ELIZABETH,*688&lt;br&gt;COTITO LEZAMA STEFANY ARACELY (Apoyo),*684&lt;br&gt;MARTEL GORA MIGUEL LUIS,*671&lt;br&gt;CUBAS PARIMANGO LORENZO JARED</v>
          </cell>
          <cell r="L2317" t="str">
            <v>APROBADO&lt;br/&gt;NOTIFICADO A LA EMPRESA</v>
          </cell>
          <cell r="M2317" t="str">
            <v>ResDirec-0179-2020/MINEM-DGAAM</v>
          </cell>
          <cell r="N2317" t="str">
            <v>28/12/2020</v>
          </cell>
          <cell r="O2317">
            <v>1900000</v>
          </cell>
          <cell r="P2317" t="str">
            <v>USD</v>
          </cell>
        </row>
        <row r="2318">
          <cell r="A2318">
            <v>2052245</v>
          </cell>
          <cell r="B2318">
            <v>2330</v>
          </cell>
          <cell r="C2318" t="str">
            <v>DIA</v>
          </cell>
          <cell r="D2318">
            <v>40532</v>
          </cell>
          <cell r="E2318">
            <v>2010</v>
          </cell>
          <cell r="F2318">
            <v>12</v>
          </cell>
          <cell r="G2318" t="str">
            <v>CORONGO EXPLORACIONES S.A.C.</v>
          </cell>
          <cell r="H2318" t="str">
            <v>CORONGO</v>
          </cell>
          <cell r="I2318" t="str">
            <v>CORONGO</v>
          </cell>
          <cell r="J2318" t="str">
            <v>*020904&lt;br&gt;ANCASH-CORONGO-CUSCA</v>
          </cell>
          <cell r="K2318" t="str">
            <v>*8&lt;br&gt;BREÑA TORRES GRACIELA</v>
          </cell>
          <cell r="L2318" t="str">
            <v>APROBADO&lt;br/&gt;NOTIFICADO A LA EMPRESA</v>
          </cell>
          <cell r="P2318" t="str">
            <v>USD</v>
          </cell>
        </row>
        <row r="2319">
          <cell r="A2319">
            <v>1824318</v>
          </cell>
          <cell r="B2319">
            <v>1954</v>
          </cell>
          <cell r="C2319" t="str">
            <v>DIA</v>
          </cell>
          <cell r="D2319">
            <v>39717</v>
          </cell>
          <cell r="E2319">
            <v>2008</v>
          </cell>
          <cell r="F2319">
            <v>9</v>
          </cell>
          <cell r="G2319" t="str">
            <v>CORPORACION ACEROS AREQUIPA S.A.</v>
          </cell>
          <cell r="H2319" t="str">
            <v>CORIBENI</v>
          </cell>
          <cell r="I2319" t="str">
            <v>CORIBENI</v>
          </cell>
          <cell r="J2319" t="str">
            <v>*080902&lt;br&gt;CUSCO-LA CONVENCION-ECHARATE</v>
          </cell>
          <cell r="K2319" t="str">
            <v>*8&lt;br&gt;BREÑA TORRES GRACIELA</v>
          </cell>
          <cell r="L2319" t="str">
            <v>DESISTIDO&lt;br/&gt;NOTIFICADO A LA EMPRESA</v>
          </cell>
          <cell r="P2319" t="str">
            <v>USD</v>
          </cell>
        </row>
        <row r="2320">
          <cell r="A2320">
            <v>1834253</v>
          </cell>
          <cell r="B2320">
            <v>1972</v>
          </cell>
          <cell r="C2320" t="str">
            <v>DIA</v>
          </cell>
          <cell r="D2320">
            <v>39756</v>
          </cell>
          <cell r="E2320">
            <v>2008</v>
          </cell>
          <cell r="F2320">
            <v>11</v>
          </cell>
          <cell r="G2320" t="str">
            <v>CORPORACION ACEROS AREQUIPA S.A.</v>
          </cell>
          <cell r="H2320" t="str">
            <v>CORIBENI</v>
          </cell>
          <cell r="I2320" t="str">
            <v>CORIBENI</v>
          </cell>
          <cell r="J2320" t="str">
            <v>*080902&lt;br&gt;CUSCO-LA CONVENCION-ECHARATE</v>
          </cell>
          <cell r="K2320" t="str">
            <v>*2&lt;br&gt;ACOSTA ARCE MICHAEL</v>
          </cell>
          <cell r="L2320" t="str">
            <v>APROBADO</v>
          </cell>
          <cell r="P2320" t="str">
            <v>USD</v>
          </cell>
        </row>
        <row r="2321">
          <cell r="A2321">
            <v>1933406</v>
          </cell>
          <cell r="B2321">
            <v>2090</v>
          </cell>
          <cell r="C2321" t="str">
            <v>DIA</v>
          </cell>
          <cell r="D2321">
            <v>40110</v>
          </cell>
          <cell r="E2321">
            <v>2009</v>
          </cell>
          <cell r="F2321">
            <v>10</v>
          </cell>
          <cell r="G2321" t="str">
            <v>CORPORACION ACEROS AREQUIPA S.A.</v>
          </cell>
          <cell r="H2321" t="str">
            <v>LIVITACA</v>
          </cell>
          <cell r="I2321" t="str">
            <v>LIVITACA</v>
          </cell>
          <cell r="J2321" t="str">
            <v>*080705&lt;br&gt;CUSCO-CHUMBIVILCAS-LIVITACA</v>
          </cell>
          <cell r="K2321" t="str">
            <v>*297&lt;br&gt;SANTOYO TELLO JULIO RAUL</v>
          </cell>
          <cell r="L2321" t="str">
            <v>OPINADO</v>
          </cell>
          <cell r="P2321" t="str">
            <v>USD</v>
          </cell>
        </row>
        <row r="2322">
          <cell r="A2322">
            <v>2117557</v>
          </cell>
          <cell r="B2322">
            <v>2521</v>
          </cell>
          <cell r="C2322" t="str">
            <v>DIA</v>
          </cell>
          <cell r="D2322">
            <v>40760</v>
          </cell>
          <cell r="E2322">
            <v>2011</v>
          </cell>
          <cell r="F2322">
            <v>8</v>
          </cell>
          <cell r="G2322" t="str">
            <v>CORPORACION ACEROS AREQUIPA S.A.</v>
          </cell>
          <cell r="H2322" t="str">
            <v>JATUNHUASI</v>
          </cell>
          <cell r="I2322" t="str">
            <v>JATUNHUASI NORTE</v>
          </cell>
          <cell r="J2322" t="str">
            <v>*120214&lt;br&gt;JUNIN-CONCEPCION-SAN JOSE DE QUERO,*120909&lt;br&gt;JUNIN-CHUPACA-YANACANCHA</v>
          </cell>
          <cell r="K2322" t="str">
            <v>*6&lt;br&gt;ATARAMA MORI DANNY,*8&lt;br&gt;BREÑA TORRES GRACIELA</v>
          </cell>
          <cell r="L2322" t="str">
            <v>NO PRESENTADO&lt;br/&gt;NOTIFICADO A LA EMPRESA</v>
          </cell>
          <cell r="O2322">
            <v>800000</v>
          </cell>
          <cell r="P2322" t="str">
            <v>USD</v>
          </cell>
        </row>
        <row r="2323">
          <cell r="A2323">
            <v>1284981</v>
          </cell>
          <cell r="B2323">
            <v>4494</v>
          </cell>
          <cell r="C2323" t="str">
            <v>EIA</v>
          </cell>
          <cell r="D2323">
            <v>36710</v>
          </cell>
          <cell r="E2323">
            <v>2000</v>
          </cell>
          <cell r="F2323">
            <v>7</v>
          </cell>
          <cell r="G2323" t="str">
            <v>CORPORACION ACEROS AREQUIPA S.A.</v>
          </cell>
          <cell r="H2323" t="str">
            <v>TUNGA</v>
          </cell>
          <cell r="I2323" t="str">
            <v>EXTRACCION DE HIERRO</v>
          </cell>
          <cell r="J2323" t="str">
            <v>*110301&lt;br&gt;ICA-NASCA-NASCA</v>
          </cell>
          <cell r="K2323" t="str">
            <v>*1&lt;br&gt;ACEVEDO FERNANDEZ ELIAS</v>
          </cell>
          <cell r="L2323" t="str">
            <v>OPINADO</v>
          </cell>
          <cell r="P2323" t="str">
            <v>USD</v>
          </cell>
        </row>
        <row r="2324">
          <cell r="A2324">
            <v>1688351</v>
          </cell>
          <cell r="B2324">
            <v>1638</v>
          </cell>
          <cell r="C2324" t="str">
            <v>DIA</v>
          </cell>
          <cell r="D2324">
            <v>39211</v>
          </cell>
          <cell r="E2324">
            <v>2007</v>
          </cell>
          <cell r="F2324">
            <v>5</v>
          </cell>
          <cell r="G2324" t="str">
            <v>CORPORACION ICARO S.A.C.</v>
          </cell>
          <cell r="I2324" t="str">
            <v>FOLDING II</v>
          </cell>
          <cell r="J2324" t="str">
            <v>*021206&lt;br&gt;ANCASH-HUAYLAS-PAMPAROMAS</v>
          </cell>
          <cell r="K2324" t="str">
            <v>*8&lt;br&gt;BREÑA TORRES GRACIELA</v>
          </cell>
          <cell r="L2324" t="str">
            <v>IMPROCEDENTE</v>
          </cell>
          <cell r="P2324" t="str">
            <v>USD</v>
          </cell>
        </row>
        <row r="2325">
          <cell r="A2325">
            <v>1693070</v>
          </cell>
          <cell r="B2325">
            <v>1644</v>
          </cell>
          <cell r="C2325" t="str">
            <v>DIA</v>
          </cell>
          <cell r="D2325">
            <v>39234</v>
          </cell>
          <cell r="E2325">
            <v>2007</v>
          </cell>
          <cell r="F2325">
            <v>6</v>
          </cell>
          <cell r="G2325" t="str">
            <v>CORPORACION ICARO S.A.C.</v>
          </cell>
          <cell r="H2325" t="str">
            <v>FOLDING II</v>
          </cell>
          <cell r="I2325" t="str">
            <v>FOLDING II</v>
          </cell>
          <cell r="J2325" t="str">
            <v>*021206&lt;br&gt;ANCASH-HUAYLAS-PAMPAROMAS</v>
          </cell>
          <cell r="K2325" t="str">
            <v>*8&lt;br&gt;BREÑA TORRES GRACIELA</v>
          </cell>
          <cell r="L2325" t="str">
            <v>APROBADO&lt;br/&gt;NOTIFICADO A LA EMPRESA</v>
          </cell>
          <cell r="P2325" t="str">
            <v>USD</v>
          </cell>
        </row>
        <row r="2326">
          <cell r="A2326">
            <v>1232220</v>
          </cell>
          <cell r="B2326">
            <v>4409</v>
          </cell>
          <cell r="C2326" t="str">
            <v>EIA</v>
          </cell>
          <cell r="D2326">
            <v>36291</v>
          </cell>
          <cell r="E2326">
            <v>1999</v>
          </cell>
          <cell r="F2326">
            <v>5</v>
          </cell>
          <cell r="G2326" t="str">
            <v>CORPORACION MINERA ANANEA S.A.</v>
          </cell>
          <cell r="H2326" t="str">
            <v>ANA MARIA</v>
          </cell>
          <cell r="I2326" t="str">
            <v>PLANTA DE BENEFICIO 25 TM/DIA</v>
          </cell>
          <cell r="J2326" t="str">
            <v>*211002&lt;br&gt;PUNO-SAN ANTONIO DE PUTINA-ANANEA</v>
          </cell>
          <cell r="K2326" t="str">
            <v>*21&lt;br&gt;PAREDES PACHECO RUFO</v>
          </cell>
          <cell r="L2326" t="str">
            <v>APROBADO</v>
          </cell>
          <cell r="P2326" t="str">
            <v>USD</v>
          </cell>
        </row>
        <row r="2327">
          <cell r="A2327">
            <v>1613986</v>
          </cell>
          <cell r="B2327">
            <v>1451</v>
          </cell>
          <cell r="C2327" t="str">
            <v>EIAsd</v>
          </cell>
          <cell r="D2327">
            <v>38884</v>
          </cell>
          <cell r="E2327">
            <v>2006</v>
          </cell>
          <cell r="F2327">
            <v>6</v>
          </cell>
          <cell r="G2327" t="str">
            <v>CORPORACION MINERA CASTROVIRREYNA S.A. EN LIQUIDACION</v>
          </cell>
          <cell r="H2327" t="str">
            <v>CAUDALOSA GRANDE</v>
          </cell>
          <cell r="I2327" t="str">
            <v>EXPLORACION RELIQUIAS</v>
          </cell>
          <cell r="J2327" t="str">
            <v>*090401&lt;br&gt;HUANCAVELICA-CASTROVIRREYNA-CASTROVIRREYNA</v>
          </cell>
          <cell r="K2327" t="str">
            <v>*49&lt;br&gt;RETAMOZO PLACIDO</v>
          </cell>
          <cell r="L2327" t="str">
            <v>APROBADO</v>
          </cell>
          <cell r="P2327" t="str">
            <v>USD</v>
          </cell>
        </row>
        <row r="2328">
          <cell r="A2328">
            <v>1719999</v>
          </cell>
          <cell r="B2328">
            <v>4813</v>
          </cell>
          <cell r="C2328" t="str">
            <v>EIA</v>
          </cell>
          <cell r="D2328">
            <v>39337</v>
          </cell>
          <cell r="E2328">
            <v>2007</v>
          </cell>
          <cell r="F2328">
            <v>9</v>
          </cell>
          <cell r="G2328" t="str">
            <v>CORPORACION MINERA CASTROVIRREYNA S.A. EN LIQUIDACION</v>
          </cell>
          <cell r="H2328" t="str">
            <v>CAUDALOSA GRANDE</v>
          </cell>
          <cell r="I2328" t="str">
            <v xml:space="preserve">REINICIO DE LABORES MINERAS Y AMPLIACION DE LA CAPACIDAD DE LA PLANTA DE </v>
          </cell>
          <cell r="J2328" t="str">
            <v>*090401&lt;br&gt;HUANCAVELICA-CASTROVIRREYNA-CASTROVIRREYNA</v>
          </cell>
          <cell r="K2328" t="str">
            <v>*3&lt;br&gt;ALFARO LÓPEZ WUALTER</v>
          </cell>
          <cell r="L2328" t="str">
            <v>APROBADO&lt;br/&gt;NOTIFICADO A LA EMPRESA</v>
          </cell>
          <cell r="P2328" t="str">
            <v>USD</v>
          </cell>
        </row>
        <row r="2329">
          <cell r="A2329">
            <v>2225774</v>
          </cell>
          <cell r="B2329">
            <v>5215</v>
          </cell>
          <cell r="C2329" t="str">
            <v>EIA</v>
          </cell>
          <cell r="D2329">
            <v>41155</v>
          </cell>
          <cell r="E2329">
            <v>2012</v>
          </cell>
          <cell r="F2329">
            <v>9</v>
          </cell>
          <cell r="G2329" t="str">
            <v>CORPORACION MINERA CASTROVIRREYNA S.A. EN LIQUIDACION</v>
          </cell>
          <cell r="H2329" t="str">
            <v>CAUDALOSA GRANDE</v>
          </cell>
          <cell r="I2329" t="str">
            <v>PLAN INTEGRAL UNIDAD CAUDALOSA GRANDE</v>
          </cell>
          <cell r="J2329" t="str">
            <v>*090411&lt;br&gt;HUANCAVELICA-CASTROVIRREYNA-SANTA ANA</v>
          </cell>
          <cell r="L2329" t="str">
            <v>EVALUACIÓN</v>
          </cell>
          <cell r="P2329" t="str">
            <v>USD</v>
          </cell>
        </row>
        <row r="2330">
          <cell r="A2330">
            <v>2232456</v>
          </cell>
          <cell r="B2330">
            <v>5245</v>
          </cell>
          <cell r="C2330" t="str">
            <v>EIA</v>
          </cell>
          <cell r="D2330">
            <v>41226</v>
          </cell>
          <cell r="E2330">
            <v>2012</v>
          </cell>
          <cell r="F2330">
            <v>11</v>
          </cell>
          <cell r="G2330" t="str">
            <v>CORPORACION MINERA CASTROVIRREYNA S.A. EN LIQUIDACION</v>
          </cell>
          <cell r="H2330" t="str">
            <v>CAUDALOSA GRANDE</v>
          </cell>
          <cell r="I2330" t="str">
            <v>MODIFICACION DEL EIA CONSTRUCCION DE NUEVA DESMONTERA</v>
          </cell>
          <cell r="J2330" t="str">
            <v>*090411&lt;br&gt;HUANCAVELICA-CASTROVIRREYNA-SANTA ANA</v>
          </cell>
          <cell r="K2330" t="str">
            <v>*2&lt;br&gt;ACOSTA ARCE MICHAEL</v>
          </cell>
          <cell r="L2330" t="str">
            <v>EVALUACIÓN</v>
          </cell>
          <cell r="P2330" t="str">
            <v>USD</v>
          </cell>
        </row>
        <row r="2331">
          <cell r="A2331">
            <v>2288788</v>
          </cell>
          <cell r="B2331">
            <v>5264</v>
          </cell>
          <cell r="C2331" t="str">
            <v>EIA</v>
          </cell>
          <cell r="D2331">
            <v>41400</v>
          </cell>
          <cell r="E2331">
            <v>2013</v>
          </cell>
          <cell r="F2331">
            <v>5</v>
          </cell>
          <cell r="G2331" t="str">
            <v>CORPORACION MINERA CASTROVIRREYNA S.A. EN LIQUIDACION</v>
          </cell>
          <cell r="H2331" t="str">
            <v>CAUDALOSA GRANDE</v>
          </cell>
          <cell r="I2331" t="str">
            <v xml:space="preserve">SEGUNDA MODIFICACION DEL EIA PARA AMPLIACION DEL AREA DE EXPLOTACION ZONA </v>
          </cell>
          <cell r="J2331" t="str">
            <v>*090411&lt;br&gt;HUANCAVELICA-CASTROVIRREYNA-SANTA ANA</v>
          </cell>
          <cell r="K2331" t="str">
            <v>*18&lt;br&gt;HUARINO CHURA LUIS</v>
          </cell>
          <cell r="L2331" t="str">
            <v>EVALUACIÓN</v>
          </cell>
          <cell r="P2331" t="str">
            <v>USD</v>
          </cell>
        </row>
        <row r="2332">
          <cell r="A2332">
            <v>2044707</v>
          </cell>
          <cell r="B2332">
            <v>6468</v>
          </cell>
          <cell r="C2332" t="str">
            <v>PC</v>
          </cell>
          <cell r="D2332">
            <v>40501</v>
          </cell>
          <cell r="E2332">
            <v>2010</v>
          </cell>
          <cell r="F2332">
            <v>11</v>
          </cell>
          <cell r="G2332" t="str">
            <v>CORPORACION MINERA CASTROVIRREYNA S.A. EN LIQUIDACION</v>
          </cell>
          <cell r="H2332" t="str">
            <v>CAUDALOSA GRANDE</v>
          </cell>
          <cell r="I2332" t="str">
            <v>PC DEL REINICIO DE LABORES MINERAS Y AMPLIACION DE LA CAPACIDAD INSTALADA PLANTA</v>
          </cell>
          <cell r="J2332" t="str">
            <v>*090411&lt;br&gt;HUANCAVELICA-CASTROVIRREYNA-SANTA ANA</v>
          </cell>
          <cell r="K2332" t="str">
            <v>*128&lt;br&gt;ESTELA SILVA MELANIO</v>
          </cell>
          <cell r="L2332" t="str">
            <v>CONCLUIDO&lt;br/&gt;NOTIFICADO A LA EMPRESA</v>
          </cell>
          <cell r="P2332" t="str">
            <v>USD</v>
          </cell>
        </row>
        <row r="2333">
          <cell r="A2333">
            <v>1283349</v>
          </cell>
          <cell r="B2333">
            <v>542</v>
          </cell>
          <cell r="C2333" t="str">
            <v>EIAsd</v>
          </cell>
          <cell r="D2333">
            <v>36698</v>
          </cell>
          <cell r="E2333">
            <v>2000</v>
          </cell>
          <cell r="F2333">
            <v>6</v>
          </cell>
          <cell r="G2333" t="str">
            <v>CORPORACION MINERA CENTAURO S.A.C.</v>
          </cell>
          <cell r="H2333" t="str">
            <v>QUICAY</v>
          </cell>
          <cell r="I2333" t="str">
            <v>EXPLORACION</v>
          </cell>
          <cell r="J2333" t="str">
            <v>*190109&lt;br&gt;PASCO-PASCO-SIMON BOLIVAR</v>
          </cell>
          <cell r="K2333" t="str">
            <v>*29&lt;br&gt;ARCHIVO</v>
          </cell>
          <cell r="L2333" t="str">
            <v>APROBADO</v>
          </cell>
          <cell r="P2333" t="str">
            <v>USD</v>
          </cell>
        </row>
        <row r="2334">
          <cell r="A2334">
            <v>1468858</v>
          </cell>
          <cell r="B2334">
            <v>1064</v>
          </cell>
          <cell r="C2334" t="str">
            <v>EIAsd</v>
          </cell>
          <cell r="D2334">
            <v>38131</v>
          </cell>
          <cell r="E2334">
            <v>2004</v>
          </cell>
          <cell r="F2334">
            <v>5</v>
          </cell>
          <cell r="G2334" t="str">
            <v>CORPORACION MINERA CENTAURO S.A.C.</v>
          </cell>
          <cell r="H2334" t="str">
            <v>COTARUSE</v>
          </cell>
          <cell r="I2334" t="str">
            <v>EXPLORACIÓN</v>
          </cell>
          <cell r="J2334" t="str">
            <v>*030406&lt;br&gt;APURIMAC-AYMARAES-COTARUSE</v>
          </cell>
          <cell r="K2334" t="str">
            <v>*1&lt;br&gt;ACEVEDO FERNANDEZ ELIAS</v>
          </cell>
          <cell r="L2334" t="str">
            <v>APROBADO</v>
          </cell>
          <cell r="P2334" t="str">
            <v>USD</v>
          </cell>
        </row>
        <row r="2335">
          <cell r="A2335">
            <v>1277802</v>
          </cell>
          <cell r="B2335">
            <v>524</v>
          </cell>
          <cell r="C2335" t="str">
            <v>DIA</v>
          </cell>
          <cell r="D2335">
            <v>36642</v>
          </cell>
          <cell r="E2335">
            <v>2000</v>
          </cell>
          <cell r="F2335">
            <v>4</v>
          </cell>
          <cell r="G2335" t="str">
            <v>CORPORACION MINERA CENTAURO S.A.C.</v>
          </cell>
          <cell r="H2335" t="str">
            <v>QUICAY</v>
          </cell>
          <cell r="I2335" t="str">
            <v>QUICAY</v>
          </cell>
          <cell r="J2335" t="str">
            <v>*190109&lt;br&gt;PASCO-PASCO-SIMON BOLIVAR</v>
          </cell>
          <cell r="K2335" t="str">
            <v>*1&lt;br&gt;ACEVEDO FERNANDEZ ELIAS</v>
          </cell>
          <cell r="L2335" t="str">
            <v>APROBADO</v>
          </cell>
          <cell r="P2335" t="str">
            <v>USD</v>
          </cell>
        </row>
        <row r="2336">
          <cell r="A2336">
            <v>1759602</v>
          </cell>
          <cell r="B2336">
            <v>1821</v>
          </cell>
          <cell r="C2336" t="str">
            <v>DIA</v>
          </cell>
          <cell r="D2336">
            <v>39492</v>
          </cell>
          <cell r="E2336">
            <v>2008</v>
          </cell>
          <cell r="F2336">
            <v>2</v>
          </cell>
          <cell r="G2336" t="str">
            <v>CORPORACION MINERA CENTAURO S.A.C.</v>
          </cell>
          <cell r="H2336" t="str">
            <v>AYAHUAY-DOMITILA I</v>
          </cell>
          <cell r="I2336" t="str">
            <v>AYAHUAY-DOMITILA I</v>
          </cell>
          <cell r="J2336" t="str">
            <v>*030302&lt;br&gt;APURIMAC-ANTABAMBA-EL ORO</v>
          </cell>
          <cell r="K2336" t="str">
            <v>*8&lt;br&gt;BREÑA TORRES GRACIELA</v>
          </cell>
          <cell r="L2336" t="str">
            <v>APROBADO&lt;br/&gt;NOTIFICADO A LA EMPRESA</v>
          </cell>
          <cell r="P2336" t="str">
            <v>USD</v>
          </cell>
        </row>
        <row r="2337">
          <cell r="A2337">
            <v>1915158</v>
          </cell>
          <cell r="B2337">
            <v>2058</v>
          </cell>
          <cell r="C2337" t="str">
            <v>DIA</v>
          </cell>
          <cell r="D2337">
            <v>40043</v>
          </cell>
          <cell r="E2337">
            <v>2009</v>
          </cell>
          <cell r="F2337">
            <v>8</v>
          </cell>
          <cell r="G2337" t="str">
            <v>CORPORACION MINERA CENTAURO S.A.C.</v>
          </cell>
          <cell r="H2337" t="str">
            <v>CORVINA</v>
          </cell>
          <cell r="I2337" t="str">
            <v>CORVINA</v>
          </cell>
          <cell r="J2337" t="str">
            <v>*230303&lt;br&gt;TACNA-JORGE BASADRE-ITE</v>
          </cell>
          <cell r="K2337" t="str">
            <v>*8&lt;br&gt;BREÑA TORRES GRACIELA</v>
          </cell>
          <cell r="L2337" t="str">
            <v>NO PRESENTADO&lt;br/&gt;NOTIFICADO A LA EMPRESA</v>
          </cell>
          <cell r="P2337" t="str">
            <v>USD</v>
          </cell>
        </row>
        <row r="2338">
          <cell r="A2338">
            <v>1924719</v>
          </cell>
          <cell r="B2338">
            <v>2079</v>
          </cell>
          <cell r="C2338" t="str">
            <v>DIA</v>
          </cell>
          <cell r="D2338">
            <v>40080</v>
          </cell>
          <cell r="E2338">
            <v>2009</v>
          </cell>
          <cell r="F2338">
            <v>9</v>
          </cell>
          <cell r="G2338" t="str">
            <v>CORPORACION MINERA CENTAURO S.A.C.</v>
          </cell>
          <cell r="H2338" t="str">
            <v>CORVINA</v>
          </cell>
          <cell r="I2338" t="str">
            <v>CORVINA</v>
          </cell>
          <cell r="J2338" t="str">
            <v>*230303&lt;br&gt;TACNA-JORGE BASADRE-ITE</v>
          </cell>
          <cell r="K2338" t="str">
            <v>*8&lt;br&gt;BREÑA TORRES GRACIELA</v>
          </cell>
          <cell r="L2338" t="str">
            <v>APROBADO&lt;br/&gt;NOTIFICADO A LA EMPRESA</v>
          </cell>
          <cell r="P2338" t="str">
            <v>USD</v>
          </cell>
        </row>
        <row r="2339">
          <cell r="A2339">
            <v>2036241</v>
          </cell>
          <cell r="B2339">
            <v>2282</v>
          </cell>
          <cell r="C2339" t="str">
            <v>DIA</v>
          </cell>
          <cell r="D2339">
            <v>40469</v>
          </cell>
          <cell r="E2339">
            <v>2010</v>
          </cell>
          <cell r="F2339">
            <v>10</v>
          </cell>
          <cell r="G2339" t="str">
            <v>CORPORACION MINERA CENTAURO S.A.C.</v>
          </cell>
          <cell r="H2339" t="str">
            <v>HUAMBO</v>
          </cell>
          <cell r="I2339" t="str">
            <v>HUAMBO</v>
          </cell>
          <cell r="J2339" t="str">
            <v>*021702&lt;br&gt;ANCASH-RECUAY-CATAC</v>
          </cell>
          <cell r="K2339" t="str">
            <v>*8&lt;br&gt;BREÑA TORRES GRACIELA</v>
          </cell>
          <cell r="L2339" t="str">
            <v>DESISTIDO</v>
          </cell>
          <cell r="P2339" t="str">
            <v>USD</v>
          </cell>
        </row>
        <row r="2340">
          <cell r="A2340">
            <v>2151176</v>
          </cell>
          <cell r="B2340">
            <v>2765</v>
          </cell>
          <cell r="C2340" t="str">
            <v>DIA</v>
          </cell>
          <cell r="D2340">
            <v>40890</v>
          </cell>
          <cell r="E2340">
            <v>2011</v>
          </cell>
          <cell r="F2340">
            <v>12</v>
          </cell>
          <cell r="G2340" t="str">
            <v>CORPORACION MINERA CENTAURO S.A.C.</v>
          </cell>
          <cell r="H2340" t="str">
            <v>PROYECTO DE EXPLORACION PAMPA II</v>
          </cell>
          <cell r="I2340" t="str">
            <v>PAMPA II</v>
          </cell>
          <cell r="J2340" t="str">
            <v>*190109&lt;br&gt;PASCO-PASCO-SIMON BOLIVAR</v>
          </cell>
          <cell r="K2340" t="str">
            <v>*8&lt;br&gt;BREÑA TORRES GRACIELA,*310&lt;br&gt;ROSALES GONZALES LUIS ALBERTO,*180&lt;br&gt;RAMIREZ PALET ALDO</v>
          </cell>
          <cell r="L2340" t="str">
            <v>APROBADO&lt;br/&gt;NOTIFICADO A LA EMPRESA</v>
          </cell>
          <cell r="O2340">
            <v>766578</v>
          </cell>
          <cell r="P2340" t="str">
            <v>USD</v>
          </cell>
        </row>
        <row r="2341">
          <cell r="A2341">
            <v>2152238</v>
          </cell>
          <cell r="B2341">
            <v>2760</v>
          </cell>
          <cell r="C2341" t="str">
            <v>DIA</v>
          </cell>
          <cell r="D2341">
            <v>40893</v>
          </cell>
          <cell r="E2341">
            <v>2011</v>
          </cell>
          <cell r="F2341">
            <v>12</v>
          </cell>
          <cell r="G2341" t="str">
            <v>CORPORACION MINERA CENTAURO S.A.C.</v>
          </cell>
          <cell r="H2341" t="str">
            <v>CORVINA</v>
          </cell>
          <cell r="I2341" t="str">
            <v>PROYECTO CORVINA</v>
          </cell>
          <cell r="J2341" t="str">
            <v>*230303&lt;br&gt;TACNA-JORGE BASADRE-ITE</v>
          </cell>
          <cell r="K2341" t="str">
            <v>*8&lt;br&gt;BREÑA TORRES GRACIELA,*310&lt;br&gt;ROSALES GONZALES LUIS ALBERTO,*180&lt;br&gt;RAMIREZ PALET ALDO</v>
          </cell>
          <cell r="L2341" t="str">
            <v>DESISTIDO&lt;br/&gt;NOTIFICADO A LA EMPRESA</v>
          </cell>
          <cell r="M2341" t="str">
            <v>ResDirec-0383-2011/MEM-AAM</v>
          </cell>
          <cell r="N2341" t="str">
            <v>29/12/2011</v>
          </cell>
          <cell r="O2341">
            <v>1244600</v>
          </cell>
          <cell r="P2341" t="str">
            <v>USD</v>
          </cell>
        </row>
        <row r="2342">
          <cell r="A2342">
            <v>2162220</v>
          </cell>
          <cell r="B2342">
            <v>2819</v>
          </cell>
          <cell r="C2342" t="str">
            <v>DIA</v>
          </cell>
          <cell r="D2342">
            <v>40933</v>
          </cell>
          <cell r="E2342">
            <v>2012</v>
          </cell>
          <cell r="F2342">
            <v>1</v>
          </cell>
          <cell r="G2342" t="str">
            <v>CORPORACION MINERA CENTAURO S.A.C.</v>
          </cell>
          <cell r="H2342" t="str">
            <v>CORVINA</v>
          </cell>
          <cell r="I2342" t="str">
            <v>PROYECTO CORVINA</v>
          </cell>
          <cell r="J2342" t="str">
            <v>*230303&lt;br&gt;TACNA-JORGE BASADRE-ITE</v>
          </cell>
          <cell r="K2342" t="str">
            <v>*8&lt;br&gt;BREÑA TORRES GRACIELA,*310&lt;br&gt;ROSALES GONZALES LUIS ALBERTO,*180&lt;br&gt;RAMIREZ PALET ALDO</v>
          </cell>
          <cell r="L2342" t="str">
            <v>APROBADO&lt;br/&gt;NOTIFICADO A LA EMPRESA</v>
          </cell>
          <cell r="O2342">
            <v>1244600</v>
          </cell>
          <cell r="P2342" t="str">
            <v>USD</v>
          </cell>
        </row>
        <row r="2343">
          <cell r="A2343">
            <v>2184487</v>
          </cell>
          <cell r="B2343">
            <v>2981</v>
          </cell>
          <cell r="C2343" t="str">
            <v>DIA</v>
          </cell>
          <cell r="D2343">
            <v>41019</v>
          </cell>
          <cell r="E2343">
            <v>2012</v>
          </cell>
          <cell r="F2343">
            <v>4</v>
          </cell>
          <cell r="G2343" t="str">
            <v>CORPORACION MINERA CENTAURO S.A.C.</v>
          </cell>
          <cell r="H2343" t="str">
            <v>PROYECTO DE EXPLORACION PAMPA II</v>
          </cell>
          <cell r="I2343" t="str">
            <v>MODIFICACION PAMPA II</v>
          </cell>
          <cell r="J2343" t="str">
            <v>*190109&lt;br&gt;PASCO-PASCO-SIMON BOLIVAR</v>
          </cell>
          <cell r="K2343" t="str">
            <v>*8&lt;br&gt;BREÑA TORRES GRACIELA,*310&lt;br&gt;ROSALES GONZALES LUIS ALBERTO,*179&lt;br&gt;ZEGARRA ANCAJIMA, ANA SOFIA,*147&lt;br&gt;PEREZ BALDEON KAREN</v>
          </cell>
          <cell r="L2343" t="str">
            <v>APROBADO&lt;br/&gt;NOTIFICADO A LA EMPRESA</v>
          </cell>
          <cell r="M2343" t="str">
            <v>ResDirec-0156-2014/MEM-DGAAM</v>
          </cell>
          <cell r="N2343" t="str">
            <v>27/03/2014</v>
          </cell>
          <cell r="O2343">
            <v>2268000</v>
          </cell>
          <cell r="P2343" t="str">
            <v>USD</v>
          </cell>
        </row>
        <row r="2344">
          <cell r="A2344">
            <v>1746781</v>
          </cell>
          <cell r="B2344">
            <v>1790</v>
          </cell>
          <cell r="C2344" t="str">
            <v>EIAsd</v>
          </cell>
          <cell r="D2344">
            <v>39450</v>
          </cell>
          <cell r="E2344">
            <v>2008</v>
          </cell>
          <cell r="F2344">
            <v>1</v>
          </cell>
          <cell r="G2344" t="str">
            <v>CORPORACION MINERA CENTAURO S.A.C.</v>
          </cell>
          <cell r="H2344" t="str">
            <v>ANTILLA</v>
          </cell>
          <cell r="I2344" t="str">
            <v>EXPLORACION ANTILLA</v>
          </cell>
          <cell r="J2344" t="str">
            <v>*030307&lt;br&gt;APURIMAC-ANTABAMBA-SABAINO</v>
          </cell>
          <cell r="K2344" t="str">
            <v>*2&lt;br&gt;ACOSTA ARCE MICHAEL</v>
          </cell>
          <cell r="L2344" t="str">
            <v>APROBADO</v>
          </cell>
          <cell r="P2344" t="str">
            <v>USD</v>
          </cell>
        </row>
        <row r="2345">
          <cell r="A2345">
            <v>2227687</v>
          </cell>
          <cell r="B2345">
            <v>3160</v>
          </cell>
          <cell r="C2345" t="str">
            <v>EIAsd</v>
          </cell>
          <cell r="D2345">
            <v>41160</v>
          </cell>
          <cell r="E2345">
            <v>2012</v>
          </cell>
          <cell r="F2345">
            <v>9</v>
          </cell>
          <cell r="G2345" t="str">
            <v>CORPORACION MINERA CENTAURO S.A.C.</v>
          </cell>
          <cell r="H2345" t="str">
            <v>PROYECTO DE EXPLORACION PAMPA II</v>
          </cell>
          <cell r="I2345" t="str">
            <v>PAMPA II</v>
          </cell>
          <cell r="J2345" t="str">
            <v>*190109&lt;br&gt;PASCO-PASCO-SIMON BOLIVAR</v>
          </cell>
          <cell r="K2345" t="str">
            <v>*1&lt;br&gt;ACEVEDO FERNANDEZ ELIAS,*310&lt;br&gt;ROSALES GONZALES LUIS ALBERTO,*223&lt;br&gt;BARDALES CORONEL YOLANDA,*220&lt;br&gt;VILLACORTA OLAZA MARCO ANTONIO,*217&lt;br&gt;CASTELO MAMANCHURA GUSTAVO JAVIER,*187&lt;br&gt;RODRIGUEZ LLACTAS DIEGO (APOYO),*178&lt;br&gt;SUGUIMITZU, HUMBERTO,*161&lt;br&gt;QUINTO LEOVICK (APOYO),*147&lt;br&gt;PEREZ BALDEON KAREN,*128&lt;br&gt;ESTELA SILVA MELANIO,*20&lt;br&gt;LEON IRIARTE MARITZA</v>
          </cell>
          <cell r="L2345" t="str">
            <v>APROBADO&lt;br/&gt;NOTIFICADO A LA EMPRESA</v>
          </cell>
          <cell r="M2345" t="str">
            <v>ResDirec-0077-2013/MEM-AAM</v>
          </cell>
          <cell r="N2345" t="str">
            <v>14/03/2013</v>
          </cell>
          <cell r="O2345">
            <v>20000000</v>
          </cell>
          <cell r="P2345" t="str">
            <v>USD</v>
          </cell>
        </row>
        <row r="2346">
          <cell r="A2346">
            <v>1264422</v>
          </cell>
          <cell r="B2346">
            <v>4466</v>
          </cell>
          <cell r="C2346" t="str">
            <v>EIA</v>
          </cell>
          <cell r="D2346">
            <v>36515</v>
          </cell>
          <cell r="E2346">
            <v>1999</v>
          </cell>
          <cell r="F2346">
            <v>12</v>
          </cell>
          <cell r="G2346" t="str">
            <v>CORPORACION MINERA CENTAURO S.A.C.</v>
          </cell>
          <cell r="H2346" t="str">
            <v>TUMBA TREN II</v>
          </cell>
          <cell r="I2346" t="str">
            <v>EXPLOTACION DE MATERIALES DE CONSTRUCCION</v>
          </cell>
          <cell r="J2346" t="str">
            <v>*150403&lt;br&gt;LIMA-CANTA-HUAMANTANGA</v>
          </cell>
          <cell r="K2346" t="str">
            <v>*1&lt;br&gt;ACEVEDO FERNANDEZ ELIAS</v>
          </cell>
          <cell r="L2346" t="str">
            <v>APROBADO</v>
          </cell>
          <cell r="P2346" t="str">
            <v>USD</v>
          </cell>
        </row>
        <row r="2347">
          <cell r="A2347">
            <v>1322004</v>
          </cell>
          <cell r="B2347">
            <v>4530</v>
          </cell>
          <cell r="C2347" t="str">
            <v>EIA</v>
          </cell>
          <cell r="D2347">
            <v>37047</v>
          </cell>
          <cell r="E2347">
            <v>2001</v>
          </cell>
          <cell r="F2347">
            <v>6</v>
          </cell>
          <cell r="G2347" t="str">
            <v>CORPORACION MINERA CENTAURO S.A.C.</v>
          </cell>
          <cell r="H2347" t="str">
            <v>QUICAY</v>
          </cell>
          <cell r="I2347" t="str">
            <v>EXPLOTACION AURIFERA</v>
          </cell>
          <cell r="J2347" t="str">
            <v>*190109&lt;br&gt;PASCO-PASCO-SIMON BOLIVAR</v>
          </cell>
          <cell r="K2347" t="str">
            <v>*21&lt;br&gt;PAREDES PACHECO RUFO</v>
          </cell>
          <cell r="L2347" t="str">
            <v>APROBADO</v>
          </cell>
          <cell r="P2347" t="str">
            <v>USD</v>
          </cell>
        </row>
        <row r="2348">
          <cell r="A2348">
            <v>1659068</v>
          </cell>
          <cell r="B2348">
            <v>4771</v>
          </cell>
          <cell r="C2348" t="str">
            <v>EIA</v>
          </cell>
          <cell r="D2348">
            <v>39080</v>
          </cell>
          <cell r="E2348">
            <v>2006</v>
          </cell>
          <cell r="F2348">
            <v>12</v>
          </cell>
          <cell r="G2348" t="str">
            <v>CORPORACION MINERA CENTAURO S.A.C.</v>
          </cell>
          <cell r="H2348" t="str">
            <v>QUICAY</v>
          </cell>
          <cell r="I2348" t="str">
            <v>MODIFICACION DE EIA PARA EXPLOTACION Y TRATAMIENTO DE MINERAL</v>
          </cell>
          <cell r="J2348" t="str">
            <v>*190109&lt;br&gt;PASCO-PASCO-SIMON BOLIVAR</v>
          </cell>
          <cell r="K2348" t="str">
            <v>*1&lt;br&gt;ACEVEDO FERNANDEZ ELIAS</v>
          </cell>
          <cell r="L2348" t="str">
            <v>NO PRESENTADO</v>
          </cell>
          <cell r="P2348" t="str">
            <v>USD</v>
          </cell>
        </row>
        <row r="2349">
          <cell r="A2349">
            <v>1674146</v>
          </cell>
          <cell r="B2349">
            <v>4779</v>
          </cell>
          <cell r="C2349" t="str">
            <v>EIA</v>
          </cell>
          <cell r="D2349">
            <v>39148</v>
          </cell>
          <cell r="E2349">
            <v>2007</v>
          </cell>
          <cell r="F2349">
            <v>3</v>
          </cell>
          <cell r="G2349" t="str">
            <v>CORPORACION MINERA CENTAURO S.A.C.</v>
          </cell>
          <cell r="H2349" t="str">
            <v>QUICAY</v>
          </cell>
          <cell r="I2349" t="str">
            <v>MODIFICACION DEL EIA PARA LA EXPLOTACION Y TRATAMIENTO DEL MINERAL</v>
          </cell>
          <cell r="J2349" t="str">
            <v>*190109&lt;br&gt;PASCO-PASCO-SIMON BOLIVAR</v>
          </cell>
          <cell r="K2349" t="str">
            <v>*110&lt;br&gt;RAMIREZ ALDO</v>
          </cell>
          <cell r="L2349" t="str">
            <v>DESISTIDO&lt;br/&gt;NOTIFICADO A LA EMPRESA</v>
          </cell>
          <cell r="P2349" t="str">
            <v>USD</v>
          </cell>
        </row>
        <row r="2350">
          <cell r="A2350">
            <v>1713859</v>
          </cell>
          <cell r="B2350">
            <v>4809</v>
          </cell>
          <cell r="C2350" t="str">
            <v>EIA</v>
          </cell>
          <cell r="D2350">
            <v>39310</v>
          </cell>
          <cell r="E2350">
            <v>2007</v>
          </cell>
          <cell r="F2350">
            <v>8</v>
          </cell>
          <cell r="G2350" t="str">
            <v>CORPORACION MINERA CENTAURO S.A.C.</v>
          </cell>
          <cell r="H2350" t="str">
            <v>QUICAY</v>
          </cell>
          <cell r="I2350" t="str">
            <v>AMPLIACION DE BOTADEROS DE DESMONTE Y RELLENO SANITARIO</v>
          </cell>
          <cell r="J2350" t="str">
            <v>*190109&lt;br&gt;PASCO-PASCO-SIMON BOLIVAR</v>
          </cell>
          <cell r="K2350" t="str">
            <v>*1&lt;br&gt;ACEVEDO FERNANDEZ ELIAS</v>
          </cell>
          <cell r="L2350" t="str">
            <v>NO PRESENTADO&lt;br/&gt;NOTIFICADO A LA EMPRESA</v>
          </cell>
          <cell r="P2350" t="str">
            <v>USD</v>
          </cell>
        </row>
        <row r="2351">
          <cell r="A2351">
            <v>1720926</v>
          </cell>
          <cell r="B2351">
            <v>4814</v>
          </cell>
          <cell r="C2351" t="str">
            <v>EIA</v>
          </cell>
          <cell r="D2351">
            <v>39342</v>
          </cell>
          <cell r="E2351">
            <v>2007</v>
          </cell>
          <cell r="F2351">
            <v>9</v>
          </cell>
          <cell r="G2351" t="str">
            <v>CORPORACION MINERA CENTAURO S.A.C.</v>
          </cell>
          <cell r="H2351" t="str">
            <v>QUICAY</v>
          </cell>
          <cell r="I2351" t="str">
            <v>APROBACION DE ESTACIONES DE MONITOREO</v>
          </cell>
          <cell r="J2351" t="str">
            <v>*190109&lt;br&gt;PASCO-PASCO-SIMON BOLIVAR</v>
          </cell>
          <cell r="K2351" t="str">
            <v>*12&lt;br&gt;DEL CASTILLO ALCANTARA AIME</v>
          </cell>
          <cell r="L2351" t="str">
            <v>APROBADO</v>
          </cell>
          <cell r="P2351" t="str">
            <v>USD</v>
          </cell>
        </row>
        <row r="2352">
          <cell r="A2352">
            <v>1744075</v>
          </cell>
          <cell r="B2352">
            <v>4831</v>
          </cell>
          <cell r="C2352" t="str">
            <v>EIA</v>
          </cell>
          <cell r="D2352">
            <v>39430</v>
          </cell>
          <cell r="E2352">
            <v>2007</v>
          </cell>
          <cell r="F2352">
            <v>12</v>
          </cell>
          <cell r="G2352" t="str">
            <v>CORPORACION MINERA CENTAURO S.A.C.</v>
          </cell>
          <cell r="H2352" t="str">
            <v>QUICAY</v>
          </cell>
          <cell r="I2352" t="str">
            <v>MODIFICACION DE EIA AMPLIACION DE BOTADEROS DE DESMONTE PADS Y RELLENO SANITARIO</v>
          </cell>
          <cell r="J2352" t="str">
            <v>*190109&lt;br&gt;PASCO-PASCO-SIMON BOLIVAR</v>
          </cell>
          <cell r="K2352" t="str">
            <v>*10&lt;br&gt;CARRANZA VALDIVIESO JOSE</v>
          </cell>
          <cell r="L2352" t="str">
            <v>DESISTIDO&lt;br/&gt;NOTIFICADO A LA EMPRESA</v>
          </cell>
          <cell r="P2352" t="str">
            <v>USD</v>
          </cell>
        </row>
        <row r="2353">
          <cell r="A2353">
            <v>1830505</v>
          </cell>
          <cell r="B2353">
            <v>4893</v>
          </cell>
          <cell r="C2353" t="str">
            <v>EIA</v>
          </cell>
          <cell r="D2353">
            <v>39739</v>
          </cell>
          <cell r="E2353">
            <v>2008</v>
          </cell>
          <cell r="F2353">
            <v>10</v>
          </cell>
          <cell r="G2353" t="str">
            <v>CORPORACION MINERA CENTAURO S.A.C.</v>
          </cell>
          <cell r="H2353" t="str">
            <v>QUICAY</v>
          </cell>
          <cell r="I2353" t="str">
            <v>APROBACION DE NUEVA ESTACION DE MONITOREO</v>
          </cell>
          <cell r="J2353" t="str">
            <v>*190109&lt;br&gt;PASCO-PASCO-SIMON BOLIVAR</v>
          </cell>
          <cell r="L2353" t="str">
            <v>DESISTIDO&lt;br/&gt;NOTIFICADO A LA EMPRESA</v>
          </cell>
          <cell r="P2353" t="str">
            <v>USD</v>
          </cell>
        </row>
        <row r="2354">
          <cell r="A2354">
            <v>1916847</v>
          </cell>
          <cell r="B2354">
            <v>4956</v>
          </cell>
          <cell r="C2354" t="str">
            <v>EIA</v>
          </cell>
          <cell r="D2354">
            <v>40050</v>
          </cell>
          <cell r="E2354">
            <v>2009</v>
          </cell>
          <cell r="F2354">
            <v>8</v>
          </cell>
          <cell r="G2354" t="str">
            <v>CORPORACION MINERA CENTAURO S.A.C.</v>
          </cell>
          <cell r="H2354" t="str">
            <v>C.H. HUALLANCA</v>
          </cell>
          <cell r="I2354" t="str">
            <v>CENTRAL HIDROELECTRICA  HUALLAGA</v>
          </cell>
          <cell r="J2354" t="str">
            <v>*100103&lt;br&gt;HUANUCO-HUANUCO-CHINCHAO</v>
          </cell>
          <cell r="K2354" t="str">
            <v>*1&lt;br&gt;ACEVEDO FERNANDEZ ELIAS</v>
          </cell>
          <cell r="L2354" t="str">
            <v>DESISTIDO&lt;br/&gt;NOTIFICADO A LA EMPRESA</v>
          </cell>
          <cell r="P2354" t="str">
            <v>USD</v>
          </cell>
        </row>
        <row r="2355">
          <cell r="A2355">
            <v>2001827</v>
          </cell>
          <cell r="B2355">
            <v>5021</v>
          </cell>
          <cell r="C2355" t="str">
            <v>EIA</v>
          </cell>
          <cell r="D2355">
            <v>40350</v>
          </cell>
          <cell r="E2355">
            <v>2010</v>
          </cell>
          <cell r="F2355">
            <v>6</v>
          </cell>
          <cell r="G2355" t="str">
            <v>CORPORACION MINERA CENTAURO S.A.C.</v>
          </cell>
          <cell r="H2355" t="str">
            <v>QUICAY</v>
          </cell>
          <cell r="I2355" t="str">
            <v>ACOGIMIENTO D.S. 078-2009-EM: MODIFICACION DEL EIA UEA QUICAY</v>
          </cell>
          <cell r="J2355" t="str">
            <v>*190109&lt;br&gt;PASCO-PASCO-SIMON BOLIVAR</v>
          </cell>
          <cell r="K2355" t="str">
            <v>*21&lt;br&gt;PAREDES PACHECO RUFO</v>
          </cell>
          <cell r="L2355" t="str">
            <v>APROBADO&lt;br/&gt;NOTIFICADO A LA EMPRESA</v>
          </cell>
          <cell r="M2355" t="str">
            <v>ResDirec-0504-2014/MEM-DGAAM</v>
          </cell>
          <cell r="N2355" t="str">
            <v>03/10/2014</v>
          </cell>
          <cell r="P2355" t="str">
            <v>USD</v>
          </cell>
        </row>
        <row r="2356">
          <cell r="A2356">
            <v>2434089</v>
          </cell>
          <cell r="B2356">
            <v>5021</v>
          </cell>
          <cell r="C2356" t="str">
            <v>ITS</v>
          </cell>
          <cell r="D2356">
            <v>41907</v>
          </cell>
          <cell r="E2356">
            <v>2014</v>
          </cell>
          <cell r="F2356">
            <v>9</v>
          </cell>
          <cell r="G2356" t="str">
            <v>CORPORACION MINERA CENTAURO S.A.C.</v>
          </cell>
          <cell r="H2356" t="str">
            <v>QUICAY</v>
          </cell>
          <cell r="I2356" t="str">
            <v xml:space="preserve">INFORME TECNICO SUSTENTATORIO - ADECUACION AL DECRETO SUPREMO 054-2013-PCM </v>
          </cell>
          <cell r="J2356" t="str">
            <v>*190109&lt;br&gt;PASCO-PASCO-SIMON BOLIVAR</v>
          </cell>
          <cell r="K2356" t="str">
            <v>*1&lt;br&gt;ACEVEDO FERNANDEZ ELIAS,*299&lt;br&gt;REYES UBILLUS ISMAEL,*276&lt;br&gt;ROJAS VALLADARES TANIA LUPE,*20&lt;br&gt;LEON IRIARTE MARITZA</v>
          </cell>
          <cell r="L2356" t="str">
            <v>CONFORME&lt;br/&gt;NOTIFICADO A LA EMPRESA</v>
          </cell>
          <cell r="M2356" t="str">
            <v>ResDirec-0504-2014/MEM-DGAAM</v>
          </cell>
          <cell r="N2356" t="str">
            <v>03/10/2014</v>
          </cell>
          <cell r="O2356">
            <v>58619640</v>
          </cell>
        </row>
        <row r="2357">
          <cell r="A2357">
            <v>2459334</v>
          </cell>
          <cell r="B2357">
            <v>5596</v>
          </cell>
          <cell r="C2357" t="str">
            <v>ITS</v>
          </cell>
          <cell r="D2357">
            <v>41996</v>
          </cell>
          <cell r="E2357">
            <v>2014</v>
          </cell>
          <cell r="F2357">
            <v>12</v>
          </cell>
          <cell r="G2357" t="str">
            <v>CORPORACION MINERA CENTAURO S.A.C.</v>
          </cell>
          <cell r="H2357" t="str">
            <v>PROYECTO DE EXPLORACION PAMPA II</v>
          </cell>
          <cell r="I2357" t="str">
            <v>PAMPA II</v>
          </cell>
          <cell r="J2357" t="str">
            <v>*190109&lt;br&gt;PASCO-PASCO-SIMON BOLIVAR</v>
          </cell>
          <cell r="K2357" t="str">
            <v>*1&lt;br&gt;ACEVEDO FERNANDEZ ELIAS,*311&lt;br&gt;ROJAS VALLADARES, TANIA LUPE,*299&lt;br&gt;REYES UBILLUS ISMAEL,*220&lt;br&gt;VILLACORTA OLAZA MARCO ANTONIO,*20&lt;br&gt;LEON IRIARTE MARITZA</v>
          </cell>
          <cell r="L2357" t="str">
            <v>CONFORME&lt;br/&gt;NOTIFICADO A LA EMPRESA</v>
          </cell>
          <cell r="M2357" t="str">
            <v>ResDirec-0635-2014/MEM-DGAAM</v>
          </cell>
          <cell r="N2357" t="str">
            <v>31/12/2014</v>
          </cell>
          <cell r="O2357">
            <v>30000000</v>
          </cell>
        </row>
        <row r="2358">
          <cell r="A2358">
            <v>2485440</v>
          </cell>
          <cell r="B2358">
            <v>5722</v>
          </cell>
          <cell r="C2358" t="str">
            <v>ITS</v>
          </cell>
          <cell r="D2358">
            <v>42095</v>
          </cell>
          <cell r="E2358">
            <v>2015</v>
          </cell>
          <cell r="F2358">
            <v>4</v>
          </cell>
          <cell r="G2358" t="str">
            <v>CORPORACION MINERA CENTAURO S.A.C.</v>
          </cell>
          <cell r="H2358" t="str">
            <v>QUICAY</v>
          </cell>
          <cell r="I2358" t="str">
            <v>ACOGIMIENTO D.S. 078-2009-EM: MODIFICACION DEL EIA UEA QUICAY</v>
          </cell>
          <cell r="J2358" t="str">
            <v>*190109&lt;br&gt;PASCO-PASCO-SIMON BOLIVAR</v>
          </cell>
          <cell r="K2358" t="str">
            <v>*20&lt;br&gt;LEON IRIARTE MARITZA,*329&lt;br&gt;PAUL STEVE IPARRAGUIRRE AYALA,*321&lt;br&gt;ATENCIO MERINO MIGUEL (APOYO),*311&lt;br&gt;ROJAS VALLADARES, TANIA LUPE,*299&lt;br&gt;REYES UBILLUS ISMAEL,*220&lt;br&gt;VILLACORTA OLAZA MARCO ANTONIO</v>
          </cell>
          <cell r="L2358" t="str">
            <v>CONFORME&lt;br/&gt;NOTIFICADO A LA EMPRESA</v>
          </cell>
          <cell r="M2358" t="str">
            <v>ResDirec-0208-2015/MEM-DGAAM, ResDirec-0216-2015/MEM-DGAAM</v>
          </cell>
          <cell r="N2358" t="str">
            <v>19/05/2015, 22/05/2015</v>
          </cell>
          <cell r="O2358">
            <v>10000</v>
          </cell>
        </row>
        <row r="2359">
          <cell r="A2359">
            <v>2563937</v>
          </cell>
          <cell r="B2359">
            <v>6124</v>
          </cell>
          <cell r="C2359" t="str">
            <v>ITS</v>
          </cell>
          <cell r="D2359">
            <v>42364</v>
          </cell>
          <cell r="E2359">
            <v>2015</v>
          </cell>
          <cell r="F2359">
            <v>12</v>
          </cell>
          <cell r="G2359" t="str">
            <v>CORPORACION MINERA CENTAURO S.A.C.</v>
          </cell>
          <cell r="H2359" t="str">
            <v>QUICAY</v>
          </cell>
          <cell r="I2359" t="str">
            <v>ACOGIMIENTO D.S. 078-2009-EM: MODIFICACION DEL EIA UEA QUICAY</v>
          </cell>
          <cell r="J2359" t="str">
            <v>*190109&lt;br&gt;PASCO-PASCO-SIMON BOLIVAR</v>
          </cell>
          <cell r="K2359" t="str">
            <v>*1&lt;br&gt;ACEVEDO FERNANDEZ ELIAS,*418&lt;br&gt;ZARATE SANCHEZ MARLON GUIDO (apoyo),*340&lt;br&gt;REYES UBILLUS ISMAEL,*311&lt;br&gt;ROJAS VALLADARES, TANIA LUPE,*220&lt;br&gt;VILLACORTA OLAZA MARCO ANTONIO,*128&lt;br&gt;ESTELA SILVA MELANIO,*20&lt;br&gt;LEON IRIARTE MARITZA</v>
          </cell>
          <cell r="L2359" t="str">
            <v>CONFORME&lt;br/&gt;NOTIFICADO A LA EMPRESA</v>
          </cell>
          <cell r="M2359" t="str">
            <v>ResDirec-0091-2016/MEM-DGAAM</v>
          </cell>
          <cell r="N2359" t="str">
            <v>30/03/2016</v>
          </cell>
          <cell r="O2359">
            <v>10000000</v>
          </cell>
        </row>
        <row r="2360">
          <cell r="A2360" t="str">
            <v>02723-2016</v>
          </cell>
          <cell r="B2360">
            <v>6376</v>
          </cell>
          <cell r="C2360" t="str">
            <v>ITS</v>
          </cell>
          <cell r="D2360">
            <v>42627</v>
          </cell>
          <cell r="E2360">
            <v>2016</v>
          </cell>
          <cell r="F2360">
            <v>9</v>
          </cell>
          <cell r="G2360" t="str">
            <v>CORPORACION MINERA CENTAURO S.A.C.</v>
          </cell>
          <cell r="H2360" t="str">
            <v>QUICAY</v>
          </cell>
          <cell r="I2360" t="str">
            <v xml:space="preserve">ITS REPROCESAMIENTO DE RIPIOS DEL PAD DE LIXIVIACIÓN (6 FASES) </v>
          </cell>
          <cell r="J2360" t="str">
            <v>*190109&lt;br&gt;PASCO-PASCO-SIMON BOLIVAR</v>
          </cell>
          <cell r="K2360" t="str">
            <v>*381&lt;br&gt;ZZ_SENACE MILLONES VARGAS, CESAR AUGUSTO,*451&lt;br&gt;ZZ_SENACE QUISPE SULCA, JHONNY IBAN,*416&lt;br&gt;ZZ_SENACE BREÑA TORRES, MILVA GRACIELA,*413&lt;br&gt;ZZ_SENACE ATARAMA MORI,DANNY EDUARDO,*386&lt;br&gt;ZZ_SENACE CORAL ONCOY, BEATRIZ E.</v>
          </cell>
          <cell r="L2360" t="str">
            <v>NO CONFORME&lt;br/&gt;NOTIFICADO A LA EMPRESA</v>
          </cell>
          <cell r="O2360">
            <v>69418</v>
          </cell>
        </row>
        <row r="2361">
          <cell r="A2361">
            <v>1760805</v>
          </cell>
          <cell r="B2361">
            <v>6379</v>
          </cell>
          <cell r="C2361" t="str">
            <v>PC</v>
          </cell>
          <cell r="D2361">
            <v>39498</v>
          </cell>
          <cell r="E2361">
            <v>2008</v>
          </cell>
          <cell r="F2361">
            <v>2</v>
          </cell>
          <cell r="G2361" t="str">
            <v>CORPORACION MINERA CENTAURO S.A.C.</v>
          </cell>
          <cell r="H2361" t="str">
            <v>QUICAY</v>
          </cell>
          <cell r="I2361" t="str">
            <v>PLAN DE CIERRE FR FACTIBILIDAD QUICAY</v>
          </cell>
          <cell r="J2361" t="str">
            <v>*190109&lt;br&gt;PASCO-PASCO-SIMON BOLIVAR</v>
          </cell>
          <cell r="K2361" t="str">
            <v>*55&lt;br&gt;SANTOYO TELLO RAUL</v>
          </cell>
          <cell r="L2361" t="str">
            <v>APROBADO&lt;br/&gt;NOTIFICADO A LA EMPRESA</v>
          </cell>
          <cell r="M2361" t="str">
            <v>ResDirec-0367-2016/MEM-DGAAM</v>
          </cell>
          <cell r="N2361" t="str">
            <v>21/12/2016</v>
          </cell>
          <cell r="P2361" t="str">
            <v>USD</v>
          </cell>
        </row>
        <row r="2362">
          <cell r="A2362" t="str">
            <v>03511-2016</v>
          </cell>
          <cell r="B2362">
            <v>6413</v>
          </cell>
          <cell r="C2362" t="str">
            <v>ITS</v>
          </cell>
          <cell r="D2362">
            <v>42681</v>
          </cell>
          <cell r="E2362">
            <v>2016</v>
          </cell>
          <cell r="F2362">
            <v>11</v>
          </cell>
          <cell r="G2362" t="str">
            <v>CORPORACION MINERA CENTAURO S.A.C.</v>
          </cell>
          <cell r="H2362" t="str">
            <v>QUICAY</v>
          </cell>
          <cell r="I2362" t="str">
            <v>ACOGIMIENTO D.S. 078-2009-EM: MODIFICACION DEL EIA UEA QUICAY</v>
          </cell>
          <cell r="J2362" t="str">
            <v>*190109&lt;br&gt;PASCO-PASCO-SIMON BOLIVAR</v>
          </cell>
          <cell r="K2362" t="str">
            <v>*381&lt;br&gt;ZZ_SENACE MILLONES VARGAS, CESAR AUGUSTO,*451&lt;br&gt;ZZ_SENACE QUISPE SULCA, JHONNY IBAN,*449&lt;br&gt;ZZ_SENACE MACHACA CHAMBI, YONY ROSSI ,*432&lt;br&gt;ZZ_SENACE VARGAS-MACH, MARTHA YACKELINE ,*416&lt;br&gt;ZZ_SENACE BREÑA TORRES, MILVA GRACIELA,*413&lt;br&gt;ZZ_SENACE ATARAMA MORI,DANNY EDUARDO,*382&lt;br&gt;ZZ_SENACE PÉREZ NUÑEZ, FABIÁN</v>
          </cell>
          <cell r="L2362" t="str">
            <v>CONFORME&lt;br/&gt;NOTIFICADO A LA EMPRESA</v>
          </cell>
          <cell r="O2362">
            <v>2572592</v>
          </cell>
        </row>
        <row r="2363">
          <cell r="A2363">
            <v>2210789</v>
          </cell>
          <cell r="B2363">
            <v>6565</v>
          </cell>
          <cell r="C2363" t="str">
            <v>PC</v>
          </cell>
          <cell r="D2363">
            <v>41099</v>
          </cell>
          <cell r="E2363">
            <v>2012</v>
          </cell>
          <cell r="F2363">
            <v>7</v>
          </cell>
          <cell r="G2363" t="str">
            <v>CORPORACION MINERA CENTAURO S.A.C.</v>
          </cell>
          <cell r="H2363" t="str">
            <v>QUICAY</v>
          </cell>
          <cell r="I2363" t="str">
            <v>ACTUALIZACION DEL PLAN DE CIERRE DE MINAS UEA QUICAY</v>
          </cell>
          <cell r="J2363" t="str">
            <v>*190109&lt;br&gt;PASCO-PASCO-SIMON BOLIVAR</v>
          </cell>
          <cell r="K2363" t="str">
            <v>*128&lt;br&gt;ESTELA SILVA MELANIO</v>
          </cell>
          <cell r="L2363" t="str">
            <v>APROBADO&lt;br/&gt;NOTIFICADO A LA EMPRESA</v>
          </cell>
          <cell r="M2363" t="str">
            <v>ResDirec-0292-2017/MEM-DGAAM</v>
          </cell>
          <cell r="N2363" t="str">
            <v>10/10/2017</v>
          </cell>
          <cell r="P2363" t="str">
            <v>USD</v>
          </cell>
        </row>
        <row r="2364">
          <cell r="A2364">
            <v>2320594</v>
          </cell>
          <cell r="B2364">
            <v>6648</v>
          </cell>
          <cell r="C2364" t="str">
            <v>PC</v>
          </cell>
          <cell r="D2364">
            <v>41501</v>
          </cell>
          <cell r="E2364">
            <v>2013</v>
          </cell>
          <cell r="F2364">
            <v>8</v>
          </cell>
          <cell r="G2364" t="str">
            <v>CORPORACION MINERA CENTAURO S.A.C.</v>
          </cell>
          <cell r="H2364" t="str">
            <v>QUICAY</v>
          </cell>
          <cell r="I2364" t="str">
            <v>MODIFICACION DEL PLAN DE CIERRE DE MINAS UNIDAD QUICAY ( CRONOGRAMA )</v>
          </cell>
          <cell r="J2364" t="str">
            <v>*190109&lt;br&gt;PASCO-PASCO-SIMON BOLIVAR</v>
          </cell>
          <cell r="K2364" t="str">
            <v>*128&lt;br&gt;ESTELA SILVA MELANIO</v>
          </cell>
          <cell r="L2364" t="str">
            <v>DESAPROBADO&lt;br/&gt;NOTIFICADO A LA EMPRESA</v>
          </cell>
          <cell r="P2364" t="str">
            <v>USD</v>
          </cell>
        </row>
        <row r="2365">
          <cell r="A2365">
            <v>2360505</v>
          </cell>
          <cell r="B2365">
            <v>6678</v>
          </cell>
          <cell r="C2365" t="str">
            <v>PC</v>
          </cell>
          <cell r="D2365">
            <v>41659</v>
          </cell>
          <cell r="E2365">
            <v>2014</v>
          </cell>
          <cell r="F2365">
            <v>1</v>
          </cell>
          <cell r="G2365" t="str">
            <v>CORPORACION MINERA CENTAURO S.A.C.</v>
          </cell>
          <cell r="H2365" t="str">
            <v>QUICAY</v>
          </cell>
          <cell r="I2365" t="str">
            <v>MODIFICACION DE CRONOGRAMA DE PLAN DE CIERRE DE MINAS DE LA UNIDAD MINERA QUICAY</v>
          </cell>
          <cell r="J2365" t="str">
            <v>*190109&lt;br&gt;PASCO-PASCO-SIMON BOLIVAR</v>
          </cell>
          <cell r="K2365" t="str">
            <v>*24&lt;br&gt;PORTILLA CORNEJO MATEO</v>
          </cell>
          <cell r="L2365" t="str">
            <v>APROBADO&lt;br/&gt;NOTIFICADO A LA EMPRESA</v>
          </cell>
          <cell r="P2365" t="str">
            <v>USD</v>
          </cell>
        </row>
        <row r="2366">
          <cell r="A2366">
            <v>2442439</v>
          </cell>
          <cell r="B2366">
            <v>6727</v>
          </cell>
          <cell r="C2366" t="str">
            <v>PC</v>
          </cell>
          <cell r="D2366">
            <v>41936</v>
          </cell>
          <cell r="E2366">
            <v>2014</v>
          </cell>
          <cell r="F2366">
            <v>10</v>
          </cell>
          <cell r="G2366" t="str">
            <v>CORPORACION MINERA CENTAURO S.A.C.</v>
          </cell>
          <cell r="H2366" t="str">
            <v>QUICAY</v>
          </cell>
          <cell r="I2366" t="str">
            <v>MODIFICACION DEL CRONOGRAMA DE EJECUCION DEL PLAN DE CIERRE</v>
          </cell>
          <cell r="J2366" t="str">
            <v>*190109&lt;br&gt;PASCO-PASCO-SIMON BOLIVAR</v>
          </cell>
          <cell r="K2366" t="str">
            <v>*24&lt;br&gt;PORTILLA CORNEJO MATEO</v>
          </cell>
          <cell r="L2366" t="str">
            <v>APROBADO</v>
          </cell>
          <cell r="P2366" t="str">
            <v>USD</v>
          </cell>
        </row>
        <row r="2367">
          <cell r="A2367" t="str">
            <v>M-ITS-00103-2018</v>
          </cell>
          <cell r="B2367">
            <v>6938</v>
          </cell>
          <cell r="C2367" t="str">
            <v>ITS</v>
          </cell>
          <cell r="D2367">
            <v>43238</v>
          </cell>
          <cell r="E2367">
            <v>2018</v>
          </cell>
          <cell r="F2367">
            <v>5</v>
          </cell>
          <cell r="G2367" t="str">
            <v>CORPORACION MINERA CENTAURO S.A.C.</v>
          </cell>
          <cell r="H2367" t="str">
            <v>QUICAY</v>
          </cell>
          <cell r="I2367" t="str">
            <v>QUINTO INFORME TÉCNICO SUSTENTATORIO DE LA UNIDAD MINERA QUICAY</v>
          </cell>
          <cell r="J2367" t="str">
            <v>*190109&lt;br&gt;PASCO-PASCO-SIMON BOLIVAR</v>
          </cell>
          <cell r="K2367" t="str">
            <v>*416&lt;br&gt;ZZ_SENACE BREÑA TORRES, MILVA GRACIELA,*574&lt;br&gt;JOSE ALEJANDRO ZEGARRA,*489&lt;br&gt;ZZ_SENACE TREJO PANTOJA, CYNTHIA KELLY,*479&lt;br&gt;ZZ_SENACE  BORJAS ALCANTARA, DAVID VICTOR</v>
          </cell>
          <cell r="L2367" t="str">
            <v>CONFORME&lt;br/&gt;NOTIFICADO A LA EMPRESA</v>
          </cell>
          <cell r="O2367">
            <v>10000000</v>
          </cell>
        </row>
        <row r="2368">
          <cell r="A2368">
            <v>2933757</v>
          </cell>
          <cell r="B2368">
            <v>7925</v>
          </cell>
          <cell r="C2368" t="str">
            <v>EIAsd</v>
          </cell>
          <cell r="D2368">
            <v>43607</v>
          </cell>
          <cell r="E2368">
            <v>2019</v>
          </cell>
          <cell r="F2368">
            <v>5</v>
          </cell>
          <cell r="G2368" t="str">
            <v>CORPORACION MINERA CENTAURO S.A.C.</v>
          </cell>
          <cell r="H2368" t="str">
            <v>QUICAY</v>
          </cell>
          <cell r="I2368" t="str">
            <v>QUICAY II</v>
          </cell>
          <cell r="J2368" t="str">
            <v>*190109&lt;br&gt;PASCO-PASCO-SIMON BOLIVAR</v>
          </cell>
          <cell r="K2368" t="str">
            <v>*570&lt;br&gt;PEREZ BALDEON KAREN GRACIELA,*649&lt;br&gt;BOTTGER GAMARRA JOYCE CAROL,*610&lt;br&gt;FARFAN REYES MIRIAM ELIZABETH</v>
          </cell>
          <cell r="L2368" t="str">
            <v>DESISTIDO&lt;br/&gt;NOTIFICADO A LA EMPRESA</v>
          </cell>
          <cell r="M2368" t="str">
            <v>ResDirec-0088-2019/MEM-DGAAM</v>
          </cell>
          <cell r="N2368" t="str">
            <v>11/06/2019</v>
          </cell>
          <cell r="P2368" t="str">
            <v>USD</v>
          </cell>
        </row>
        <row r="2369">
          <cell r="A2369">
            <v>1625951</v>
          </cell>
          <cell r="B2369">
            <v>6302</v>
          </cell>
          <cell r="C2369" t="str">
            <v>PC</v>
          </cell>
          <cell r="D2369">
            <v>38944</v>
          </cell>
          <cell r="E2369">
            <v>2006</v>
          </cell>
          <cell r="F2369">
            <v>8</v>
          </cell>
          <cell r="G2369" t="str">
            <v>CORPORACION MINERA SACRACANCHA S.A.C.</v>
          </cell>
          <cell r="H2369" t="str">
            <v xml:space="preserve">PTA. CONCENTRADORA CONOCOCHA </v>
          </cell>
          <cell r="J2369" t="str">
            <v>*020501&lt;br&gt;ANCASH-BOLOGNESI-CHIQUIAN</v>
          </cell>
          <cell r="K2369" t="str">
            <v>*62&lt;br&gt;VILLEGAS ANA</v>
          </cell>
          <cell r="L2369" t="str">
            <v>CONCLUIDO</v>
          </cell>
          <cell r="P2369" t="str">
            <v>USD</v>
          </cell>
        </row>
        <row r="2370">
          <cell r="A2370">
            <v>1221525</v>
          </cell>
          <cell r="B2370">
            <v>402</v>
          </cell>
          <cell r="C2370" t="str">
            <v>DIA</v>
          </cell>
          <cell r="D2370">
            <v>36202</v>
          </cell>
          <cell r="E2370">
            <v>1999</v>
          </cell>
          <cell r="F2370">
            <v>2</v>
          </cell>
          <cell r="G2370" t="str">
            <v>CORPORACION MINERA TOMA LA MANO S.A.</v>
          </cell>
          <cell r="H2370" t="str">
            <v>TOMA LA MANO</v>
          </cell>
          <cell r="I2370" t="str">
            <v>TOMA LA MANO</v>
          </cell>
          <cell r="J2370" t="str">
            <v>*020606&lt;br&gt;ANCASH-CARHUAZ-MARCARA</v>
          </cell>
          <cell r="K2370" t="str">
            <v>*44&lt;br&gt;MEDINA FERNANDO</v>
          </cell>
          <cell r="L2370" t="str">
            <v>APROBADO</v>
          </cell>
          <cell r="P2370" t="str">
            <v>USD</v>
          </cell>
        </row>
        <row r="2371">
          <cell r="A2371">
            <v>1428573</v>
          </cell>
          <cell r="B2371">
            <v>935</v>
          </cell>
          <cell r="C2371" t="str">
            <v>DIA</v>
          </cell>
          <cell r="D2371">
            <v>37880</v>
          </cell>
          <cell r="E2371">
            <v>2003</v>
          </cell>
          <cell r="F2371">
            <v>9</v>
          </cell>
          <cell r="G2371" t="str">
            <v>CORPORACION MINERA VULCAN S.A.</v>
          </cell>
          <cell r="H2371" t="str">
            <v>CONAVIRI</v>
          </cell>
          <cell r="I2371" t="str">
            <v>CONAVIRI</v>
          </cell>
          <cell r="J2371" t="str">
            <v>*210707&lt;br&gt;PUNO-LAMPA-PARATIA</v>
          </cell>
          <cell r="K2371" t="str">
            <v>*1&lt;br&gt;ACEVEDO FERNANDEZ ELIAS</v>
          </cell>
          <cell r="L2371" t="str">
            <v>APROBADO</v>
          </cell>
          <cell r="P2371" t="str">
            <v>USD</v>
          </cell>
        </row>
        <row r="2372">
          <cell r="A2372">
            <v>1566284</v>
          </cell>
          <cell r="B2372">
            <v>4700</v>
          </cell>
          <cell r="C2372" t="str">
            <v>EIA</v>
          </cell>
          <cell r="D2372">
            <v>38642</v>
          </cell>
          <cell r="E2372">
            <v>2005</v>
          </cell>
          <cell r="F2372">
            <v>10</v>
          </cell>
          <cell r="G2372" t="str">
            <v>CORPORACION MINERA Y TECNICAS APLICADAS A LA MINERIA S.A.</v>
          </cell>
          <cell r="H2372" t="str">
            <v>ARIES</v>
          </cell>
          <cell r="I2372" t="str">
            <v>EXPLOTACIÓN DE LA CONCESION ARIES</v>
          </cell>
          <cell r="J2372" t="str">
            <v>*020401&lt;br&gt;ANCASH-ASUNCION-CHACAS</v>
          </cell>
          <cell r="K2372" t="str">
            <v>*56&lt;br&gt;SOLARI HENRY</v>
          </cell>
          <cell r="L2372" t="str">
            <v>CONCLUIDO&lt;br/&gt;NOTIFICADO A LA EMPRESA</v>
          </cell>
          <cell r="P2372" t="str">
            <v>USD</v>
          </cell>
        </row>
        <row r="2373">
          <cell r="A2373">
            <v>1355933</v>
          </cell>
          <cell r="B2373">
            <v>715</v>
          </cell>
          <cell r="C2373" t="str">
            <v>DIA</v>
          </cell>
          <cell r="D2373">
            <v>37328</v>
          </cell>
          <cell r="E2373">
            <v>2002</v>
          </cell>
          <cell r="F2373">
            <v>3</v>
          </cell>
          <cell r="G2373" t="str">
            <v>CRISPIN RODRIGUEZ EDGARDO MIGUEL</v>
          </cell>
          <cell r="H2373" t="str">
            <v>VICTORIA 100</v>
          </cell>
          <cell r="I2373" t="str">
            <v>VICTORIA 100</v>
          </cell>
          <cell r="J2373" t="str">
            <v>*050619&lt;br&gt;AYACUCHO-LUCANAS-SANCOS</v>
          </cell>
          <cell r="K2373" t="str">
            <v>*1&lt;br&gt;ACEVEDO FERNANDEZ ELIAS</v>
          </cell>
          <cell r="L2373" t="str">
            <v>APROBADO</v>
          </cell>
          <cell r="P2373" t="str">
            <v>USD</v>
          </cell>
        </row>
        <row r="2374">
          <cell r="A2374">
            <v>1451260</v>
          </cell>
          <cell r="B2374">
            <v>1012</v>
          </cell>
          <cell r="C2374" t="str">
            <v>DIA</v>
          </cell>
          <cell r="D2374">
            <v>38021</v>
          </cell>
          <cell r="E2374">
            <v>2004</v>
          </cell>
          <cell r="F2374">
            <v>2</v>
          </cell>
          <cell r="G2374" t="str">
            <v>CUPARA QUISPE AMBROCIA</v>
          </cell>
          <cell r="H2374" t="str">
            <v>SAGITARIO 2002</v>
          </cell>
          <cell r="I2374" t="str">
            <v>SAGITARIO 2002</v>
          </cell>
          <cell r="J2374" t="str">
            <v>*170102&lt;br&gt;MADRE DE DIOS-TAMBOPATA-INAMBARI</v>
          </cell>
          <cell r="K2374" t="str">
            <v>*35&lt;br&gt;BLANCO IRMA</v>
          </cell>
          <cell r="L2374" t="str">
            <v>APROBADO</v>
          </cell>
          <cell r="P2374" t="str">
            <v>USD</v>
          </cell>
        </row>
        <row r="2375">
          <cell r="A2375">
            <v>1451281</v>
          </cell>
          <cell r="B2375">
            <v>1013</v>
          </cell>
          <cell r="C2375" t="str">
            <v>DIA</v>
          </cell>
          <cell r="D2375">
            <v>38021</v>
          </cell>
          <cell r="E2375">
            <v>2004</v>
          </cell>
          <cell r="F2375">
            <v>2</v>
          </cell>
          <cell r="G2375" t="str">
            <v>CUPARA QUISPE AMBROCIA</v>
          </cell>
          <cell r="H2375" t="str">
            <v>PLAYA RELAMPAGO 2002</v>
          </cell>
          <cell r="I2375" t="str">
            <v>PLAYA RELAMPAGO 2002</v>
          </cell>
          <cell r="J2375" t="str">
            <v>*170102&lt;br&gt;MADRE DE DIOS-TAMBOPATA-INAMBARI</v>
          </cell>
          <cell r="K2375" t="str">
            <v>*57&lt;br&gt;SUAREZ JUAN</v>
          </cell>
          <cell r="L2375" t="str">
            <v>APROBADO</v>
          </cell>
          <cell r="P2375" t="str">
            <v>USD</v>
          </cell>
        </row>
        <row r="2376">
          <cell r="A2376">
            <v>1467144</v>
          </cell>
          <cell r="B2376">
            <v>1057</v>
          </cell>
          <cell r="C2376" t="str">
            <v>DIA</v>
          </cell>
          <cell r="D2376">
            <v>38120</v>
          </cell>
          <cell r="E2376">
            <v>2004</v>
          </cell>
          <cell r="F2376">
            <v>5</v>
          </cell>
          <cell r="G2376" t="str">
            <v>CUPARA QUISPE AMBROCIA</v>
          </cell>
          <cell r="H2376" t="str">
            <v>PLAYA HUSSIEN</v>
          </cell>
          <cell r="I2376" t="str">
            <v>PLAYA HUSSIEN</v>
          </cell>
          <cell r="J2376" t="str">
            <v>*170102&lt;br&gt;MADRE DE DIOS-TAMBOPATA-INAMBARI</v>
          </cell>
          <cell r="K2376" t="str">
            <v>*40&lt;br&gt;GUARNIZO JIMMY</v>
          </cell>
          <cell r="L2376" t="str">
            <v>CONCLUIDO</v>
          </cell>
          <cell r="P2376" t="str">
            <v>USD</v>
          </cell>
        </row>
        <row r="2377">
          <cell r="A2377">
            <v>2270884</v>
          </cell>
          <cell r="B2377">
            <v>3825</v>
          </cell>
          <cell r="C2377" t="str">
            <v>DIA</v>
          </cell>
          <cell r="D2377">
            <v>41327</v>
          </cell>
          <cell r="E2377">
            <v>2013</v>
          </cell>
          <cell r="F2377">
            <v>2</v>
          </cell>
          <cell r="G2377" t="str">
            <v>DARWIN PERU S.A.C.</v>
          </cell>
          <cell r="H2377" t="str">
            <v>SURILOMA</v>
          </cell>
          <cell r="I2377" t="str">
            <v>SURILOMA</v>
          </cell>
          <cell r="J2377" t="str">
            <v>*130601&lt;br&gt;LA LIBERTAD-OTUZCO-OTUZCO</v>
          </cell>
          <cell r="K2377" t="str">
            <v>*8&lt;br&gt;BREÑA TORRES GRACIELA,*310&lt;br&gt;ROSALES GONZALES LUIS ALBERTO,*179&lt;br&gt;ZEGARRA ANCAJIMA, ANA SOFIA</v>
          </cell>
          <cell r="L2377" t="str">
            <v>APROBADO&lt;br/&gt;NOTIFICADO A LA EMPRESA</v>
          </cell>
          <cell r="O2377">
            <v>700000</v>
          </cell>
          <cell r="P2377" t="str">
            <v>USD</v>
          </cell>
        </row>
        <row r="2378">
          <cell r="A2378">
            <v>2271584</v>
          </cell>
          <cell r="B2378">
            <v>3006</v>
          </cell>
          <cell r="C2378" t="str">
            <v>DIA</v>
          </cell>
          <cell r="D2378">
            <v>41332</v>
          </cell>
          <cell r="E2378">
            <v>2013</v>
          </cell>
          <cell r="F2378">
            <v>2</v>
          </cell>
          <cell r="G2378" t="str">
            <v>DARWIN PERU S.A.C.</v>
          </cell>
          <cell r="H2378" t="str">
            <v>RURIMARAC</v>
          </cell>
          <cell r="I2378" t="str">
            <v>RURIMARAC</v>
          </cell>
          <cell r="J2378" t="str">
            <v>*020204&lt;br&gt;ANCASH-AIJA-LA MERCED</v>
          </cell>
          <cell r="K2378" t="str">
            <v>*8&lt;br&gt;BREÑA TORRES GRACIELA,*310&lt;br&gt;ROSALES GONZALES LUIS ALBERTO,*179&lt;br&gt;ZEGARRA ANCAJIMA, ANA SOFIA</v>
          </cell>
          <cell r="L2378" t="str">
            <v>APROBADO&lt;br/&gt;NOTIFICADO A LA EMPRESA</v>
          </cell>
          <cell r="O2378">
            <v>400000</v>
          </cell>
          <cell r="P2378" t="str">
            <v>USD</v>
          </cell>
        </row>
        <row r="2379">
          <cell r="A2379">
            <v>1385739</v>
          </cell>
          <cell r="B2379">
            <v>796</v>
          </cell>
          <cell r="C2379" t="str">
            <v>DIA</v>
          </cell>
          <cell r="D2379">
            <v>37545</v>
          </cell>
          <cell r="E2379">
            <v>2002</v>
          </cell>
          <cell r="F2379">
            <v>10</v>
          </cell>
          <cell r="G2379" t="str">
            <v>DELGADO DE LA TORRE UGARTE LUIS EFRAIN</v>
          </cell>
          <cell r="H2379" t="str">
            <v>SAN LORENZO</v>
          </cell>
          <cell r="I2379" t="str">
            <v>SAN LORENZO</v>
          </cell>
          <cell r="J2379" t="str">
            <v>*150901&lt;br&gt;LIMA-OYON-OYON</v>
          </cell>
          <cell r="K2379" t="str">
            <v>*35&lt;br&gt;BLANCO IRMA</v>
          </cell>
          <cell r="L2379" t="str">
            <v>CONCLUIDO</v>
          </cell>
          <cell r="P2379" t="str">
            <v>USD</v>
          </cell>
        </row>
        <row r="2380">
          <cell r="A2380">
            <v>1344756</v>
          </cell>
          <cell r="B2380">
            <v>694</v>
          </cell>
          <cell r="C2380" t="str">
            <v>DIA</v>
          </cell>
          <cell r="D2380">
            <v>37230</v>
          </cell>
          <cell r="E2380">
            <v>2001</v>
          </cell>
          <cell r="F2380">
            <v>12</v>
          </cell>
          <cell r="G2380" t="str">
            <v>DEMETER MINERIA S.A.C.</v>
          </cell>
          <cell r="H2380" t="str">
            <v>AVENTURERA I</v>
          </cell>
          <cell r="I2380" t="str">
            <v>AVENTURERA I</v>
          </cell>
          <cell r="J2380" t="str">
            <v>*090413&lt;br&gt;HUANCAVELICA-CASTROVIRREYNA-TICRAPO</v>
          </cell>
          <cell r="K2380" t="str">
            <v>*57&lt;br&gt;SUAREZ JUAN</v>
          </cell>
          <cell r="L2380" t="str">
            <v>APROBADO</v>
          </cell>
          <cell r="P2380" t="str">
            <v>USD</v>
          </cell>
        </row>
        <row r="2381">
          <cell r="A2381">
            <v>2442344</v>
          </cell>
          <cell r="B2381">
            <v>5489</v>
          </cell>
          <cell r="C2381" t="str">
            <v>EIA-d</v>
          </cell>
          <cell r="D2381">
            <v>41936</v>
          </cell>
          <cell r="E2381">
            <v>2014</v>
          </cell>
          <cell r="F2381">
            <v>10</v>
          </cell>
          <cell r="G2381" t="str">
            <v>DEPOSITO DE MINERALES CAJAMARQUILLA S.A.C.</v>
          </cell>
          <cell r="H2381" t="str">
            <v>DEMINCA</v>
          </cell>
          <cell r="I2381" t="str">
            <v>DEPOSITO DE CONCENTRADOS DE MINERALES CAJAMARQUILLA</v>
          </cell>
          <cell r="K2381" t="str">
            <v>*25&lt;br&gt;PRADO VELASQUEZ ALFONSO,*346&lt;br&gt;TIPULA MAMANI, RICHARD JOHNSON,*304&lt;br&gt;VARGAS MARTÍNEZ, YOSLY VIRGINIA,*284&lt;br&gt;LINARES ALVARADO, JOSE LUIS,*256&lt;br&gt;DEL SOLAR PALOMINO, PABEL,*227&lt;br&gt;BUSTAMANTE BECERRA JOSE LUIS</v>
          </cell>
          <cell r="L2381" t="str">
            <v>APROBADO</v>
          </cell>
          <cell r="P2381" t="str">
            <v>USD</v>
          </cell>
        </row>
        <row r="2382">
          <cell r="A2382">
            <v>2521917</v>
          </cell>
          <cell r="B2382">
            <v>5787</v>
          </cell>
          <cell r="C2382" t="str">
            <v>EIA-d</v>
          </cell>
          <cell r="D2382">
            <v>42215</v>
          </cell>
          <cell r="E2382">
            <v>2015</v>
          </cell>
          <cell r="F2382">
            <v>7</v>
          </cell>
          <cell r="G2382" t="str">
            <v>DEPOSITO DE MINERALES CAJAMARQUILLA S.A.C.</v>
          </cell>
          <cell r="H2382" t="str">
            <v>DEMINCA</v>
          </cell>
          <cell r="I2382" t="str">
            <v>DEPOSITO DE CONCENTRADOS DE MINERAL CAJAMARQUILLA</v>
          </cell>
          <cell r="J2382" t="str">
            <v>*150118&lt;br&gt;LIMA-LIMA-LURIGANCHO</v>
          </cell>
          <cell r="K2382" t="str">
            <v>*25&lt;br&gt;PRADO VELASQUEZ ALFONSO,*404&lt;br&gt;ROBLADILLO HUANCA, EDGARDO MANFREDO,*347&lt;br&gt;TENORIO MALDONADO, MARIO,*346&lt;br&gt;TIPULA MAMANI, RICHARD JOHNSON,*342&lt;br&gt;VARGAS MARTINEZ, YOSLY VIRGINIA,*295&lt;br&gt;DIAZ BERRIOS ABEL,*284&lt;br&gt;LINARES ALVARADO, JOSE LUIS,*227&lt;br&gt;BUSTAMANTE BECERRA JOSE LUIS</v>
          </cell>
          <cell r="L2382" t="str">
            <v>APROBADO&lt;br/&gt;NOTIFICADO A LA EMPRESA</v>
          </cell>
          <cell r="M2382" t="str">
            <v>ResDirec-0122-2016/MEM-DGAAM</v>
          </cell>
          <cell r="N2382" t="str">
            <v>27/04/2016</v>
          </cell>
          <cell r="O2382">
            <v>1816451.74</v>
          </cell>
          <cell r="P2382" t="str">
            <v>USD</v>
          </cell>
        </row>
        <row r="2383">
          <cell r="A2383">
            <v>1287837</v>
          </cell>
          <cell r="B2383">
            <v>4496</v>
          </cell>
          <cell r="C2383" t="str">
            <v>EIA</v>
          </cell>
          <cell r="D2383">
            <v>36724</v>
          </cell>
          <cell r="E2383">
            <v>2000</v>
          </cell>
          <cell r="F2383">
            <v>7</v>
          </cell>
          <cell r="G2383" t="str">
            <v>DEPOSITOS QUIMICOS MINEROS S.A.</v>
          </cell>
          <cell r="H2383" t="str">
            <v>TERMINAL DE ALMACENAMIENTO</v>
          </cell>
          <cell r="I2383" t="str">
            <v>PRODUCTOS LIQUIDOS A GRANEL</v>
          </cell>
          <cell r="J2383" t="str">
            <v>*070101&lt;br&gt;CALLAO-CALLAO-CALLAO</v>
          </cell>
          <cell r="K2383" t="str">
            <v>*1&lt;br&gt;ACEVEDO FERNANDEZ ELIAS</v>
          </cell>
          <cell r="L2383" t="str">
            <v>OPINADO</v>
          </cell>
          <cell r="P2383" t="str">
            <v>USD</v>
          </cell>
        </row>
        <row r="2384">
          <cell r="A2384">
            <v>1276597</v>
          </cell>
          <cell r="B2384">
            <v>4481</v>
          </cell>
          <cell r="C2384" t="str">
            <v>EIA</v>
          </cell>
          <cell r="D2384">
            <v>36628</v>
          </cell>
          <cell r="E2384">
            <v>2000</v>
          </cell>
          <cell r="F2384">
            <v>4</v>
          </cell>
          <cell r="G2384" t="str">
            <v>DINAMICA MINERA Y AGROINDUSTRIAL S.A.</v>
          </cell>
          <cell r="H2384" t="str">
            <v>DRAGA DINAMICA</v>
          </cell>
          <cell r="I2384" t="str">
            <v>DRAGADO DE MATERIALES AURIFEROS EN RIO NANAY</v>
          </cell>
          <cell r="J2384" t="str">
            <v>*160102&lt;br&gt;LORETO-MAYNAS-ALTO NANAY</v>
          </cell>
          <cell r="K2384" t="str">
            <v>*50&lt;br&gt;RODAS EDDI</v>
          </cell>
          <cell r="L2384" t="str">
            <v>APROBADO</v>
          </cell>
          <cell r="P2384" t="str">
            <v>USD</v>
          </cell>
        </row>
        <row r="2385">
          <cell r="A2385">
            <v>1280640</v>
          </cell>
          <cell r="B2385">
            <v>536</v>
          </cell>
          <cell r="C2385" t="str">
            <v>DIA</v>
          </cell>
          <cell r="D2385">
            <v>36675</v>
          </cell>
          <cell r="E2385">
            <v>2000</v>
          </cell>
          <cell r="F2385">
            <v>5</v>
          </cell>
          <cell r="G2385" t="str">
            <v>DOE RUN PERU S.R.L. EN LIQUIDACION EN MARCHA</v>
          </cell>
          <cell r="I2385" t="str">
            <v>COBRIZA</v>
          </cell>
          <cell r="J2385" t="str">
            <v>*090509&lt;br&gt;HUANCAVELICA-CHURCAMPA-SAN PEDRO DE CORIS</v>
          </cell>
          <cell r="K2385" t="str">
            <v>*53&lt;br&gt;SANCHEZ LUIS</v>
          </cell>
          <cell r="L2385" t="str">
            <v>APROBADO</v>
          </cell>
          <cell r="P2385" t="str">
            <v>USD</v>
          </cell>
        </row>
        <row r="2386">
          <cell r="A2386">
            <v>1337102</v>
          </cell>
          <cell r="B2386">
            <v>674</v>
          </cell>
          <cell r="C2386" t="str">
            <v>DIA</v>
          </cell>
          <cell r="D2386">
            <v>37162</v>
          </cell>
          <cell r="E2386">
            <v>2001</v>
          </cell>
          <cell r="F2386">
            <v>9</v>
          </cell>
          <cell r="G2386" t="str">
            <v>DOE RUN PERU S.R.L. EN LIQUIDACION EN MARCHA</v>
          </cell>
          <cell r="H2386" t="str">
            <v>COBRIZA</v>
          </cell>
          <cell r="I2386" t="str">
            <v>COBRIZA</v>
          </cell>
          <cell r="J2386" t="str">
            <v>*090509&lt;br&gt;HUANCAVELICA-CHURCAMPA-SAN PEDRO DE CORIS</v>
          </cell>
          <cell r="K2386" t="str">
            <v>*57&lt;br&gt;SUAREZ JUAN</v>
          </cell>
          <cell r="L2386" t="str">
            <v>ABANDONO&lt;br/&gt;NOTIFICADO A LA EMPRESA</v>
          </cell>
          <cell r="P2386" t="str">
            <v>USD</v>
          </cell>
        </row>
        <row r="2387">
          <cell r="A2387">
            <v>1553077</v>
          </cell>
          <cell r="B2387">
            <v>1308</v>
          </cell>
          <cell r="C2387" t="str">
            <v>DIA</v>
          </cell>
          <cell r="D2387">
            <v>38576</v>
          </cell>
          <cell r="E2387">
            <v>2005</v>
          </cell>
          <cell r="F2387">
            <v>8</v>
          </cell>
          <cell r="G2387" t="str">
            <v>DOE RUN PERU S.R.L. EN LIQUIDACION EN MARCHA</v>
          </cell>
          <cell r="I2387" t="str">
            <v>COBRIZA</v>
          </cell>
          <cell r="J2387" t="str">
            <v>*090509&lt;br&gt;HUANCAVELICA-CHURCAMPA-SAN PEDRO DE CORIS</v>
          </cell>
          <cell r="K2387" t="str">
            <v>*1&lt;br&gt;ACEVEDO FERNANDEZ ELIAS</v>
          </cell>
          <cell r="L2387" t="str">
            <v>APROBADO</v>
          </cell>
          <cell r="P2387" t="str">
            <v>USD</v>
          </cell>
        </row>
        <row r="2388">
          <cell r="A2388">
            <v>1608838</v>
          </cell>
          <cell r="B2388">
            <v>1442</v>
          </cell>
          <cell r="C2388" t="str">
            <v>DIA</v>
          </cell>
          <cell r="D2388">
            <v>38862</v>
          </cell>
          <cell r="E2388">
            <v>2006</v>
          </cell>
          <cell r="F2388">
            <v>5</v>
          </cell>
          <cell r="G2388" t="str">
            <v>DOE RUN PERU S.R.L. EN LIQUIDACION EN MARCHA</v>
          </cell>
          <cell r="I2388" t="str">
            <v>CHOCCEC PUNCOJASHA</v>
          </cell>
          <cell r="J2388" t="str">
            <v>*090509&lt;br&gt;HUANCAVELICA-CHURCAMPA-SAN PEDRO DE CORIS</v>
          </cell>
          <cell r="K2388" t="str">
            <v>*49&lt;br&gt;RETAMOZO PLACIDO</v>
          </cell>
          <cell r="L2388" t="str">
            <v>ABANDONO&lt;br/&gt;NOTIFICADO A LA EMPRESA</v>
          </cell>
          <cell r="P2388" t="str">
            <v>USD</v>
          </cell>
        </row>
        <row r="2389">
          <cell r="A2389">
            <v>1656693</v>
          </cell>
          <cell r="B2389">
            <v>1560</v>
          </cell>
          <cell r="C2389" t="str">
            <v>DIA</v>
          </cell>
          <cell r="D2389">
            <v>39065</v>
          </cell>
          <cell r="E2389">
            <v>2006</v>
          </cell>
          <cell r="F2389">
            <v>12</v>
          </cell>
          <cell r="G2389" t="str">
            <v>DOE RUN PERU S.R.L. EN LIQUIDACION EN MARCHA</v>
          </cell>
          <cell r="H2389" t="str">
            <v>CHOCCEC PUNCOJASHA</v>
          </cell>
          <cell r="I2389" t="str">
            <v>CHOCCEC PUNCOJASHA</v>
          </cell>
          <cell r="J2389" t="str">
            <v>*090509&lt;br&gt;HUANCAVELICA-CHURCAMPA-SAN PEDRO DE CORIS</v>
          </cell>
          <cell r="K2389" t="str">
            <v>*41&lt;br&gt;GUTIERREZ DANI</v>
          </cell>
          <cell r="L2389" t="str">
            <v>APROBADO&lt;br/&gt;NOTIFICADO A LA EMPRESA</v>
          </cell>
          <cell r="P2389" t="str">
            <v>USD</v>
          </cell>
        </row>
        <row r="2390">
          <cell r="A2390">
            <v>1700474</v>
          </cell>
          <cell r="B2390">
            <v>1663</v>
          </cell>
          <cell r="C2390" t="str">
            <v>DIA</v>
          </cell>
          <cell r="D2390">
            <v>39265</v>
          </cell>
          <cell r="E2390">
            <v>2007</v>
          </cell>
          <cell r="F2390">
            <v>7</v>
          </cell>
          <cell r="G2390" t="str">
            <v>DOE RUN PERU S.R.L. EN LIQUIDACION EN MARCHA</v>
          </cell>
          <cell r="H2390" t="str">
            <v>PUKATORO</v>
          </cell>
          <cell r="I2390" t="str">
            <v>PUKATORO</v>
          </cell>
          <cell r="J2390" t="str">
            <v>*050402&lt;br&gt;AYACUCHO-HUANTA-AYAHUANCO</v>
          </cell>
          <cell r="K2390" t="str">
            <v>*8&lt;br&gt;BREÑA TORRES GRACIELA</v>
          </cell>
          <cell r="L2390" t="str">
            <v>APROBADO&lt;br/&gt;NOTIFICADO A LA EMPRESA</v>
          </cell>
          <cell r="P2390" t="str">
            <v>USD</v>
          </cell>
        </row>
        <row r="2391">
          <cell r="A2391">
            <v>1704409</v>
          </cell>
          <cell r="B2391">
            <v>1672</v>
          </cell>
          <cell r="C2391" t="str">
            <v>DIA</v>
          </cell>
          <cell r="D2391">
            <v>39272</v>
          </cell>
          <cell r="E2391">
            <v>2007</v>
          </cell>
          <cell r="F2391">
            <v>7</v>
          </cell>
          <cell r="G2391" t="str">
            <v>DOE RUN PERU S.R.L. EN LIQUIDACION EN MARCHA</v>
          </cell>
          <cell r="H2391" t="str">
            <v>CHOCCEC PUNCOJASHA</v>
          </cell>
          <cell r="I2391" t="str">
            <v>CHOCCEC PUNCOJASHA (MODIFICACION)</v>
          </cell>
          <cell r="J2391" t="str">
            <v>*090509&lt;br&gt;HUANCAVELICA-CHURCAMPA-SAN PEDRO DE CORIS</v>
          </cell>
          <cell r="K2391" t="str">
            <v>*8&lt;br&gt;BREÑA TORRES GRACIELA</v>
          </cell>
          <cell r="L2391" t="str">
            <v>APROBADO&lt;br/&gt;NOTIFICADO A LA EMPRESA</v>
          </cell>
          <cell r="P2391" t="str">
            <v>USD</v>
          </cell>
        </row>
        <row r="2392">
          <cell r="A2392">
            <v>1713743</v>
          </cell>
          <cell r="B2392">
            <v>1689</v>
          </cell>
          <cell r="C2392" t="str">
            <v>DIA</v>
          </cell>
          <cell r="D2392">
            <v>39309</v>
          </cell>
          <cell r="E2392">
            <v>2007</v>
          </cell>
          <cell r="F2392">
            <v>8</v>
          </cell>
          <cell r="G2392" t="str">
            <v>DOE RUN PERU S.R.L. EN LIQUIDACION EN MARCHA</v>
          </cell>
          <cell r="H2392" t="str">
            <v>PUKATORO</v>
          </cell>
          <cell r="I2392" t="str">
            <v>PUKATORO (MODIFICACION)</v>
          </cell>
          <cell r="J2392" t="str">
            <v>*050402&lt;br&gt;AYACUCHO-HUANTA-AYAHUANCO</v>
          </cell>
          <cell r="K2392" t="str">
            <v>*8&lt;br&gt;BREÑA TORRES GRACIELA</v>
          </cell>
          <cell r="L2392" t="str">
            <v>APROBADO&lt;br/&gt;NOTIFICADO A LA EMPRESA</v>
          </cell>
          <cell r="P2392" t="str">
            <v>USD</v>
          </cell>
        </row>
        <row r="2393">
          <cell r="A2393">
            <v>1723611</v>
          </cell>
          <cell r="B2393">
            <v>1719</v>
          </cell>
          <cell r="C2393" t="str">
            <v>DIA</v>
          </cell>
          <cell r="D2393">
            <v>39353</v>
          </cell>
          <cell r="E2393">
            <v>2007</v>
          </cell>
          <cell r="F2393">
            <v>9</v>
          </cell>
          <cell r="G2393" t="str">
            <v>DOE RUN PERU S.R.L. EN LIQUIDACION EN MARCHA</v>
          </cell>
          <cell r="I2393" t="str">
            <v>PUKATORO (SEGUNDA MODIFICACION)</v>
          </cell>
          <cell r="J2393" t="str">
            <v>*050402&lt;br&gt;AYACUCHO-HUANTA-AYAHUANCO</v>
          </cell>
          <cell r="K2393" t="str">
            <v>*8&lt;br&gt;BREÑA TORRES GRACIELA</v>
          </cell>
          <cell r="L2393" t="str">
            <v>APROBADO&lt;br/&gt;NOTIFICADO A LA EMPRESA</v>
          </cell>
          <cell r="P2393" t="str">
            <v>USD</v>
          </cell>
        </row>
        <row r="2394">
          <cell r="A2394">
            <v>1736947</v>
          </cell>
          <cell r="B2394">
            <v>1753</v>
          </cell>
          <cell r="C2394" t="str">
            <v>DIA</v>
          </cell>
          <cell r="D2394">
            <v>39406</v>
          </cell>
          <cell r="E2394">
            <v>2007</v>
          </cell>
          <cell r="F2394">
            <v>11</v>
          </cell>
          <cell r="G2394" t="str">
            <v>DOE RUN PERU S.R.L. EN LIQUIDACION EN MARCHA</v>
          </cell>
          <cell r="I2394" t="str">
            <v>PUKATORO (TERCERA MODIFICACION)</v>
          </cell>
          <cell r="J2394" t="str">
            <v>*050402&lt;br&gt;AYACUCHO-HUANTA-AYAHUANCO</v>
          </cell>
          <cell r="K2394" t="str">
            <v>*8&lt;br&gt;BREÑA TORRES GRACIELA</v>
          </cell>
          <cell r="L2394" t="str">
            <v>APROBADO&lt;br/&gt;NOTIFICADO A LA EMPRESA</v>
          </cell>
          <cell r="P2394" t="str">
            <v>USD</v>
          </cell>
        </row>
        <row r="2395">
          <cell r="A2395">
            <v>1746360</v>
          </cell>
          <cell r="B2395">
            <v>1789</v>
          </cell>
          <cell r="C2395" t="str">
            <v>DIA</v>
          </cell>
          <cell r="D2395">
            <v>39445</v>
          </cell>
          <cell r="E2395">
            <v>2007</v>
          </cell>
          <cell r="F2395">
            <v>12</v>
          </cell>
          <cell r="G2395" t="str">
            <v>DOE RUN PERU S.R.L. EN LIQUIDACION EN MARCHA</v>
          </cell>
          <cell r="I2395" t="str">
            <v>PUKATORO (CUARTA MODIFICACION)</v>
          </cell>
          <cell r="J2395" t="str">
            <v>*050402&lt;br&gt;AYACUCHO-HUANTA-AYAHUANCO</v>
          </cell>
          <cell r="K2395" t="str">
            <v>*8&lt;br&gt;BREÑA TORRES GRACIELA</v>
          </cell>
          <cell r="L2395" t="str">
            <v>APROBADO&lt;br/&gt;NOTIFICADO A LA EMPRESA</v>
          </cell>
          <cell r="P2395" t="str">
            <v>USD</v>
          </cell>
        </row>
        <row r="2396">
          <cell r="A2396">
            <v>1763433</v>
          </cell>
          <cell r="B2396">
            <v>1843</v>
          </cell>
          <cell r="C2396" t="str">
            <v>DIA</v>
          </cell>
          <cell r="D2396">
            <v>39510</v>
          </cell>
          <cell r="E2396">
            <v>2008</v>
          </cell>
          <cell r="F2396">
            <v>3</v>
          </cell>
          <cell r="G2396" t="str">
            <v>DOE RUN PERU S.R.L. EN LIQUIDACION EN MARCHA</v>
          </cell>
          <cell r="H2396" t="str">
            <v>CHESTOKOVA</v>
          </cell>
          <cell r="I2396" t="str">
            <v>CHESTOKOVA</v>
          </cell>
          <cell r="J2396" t="str">
            <v>*120804&lt;br&gt;JUNIN-YAULI-MARCAPOMACOCHA</v>
          </cell>
          <cell r="K2396" t="str">
            <v>*8&lt;br&gt;BREÑA TORRES GRACIELA</v>
          </cell>
          <cell r="L2396" t="str">
            <v>APROBADO&lt;br/&gt;NOTIFICADO A LA EMPRESA</v>
          </cell>
          <cell r="P2396" t="str">
            <v>USD</v>
          </cell>
        </row>
        <row r="2397">
          <cell r="A2397">
            <v>1832559</v>
          </cell>
          <cell r="B2397">
            <v>1970</v>
          </cell>
          <cell r="C2397" t="str">
            <v>DIA</v>
          </cell>
          <cell r="D2397">
            <v>39750</v>
          </cell>
          <cell r="E2397">
            <v>2008</v>
          </cell>
          <cell r="F2397">
            <v>10</v>
          </cell>
          <cell r="G2397" t="str">
            <v>DOE RUN PERU S.R.L. EN LIQUIDACION EN MARCHA</v>
          </cell>
          <cell r="H2397" t="str">
            <v>PUKATORO</v>
          </cell>
          <cell r="I2397" t="str">
            <v>PUKATORO (QUINTA MODIFICACION)</v>
          </cell>
          <cell r="J2397" t="str">
            <v>*050402&lt;br&gt;AYACUCHO-HUANTA-AYAHUANCO</v>
          </cell>
          <cell r="K2397" t="str">
            <v>*8&lt;br&gt;BREÑA TORRES GRACIELA</v>
          </cell>
          <cell r="L2397" t="str">
            <v>NO PRESENTADO&lt;br/&gt;NOTIFICADO A LA EMPRESA</v>
          </cell>
          <cell r="P2397" t="str">
            <v>USD</v>
          </cell>
        </row>
        <row r="2398">
          <cell r="A2398">
            <v>2442929</v>
          </cell>
          <cell r="B2398">
            <v>5357</v>
          </cell>
          <cell r="C2398" t="str">
            <v>DIA</v>
          </cell>
          <cell r="D2398">
            <v>41939</v>
          </cell>
          <cell r="E2398">
            <v>2014</v>
          </cell>
          <cell r="F2398">
            <v>10</v>
          </cell>
          <cell r="G2398" t="str">
            <v>DOE RUN PERU S.R.L. EN LIQUIDACION EN MARCHA</v>
          </cell>
          <cell r="H2398" t="str">
            <v>COBRIZA</v>
          </cell>
          <cell r="I2398" t="str">
            <v>PROYECTO DE EXPLORACIÓN MINERA JAMPATO</v>
          </cell>
          <cell r="J2398" t="str">
            <v>*090510&lt;br&gt;HUANCAVELICA-CHURCAMPA-PACHAMARCA</v>
          </cell>
          <cell r="K2398" t="str">
            <v>*8&lt;br&gt;BREÑA TORRES GRACIELA,*341&lt;br&gt;INFANTE QUISPE, CESAR ANIBAL,*279&lt;br&gt;CRUZ LEDESMA, DEISY,*179&lt;br&gt;ZEGARRA ANCAJIMA, ANA SOFIA</v>
          </cell>
          <cell r="L2398" t="str">
            <v>APROBADO&lt;br/&gt;NOTIFICADO A LA EMPRESA</v>
          </cell>
          <cell r="O2398">
            <v>1000000</v>
          </cell>
          <cell r="P2398" t="str">
            <v>USD</v>
          </cell>
        </row>
        <row r="2399">
          <cell r="A2399">
            <v>2399461</v>
          </cell>
          <cell r="B2399">
            <v>3175</v>
          </cell>
          <cell r="C2399" t="str">
            <v>ITS</v>
          </cell>
          <cell r="D2399">
            <v>41800</v>
          </cell>
          <cell r="E2399">
            <v>2014</v>
          </cell>
          <cell r="F2399">
            <v>6</v>
          </cell>
          <cell r="G2399" t="str">
            <v>DOE RUN PERU S.R.L. EN LIQUIDACION EN MARCHA</v>
          </cell>
          <cell r="H2399" t="str">
            <v>COBRIZA</v>
          </cell>
          <cell r="I2399" t="str">
            <v>Molino de Cu y Ag</v>
          </cell>
          <cell r="J2399" t="str">
            <v>*090509&lt;br&gt;HUANCAVELICA-CHURCAMPA-SAN PEDRO DE CORIS</v>
          </cell>
          <cell r="K2399" t="str">
            <v>*25&lt;br&gt;PRADO VELASQUEZ ALFONSO,*284&lt;br&gt;LINARES ALVARADO, JOSE LUIS,*256&lt;br&gt;DEL SOLAR PALOMINO, PABEL,*217&lt;br&gt;CASTELO MAMANCHURA GUSTAVO JAVIER,*190&lt;br&gt;TIPULA MAMANI, RICHARD</v>
          </cell>
          <cell r="L2399" t="str">
            <v>CONFORME&lt;br/&gt;NOTIFICADO A LA EMPRESA</v>
          </cell>
          <cell r="M2399" t="str">
            <v>ResDirec-0333-2014/MEM-DGAAM</v>
          </cell>
          <cell r="N2399" t="str">
            <v>03/07/2014</v>
          </cell>
          <cell r="O2399">
            <v>200000</v>
          </cell>
        </row>
        <row r="2400">
          <cell r="A2400">
            <v>1292487</v>
          </cell>
          <cell r="B2400">
            <v>4499</v>
          </cell>
          <cell r="C2400" t="str">
            <v>EIA</v>
          </cell>
          <cell r="D2400">
            <v>36762</v>
          </cell>
          <cell r="E2400">
            <v>2000</v>
          </cell>
          <cell r="F2400">
            <v>8</v>
          </cell>
          <cell r="G2400" t="str">
            <v>DOE RUN PERU S.R.L. EN LIQUIDACION EN MARCHA</v>
          </cell>
          <cell r="H2400" t="str">
            <v>COMPLEJO METALURGICO LA OROYA REF. 1-2</v>
          </cell>
          <cell r="I2400" t="str">
            <v>DEPOSITO DE TRIOXIDO DE ARSENICO-VADO</v>
          </cell>
          <cell r="J2400" t="str">
            <v>*120801&lt;br&gt;JUNIN-YAULI-LA OROYA</v>
          </cell>
          <cell r="K2400" t="str">
            <v>*53&lt;br&gt;SANCHEZ LUIS</v>
          </cell>
          <cell r="L2400" t="str">
            <v>APROBADO</v>
          </cell>
          <cell r="P2400" t="str">
            <v>USD</v>
          </cell>
        </row>
        <row r="2401">
          <cell r="A2401">
            <v>1348546</v>
          </cell>
          <cell r="B2401">
            <v>4554</v>
          </cell>
          <cell r="C2401" t="str">
            <v>EIA</v>
          </cell>
          <cell r="D2401">
            <v>37266</v>
          </cell>
          <cell r="E2401">
            <v>2002</v>
          </cell>
          <cell r="F2401">
            <v>1</v>
          </cell>
          <cell r="G2401" t="str">
            <v>DOE RUN PERU S.R.L. EN LIQUIDACION EN MARCHA</v>
          </cell>
          <cell r="H2401" t="str">
            <v>COMPLEJO METALURGICO LA OROYA REF. 1-2</v>
          </cell>
          <cell r="I2401" t="str">
            <v>RELLENO SANITARIO DE COCHABAMBA</v>
          </cell>
          <cell r="J2401" t="str">
            <v>*120801&lt;br&gt;JUNIN-YAULI-LA OROYA</v>
          </cell>
          <cell r="K2401" t="str">
            <v>*29&lt;br&gt;ARCHIVO</v>
          </cell>
          <cell r="L2401" t="str">
            <v>APROBADO</v>
          </cell>
          <cell r="P2401" t="str">
            <v>USD</v>
          </cell>
        </row>
        <row r="2402">
          <cell r="A2402">
            <v>1555181</v>
          </cell>
          <cell r="B2402">
            <v>4686</v>
          </cell>
          <cell r="C2402" t="str">
            <v>EIA</v>
          </cell>
          <cell r="D2402">
            <v>38588</v>
          </cell>
          <cell r="E2402">
            <v>2005</v>
          </cell>
          <cell r="F2402">
            <v>8</v>
          </cell>
          <cell r="G2402" t="str">
            <v>DOE RUN PERU S.R.L. EN LIQUIDACION EN MARCHA</v>
          </cell>
          <cell r="H2402" t="str">
            <v>COMPLEJO METALURGICO LA OROYA REF. 1-2</v>
          </cell>
          <cell r="I2402" t="str">
            <v>PLANTA DE TRATAMIENTO DE AGUAS RESIDUALES DOMESTICAS DE CHULEC</v>
          </cell>
          <cell r="J2402" t="str">
            <v>*120801&lt;br&gt;JUNIN-YAULI-LA OROYA</v>
          </cell>
          <cell r="K2402" t="str">
            <v>*43&lt;br&gt;LEON ALDO</v>
          </cell>
          <cell r="L2402" t="str">
            <v>NO PRESENTADO&lt;br/&gt;NOTIFICADO A LA EMPRESA</v>
          </cell>
          <cell r="P2402" t="str">
            <v>USD</v>
          </cell>
        </row>
        <row r="2403">
          <cell r="A2403">
            <v>1566285</v>
          </cell>
          <cell r="B2403">
            <v>4701</v>
          </cell>
          <cell r="C2403" t="str">
            <v>EIA</v>
          </cell>
          <cell r="D2403">
            <v>38642</v>
          </cell>
          <cell r="E2403">
            <v>2005</v>
          </cell>
          <cell r="F2403">
            <v>10</v>
          </cell>
          <cell r="G2403" t="str">
            <v>DOE RUN PERU S.R.L. EN LIQUIDACION EN MARCHA</v>
          </cell>
          <cell r="H2403" t="str">
            <v>COMPLEJO METALURGICO LA OROYA REF. 1-2</v>
          </cell>
          <cell r="I2403" t="str">
            <v>PLANTAS DE TRATAMIENTO DE AGUA RESIDUAL DOMESTICA</v>
          </cell>
          <cell r="J2403" t="str">
            <v>*120801&lt;br&gt;JUNIN-YAULI-LA OROYA</v>
          </cell>
          <cell r="K2403" t="str">
            <v>*43&lt;br&gt;LEON ALDO</v>
          </cell>
          <cell r="L2403" t="str">
            <v>APROBADO</v>
          </cell>
          <cell r="P2403" t="str">
            <v>USD</v>
          </cell>
        </row>
        <row r="2404">
          <cell r="A2404">
            <v>1729398</v>
          </cell>
          <cell r="B2404">
            <v>4822</v>
          </cell>
          <cell r="C2404" t="str">
            <v>EIA</v>
          </cell>
          <cell r="D2404">
            <v>39377</v>
          </cell>
          <cell r="E2404">
            <v>2007</v>
          </cell>
          <cell r="F2404">
            <v>10</v>
          </cell>
          <cell r="G2404" t="str">
            <v>DOE RUN PERU S.R.L. EN LIQUIDACION EN MARCHA</v>
          </cell>
          <cell r="H2404" t="str">
            <v>COBRIZA</v>
          </cell>
          <cell r="I2404" t="str">
            <v>MODIFICACION PROGRAMA DE MONITOREO</v>
          </cell>
          <cell r="J2404" t="str">
            <v>*090509&lt;br&gt;HUANCAVELICA-CHURCAMPA-SAN PEDRO DE CORIS</v>
          </cell>
          <cell r="L2404" t="str">
            <v>DESISTIDO&lt;br/&gt;NOTIFICADO A LA EMPRESA</v>
          </cell>
          <cell r="P2404" t="str">
            <v>USD</v>
          </cell>
        </row>
        <row r="2405">
          <cell r="A2405">
            <v>1838703</v>
          </cell>
          <cell r="B2405">
            <v>4899</v>
          </cell>
          <cell r="C2405" t="str">
            <v>EIA</v>
          </cell>
          <cell r="D2405">
            <v>39771</v>
          </cell>
          <cell r="E2405">
            <v>2008</v>
          </cell>
          <cell r="F2405">
            <v>11</v>
          </cell>
          <cell r="G2405" t="str">
            <v>DOE RUN PERU S.R.L. EN LIQUIDACION EN MARCHA</v>
          </cell>
          <cell r="H2405" t="str">
            <v>COMPLEJO METALURGICO LA OROYA (AIRE)</v>
          </cell>
          <cell r="I2405" t="str">
            <v>MODIFICACION DE PROGRAMA DE MONITOREO DE CALIDAD DE AIRE</v>
          </cell>
          <cell r="J2405" t="str">
            <v>*120801&lt;br&gt;JUNIN-YAULI-LA OROYA</v>
          </cell>
          <cell r="K2405" t="str">
            <v>*4&lt;br&gt;AQUINO ESPINOZA PAVEL</v>
          </cell>
          <cell r="L2405" t="str">
            <v>IMPROCEDENTE&lt;br/&gt;NOTIFICADO A LA EMPRESA</v>
          </cell>
          <cell r="P2405" t="str">
            <v>USD</v>
          </cell>
        </row>
        <row r="2406">
          <cell r="A2406">
            <v>1869935</v>
          </cell>
          <cell r="B2406">
            <v>4925</v>
          </cell>
          <cell r="C2406" t="str">
            <v>EIA</v>
          </cell>
          <cell r="D2406">
            <v>39892</v>
          </cell>
          <cell r="E2406">
            <v>2009</v>
          </cell>
          <cell r="F2406">
            <v>3</v>
          </cell>
          <cell r="G2406" t="str">
            <v>DOE RUN PERU S.R.L. EN LIQUIDACION EN MARCHA</v>
          </cell>
          <cell r="H2406" t="str">
            <v>COMPLEJO METALURGICO LA OROYA REF. 1-2</v>
          </cell>
          <cell r="I2406" t="str">
            <v>MODIFICACION DE PROGRAMA DE MONITOREO</v>
          </cell>
          <cell r="J2406" t="str">
            <v>*120808&lt;br&gt;JUNIN-YAULI-SANTA ROSA DE SACCO</v>
          </cell>
          <cell r="L2406" t="str">
            <v>DESISTIDO&lt;br/&gt;NOTIFICADO A LA EMPRESA</v>
          </cell>
          <cell r="P2406" t="str">
            <v>USD</v>
          </cell>
        </row>
        <row r="2407">
          <cell r="A2407">
            <v>2061868</v>
          </cell>
          <cell r="B2407">
            <v>5066</v>
          </cell>
          <cell r="C2407" t="str">
            <v>EIA</v>
          </cell>
          <cell r="D2407">
            <v>40564</v>
          </cell>
          <cell r="E2407">
            <v>2011</v>
          </cell>
          <cell r="F2407">
            <v>1</v>
          </cell>
          <cell r="G2407" t="str">
            <v>DOE RUN PERU S.R.L. EN LIQUIDACION EN MARCHA</v>
          </cell>
          <cell r="H2407" t="str">
            <v>COBRIZA</v>
          </cell>
          <cell r="I2407" t="str">
            <v>DEPOSITO DE RELAVES AREA ESPESADOR Y ZONA TUNEL, TUNEL DE ACCESO A CHACAPAMPA</v>
          </cell>
          <cell r="J2407" t="str">
            <v>*090509&lt;br&gt;HUANCAVELICA-CHURCAMPA-SAN PEDRO DE CORIS</v>
          </cell>
          <cell r="K2407" t="str">
            <v>*39&lt;br&gt;ESPINOZA ARIAS REBECA</v>
          </cell>
          <cell r="L2407" t="str">
            <v>IMPROCEDENTE&lt;br/&gt;NOTIFICADO A LA EMPRESA</v>
          </cell>
          <cell r="P2407" t="str">
            <v>USD</v>
          </cell>
        </row>
        <row r="2408">
          <cell r="A2408">
            <v>2147786</v>
          </cell>
          <cell r="B2408">
            <v>5140</v>
          </cell>
          <cell r="C2408" t="str">
            <v>EIA</v>
          </cell>
          <cell r="D2408">
            <v>40879</v>
          </cell>
          <cell r="E2408">
            <v>2011</v>
          </cell>
          <cell r="F2408">
            <v>12</v>
          </cell>
          <cell r="G2408" t="str">
            <v>DOE RUN PERU S.R.L. EN LIQUIDACION EN MARCHA</v>
          </cell>
          <cell r="H2408" t="str">
            <v>COBRIZA</v>
          </cell>
          <cell r="I2408" t="str">
            <v>DEPOSITO DE RELAVES CHACAPAMPA</v>
          </cell>
          <cell r="J2408" t="str">
            <v>*090509&lt;br&gt;HUANCAVELICA-CHURCAMPA-SAN PEDRO DE CORIS</v>
          </cell>
          <cell r="L2408" t="str">
            <v>APROBADO&lt;br/&gt;NOTIFICADO A LA EMPRESA</v>
          </cell>
          <cell r="P2408" t="str">
            <v>USD</v>
          </cell>
        </row>
        <row r="2409">
          <cell r="A2409">
            <v>2225788</v>
          </cell>
          <cell r="B2409">
            <v>5226</v>
          </cell>
          <cell r="C2409" t="str">
            <v>EIA</v>
          </cell>
          <cell r="D2409">
            <v>41155</v>
          </cell>
          <cell r="E2409">
            <v>2012</v>
          </cell>
          <cell r="F2409">
            <v>9</v>
          </cell>
          <cell r="G2409" t="str">
            <v>DOE RUN PERU S.R.L. EN LIQUIDACION EN MARCHA</v>
          </cell>
          <cell r="H2409" t="str">
            <v>COBRIZA</v>
          </cell>
          <cell r="I2409" t="str">
            <v>PLAN INTEGRAL COBRIZA MODIFICACION DE ESTUDIO AMBIENTAL</v>
          </cell>
          <cell r="J2409" t="str">
            <v>*090509&lt;br&gt;HUANCAVELICA-CHURCAMPA-SAN PEDRO DE CORIS</v>
          </cell>
          <cell r="L2409" t="str">
            <v>EVALUACIÓN</v>
          </cell>
          <cell r="P2409" t="str">
            <v>USD</v>
          </cell>
        </row>
        <row r="2410">
          <cell r="A2410">
            <v>2225795</v>
          </cell>
          <cell r="B2410">
            <v>5231</v>
          </cell>
          <cell r="C2410" t="str">
            <v>EIA</v>
          </cell>
          <cell r="D2410">
            <v>41155</v>
          </cell>
          <cell r="E2410">
            <v>2012</v>
          </cell>
          <cell r="F2410">
            <v>9</v>
          </cell>
          <cell r="G2410" t="str">
            <v>DOE RUN PERU S.R.L. EN LIQUIDACION EN MARCHA</v>
          </cell>
          <cell r="H2410" t="str">
            <v>COMPLEJO METALURGICO LA OROYA REF. 1-2</v>
          </cell>
          <cell r="I2410" t="str">
            <v>PLAN INTEGRAL COMPLEJO MODIFICACION ESTUDIO AMBIENTAL COMPLEJO LA OROYA</v>
          </cell>
          <cell r="J2410" t="str">
            <v>*120801&lt;br&gt;JUNIN-YAULI-LA OROYA</v>
          </cell>
          <cell r="L2410" t="str">
            <v>EVALUACIÓN</v>
          </cell>
          <cell r="P2410" t="str">
            <v>USD</v>
          </cell>
        </row>
        <row r="2411">
          <cell r="A2411">
            <v>2420369</v>
          </cell>
          <cell r="B2411">
            <v>5333</v>
          </cell>
          <cell r="C2411" t="str">
            <v>ITS</v>
          </cell>
          <cell r="D2411">
            <v>41855</v>
          </cell>
          <cell r="E2411">
            <v>2014</v>
          </cell>
          <cell r="F2411">
            <v>8</v>
          </cell>
          <cell r="G2411" t="str">
            <v>DOE RUN PERU S.R.L. EN LIQUIDACION EN MARCHA</v>
          </cell>
          <cell r="H2411" t="str">
            <v>COBRIZA</v>
          </cell>
          <cell r="I2411" t="str">
            <v>MODIFICACI¿ DE LA CONFORMACI¿ DEL DEP¿ITO DE RELAVES CHACAPAMPA, MODIFICACI¿ DEL DEP¿ITO DE MATERIAL EST¿IL, Y AMPLIACI¿ DEL DESHUMEDECEDOR NORTE</v>
          </cell>
          <cell r="J2411" t="str">
            <v>*090509&lt;br&gt;HUANCAVELICA-CHURCAMPA-SAN PEDRO DE CORIS</v>
          </cell>
          <cell r="K2411" t="str">
            <v>*25&lt;br&gt;PRADO VELASQUEZ ALFONSO,*301&lt;br&gt;DIAZ ALVAREZ, CHRISTIAN ENRIQUE,*288&lt;br&gt;RUESTA RUIZ, PEDRO,*284&lt;br&gt;LINARES ALVARADO, JOSE LUIS,*256&lt;br&gt;DEL SOLAR PALOMINO, PABEL,*227&lt;br&gt;BUSTAMANTE BECERRA JOSE LUIS,*190&lt;br&gt;TIPULA MAMANI, RICHARD</v>
          </cell>
          <cell r="L2411" t="str">
            <v>DESISTIDO&lt;br/&gt;NOTIFICADO A LA EMPRESA</v>
          </cell>
          <cell r="M2411" t="str">
            <v>ResDirec-0376-2014/MEM-DGAAM, ResDirec-0426-2014/MEM-DGAAM</v>
          </cell>
          <cell r="N2411" t="str">
            <v>19/08/2014, 22/07/2014</v>
          </cell>
          <cell r="O2411">
            <v>2400000</v>
          </cell>
        </row>
        <row r="2412">
          <cell r="A2412">
            <v>2427270</v>
          </cell>
          <cell r="B2412">
            <v>5351</v>
          </cell>
          <cell r="C2412" t="str">
            <v>ITS</v>
          </cell>
          <cell r="D2412">
            <v>41880</v>
          </cell>
          <cell r="E2412">
            <v>2014</v>
          </cell>
          <cell r="F2412">
            <v>8</v>
          </cell>
          <cell r="G2412" t="str">
            <v>DOE RUN PERU S.R.L. EN LIQUIDACION EN MARCHA</v>
          </cell>
          <cell r="H2412" t="str">
            <v>COBRIZA</v>
          </cell>
          <cell r="I2412" t="str">
            <v>Modificacion de conformaci{on de relavera Chacapampa, Ampliacion de Deshumedecedor Norte y Ampliacion de deposito de material esteril</v>
          </cell>
          <cell r="J2412" t="str">
            <v>*090509&lt;br&gt;HUANCAVELICA-CHURCAMPA-SAN PEDRO DE CORIS</v>
          </cell>
          <cell r="K2412" t="str">
            <v>*25&lt;br&gt;PRADO VELASQUEZ ALFONSO,*301&lt;br&gt;DIAZ ALVAREZ, CHRISTIAN ENRIQUE,*288&lt;br&gt;RUESTA RUIZ, PEDRO,*284&lt;br&gt;LINARES ALVARADO, JOSE LUIS,*256&lt;br&gt;DEL SOLAR PALOMINO, PABEL,*227&lt;br&gt;BUSTAMANTE BECERRA JOSE LUIS,*190&lt;br&gt;TIPULA MAMANI, RICHARD</v>
          </cell>
          <cell r="L2412" t="str">
            <v>CONFORME&lt;br/&gt;NOTIFICADO A LA EMPRESA</v>
          </cell>
          <cell r="M2412" t="str">
            <v>ResDirec-0464-2014/MEM-DGAAM</v>
          </cell>
          <cell r="N2412" t="str">
            <v>11/09/2014</v>
          </cell>
          <cell r="O2412">
            <v>200000</v>
          </cell>
        </row>
        <row r="2413">
          <cell r="A2413">
            <v>1762588</v>
          </cell>
          <cell r="B2413">
            <v>6381</v>
          </cell>
          <cell r="C2413" t="str">
            <v>PC</v>
          </cell>
          <cell r="D2413">
            <v>39506</v>
          </cell>
          <cell r="E2413">
            <v>2008</v>
          </cell>
          <cell r="F2413">
            <v>2</v>
          </cell>
          <cell r="G2413" t="str">
            <v>DOE RUN PERU S.R.L. EN LIQUIDACION EN MARCHA</v>
          </cell>
          <cell r="H2413" t="str">
            <v>COBRIZA</v>
          </cell>
          <cell r="I2413" t="str">
            <v>PLAN DE CIERRE UNIDAD COBRIZA</v>
          </cell>
          <cell r="J2413" t="str">
            <v>*090509&lt;br&gt;HUANCAVELICA-CHURCAMPA-SAN PEDRO DE CORIS</v>
          </cell>
          <cell r="K2413" t="str">
            <v>*13&lt;br&gt;DOLORES CAMONES SANTIAGO</v>
          </cell>
          <cell r="L2413" t="str">
            <v>NO PRESENTADO&lt;br/&gt;NOTIFICADO A LA EMPRESA</v>
          </cell>
          <cell r="P2413" t="str">
            <v>USD</v>
          </cell>
        </row>
        <row r="2414">
          <cell r="A2414">
            <v>1765128</v>
          </cell>
          <cell r="B2414">
            <v>6382</v>
          </cell>
          <cell r="C2414" t="str">
            <v>PC</v>
          </cell>
          <cell r="D2414">
            <v>39514</v>
          </cell>
          <cell r="E2414">
            <v>2008</v>
          </cell>
          <cell r="F2414">
            <v>3</v>
          </cell>
          <cell r="G2414" t="str">
            <v>DOE RUN PERU S.R.L. EN LIQUIDACION EN MARCHA</v>
          </cell>
          <cell r="H2414" t="str">
            <v>COMPLEJO METALURGICO LA OROYA REF. 1-2</v>
          </cell>
          <cell r="I2414" t="str">
            <v>PLAN DE CIERRE A NIVEL DE FACTIBILIDAD COMPLEJO METALURGICO OROYA</v>
          </cell>
          <cell r="J2414" t="str">
            <v>*120801&lt;br&gt;JUNIN-YAULI-LA OROYA</v>
          </cell>
          <cell r="K2414" t="str">
            <v>*77&lt;br&gt;ALVARADO HUAMAN CIRO</v>
          </cell>
          <cell r="L2414" t="str">
            <v>CONCLUIDO&lt;br/&gt;NOTIFICADO A LA EMPRESA</v>
          </cell>
          <cell r="M2414" t="str">
            <v>ResDirec-0362-2016/MEM-DGAAM</v>
          </cell>
          <cell r="N2414" t="str">
            <v>16/12/2016</v>
          </cell>
          <cell r="P2414" t="str">
            <v>USD</v>
          </cell>
        </row>
        <row r="2415">
          <cell r="A2415">
            <v>2645241</v>
          </cell>
          <cell r="B2415">
            <v>6389</v>
          </cell>
          <cell r="C2415" t="str">
            <v>ITS</v>
          </cell>
          <cell r="D2415">
            <v>42647</v>
          </cell>
          <cell r="E2415">
            <v>2016</v>
          </cell>
          <cell r="F2415">
            <v>10</v>
          </cell>
          <cell r="G2415" t="str">
            <v>DOE RUN PERU S.R.L. EN LIQUIDACION EN MARCHA</v>
          </cell>
          <cell r="H2415" t="str">
            <v>COBRIZA</v>
          </cell>
          <cell r="I2415" t="str">
            <v>Habilitación del Portal de Bocamina Nivel 50 para el traslado de relaves a interior mina considerado en el PAMA de la UM Cobriza</v>
          </cell>
          <cell r="J2415" t="str">
            <v>*090509&lt;br&gt;HUANCAVELICA-CHURCAMPA-SAN PEDRO DE CORIS</v>
          </cell>
          <cell r="K2415" t="str">
            <v>*25&lt;br&gt;PRADO VELASQUEZ ALFONSO,*346&lt;br&gt;TIPULA MAMANI, RICHARD JOHNSON,*342&lt;br&gt;VARGAS MARTINEZ, YOSLY VIRGINIA,*284&lt;br&gt;LINARES ALVARADO, JOSE LUIS</v>
          </cell>
          <cell r="L2415" t="str">
            <v>DESISTIDO&lt;br/&gt;NOTIFICADO A LA EMPRESA</v>
          </cell>
          <cell r="M2415" t="str">
            <v>ResDirec-0319-2016/MEM-DGAAM</v>
          </cell>
          <cell r="N2415" t="str">
            <v>08/11/2016</v>
          </cell>
          <cell r="O2415">
            <v>1260000</v>
          </cell>
        </row>
        <row r="2416">
          <cell r="A2416">
            <v>2654859</v>
          </cell>
          <cell r="B2416">
            <v>6414</v>
          </cell>
          <cell r="C2416" t="str">
            <v>ITS</v>
          </cell>
          <cell r="D2416">
            <v>42682</v>
          </cell>
          <cell r="E2416">
            <v>2016</v>
          </cell>
          <cell r="F2416">
            <v>11</v>
          </cell>
          <cell r="G2416" t="str">
            <v>DOE RUN PERU S.R.L. EN LIQUIDACION EN MARCHA</v>
          </cell>
          <cell r="H2416" t="str">
            <v>COBRIZA</v>
          </cell>
          <cell r="I2416" t="str">
            <v>ITS del PAMA de la UM Cobriza para el Traslado de Relaves a Interior Mina por el Nivel 50 y 70</v>
          </cell>
          <cell r="J2416" t="str">
            <v>*090510&lt;br&gt;HUANCAVELICA-CHURCAMPA-PACHAMARCA,*090509&lt;br&gt;HUANCAVELICA-CHURCAMPA-SAN PEDRO DE CORIS</v>
          </cell>
          <cell r="K2416" t="str">
            <v>*25&lt;br&gt;PRADO VELASQUEZ ALFONSO,*346&lt;br&gt;TIPULA MAMANI, RICHARD JOHNSON,*342&lt;br&gt;VARGAS MARTINEZ, YOSLY VIRGINIA,*284&lt;br&gt;LINARES ALVARADO, JOSE LUIS</v>
          </cell>
          <cell r="L2416" t="str">
            <v>CONFORME&lt;br/&gt;NOTIFICADO A LA EMPRESA</v>
          </cell>
          <cell r="M2416" t="str">
            <v>ResDirec-0355-2016/MEM-DGAAM</v>
          </cell>
          <cell r="N2416" t="str">
            <v>12/12/2016</v>
          </cell>
          <cell r="O2416">
            <v>1300000</v>
          </cell>
        </row>
        <row r="2417">
          <cell r="A2417">
            <v>1837770</v>
          </cell>
          <cell r="B2417">
            <v>6425</v>
          </cell>
          <cell r="C2417" t="str">
            <v>PC</v>
          </cell>
          <cell r="D2417">
            <v>39766</v>
          </cell>
          <cell r="E2417">
            <v>2008</v>
          </cell>
          <cell r="F2417">
            <v>11</v>
          </cell>
          <cell r="G2417" t="str">
            <v>DOE RUN PERU S.R.L. EN LIQUIDACION EN MARCHA</v>
          </cell>
          <cell r="H2417" t="str">
            <v>COMPLEJO METALURGICO LA OROYA REF. 1-2</v>
          </cell>
          <cell r="I2417" t="str">
            <v>PLAN DE CIERRE DEL COMPLEJO METALURGICO LA OROYA</v>
          </cell>
          <cell r="J2417" t="str">
            <v>*120801&lt;br&gt;JUNIN-YAULI-LA OROYA</v>
          </cell>
          <cell r="K2417" t="str">
            <v>*77&lt;br&gt;ALVARADO HUAMAN CIRO</v>
          </cell>
          <cell r="L2417" t="str">
            <v>APROBADO&lt;br/&gt;NOTIFICADO A LA EMPRESA</v>
          </cell>
          <cell r="P2417" t="str">
            <v>USD</v>
          </cell>
        </row>
        <row r="2418">
          <cell r="A2418">
            <v>1838134</v>
          </cell>
          <cell r="B2418">
            <v>6426</v>
          </cell>
          <cell r="C2418" t="str">
            <v>PC</v>
          </cell>
          <cell r="D2418">
            <v>39769</v>
          </cell>
          <cell r="E2418">
            <v>2008</v>
          </cell>
          <cell r="F2418">
            <v>11</v>
          </cell>
          <cell r="G2418" t="str">
            <v>DOE RUN PERU S.R.L. EN LIQUIDACION EN MARCHA</v>
          </cell>
          <cell r="H2418" t="str">
            <v>COBRIZA</v>
          </cell>
          <cell r="I2418" t="str">
            <v>PLAN DE CIERRE UNIDAD DE PRODUCCION COBRIZA</v>
          </cell>
          <cell r="J2418" t="str">
            <v>*090509&lt;br&gt;HUANCAVELICA-CHURCAMPA-SAN PEDRO DE CORIS</v>
          </cell>
          <cell r="K2418" t="str">
            <v>*9&lt;br&gt;CAMPOS DIAZ LUIS</v>
          </cell>
          <cell r="L2418" t="str">
            <v>APROBADO&lt;br/&gt;NOTIFICADO A LA EMPRESA</v>
          </cell>
          <cell r="P2418" t="str">
            <v>USD</v>
          </cell>
        </row>
        <row r="2419">
          <cell r="A2419">
            <v>2674066</v>
          </cell>
          <cell r="B2419">
            <v>6455</v>
          </cell>
          <cell r="C2419" t="str">
            <v>ITS</v>
          </cell>
          <cell r="D2419">
            <v>42754</v>
          </cell>
          <cell r="E2419">
            <v>2017</v>
          </cell>
          <cell r="F2419">
            <v>1</v>
          </cell>
          <cell r="G2419" t="str">
            <v>DOE RUN PERU S.R.L. EN LIQUIDACION EN MARCHA</v>
          </cell>
          <cell r="H2419" t="str">
            <v>COBRIZA</v>
          </cell>
          <cell r="I2419" t="str">
            <v>Cuarto ITS de Componentes Auxiliares del PAMA de la UM Cobriza para la Vía de Acceso Complementaria para el Transporte de Relave a Interior Mina</v>
          </cell>
          <cell r="J2419" t="str">
            <v>*090510&lt;br&gt;HUANCAVELICA-CHURCAMPA-PACHAMARCA,*090509&lt;br&gt;HUANCAVELICA-CHURCAMPA-SAN PEDRO DE CORIS</v>
          </cell>
          <cell r="K2419" t="str">
            <v>*25&lt;br&gt;PRADO VELASQUEZ ALFONSO,*346&lt;br&gt;TIPULA MAMANI, RICHARD JOHNSON,*284&lt;br&gt;LINARES ALVARADO, JOSE LUIS,*181&lt;br&gt;LEON HUAMAN BETTY</v>
          </cell>
          <cell r="L2419" t="str">
            <v>CONFORME&lt;br/&gt;NOTIFICADO A LA EMPRESA</v>
          </cell>
          <cell r="M2419" t="str">
            <v>ResDirec-0056-2017/MEM-DGAAM</v>
          </cell>
          <cell r="N2419" t="str">
            <v>24/02/2017</v>
          </cell>
          <cell r="O2419">
            <v>12000</v>
          </cell>
        </row>
        <row r="2420">
          <cell r="A2420">
            <v>2368028</v>
          </cell>
          <cell r="B2420">
            <v>6682</v>
          </cell>
          <cell r="C2420" t="str">
            <v>PC</v>
          </cell>
          <cell r="D2420">
            <v>41683</v>
          </cell>
          <cell r="E2420">
            <v>2014</v>
          </cell>
          <cell r="F2420">
            <v>2</v>
          </cell>
          <cell r="G2420" t="str">
            <v>DOE RUN PERU S.R.L. EN LIQUIDACION EN MARCHA</v>
          </cell>
          <cell r="H2420" t="str">
            <v>COMPLEJO METALURGICO LA OROYA REF. 1-2</v>
          </cell>
          <cell r="I2420" t="str">
            <v>ACTUALIZACION DE PLAN DE CIERRE MINAS COMPLEJO METALURIGCO DE LA OROYA</v>
          </cell>
          <cell r="J2420" t="str">
            <v>*120801&lt;br&gt;JUNIN-YAULI-LA OROYA</v>
          </cell>
          <cell r="K2420" t="str">
            <v>*21&lt;br&gt;PAREDES PACHECO RUFO</v>
          </cell>
          <cell r="L2420" t="str">
            <v>APROBADO&lt;br/&gt;NOTIFICADO A LA EMPRESA</v>
          </cell>
          <cell r="P2420" t="str">
            <v>USD</v>
          </cell>
        </row>
        <row r="2421">
          <cell r="A2421">
            <v>2369274</v>
          </cell>
          <cell r="B2421">
            <v>6684</v>
          </cell>
          <cell r="C2421" t="str">
            <v>PC</v>
          </cell>
          <cell r="D2421">
            <v>41689</v>
          </cell>
          <cell r="E2421">
            <v>2014</v>
          </cell>
          <cell r="F2421">
            <v>2</v>
          </cell>
          <cell r="G2421" t="str">
            <v>DOE RUN PERU S.R.L. EN LIQUIDACION EN MARCHA</v>
          </cell>
          <cell r="H2421" t="str">
            <v>COBRIZA</v>
          </cell>
          <cell r="I2421" t="str">
            <v>ACTUALIZACION DEL PLAN DE CIERRE DE MINAS UNIDAD COBRIZA</v>
          </cell>
          <cell r="J2421" t="str">
            <v>*090509&lt;br&gt;HUANCAVELICA-CHURCAMPA-SAN PEDRO DE CORIS</v>
          </cell>
          <cell r="K2421" t="str">
            <v>*128&lt;br&gt;ESTELA SILVA MELANIO</v>
          </cell>
          <cell r="L2421" t="str">
            <v>APROBADO&lt;br/&gt;NOTIFICADO A LA EMPRESA</v>
          </cell>
          <cell r="P2421" t="str">
            <v>USD</v>
          </cell>
        </row>
        <row r="2422">
          <cell r="A2422">
            <v>2642668</v>
          </cell>
          <cell r="B2422">
            <v>6857</v>
          </cell>
          <cell r="C2422" t="str">
            <v>PC</v>
          </cell>
          <cell r="D2422">
            <v>42639</v>
          </cell>
          <cell r="E2422">
            <v>2016</v>
          </cell>
          <cell r="F2422">
            <v>9</v>
          </cell>
          <cell r="G2422" t="str">
            <v>DOE RUN PERU S.R.L. EN LIQUIDACION EN MARCHA</v>
          </cell>
          <cell r="H2422" t="str">
            <v>COBRIZA</v>
          </cell>
          <cell r="I2422" t="str">
            <v>MODIFICACION DE PLAN DE CIERRE DE MINAS DE LA UNIDAD MINERA COBRIZA</v>
          </cell>
          <cell r="J2422" t="str">
            <v>*090509&lt;br&gt;HUANCAVELICA-CHURCAMPA-SAN PEDRO DE CORIS</v>
          </cell>
          <cell r="K2422" t="str">
            <v>*24&lt;br&gt;PORTILLA CORNEJO MATEO,*684&lt;br&gt;MARTEL GORA MIGUEL LUIS,*25&lt;br&gt;PRADO VELASQUEZ ALFONSO</v>
          </cell>
          <cell r="L2422" t="str">
            <v>APROBADO</v>
          </cell>
          <cell r="P2422" t="str">
            <v>USD</v>
          </cell>
        </row>
        <row r="2423">
          <cell r="A2423">
            <v>2812348</v>
          </cell>
          <cell r="B2423">
            <v>6935</v>
          </cell>
          <cell r="C2423" t="str">
            <v>ITS</v>
          </cell>
          <cell r="D2423">
            <v>43230</v>
          </cell>
          <cell r="E2423">
            <v>2018</v>
          </cell>
          <cell r="F2423">
            <v>5</v>
          </cell>
          <cell r="G2423" t="str">
            <v>DOE RUN PERU S.R.L. EN LIQUIDACION EN MARCHA</v>
          </cell>
          <cell r="H2423" t="str">
            <v>COBRIZA</v>
          </cell>
          <cell r="I2423" t="str">
            <v>Proyecto de Confirmaci¿n de Reservas en la UM Cobriza</v>
          </cell>
          <cell r="J2423" t="str">
            <v>*090510&lt;br&gt;HUANCAVELICA-CHURCAMPA-PACHAMARCA,*090509&lt;br&gt;HUANCAVELICA-CHURCAMPA-SAN PEDRO DE CORIS</v>
          </cell>
          <cell r="K2423" t="str">
            <v>*25&lt;br&gt;PRADO VELASQUEZ ALFONSO,*591&lt;br&gt;LEON SAAVEDRA,SEBASTIAN,*570&lt;br&gt;PEREZ BALDEON KAREN GRACIELA,*495&lt;br&gt;CHAMORRO BELLIDO CARMEN ROSA,*348&lt;br&gt;PEREZ SOLIS, EVELYN ENA,*313&lt;br&gt;LOPEZ FLORES, ROSSANA,*221&lt;br&gt;SANGA YAMPASI WILSON WILFREDO</v>
          </cell>
          <cell r="L2423" t="str">
            <v>CONFORME&lt;br/&gt;NOTIFICADO A LA EMPRESA</v>
          </cell>
          <cell r="M2423" t="str">
            <v>ResDirec-0125-2018/MEM-DGAAM</v>
          </cell>
          <cell r="N2423" t="str">
            <v>26/06/2018</v>
          </cell>
          <cell r="O2423">
            <v>250000</v>
          </cell>
        </row>
        <row r="2424">
          <cell r="A2424">
            <v>3007689</v>
          </cell>
          <cell r="B2424">
            <v>8258</v>
          </cell>
          <cell r="C2424" t="str">
            <v>PC</v>
          </cell>
          <cell r="D2424">
            <v>43829</v>
          </cell>
          <cell r="E2424">
            <v>2019</v>
          </cell>
          <cell r="F2424">
            <v>12</v>
          </cell>
          <cell r="G2424" t="str">
            <v>DOE RUN PERU S.R.L. EN LIQUIDACION EN MARCHA</v>
          </cell>
          <cell r="H2424" t="str">
            <v>COMPLEJO METALURGICO LA OROYA REF. 1-2</v>
          </cell>
          <cell r="I2424" t="str">
            <v xml:space="preserve">Segunda Actualización del Plan de Cierre de Minas del Complejo Metalúrgico La Oroya </v>
          </cell>
          <cell r="J2424" t="str">
            <v>*120701&lt;br&gt;JUNIN-TARMA-TARMA,*120808&lt;br&gt;JUNIN-YAULI-SANTA ROSA DE SACCO,*120806&lt;br&gt;JUNIN-YAULI-PACCHA,*120801&lt;br&gt;JUNIN-YAULI-LA OROYA</v>
          </cell>
          <cell r="K2424" t="str">
            <v>*9&lt;br&gt;CAMPOS DIAZ LUIS,*683&lt;br&gt;LA ROSA ORBEZO NOHELIA THAIS,*672&lt;br&gt;TRUJILLO ESPINOZA JANETT GUISSELA,*188&lt;br&gt;PORTILLA CORNEJO MATEO,*128&lt;br&gt;ESTELA SILVA MELANIO,*34&lt;br&gt;BEDRIÑANA RIOS ABAD</v>
          </cell>
          <cell r="L2424" t="str">
            <v>EVALUACIÓN</v>
          </cell>
          <cell r="O2424">
            <v>0</v>
          </cell>
          <cell r="P2424" t="str">
            <v>USD</v>
          </cell>
        </row>
        <row r="2425">
          <cell r="A2425">
            <v>1413658</v>
          </cell>
          <cell r="B2425">
            <v>882</v>
          </cell>
          <cell r="C2425" t="str">
            <v>DIA</v>
          </cell>
          <cell r="D2425">
            <v>37774</v>
          </cell>
          <cell r="E2425">
            <v>2003</v>
          </cell>
          <cell r="F2425">
            <v>6</v>
          </cell>
          <cell r="G2425" t="str">
            <v>DU HWAN KIM</v>
          </cell>
          <cell r="H2425" t="str">
            <v>PLAYA ESCONDIDA</v>
          </cell>
          <cell r="I2425" t="str">
            <v>PLAYA ESCONDIDA</v>
          </cell>
          <cell r="J2425" t="str">
            <v>*170104&lt;br&gt;MADRE DE DIOS-TAMBOPATA-LABERINTO</v>
          </cell>
          <cell r="K2425" t="str">
            <v>*1&lt;br&gt;ACEVEDO FERNANDEZ ELIAS</v>
          </cell>
          <cell r="L2425" t="str">
            <v>ABANDONO</v>
          </cell>
          <cell r="P2425" t="str">
            <v>USD</v>
          </cell>
        </row>
        <row r="2426">
          <cell r="A2426">
            <v>2008441</v>
          </cell>
          <cell r="B2426">
            <v>5025</v>
          </cell>
          <cell r="C2426" t="str">
            <v>EIA</v>
          </cell>
          <cell r="D2426">
            <v>40366</v>
          </cell>
          <cell r="E2426">
            <v>2010</v>
          </cell>
          <cell r="F2426">
            <v>7</v>
          </cell>
          <cell r="G2426" t="str">
            <v>DUNA CORP S A</v>
          </cell>
          <cell r="H2426" t="str">
            <v>SAN JOSE</v>
          </cell>
          <cell r="I2426" t="str">
            <v>CANTERA DE AGREGADOS SAN JOSE</v>
          </cell>
          <cell r="J2426" t="str">
            <v>*150811&lt;br&gt;LIMA-HUAURA-SAYAN</v>
          </cell>
          <cell r="K2426" t="str">
            <v>*2&lt;br&gt;ACOSTA ARCE MICHAEL</v>
          </cell>
          <cell r="L2426" t="str">
            <v>APROBADO&lt;br/&gt;NOTIFICADO A LA EMPRESA</v>
          </cell>
          <cell r="P2426" t="str">
            <v>USD</v>
          </cell>
        </row>
        <row r="2427">
          <cell r="A2427">
            <v>1621487</v>
          </cell>
          <cell r="B2427">
            <v>1475</v>
          </cell>
          <cell r="C2427" t="str">
            <v>EIAsd</v>
          </cell>
          <cell r="D2427">
            <v>38923</v>
          </cell>
          <cell r="E2427">
            <v>2006</v>
          </cell>
          <cell r="F2427">
            <v>7</v>
          </cell>
          <cell r="G2427" t="str">
            <v>EASTPAC MINERALS PERU S.A.</v>
          </cell>
          <cell r="H2427" t="str">
            <v>EL MOLINO</v>
          </cell>
          <cell r="I2427" t="str">
            <v>EXPLORACION</v>
          </cell>
          <cell r="J2427" t="str">
            <v>*060105&lt;br&gt;CAJAMARCA-CAJAMARCA-ENCAÑADA</v>
          </cell>
          <cell r="K2427" t="str">
            <v>*1&lt;br&gt;ACEVEDO FERNANDEZ ELIAS</v>
          </cell>
          <cell r="L2427" t="str">
            <v>APROBADO&lt;br/&gt;NOTIFICADO A LA EMPRESA</v>
          </cell>
          <cell r="P2427" t="str">
            <v>USD</v>
          </cell>
        </row>
        <row r="2428">
          <cell r="A2428">
            <v>1560613</v>
          </cell>
          <cell r="B2428">
            <v>1334</v>
          </cell>
          <cell r="C2428" t="str">
            <v>DIA</v>
          </cell>
          <cell r="D2428">
            <v>38616</v>
          </cell>
          <cell r="E2428">
            <v>2005</v>
          </cell>
          <cell r="F2428">
            <v>9</v>
          </cell>
          <cell r="G2428" t="str">
            <v>EASTPAC MINERALS PERU S.A.</v>
          </cell>
          <cell r="I2428" t="str">
            <v>EL MOLINO</v>
          </cell>
          <cell r="J2428" t="str">
            <v>*060105&lt;br&gt;CAJAMARCA-CAJAMARCA-ENCAÑADA</v>
          </cell>
          <cell r="K2428" t="str">
            <v>*1&lt;br&gt;ACEVEDO FERNANDEZ ELIAS</v>
          </cell>
          <cell r="L2428" t="str">
            <v>APROBADO</v>
          </cell>
          <cell r="P2428" t="str">
            <v>USD</v>
          </cell>
        </row>
        <row r="2429">
          <cell r="A2429">
            <v>1712754</v>
          </cell>
          <cell r="B2429">
            <v>1686</v>
          </cell>
          <cell r="C2429" t="str">
            <v>DIA</v>
          </cell>
          <cell r="D2429">
            <v>39304</v>
          </cell>
          <cell r="E2429">
            <v>2007</v>
          </cell>
          <cell r="F2429">
            <v>8</v>
          </cell>
          <cell r="G2429" t="str">
            <v>EASTPAC MINERALS PERU S.A.</v>
          </cell>
          <cell r="H2429" t="str">
            <v>EL MOLINO</v>
          </cell>
          <cell r="I2429" t="str">
            <v>SARTENES</v>
          </cell>
          <cell r="J2429" t="str">
            <v>*060309&lt;br&gt;CAJAMARCA-CELENDIN-SOROCHUCO</v>
          </cell>
          <cell r="K2429" t="str">
            <v>*22&lt;br&gt;PASTRANA VILLAR GLADYS</v>
          </cell>
          <cell r="L2429" t="str">
            <v>IMPROCEDENTE&lt;br/&gt;NOTIFICADO A LA EMPRESA</v>
          </cell>
          <cell r="P2429" t="str">
            <v>USD</v>
          </cell>
        </row>
        <row r="2430">
          <cell r="A2430">
            <v>1717354</v>
          </cell>
          <cell r="B2430">
            <v>1701</v>
          </cell>
          <cell r="C2430" t="str">
            <v>EIAsd</v>
          </cell>
          <cell r="D2430">
            <v>39329</v>
          </cell>
          <cell r="E2430">
            <v>2007</v>
          </cell>
          <cell r="F2430">
            <v>9</v>
          </cell>
          <cell r="G2430" t="str">
            <v>EASTPAC MINERALS PERU S.A.</v>
          </cell>
          <cell r="H2430" t="str">
            <v>EL MOLINO</v>
          </cell>
          <cell r="I2430" t="str">
            <v>MODIFICACION PROYECTO EXPLORACION EL MOLINO</v>
          </cell>
          <cell r="J2430" t="str">
            <v>*060309&lt;br&gt;CAJAMARCA-CELENDIN-SOROCHUCO</v>
          </cell>
          <cell r="K2430" t="str">
            <v>*1&lt;br&gt;ACEVEDO FERNANDEZ ELIAS</v>
          </cell>
          <cell r="L2430" t="str">
            <v>ABANDONO&lt;br/&gt;NOTIFICADO A LA EMPRESA</v>
          </cell>
          <cell r="P2430" t="str">
            <v>USD</v>
          </cell>
        </row>
        <row r="2431">
          <cell r="A2431">
            <v>1303014</v>
          </cell>
          <cell r="B2431">
            <v>582</v>
          </cell>
          <cell r="C2431" t="str">
            <v>EIAsd</v>
          </cell>
          <cell r="D2431">
            <v>36866</v>
          </cell>
          <cell r="E2431">
            <v>2000</v>
          </cell>
          <cell r="F2431">
            <v>12</v>
          </cell>
          <cell r="G2431" t="str">
            <v>EJECUTIVOS Y OPERADORES MINEROS S.A.</v>
          </cell>
          <cell r="H2431" t="str">
            <v>CONCESION MINERA PATRICIA</v>
          </cell>
          <cell r="I2431" t="str">
            <v>EXPLORACION</v>
          </cell>
          <cell r="J2431" t="str">
            <v>*130802&lt;br&gt;LA LIBERTAD-PATAZ-BULDIBUYO</v>
          </cell>
          <cell r="K2431" t="str">
            <v>*29&lt;br&gt;ARCHIVO</v>
          </cell>
          <cell r="L2431" t="str">
            <v>APROBADO</v>
          </cell>
          <cell r="P2431" t="str">
            <v>USD</v>
          </cell>
        </row>
        <row r="2432">
          <cell r="A2432">
            <v>1546914</v>
          </cell>
          <cell r="B2432">
            <v>1298</v>
          </cell>
          <cell r="C2432" t="str">
            <v>EIAsd</v>
          </cell>
          <cell r="D2432">
            <v>38546</v>
          </cell>
          <cell r="E2432">
            <v>2005</v>
          </cell>
          <cell r="F2432">
            <v>7</v>
          </cell>
          <cell r="G2432" t="str">
            <v>EL MISTI GOLD S.A.C</v>
          </cell>
          <cell r="H2432" t="str">
            <v>SINCHAO</v>
          </cell>
          <cell r="I2432" t="str">
            <v>EXPLORACION</v>
          </cell>
          <cell r="J2432" t="str">
            <v>*060703&lt;br&gt;CAJAMARCA-HUALGAYOC-HUALGAYOC</v>
          </cell>
          <cell r="K2432" t="str">
            <v>*62&lt;br&gt;VILLEGAS ANA</v>
          </cell>
          <cell r="L2432" t="str">
            <v>DESAPROBADO</v>
          </cell>
          <cell r="P2432" t="str">
            <v>USD</v>
          </cell>
        </row>
        <row r="2433">
          <cell r="A2433">
            <v>1415229</v>
          </cell>
          <cell r="B2433">
            <v>887</v>
          </cell>
          <cell r="C2433" t="str">
            <v>DIA</v>
          </cell>
          <cell r="D2433">
            <v>37784</v>
          </cell>
          <cell r="E2433">
            <v>2003</v>
          </cell>
          <cell r="F2433">
            <v>6</v>
          </cell>
          <cell r="G2433" t="str">
            <v>EL MISTI GOLD S.A.C</v>
          </cell>
          <cell r="H2433" t="str">
            <v>SANTA ROSA</v>
          </cell>
          <cell r="I2433" t="str">
            <v>VIRUNDO</v>
          </cell>
          <cell r="J2433" t="str">
            <v>*030713&lt;br&gt;APURIMAC-GRAU-VIRUNDO</v>
          </cell>
          <cell r="K2433" t="str">
            <v>*35&lt;br&gt;BLANCO IRMA</v>
          </cell>
          <cell r="L2433" t="str">
            <v>ABANDONO</v>
          </cell>
          <cell r="P2433" t="str">
            <v>USD</v>
          </cell>
        </row>
        <row r="2434">
          <cell r="A2434">
            <v>1454086</v>
          </cell>
          <cell r="B2434">
            <v>1023</v>
          </cell>
          <cell r="C2434" t="str">
            <v>DIA</v>
          </cell>
          <cell r="D2434">
            <v>38036</v>
          </cell>
          <cell r="E2434">
            <v>2004</v>
          </cell>
          <cell r="F2434">
            <v>2</v>
          </cell>
          <cell r="G2434" t="str">
            <v>EL MISTI GOLD S.A.C</v>
          </cell>
          <cell r="I2434" t="str">
            <v>MINAS SANTA ROSA</v>
          </cell>
          <cell r="J2434" t="str">
            <v>*030713&lt;br&gt;APURIMAC-GRAU-VIRUNDO</v>
          </cell>
          <cell r="K2434" t="str">
            <v>*1&lt;br&gt;ACEVEDO FERNANDEZ ELIAS</v>
          </cell>
          <cell r="L2434" t="str">
            <v>ABANDONO&lt;br/&gt;NOTIFICADO A LA EMPRESA</v>
          </cell>
          <cell r="P2434" t="str">
            <v>USD</v>
          </cell>
        </row>
        <row r="2435">
          <cell r="A2435">
            <v>1692003</v>
          </cell>
          <cell r="B2435">
            <v>1641</v>
          </cell>
          <cell r="C2435" t="str">
            <v>DIA</v>
          </cell>
          <cell r="D2435">
            <v>39228</v>
          </cell>
          <cell r="E2435">
            <v>2007</v>
          </cell>
          <cell r="F2435">
            <v>5</v>
          </cell>
          <cell r="G2435" t="str">
            <v>EL MISTI GOLD S.A.C</v>
          </cell>
          <cell r="H2435" t="str">
            <v>SINCHAO</v>
          </cell>
          <cell r="I2435" t="str">
            <v>SINCHAO</v>
          </cell>
          <cell r="J2435" t="str">
            <v>*060702&lt;br&gt;CAJAMARCA-HUALGAYOC-CHUGUR</v>
          </cell>
          <cell r="K2435" t="str">
            <v>*8&lt;br&gt;BREÑA TORRES GRACIELA</v>
          </cell>
          <cell r="L2435" t="str">
            <v>IMPROCEDENTE</v>
          </cell>
          <cell r="P2435" t="str">
            <v>USD</v>
          </cell>
        </row>
        <row r="2436">
          <cell r="A2436">
            <v>1695111</v>
          </cell>
          <cell r="B2436">
            <v>1650</v>
          </cell>
          <cell r="C2436" t="str">
            <v>DIA</v>
          </cell>
          <cell r="D2436">
            <v>39241</v>
          </cell>
          <cell r="E2436">
            <v>2007</v>
          </cell>
          <cell r="F2436">
            <v>6</v>
          </cell>
          <cell r="G2436" t="str">
            <v>EL MISTI GOLD S.A.C</v>
          </cell>
          <cell r="H2436" t="str">
            <v>SINCHAO</v>
          </cell>
          <cell r="I2436" t="str">
            <v>SINCHAO</v>
          </cell>
          <cell r="J2436" t="str">
            <v>*060702&lt;br&gt;CAJAMARCA-HUALGAYOC-CHUGUR</v>
          </cell>
          <cell r="K2436" t="str">
            <v>*8&lt;br&gt;BREÑA TORRES GRACIELA</v>
          </cell>
          <cell r="L2436" t="str">
            <v>APROBADO&lt;br/&gt;NOTIFICADO A LA EMPRESA</v>
          </cell>
          <cell r="P2436" t="str">
            <v>USD</v>
          </cell>
        </row>
        <row r="2437">
          <cell r="A2437">
            <v>1744858</v>
          </cell>
          <cell r="B2437">
            <v>1777</v>
          </cell>
          <cell r="C2437" t="str">
            <v>DIA</v>
          </cell>
          <cell r="D2437">
            <v>39435</v>
          </cell>
          <cell r="E2437">
            <v>2007</v>
          </cell>
          <cell r="F2437">
            <v>12</v>
          </cell>
          <cell r="G2437" t="str">
            <v>EL MISTI GOLD S.A.C</v>
          </cell>
          <cell r="H2437" t="str">
            <v>INVICTA</v>
          </cell>
          <cell r="I2437" t="str">
            <v>INVICTA</v>
          </cell>
          <cell r="J2437" t="str">
            <v>*150807&lt;br&gt;LIMA-HUAURA-LEONCIO PRADO</v>
          </cell>
          <cell r="K2437" t="str">
            <v>*8&lt;br&gt;BREÑA TORRES GRACIELA</v>
          </cell>
          <cell r="L2437" t="str">
            <v>APROBADO&lt;br/&gt;NOTIFICADO A LA EMPRESA</v>
          </cell>
          <cell r="P2437" t="str">
            <v>USD</v>
          </cell>
        </row>
        <row r="2438">
          <cell r="A2438">
            <v>1283126</v>
          </cell>
          <cell r="B2438">
            <v>4490</v>
          </cell>
          <cell r="C2438" t="str">
            <v>EIA</v>
          </cell>
          <cell r="D2438">
            <v>36697</v>
          </cell>
          <cell r="E2438">
            <v>2000</v>
          </cell>
          <cell r="F2438">
            <v>6</v>
          </cell>
          <cell r="G2438" t="str">
            <v>EL MISTI GOLD S.A.C</v>
          </cell>
          <cell r="H2438" t="str">
            <v>SANTA ROSA</v>
          </cell>
          <cell r="I2438" t="str">
            <v>EXPLOTACION A TAJO ABIERTO</v>
          </cell>
          <cell r="J2438" t="str">
            <v>*030713&lt;br&gt;APURIMAC-GRAU-VIRUNDO</v>
          </cell>
          <cell r="K2438" t="str">
            <v>*29&lt;br&gt;ARCHIVO</v>
          </cell>
          <cell r="L2438" t="str">
            <v>APROBADO</v>
          </cell>
          <cell r="P2438" t="str">
            <v>USD</v>
          </cell>
        </row>
        <row r="2439">
          <cell r="A2439">
            <v>1817589</v>
          </cell>
          <cell r="B2439">
            <v>4885</v>
          </cell>
          <cell r="C2439" t="str">
            <v>EIA</v>
          </cell>
          <cell r="D2439">
            <v>39693</v>
          </cell>
          <cell r="E2439">
            <v>2008</v>
          </cell>
          <cell r="F2439">
            <v>9</v>
          </cell>
          <cell r="G2439" t="str">
            <v>EL MISTI GOLD S.A.C</v>
          </cell>
          <cell r="H2439" t="str">
            <v>SANTA ROSA</v>
          </cell>
          <cell r="I2439" t="str">
            <v xml:space="preserve">MODIFICACION DE LAS ESTACIONES DE MONITOREO DE CALIDAD DE AGUA AIRE </v>
          </cell>
          <cell r="J2439" t="str">
            <v>*030711&lt;br&gt;APURIMAC-GRAU-TURPAY</v>
          </cell>
          <cell r="K2439" t="str">
            <v>*2&lt;br&gt;ACOSTA ARCE MICHAEL</v>
          </cell>
          <cell r="L2439" t="str">
            <v>ABANDONO&lt;br/&gt;NOTIFICADO A LA EMPRESA</v>
          </cell>
          <cell r="P2439" t="str">
            <v>USD</v>
          </cell>
        </row>
        <row r="2440">
          <cell r="A2440">
            <v>2143181</v>
          </cell>
          <cell r="B2440">
            <v>2727</v>
          </cell>
          <cell r="C2440" t="str">
            <v>EIAsd</v>
          </cell>
          <cell r="D2440">
            <v>40858</v>
          </cell>
          <cell r="E2440">
            <v>2011</v>
          </cell>
          <cell r="F2440">
            <v>11</v>
          </cell>
          <cell r="G2440" t="str">
            <v>EL MOLLE VERDE S.A.C.</v>
          </cell>
          <cell r="H2440" t="str">
            <v>TRAPICHE</v>
          </cell>
          <cell r="I2440" t="str">
            <v>EXPLORACION TRAPICHE- SEGUNDA CAMPAÑA</v>
          </cell>
          <cell r="J2440" t="str">
            <v>*030304&lt;br&gt;APURIMAC-ANTABAMBA-JUAN ESPINOZA MEDRANO</v>
          </cell>
          <cell r="K2440" t="str">
            <v>*3&lt;br&gt;ALFARO LÓPEZ WUALTER,*233&lt;br&gt;MESIAS CASTRO, JACKSON,*222&lt;br&gt;DEL CASTILLO ALCANTARA ROSA AIME,*220&lt;br&gt;VILLACORTA OLAZA MARCO ANTONIO,*28&lt;br&gt;VELIZ SOTO KRISTIAM,*25&lt;br&gt;PRADO VELASQUEZ ALFONSO</v>
          </cell>
          <cell r="L2440" t="str">
            <v>APROBADO&lt;br/&gt;NOTIFICADO A LA EMPRESA</v>
          </cell>
          <cell r="M2440" t="str">
            <v>ResDirec-0214-2012/MEM-AAM</v>
          </cell>
          <cell r="N2440" t="str">
            <v>04/07/2012</v>
          </cell>
          <cell r="O2440">
            <v>40000000</v>
          </cell>
          <cell r="P2440" t="str">
            <v>USD</v>
          </cell>
        </row>
        <row r="2441">
          <cell r="A2441">
            <v>2264298</v>
          </cell>
          <cell r="B2441">
            <v>3331</v>
          </cell>
          <cell r="C2441" t="str">
            <v>EIAsd</v>
          </cell>
          <cell r="D2441">
            <v>41303</v>
          </cell>
          <cell r="E2441">
            <v>2013</v>
          </cell>
          <cell r="F2441">
            <v>1</v>
          </cell>
          <cell r="G2441" t="str">
            <v>EL MOLLE VERDE S.A.C.</v>
          </cell>
          <cell r="H2441" t="str">
            <v>TRAPICHE</v>
          </cell>
          <cell r="I2441" t="str">
            <v>CUARTA MODIFICACION DEL EIASD PROYECTO DE EXPLORACION TRAPICHE</v>
          </cell>
          <cell r="J2441" t="str">
            <v>*030304&lt;br&gt;APURIMAC-ANTABAMBA-JUAN ESPINOZA MEDRANO</v>
          </cell>
          <cell r="K2441" t="str">
            <v>*3&lt;br&gt;ALFARO LÓPEZ WUALTER,*310&lt;br&gt;ROSALES GONZALES LUIS ALBERTO,*306&lt;br&gt;MIRANDA UNCHUPAICO, JULIO (APOYO),*296&lt;br&gt;ROSALES MONTES LUCIO,*294&lt;br&gt;BEGGLO CACERES-OLAZO ADRIAN ,*252&lt;br&gt;ESPINOZA PEREZ, JUANA LUZMILA,*249&lt;br&gt;MARRUFO CORDOVA, CARLO,*231&lt;br&gt;BAZAN VILLEGAS, YEMINA (APOYO),*183&lt;br&gt;ZZ_ANA02 (AQUINO ESPINOZA, PAVEL),*181&lt;br&gt;LEON HUAMAN BETTY,*173&lt;br&gt;QUISPE BENAVENTE, CARLOS ALBERTO,*167&lt;br&gt;SOTOMAYOR TACA SAUL,*164&lt;br&gt;TREJO PANTOJA CYNTHIA,*10&lt;br&gt;CARRANZA VALDIVIESO JOSE</v>
          </cell>
          <cell r="L2441" t="str">
            <v>APROBADO&lt;br/&gt;NOTIFICADO A LA EMPRESA</v>
          </cell>
          <cell r="M2441" t="str">
            <v>ResDirec-0404-2013/MEM-AAM</v>
          </cell>
          <cell r="N2441" t="str">
            <v>29/10/2013</v>
          </cell>
          <cell r="O2441">
            <v>9000000</v>
          </cell>
          <cell r="P2441" t="str">
            <v>USD</v>
          </cell>
        </row>
        <row r="2442">
          <cell r="A2442">
            <v>2598998</v>
          </cell>
          <cell r="B2442">
            <v>6264</v>
          </cell>
          <cell r="C2442" t="str">
            <v>ITS</v>
          </cell>
          <cell r="D2442">
            <v>42488</v>
          </cell>
          <cell r="E2442">
            <v>2016</v>
          </cell>
          <cell r="F2442">
            <v>4</v>
          </cell>
          <cell r="G2442" t="str">
            <v>EL MOLLE VERDE S.A.C.</v>
          </cell>
          <cell r="H2442" t="str">
            <v>TRAPICHE</v>
          </cell>
          <cell r="I2442" t="str">
            <v>ITS CUARTA MODIFICACION DEL EIASD PROYECTO DE EXPLORACION TRAPICHE</v>
          </cell>
          <cell r="J2442" t="str">
            <v>*030304&lt;br&gt;APURIMAC-ANTABAMBA-JUAN ESPINOZA MEDRANO</v>
          </cell>
          <cell r="K2442" t="str">
            <v>*164&lt;br&gt;TREJO PANTOJA CYNTHIA,*345&lt;br&gt;YUCRA ZELA, SONIA LISSET,*310&lt;br&gt;ROSALES GONZALES LUIS ALBERTO</v>
          </cell>
          <cell r="L2442" t="str">
            <v>CONFORME&lt;br/&gt;NOTIFICADO A LA EMPRESA</v>
          </cell>
          <cell r="M2442" t="str">
            <v>ResDirec-0237-2016/MEM-DGAAM</v>
          </cell>
          <cell r="N2442" t="str">
            <v>02/08/2016</v>
          </cell>
          <cell r="O2442">
            <v>0</v>
          </cell>
        </row>
        <row r="2443">
          <cell r="A2443">
            <v>3058903</v>
          </cell>
          <cell r="B2443">
            <v>7390</v>
          </cell>
          <cell r="C2443" t="str">
            <v>ITS</v>
          </cell>
          <cell r="D2443">
            <v>44053</v>
          </cell>
          <cell r="E2443">
            <v>2020</v>
          </cell>
          <cell r="F2443">
            <v>8</v>
          </cell>
          <cell r="G2443" t="str">
            <v>EL MOLLE VERDE S.A.C.</v>
          </cell>
          <cell r="H2443" t="str">
            <v>TRAPICHE</v>
          </cell>
          <cell r="I2443" t="str">
            <v>QUINTA MODIFICACION DEL EIASD PROYECTO DE EXPLORACION TRAPICHE</v>
          </cell>
          <cell r="J2443" t="str">
            <v>*030304&lt;br&gt;APURIMAC-ANTABAMBA-JUAN ESPINOZA MEDRANO</v>
          </cell>
          <cell r="K2443" t="str">
            <v>*617&lt;br&gt;QUISPE CLEMENTE, KARLA BRIGHITT,*684&lt;br&gt;MARTEL GORA MIGUEL LUIS,*670&lt;br&gt;QUISPE HUAMAN JORGE LUIS,*618&lt;br&gt;BERROSPI GALINDO ROSA CATHERINE</v>
          </cell>
          <cell r="L2443" t="str">
            <v>CONFORME&lt;br/&gt;NOTIFICADO A LA EMPRESA</v>
          </cell>
          <cell r="M2443" t="str">
            <v>ResDirec-0128-2020/MINEM-DGAAM</v>
          </cell>
          <cell r="N2443" t="str">
            <v>28/09/2020</v>
          </cell>
          <cell r="O2443">
            <v>508584.71</v>
          </cell>
        </row>
        <row r="2444">
          <cell r="A2444">
            <v>2844153</v>
          </cell>
          <cell r="B2444">
            <v>7704</v>
          </cell>
          <cell r="C2444" t="str">
            <v>EIAsd</v>
          </cell>
          <cell r="D2444">
            <v>43322</v>
          </cell>
          <cell r="E2444">
            <v>2018</v>
          </cell>
          <cell r="F2444">
            <v>8</v>
          </cell>
          <cell r="G2444" t="str">
            <v>EL MOLLE VERDE S.A.C.</v>
          </cell>
          <cell r="H2444" t="str">
            <v>TRAPICHE</v>
          </cell>
          <cell r="I2444" t="str">
            <v>QUINTA MODIFICACION DEL EIASD PROYECTO DE EXPLORACION TRAPICHE</v>
          </cell>
          <cell r="J2444" t="str">
            <v>*030304&lt;br&gt;APURIMAC-ANTABAMBA-JUAN ESPINOZA MEDRANO</v>
          </cell>
          <cell r="K2444" t="str">
            <v>*9&lt;br&gt;CAMPOS DIAZ LUIS,*660&lt;br&gt;PARDO BONIFAZ JIMMY FRANK,*643&lt;br&gt;NISSE MEI-LIN GARCIA LAY,*618&lt;br&gt;BERROSPI GALINDO ROSA CATHERINE,*617&lt;br&gt;QUISPE CLEMENTE, KARLA BRIGHITT,*615&lt;br&gt;FIGUEROA REINOSO, LUIS ALBERTO,*600&lt;br&gt;SANTIVAÑEZ SUAREZ, ZANDALEE IVETHE,*597&lt;br&gt;CUELLAR JOAQUIN, MILAGROS IRENE,*581&lt;br&gt;ARENAS ESPINOZA,JULISSA,*525&lt;br&gt;QUISPE CLEMENTE, KARLA,*502&lt;br&gt;CERCEDO CAJAS DONNY LUCIA (APOYO),*495&lt;br&gt;CHAMORRO BELLIDO CARMEN ROSA</v>
          </cell>
          <cell r="L2444" t="str">
            <v>APROBADO&lt;br/&gt;NOTIFICADO A LA EMPRESA</v>
          </cell>
          <cell r="M2444" t="str">
            <v>ResDirec-0148-2019/MINEM-DGAAM</v>
          </cell>
          <cell r="N2444" t="str">
            <v>26/08/2019</v>
          </cell>
          <cell r="O2444">
            <v>9000000</v>
          </cell>
          <cell r="P2444" t="str">
            <v>USD</v>
          </cell>
        </row>
        <row r="2445">
          <cell r="A2445">
            <v>1433169</v>
          </cell>
          <cell r="B2445">
            <v>953</v>
          </cell>
          <cell r="C2445" t="str">
            <v>DIA</v>
          </cell>
          <cell r="D2445">
            <v>37909</v>
          </cell>
          <cell r="E2445">
            <v>2003</v>
          </cell>
          <cell r="F2445">
            <v>10</v>
          </cell>
          <cell r="G2445" t="str">
            <v>EL REMANSO S.A.</v>
          </cell>
          <cell r="H2445" t="str">
            <v>RIKI SUR</v>
          </cell>
          <cell r="I2445" t="str">
            <v>RIKI SUR</v>
          </cell>
          <cell r="J2445" t="str">
            <v>*230102&lt;br&gt;TACNA-TACNA-ALTO DE LA ALIANZA</v>
          </cell>
          <cell r="K2445" t="str">
            <v>*1&lt;br&gt;ACEVEDO FERNANDEZ ELIAS</v>
          </cell>
          <cell r="L2445" t="str">
            <v>ABANDONO</v>
          </cell>
          <cell r="P2445" t="str">
            <v>USD</v>
          </cell>
        </row>
        <row r="2446">
          <cell r="A2446">
            <v>1565645</v>
          </cell>
          <cell r="B2446">
            <v>1342</v>
          </cell>
          <cell r="C2446" t="str">
            <v>DIA</v>
          </cell>
          <cell r="D2446">
            <v>38638</v>
          </cell>
          <cell r="E2446">
            <v>2005</v>
          </cell>
          <cell r="F2446">
            <v>10</v>
          </cell>
          <cell r="G2446" t="str">
            <v>EL REMANSO S.A.</v>
          </cell>
          <cell r="H2446" t="str">
            <v>VILLAVILANE</v>
          </cell>
          <cell r="I2446" t="str">
            <v>VILLAVILANE</v>
          </cell>
          <cell r="J2446" t="str">
            <v>*230107&lt;br&gt;TACNA-TACNA-PALCA</v>
          </cell>
          <cell r="K2446" t="str">
            <v>*48&lt;br&gt;QUENALLATA ANA</v>
          </cell>
          <cell r="L2446" t="str">
            <v>APROBADO</v>
          </cell>
          <cell r="P2446" t="str">
            <v>USD</v>
          </cell>
        </row>
        <row r="2447">
          <cell r="A2447">
            <v>2957840</v>
          </cell>
          <cell r="B2447">
            <v>8104</v>
          </cell>
          <cell r="C2447" t="str">
            <v>FTA</v>
          </cell>
          <cell r="D2447">
            <v>43658</v>
          </cell>
          <cell r="E2447">
            <v>2019</v>
          </cell>
          <cell r="F2447">
            <v>7</v>
          </cell>
          <cell r="G2447" t="str">
            <v>ELIDA RESOURCES S.A.C.</v>
          </cell>
          <cell r="H2447" t="str">
            <v>ELIDA</v>
          </cell>
          <cell r="I2447" t="str">
            <v>PROYECTO DE EXPLORACIÓN MINERA ELIDA</v>
          </cell>
          <cell r="J2447" t="str">
            <v>*021404&lt;br&gt;ANCASH-OCROS-CARHUAPAMPA</v>
          </cell>
          <cell r="K2447" t="str">
            <v>*25&lt;br&gt;PRADO VELASQUEZ ALFONSO,*635&lt;br&gt;LEON SAAVEDRA SEBASTIAN,*610&lt;br&gt;FARFAN REYES MIRIAM ELIZABETH</v>
          </cell>
          <cell r="L2447" t="str">
            <v>APROBADO&lt;br/&gt;NOTIFICADO A LA EMPRESA</v>
          </cell>
          <cell r="M2447" t="str">
            <v>ResDirec-0133-2019/MINEM-DGAAM</v>
          </cell>
          <cell r="N2447" t="str">
            <v>26/07/2019</v>
          </cell>
          <cell r="O2447">
            <v>3462000</v>
          </cell>
          <cell r="P2447" t="str">
            <v>USD</v>
          </cell>
        </row>
        <row r="2448">
          <cell r="A2448">
            <v>1333033</v>
          </cell>
          <cell r="B2448">
            <v>4545</v>
          </cell>
          <cell r="C2448" t="str">
            <v>EIA</v>
          </cell>
          <cell r="D2448">
            <v>37124</v>
          </cell>
          <cell r="E2448">
            <v>2001</v>
          </cell>
          <cell r="F2448">
            <v>8</v>
          </cell>
          <cell r="G2448" t="str">
            <v>EMP DE IMPORTACION Y EXPORT. CALLAO S.A.</v>
          </cell>
          <cell r="H2448" t="str">
            <v>PUERTO DEL CALLAO</v>
          </cell>
          <cell r="I2448" t="str">
            <v>DEPOSITO DE CONCENTRADOS</v>
          </cell>
          <cell r="J2448" t="str">
            <v>*070101&lt;br&gt;CALLAO-CALLAO-CALLAO</v>
          </cell>
          <cell r="K2448" t="str">
            <v>*53&lt;br&gt;SANCHEZ LUIS</v>
          </cell>
          <cell r="L2448" t="str">
            <v>APROBADO</v>
          </cell>
          <cell r="P2448" t="str">
            <v>USD</v>
          </cell>
        </row>
        <row r="2449">
          <cell r="A2449">
            <v>1435531</v>
          </cell>
          <cell r="B2449">
            <v>958</v>
          </cell>
          <cell r="C2449" t="str">
            <v>EIAsd</v>
          </cell>
          <cell r="D2449">
            <v>37924</v>
          </cell>
          <cell r="E2449">
            <v>2003</v>
          </cell>
          <cell r="F2449">
            <v>10</v>
          </cell>
          <cell r="G2449" t="str">
            <v>EMP.EXPLOTADORA DE VINCHOS LTDA S.A.C.</v>
          </cell>
          <cell r="H2449" t="str">
            <v>VINCHOS</v>
          </cell>
          <cell r="I2449" t="str">
            <v>EXPLORACIÓN</v>
          </cell>
          <cell r="J2449" t="str">
            <v>*190106&lt;br&gt;PASCO-PASCO-PALLANCHACRA</v>
          </cell>
          <cell r="K2449" t="str">
            <v>*1&lt;br&gt;ACEVEDO FERNANDEZ ELIAS</v>
          </cell>
          <cell r="L2449" t="str">
            <v>APROBADO</v>
          </cell>
          <cell r="P2449" t="str">
            <v>USD</v>
          </cell>
        </row>
        <row r="2450">
          <cell r="A2450">
            <v>1516597</v>
          </cell>
          <cell r="B2450">
            <v>1216</v>
          </cell>
          <cell r="C2450" t="str">
            <v>EIAsd</v>
          </cell>
          <cell r="D2450">
            <v>38398</v>
          </cell>
          <cell r="E2450">
            <v>2005</v>
          </cell>
          <cell r="F2450">
            <v>2</v>
          </cell>
          <cell r="G2450" t="str">
            <v>EMP.EXPLOTADORA DE VINCHOS LTDA S.A.C.</v>
          </cell>
          <cell r="H2450" t="str">
            <v>VINCHOS</v>
          </cell>
          <cell r="I2450" t="str">
            <v>MODIFICACION</v>
          </cell>
          <cell r="J2450" t="str">
            <v>*190106&lt;br&gt;PASCO-PASCO-PALLANCHACRA</v>
          </cell>
          <cell r="K2450" t="str">
            <v>*1&lt;br&gt;ACEVEDO FERNANDEZ ELIAS</v>
          </cell>
          <cell r="L2450" t="str">
            <v>APROBADO</v>
          </cell>
          <cell r="P2450" t="str">
            <v>USD</v>
          </cell>
        </row>
        <row r="2451">
          <cell r="A2451">
            <v>1847933</v>
          </cell>
          <cell r="B2451">
            <v>1991</v>
          </cell>
          <cell r="C2451" t="str">
            <v>DIA</v>
          </cell>
          <cell r="D2451">
            <v>39813</v>
          </cell>
          <cell r="E2451">
            <v>2008</v>
          </cell>
          <cell r="F2451">
            <v>12</v>
          </cell>
          <cell r="G2451" t="str">
            <v>EMP.EXPLOTADORA DE VINCHOS LTDA S.A.C.</v>
          </cell>
          <cell r="H2451" t="str">
            <v>MARCOCOCHA</v>
          </cell>
          <cell r="I2451" t="str">
            <v>MARCOCOCHA</v>
          </cell>
          <cell r="J2451" t="str">
            <v>*190206&lt;br&gt;PASCO-DANIEL ALCIDES CARRION-SANTA ANA DE TUSI</v>
          </cell>
          <cell r="K2451" t="str">
            <v>*8&lt;br&gt;BREÑA TORRES GRACIELA</v>
          </cell>
          <cell r="L2451" t="str">
            <v>APROBADO</v>
          </cell>
          <cell r="P2451" t="str">
            <v>USD</v>
          </cell>
        </row>
        <row r="2452">
          <cell r="A2452">
            <v>1537286</v>
          </cell>
          <cell r="B2452">
            <v>4672</v>
          </cell>
          <cell r="C2452" t="str">
            <v>EIA</v>
          </cell>
          <cell r="D2452">
            <v>38511</v>
          </cell>
          <cell r="E2452">
            <v>2005</v>
          </cell>
          <cell r="F2452">
            <v>6</v>
          </cell>
          <cell r="G2452" t="str">
            <v>EMP.EXPLOTADORA DE VINCHOS LTDA S.A.C.</v>
          </cell>
          <cell r="H2452" t="str">
            <v>VINCHOS</v>
          </cell>
          <cell r="I2452" t="str">
            <v>EXTRACCION DE MINERAL DEL CUERPO MARIA INES Y LA VETA BALARIN II</v>
          </cell>
          <cell r="J2452" t="str">
            <v>*190106&lt;br&gt;PASCO-PASCO-PALLANCHACRA</v>
          </cell>
          <cell r="K2452" t="str">
            <v>*43&lt;br&gt;LEON ALDO</v>
          </cell>
          <cell r="L2452" t="str">
            <v>APROBADO</v>
          </cell>
          <cell r="P2452" t="str">
            <v>USD</v>
          </cell>
        </row>
        <row r="2453">
          <cell r="A2453">
            <v>1557997</v>
          </cell>
          <cell r="B2453">
            <v>4690</v>
          </cell>
          <cell r="C2453" t="str">
            <v>EIA</v>
          </cell>
          <cell r="D2453">
            <v>38603</v>
          </cell>
          <cell r="E2453">
            <v>2005</v>
          </cell>
          <cell r="F2453">
            <v>9</v>
          </cell>
          <cell r="G2453" t="str">
            <v>EMP.EXPLOTADORA DE VINCHOS LTDA S.A.C.</v>
          </cell>
          <cell r="H2453" t="str">
            <v>VINCHOS</v>
          </cell>
          <cell r="I2453" t="str">
            <v>LINEA DETRANSMISION 50 KV ANTAGASHA - VINCHOS Y SUBESTACIONES</v>
          </cell>
          <cell r="J2453" t="str">
            <v>*190106&lt;br&gt;PASCO-PASCO-PALLANCHACRA</v>
          </cell>
          <cell r="K2453" t="str">
            <v>*62&lt;br&gt;VILLEGAS ANA</v>
          </cell>
          <cell r="L2453" t="str">
            <v>NO PRESENTADO&lt;br/&gt;NOTIFICADO A LA EMPRESA</v>
          </cell>
          <cell r="P2453" t="str">
            <v>USD</v>
          </cell>
        </row>
        <row r="2454">
          <cell r="A2454">
            <v>1596884</v>
          </cell>
          <cell r="B2454">
            <v>4726</v>
          </cell>
          <cell r="C2454" t="str">
            <v>EIA</v>
          </cell>
          <cell r="D2454">
            <v>38793</v>
          </cell>
          <cell r="E2454">
            <v>2006</v>
          </cell>
          <cell r="F2454">
            <v>3</v>
          </cell>
          <cell r="G2454" t="str">
            <v>EMP.EXPLOTADORA DE VINCHOS LTDA S.A.C.</v>
          </cell>
          <cell r="H2454" t="str">
            <v>VINCHOS</v>
          </cell>
          <cell r="I2454" t="str">
            <v>LINEA DE TRANSMISION 50 KV ANTAGASHA - VINCHOS Y SUBESTACIONES</v>
          </cell>
          <cell r="J2454" t="str">
            <v>*190106&lt;br&gt;PASCO-PASCO-PALLANCHACRA</v>
          </cell>
          <cell r="K2454" t="str">
            <v>*22&lt;br&gt;PASTRANA VILLAR GLADYS</v>
          </cell>
          <cell r="L2454" t="str">
            <v>DESISTIDO</v>
          </cell>
          <cell r="P2454" t="str">
            <v>USD</v>
          </cell>
        </row>
        <row r="2455">
          <cell r="A2455">
            <v>1767187</v>
          </cell>
          <cell r="B2455">
            <v>4850</v>
          </cell>
          <cell r="C2455" t="str">
            <v>EIA</v>
          </cell>
          <cell r="D2455">
            <v>39520</v>
          </cell>
          <cell r="E2455">
            <v>2008</v>
          </cell>
          <cell r="F2455">
            <v>3</v>
          </cell>
          <cell r="G2455" t="str">
            <v>EMP.EXPLOTADORA DE VINCHOS LTDA S.A.C.</v>
          </cell>
          <cell r="H2455" t="str">
            <v>VINCHOS</v>
          </cell>
          <cell r="I2455" t="str">
            <v>PLANTA DE BENEFICIO Y DEPOSITO DE RELAVES</v>
          </cell>
          <cell r="J2455" t="str">
            <v>*190106&lt;br&gt;PASCO-PASCO-PALLANCHACRA</v>
          </cell>
          <cell r="K2455" t="str">
            <v>*39&lt;br&gt;ESPINOZA ARIAS REBECA</v>
          </cell>
          <cell r="L2455" t="str">
            <v>NO PRESENTADO&lt;br/&gt;NOTIFICADO A LA EMPRESA</v>
          </cell>
          <cell r="P2455" t="str">
            <v>USD</v>
          </cell>
        </row>
        <row r="2456">
          <cell r="A2456">
            <v>1865934</v>
          </cell>
          <cell r="B2456">
            <v>4923</v>
          </cell>
          <cell r="C2456" t="str">
            <v>EIA</v>
          </cell>
          <cell r="D2456">
            <v>39878</v>
          </cell>
          <cell r="E2456">
            <v>2009</v>
          </cell>
          <cell r="F2456">
            <v>3</v>
          </cell>
          <cell r="G2456" t="str">
            <v>EMP.EXPLOTADORA DE VINCHOS LTDA S.A.C.</v>
          </cell>
          <cell r="H2456" t="str">
            <v>VINCHOS</v>
          </cell>
          <cell r="I2456" t="str">
            <v>LINEA DE TRANSMISION 50 KV ANTAGASHA - VINCHOS Y SUBESTACIONES</v>
          </cell>
          <cell r="J2456" t="str">
            <v>*190106&lt;br&gt;PASCO-PASCO-PALLANCHACRA</v>
          </cell>
          <cell r="K2456" t="str">
            <v>*18&lt;br&gt;HUARINO CHURA LUIS</v>
          </cell>
          <cell r="L2456" t="str">
            <v>DESISTIDO&lt;br/&gt;NOTIFICADO A LA EMPRESA</v>
          </cell>
          <cell r="P2456" t="str">
            <v>USD</v>
          </cell>
        </row>
        <row r="2457">
          <cell r="A2457">
            <v>2225738</v>
          </cell>
          <cell r="B2457">
            <v>5230</v>
          </cell>
          <cell r="C2457" t="str">
            <v>EIA</v>
          </cell>
          <cell r="D2457">
            <v>41155</v>
          </cell>
          <cell r="E2457">
            <v>2012</v>
          </cell>
          <cell r="F2457">
            <v>9</v>
          </cell>
          <cell r="G2457" t="str">
            <v>EMP.EXPLOTADORA DE VINCHOS LTDA S.A.C.</v>
          </cell>
          <cell r="H2457" t="str">
            <v>VINCHOS</v>
          </cell>
          <cell r="I2457" t="str">
            <v>PLAN INTEGRAL UNIDAD VINCHOS</v>
          </cell>
          <cell r="J2457" t="str">
            <v>*190106&lt;br&gt;PASCO-PASCO-PALLANCHACRA</v>
          </cell>
          <cell r="K2457" t="str">
            <v>*18&lt;br&gt;HUARINO CHURA LUIS</v>
          </cell>
          <cell r="L2457" t="str">
            <v>EVALUACIÓN</v>
          </cell>
          <cell r="P2457" t="str">
            <v>USD</v>
          </cell>
        </row>
        <row r="2458">
          <cell r="A2458">
            <v>2246756</v>
          </cell>
          <cell r="B2458">
            <v>5247</v>
          </cell>
          <cell r="C2458" t="str">
            <v>EIA</v>
          </cell>
          <cell r="D2458">
            <v>41233</v>
          </cell>
          <cell r="E2458">
            <v>2012</v>
          </cell>
          <cell r="F2458">
            <v>11</v>
          </cell>
          <cell r="G2458" t="str">
            <v>EMP.EXPLOTADORA DE VINCHOS LTDA S.A.C.</v>
          </cell>
          <cell r="H2458" t="str">
            <v>VINCHOS</v>
          </cell>
          <cell r="I2458" t="str">
            <v>MODIFICACION ESTUDIO DE IMPACTO AMBIENTAL UNIDAD  VINCHOS</v>
          </cell>
          <cell r="J2458" t="str">
            <v>*190106&lt;br&gt;PASCO-PASCO-PALLANCHACRA</v>
          </cell>
          <cell r="K2458" t="str">
            <v>*2&lt;br&gt;ACOSTA ARCE MICHAEL</v>
          </cell>
          <cell r="L2458" t="str">
            <v>APROBADO</v>
          </cell>
          <cell r="P2458" t="str">
            <v>USD</v>
          </cell>
        </row>
        <row r="2459">
          <cell r="A2459">
            <v>1775528</v>
          </cell>
          <cell r="B2459">
            <v>6399</v>
          </cell>
          <cell r="C2459" t="str">
            <v>PC</v>
          </cell>
          <cell r="D2459">
            <v>39553</v>
          </cell>
          <cell r="E2459">
            <v>2008</v>
          </cell>
          <cell r="F2459">
            <v>4</v>
          </cell>
          <cell r="G2459" t="str">
            <v>EMP.EXPLOTADORA DE VINCHOS LTDA S.A.C.</v>
          </cell>
          <cell r="H2459" t="str">
            <v>VINCHOS</v>
          </cell>
          <cell r="I2459" t="str">
            <v xml:space="preserve">CIERRE A NIVEL DE FACTIBILIDAD UNIDAD VINCHOS </v>
          </cell>
          <cell r="J2459" t="str">
            <v>*190106&lt;br&gt;PASCO-PASCO-PALLANCHACRA</v>
          </cell>
          <cell r="K2459" t="str">
            <v>*55&lt;br&gt;SANTOYO TELLO RAUL</v>
          </cell>
          <cell r="L2459" t="str">
            <v>APROBADO&lt;br/&gt;NOTIFICADO A LA EMPRESA</v>
          </cell>
          <cell r="P2459" t="str">
            <v>USD</v>
          </cell>
        </row>
        <row r="2460">
          <cell r="A2460">
            <v>2245308</v>
          </cell>
          <cell r="B2460">
            <v>6596</v>
          </cell>
          <cell r="C2460" t="str">
            <v>PC</v>
          </cell>
          <cell r="D2460">
            <v>41227</v>
          </cell>
          <cell r="E2460">
            <v>2012</v>
          </cell>
          <cell r="F2460">
            <v>11</v>
          </cell>
          <cell r="G2460" t="str">
            <v>EMP.EXPLOTADORA DE VINCHOS LTDA S.A.C.</v>
          </cell>
          <cell r="H2460" t="str">
            <v>VINCHOS</v>
          </cell>
          <cell r="I2460" t="str">
            <v>ACTUALIZACION DEL PLAN DE CIERRE UNIDAD VINCHOS</v>
          </cell>
          <cell r="J2460" t="str">
            <v>*190106&lt;br&gt;PASCO-PASCO-PALLANCHACRA</v>
          </cell>
          <cell r="K2460" t="str">
            <v>*34&lt;br&gt;BEDRIÑANA RIOS ABAD</v>
          </cell>
          <cell r="L2460" t="str">
            <v>APROBADO&lt;br/&gt;NOTIFICADO A LA EMPRESA</v>
          </cell>
          <cell r="P2460" t="str">
            <v>USD</v>
          </cell>
        </row>
        <row r="2461">
          <cell r="A2461" t="str">
            <v>06048-2017</v>
          </cell>
          <cell r="B2461">
            <v>6753</v>
          </cell>
          <cell r="C2461" t="str">
            <v>ITS</v>
          </cell>
          <cell r="D2461">
            <v>43054</v>
          </cell>
          <cell r="E2461">
            <v>2017</v>
          </cell>
          <cell r="F2461">
            <v>11</v>
          </cell>
          <cell r="G2461" t="str">
            <v>EMP.EXPLOTADORA DE VINCHOS LTDA S.A.C.</v>
          </cell>
          <cell r="H2461" t="str">
            <v>VINCHOS</v>
          </cell>
          <cell r="I2461" t="str">
            <v>MODIFICACION ESTUDIO DE IMPACTO AMBIENTAL UNIDAD  VINCHOS</v>
          </cell>
          <cell r="J2461" t="str">
            <v>*190106&lt;br&gt;PASCO-PASCO-PALLANCHACRA,*190000&lt;br&gt;PASCO----,*190200&lt;br&gt;PASCO-DANIEL ALCIDES CARRION--,*190100&lt;br&gt;PASCO-PASCO--,*190206&lt;br&gt;PASCO-DANIEL ALCIDES CARRION-SANTA ANA DE TUSI</v>
          </cell>
          <cell r="K2461" t="str">
            <v>*416&lt;br&gt;ZZ_SENACE BREÑA TORRES, MILVA GRACIELA,*543&lt;br&gt;FIORELLA ANGELA MAL¿SQUEZ L¿PEZ,*489&lt;br&gt;ZZ_SENACE TREJO PANTOJA, CYNTHIA KELLY,*482&lt;br&gt;ZZ_SENACE MARTEL GORA, MIGUEL LUIS,*451&lt;br&gt;ZZ_SENACE QUISPE SULCA, JHONNY IBAN</v>
          </cell>
          <cell r="L2461" t="str">
            <v>CONFORME&lt;br/&gt;NOTIFICADO A LA EMPRESA</v>
          </cell>
          <cell r="O2461">
            <v>750000</v>
          </cell>
        </row>
        <row r="2462">
          <cell r="A2462">
            <v>2566018</v>
          </cell>
          <cell r="B2462">
            <v>6808</v>
          </cell>
          <cell r="C2462" t="str">
            <v>PC</v>
          </cell>
          <cell r="D2462">
            <v>42373</v>
          </cell>
          <cell r="E2462">
            <v>2016</v>
          </cell>
          <cell r="F2462">
            <v>1</v>
          </cell>
          <cell r="G2462" t="str">
            <v>EMP.EXPLOTADORA DE VINCHOS LTDA S.A.C.</v>
          </cell>
          <cell r="H2462" t="str">
            <v>VINCHOS</v>
          </cell>
          <cell r="I2462" t="str">
            <v>MODIFICACION DE PLAN DE CIERRE DE MINAS - UNIDAD VINCHOS</v>
          </cell>
          <cell r="J2462" t="str">
            <v>*190106&lt;br&gt;PASCO-PASCO-PALLANCHACRA</v>
          </cell>
          <cell r="K2462" t="str">
            <v>*24&lt;br&gt;PORTILLA CORNEJO MATEO</v>
          </cell>
          <cell r="L2462" t="str">
            <v>APROBADO</v>
          </cell>
          <cell r="P2462" t="str">
            <v>USD</v>
          </cell>
        </row>
        <row r="2463">
          <cell r="A2463">
            <v>1990491</v>
          </cell>
          <cell r="B2463">
            <v>2189</v>
          </cell>
          <cell r="C2463" t="str">
            <v>DIA</v>
          </cell>
          <cell r="D2463">
            <v>40311</v>
          </cell>
          <cell r="E2463">
            <v>2010</v>
          </cell>
          <cell r="F2463">
            <v>5</v>
          </cell>
          <cell r="G2463" t="str">
            <v>EMPRESA ADMINISTRADORA CERRO S.A.C.</v>
          </cell>
          <cell r="H2463" t="str">
            <v>CERRO DE PASCO</v>
          </cell>
          <cell r="I2463" t="str">
            <v>EXPLORACIONES 2010-CERRO DE PASCO</v>
          </cell>
          <cell r="J2463" t="str">
            <v>*190109&lt;br&gt;PASCO-PASCO-SIMON BOLIVAR</v>
          </cell>
          <cell r="K2463" t="str">
            <v>*8&lt;br&gt;BREÑA TORRES GRACIELA</v>
          </cell>
          <cell r="L2463" t="str">
            <v>APROBADO&lt;br/&gt;NOTIFICADO A LA EMPRESA</v>
          </cell>
          <cell r="P2463" t="str">
            <v>USD</v>
          </cell>
        </row>
        <row r="2464">
          <cell r="A2464">
            <v>2056175</v>
          </cell>
          <cell r="B2464">
            <v>2339</v>
          </cell>
          <cell r="C2464" t="str">
            <v>DIA</v>
          </cell>
          <cell r="D2464">
            <v>40549</v>
          </cell>
          <cell r="E2464">
            <v>2011</v>
          </cell>
          <cell r="F2464">
            <v>1</v>
          </cell>
          <cell r="G2464" t="str">
            <v>EMPRESA ADMINISTRADORA CERRO S.A.C.</v>
          </cell>
          <cell r="H2464" t="str">
            <v>CERRO DE PASCO 2010 II</v>
          </cell>
          <cell r="I2464" t="str">
            <v>CERRO DE PASCO 2010 II</v>
          </cell>
          <cell r="J2464" t="str">
            <v>*190109&lt;br&gt;PASCO-PASCO-SIMON BOLIVAR</v>
          </cell>
          <cell r="K2464" t="str">
            <v>*8&lt;br&gt;BREÑA TORRES GRACIELA</v>
          </cell>
          <cell r="L2464" t="str">
            <v>NO PRESENTADO&lt;br/&gt;NOTIFICADO A LA EMPRESA</v>
          </cell>
          <cell r="P2464" t="str">
            <v>USD</v>
          </cell>
        </row>
        <row r="2465">
          <cell r="A2465">
            <v>2059964</v>
          </cell>
          <cell r="B2465">
            <v>2347</v>
          </cell>
          <cell r="C2465" t="str">
            <v>DIA</v>
          </cell>
          <cell r="D2465">
            <v>40558</v>
          </cell>
          <cell r="E2465">
            <v>2011</v>
          </cell>
          <cell r="F2465">
            <v>1</v>
          </cell>
          <cell r="G2465" t="str">
            <v>EMPRESA ADMINISTRADORA CERRO S.A.C.</v>
          </cell>
          <cell r="H2465" t="str">
            <v>CERRO DE PASCO 2010 II</v>
          </cell>
          <cell r="I2465" t="str">
            <v>CERRO DE PASCO 2010 II</v>
          </cell>
          <cell r="J2465" t="str">
            <v>*190109&lt;br&gt;PASCO-PASCO-SIMON BOLIVAR</v>
          </cell>
          <cell r="K2465" t="str">
            <v>*8&lt;br&gt;BREÑA TORRES GRACIELA</v>
          </cell>
          <cell r="L2465" t="str">
            <v>APROBADO&lt;br/&gt;NOTIFICADO A LA EMPRESA</v>
          </cell>
          <cell r="P2465" t="str">
            <v>USD</v>
          </cell>
        </row>
        <row r="2466">
          <cell r="A2466">
            <v>2118286</v>
          </cell>
          <cell r="B2466">
            <v>2563</v>
          </cell>
          <cell r="C2466" t="str">
            <v>DIA</v>
          </cell>
          <cell r="D2466">
            <v>40764</v>
          </cell>
          <cell r="E2466">
            <v>2011</v>
          </cell>
          <cell r="F2466">
            <v>8</v>
          </cell>
          <cell r="G2466" t="str">
            <v>EMPRESA ADMINISTRADORA CERRO S.A.C.</v>
          </cell>
          <cell r="H2466" t="str">
            <v>VENENCOCHA</v>
          </cell>
          <cell r="I2466" t="str">
            <v>VENENCOCHA</v>
          </cell>
          <cell r="J2466" t="str">
            <v>*190109&lt;br&gt;PASCO-PASCO-SIMON BOLIVAR</v>
          </cell>
          <cell r="K2466" t="str">
            <v>*8&lt;br&gt;BREÑA TORRES GRACIELA,*180&lt;br&gt;RAMIREZ PALET ALDO</v>
          </cell>
          <cell r="L2466" t="str">
            <v>NO PRESENTADO&lt;br/&gt;NOTIFICADO A LA EMPRESA</v>
          </cell>
          <cell r="O2466">
            <v>589000</v>
          </cell>
          <cell r="P2466" t="str">
            <v>USD</v>
          </cell>
        </row>
        <row r="2467">
          <cell r="A2467">
            <v>2122844</v>
          </cell>
          <cell r="B2467">
            <v>2613</v>
          </cell>
          <cell r="C2467" t="str">
            <v>DIA</v>
          </cell>
          <cell r="D2467">
            <v>40783</v>
          </cell>
          <cell r="E2467">
            <v>2011</v>
          </cell>
          <cell r="F2467">
            <v>8</v>
          </cell>
          <cell r="G2467" t="str">
            <v>EMPRESA ADMINISTRADORA CERRO S.A.C.</v>
          </cell>
          <cell r="H2467" t="str">
            <v>VENENCOCHA</v>
          </cell>
          <cell r="I2467" t="str">
            <v xml:space="preserve">VENENCOCHA </v>
          </cell>
          <cell r="J2467" t="str">
            <v>*190109&lt;br&gt;PASCO-PASCO-SIMON BOLIVAR</v>
          </cell>
          <cell r="K2467" t="str">
            <v>*8&lt;br&gt;BREÑA TORRES GRACIELA</v>
          </cell>
          <cell r="L2467" t="str">
            <v>APROBADO&lt;br/&gt;NOTIFICADO A LA EMPRESA</v>
          </cell>
          <cell r="O2467">
            <v>500000</v>
          </cell>
          <cell r="P2467" t="str">
            <v>USD</v>
          </cell>
        </row>
        <row r="2468">
          <cell r="A2468">
            <v>2463493</v>
          </cell>
          <cell r="B2468">
            <v>5590</v>
          </cell>
          <cell r="C2468" t="str">
            <v>DIA</v>
          </cell>
          <cell r="D2468">
            <v>42013</v>
          </cell>
          <cell r="E2468">
            <v>2015</v>
          </cell>
          <cell r="F2468">
            <v>1</v>
          </cell>
          <cell r="G2468" t="str">
            <v>EMPRESA ADMINISTRADORA CERRO S.A.C.</v>
          </cell>
          <cell r="H2468" t="str">
            <v>CERRO DE PASCO</v>
          </cell>
          <cell r="I2468" t="str">
            <v>RICA CERREÑA</v>
          </cell>
          <cell r="J2468" t="str">
            <v>*190109&lt;br&gt;PASCO-PASCO-SIMON BOLIVAR,*190113&lt;br&gt;PASCO-PASCO-YANACANCHA</v>
          </cell>
          <cell r="K2468" t="str">
            <v>*8&lt;br&gt;BREÑA TORRES GRACIELA,*341&lt;br&gt;INFANTE QUISPE, CESAR ANIBAL,*310&lt;br&gt;ROSALES GONZALES LUIS ALBERTO,*179&lt;br&gt;ZEGARRA ANCAJIMA, ANA SOFIA</v>
          </cell>
          <cell r="L2468" t="str">
            <v>DESISTIDO&lt;br/&gt;NOTIFICADO A LA EMPRESA</v>
          </cell>
          <cell r="M2468" t="str">
            <v>ResDirec-0030-2015/MEM-DGAAM</v>
          </cell>
          <cell r="N2468" t="str">
            <v>19/01/2015</v>
          </cell>
          <cell r="O2468">
            <v>850000</v>
          </cell>
          <cell r="P2468" t="str">
            <v>USD</v>
          </cell>
        </row>
        <row r="2469">
          <cell r="A2469">
            <v>2481477</v>
          </cell>
          <cell r="B2469">
            <v>5642</v>
          </cell>
          <cell r="C2469" t="str">
            <v>DIA</v>
          </cell>
          <cell r="D2469">
            <v>42079</v>
          </cell>
          <cell r="E2469">
            <v>2015</v>
          </cell>
          <cell r="F2469">
            <v>3</v>
          </cell>
          <cell r="G2469" t="str">
            <v>EMPRESA ADMINISTRADORA CERRO S.A.C.</v>
          </cell>
          <cell r="H2469" t="str">
            <v>CERRO DE PASCO</v>
          </cell>
          <cell r="I2469" t="str">
            <v>RICA CERREÑA_</v>
          </cell>
          <cell r="J2469" t="str">
            <v>*190109&lt;br&gt;PASCO-PASCO-SIMON BOLIVAR</v>
          </cell>
          <cell r="K2469" t="str">
            <v>*8&lt;br&gt;BREÑA TORRES GRACIELA,*341&lt;br&gt;INFANTE QUISPE, CESAR ANIBAL,*310&lt;br&gt;ROSALES GONZALES LUIS ALBERTO,*179&lt;br&gt;ZEGARRA ANCAJIMA, ANA SOFIA</v>
          </cell>
          <cell r="L2469" t="str">
            <v>APROBADO&lt;br/&gt;NOTIFICADO A LA EMPRESA</v>
          </cell>
          <cell r="M2469" t="str">
            <v>ResDirec-0123-2015/MEM-DGAAM</v>
          </cell>
          <cell r="N2469" t="str">
            <v>05/03/2015</v>
          </cell>
          <cell r="O2469">
            <v>850000</v>
          </cell>
          <cell r="P2469" t="str">
            <v>USD</v>
          </cell>
        </row>
        <row r="2470">
          <cell r="A2470">
            <v>2686974</v>
          </cell>
          <cell r="B2470">
            <v>7042</v>
          </cell>
          <cell r="C2470" t="str">
            <v>DIA</v>
          </cell>
          <cell r="D2470">
            <v>42802</v>
          </cell>
          <cell r="E2470">
            <v>2017</v>
          </cell>
          <cell r="F2470">
            <v>3</v>
          </cell>
          <cell r="G2470" t="str">
            <v>EMPRESA ADMINISTRADORA CERRO S.A.C.</v>
          </cell>
          <cell r="H2470" t="str">
            <v>CERRO DE PASCO</v>
          </cell>
          <cell r="I2470" t="str">
            <v>PROYECTO DE EXPLORACION MINERA SHUCO</v>
          </cell>
          <cell r="J2470" t="str">
            <v>*190109&lt;br&gt;PASCO-PASCO-SIMON BOLIVAR</v>
          </cell>
          <cell r="K2470" t="str">
            <v>*25&lt;br&gt;PRADO VELASQUEZ ALFONSO,*310&lt;br&gt;ROSALES GONZALES LUIS ALBERTO</v>
          </cell>
          <cell r="L2470" t="str">
            <v>APROBADO&lt;br/&gt;NOTIFICADO A LA EMPRESA</v>
          </cell>
          <cell r="O2470">
            <v>515770</v>
          </cell>
          <cell r="P2470" t="str">
            <v>USD</v>
          </cell>
        </row>
        <row r="2471">
          <cell r="A2471">
            <v>1493276</v>
          </cell>
          <cell r="B2471">
            <v>4636</v>
          </cell>
          <cell r="C2471" t="str">
            <v>EIA</v>
          </cell>
          <cell r="D2471">
            <v>38258</v>
          </cell>
          <cell r="E2471">
            <v>2004</v>
          </cell>
          <cell r="F2471">
            <v>9</v>
          </cell>
          <cell r="G2471" t="str">
            <v>EMPRESA ADMINISTRADORA CERRO S.A.C.</v>
          </cell>
          <cell r="H2471" t="str">
            <v>CERRO DE PASCO</v>
          </cell>
          <cell r="I2471" t="str">
            <v xml:space="preserve">EXPANSION DE PLANTA CONCENTRADORA PARAGSHA DE 8500 A 9500 TPD </v>
          </cell>
          <cell r="J2471" t="str">
            <v>*190109&lt;br&gt;PASCO-PASCO-SIMON BOLIVAR</v>
          </cell>
          <cell r="K2471" t="str">
            <v>*109&lt;br&gt;TOLMOS EDUARDO</v>
          </cell>
          <cell r="L2471" t="str">
            <v>DESISTIDO</v>
          </cell>
          <cell r="P2471" t="str">
            <v>USD</v>
          </cell>
        </row>
        <row r="2472">
          <cell r="A2472">
            <v>1501828</v>
          </cell>
          <cell r="B2472">
            <v>4644</v>
          </cell>
          <cell r="C2472" t="str">
            <v>EIA</v>
          </cell>
          <cell r="D2472">
            <v>38306</v>
          </cell>
          <cell r="E2472">
            <v>2004</v>
          </cell>
          <cell r="F2472">
            <v>11</v>
          </cell>
          <cell r="G2472" t="str">
            <v>EMPRESA ADMINISTRADORA CERRO S.A.C.</v>
          </cell>
          <cell r="H2472" t="str">
            <v>CERRO DE PASCO</v>
          </cell>
          <cell r="I2472" t="str">
            <v>EXPANSIÓN DE PLANTA CONCENTRADORA PARAGSHA DE 8500 A 9500 TPD</v>
          </cell>
          <cell r="J2472" t="str">
            <v>*190109&lt;br&gt;PASCO-PASCO-SIMON BOLIVAR</v>
          </cell>
          <cell r="K2472" t="str">
            <v>*1&lt;br&gt;ACEVEDO FERNANDEZ ELIAS</v>
          </cell>
          <cell r="L2472" t="str">
            <v>IMPROCEDENTE&lt;br/&gt;NOTIFICADO A LA EMPRESA</v>
          </cell>
          <cell r="P2472" t="str">
            <v>USD</v>
          </cell>
        </row>
        <row r="2473">
          <cell r="A2473">
            <v>1516700</v>
          </cell>
          <cell r="B2473">
            <v>4653</v>
          </cell>
          <cell r="C2473" t="str">
            <v>EIA</v>
          </cell>
          <cell r="D2473">
            <v>38398</v>
          </cell>
          <cell r="E2473">
            <v>2005</v>
          </cell>
          <cell r="F2473">
            <v>2</v>
          </cell>
          <cell r="G2473" t="str">
            <v>EMPRESA ADMINISTRADORA CERRO S.A.C.</v>
          </cell>
          <cell r="H2473" t="str">
            <v>CERRO DE PASCO</v>
          </cell>
          <cell r="I2473" t="str">
            <v>EXPANSION CONCENTRADORA PARASHA DE 8500 A 9500 TDP</v>
          </cell>
          <cell r="J2473" t="str">
            <v>*190109&lt;br&gt;PASCO-PASCO-SIMON BOLIVAR</v>
          </cell>
          <cell r="K2473" t="str">
            <v>*53&lt;br&gt;SANCHEZ LUIS</v>
          </cell>
          <cell r="L2473" t="str">
            <v>DESISTIDO&lt;br/&gt;NOTIFICADO A LA EMPRESA</v>
          </cell>
          <cell r="P2473" t="str">
            <v>USD</v>
          </cell>
        </row>
        <row r="2474">
          <cell r="A2474">
            <v>1685898</v>
          </cell>
          <cell r="B2474">
            <v>4791</v>
          </cell>
          <cell r="C2474" t="str">
            <v>EIA</v>
          </cell>
          <cell r="D2474">
            <v>39199</v>
          </cell>
          <cell r="E2474">
            <v>2007</v>
          </cell>
          <cell r="F2474">
            <v>4</v>
          </cell>
          <cell r="G2474" t="str">
            <v>EMPRESA ADMINISTRADORA CERRO S.A.C.</v>
          </cell>
          <cell r="H2474" t="str">
            <v>CERRO DE PASCO</v>
          </cell>
          <cell r="I2474" t="str">
            <v xml:space="preserve">AMPLIACION DE LAS CONCENTRADORAS PARAGSHA DE 8500 A 9500 TMD Y SAN EXPEDITO DE </v>
          </cell>
          <cell r="J2474" t="str">
            <v>*190109&lt;br&gt;PASCO-PASCO-SIMON BOLIVAR</v>
          </cell>
          <cell r="K2474" t="str">
            <v>*13&lt;br&gt;DOLORES CAMONES SANTIAGO</v>
          </cell>
          <cell r="L2474" t="str">
            <v>APROBADO&lt;br/&gt;NOTIFICADO A LA EMPRESA</v>
          </cell>
          <cell r="P2474" t="str">
            <v>USD</v>
          </cell>
        </row>
        <row r="2475">
          <cell r="A2475">
            <v>1744008</v>
          </cell>
          <cell r="B2475">
            <v>4830</v>
          </cell>
          <cell r="C2475" t="str">
            <v>EIA</v>
          </cell>
          <cell r="D2475">
            <v>39430</v>
          </cell>
          <cell r="E2475">
            <v>2007</v>
          </cell>
          <cell r="F2475">
            <v>12</v>
          </cell>
          <cell r="G2475" t="str">
            <v>EMPRESA ADMINISTRADORA CERRO S.A.C.</v>
          </cell>
          <cell r="H2475" t="str">
            <v>CERRO DE PASCO</v>
          </cell>
          <cell r="I2475" t="str">
            <v>PLANTA COMPLEMENTARIA DE BENEFICIO DE MINERALES OXIDADOS</v>
          </cell>
          <cell r="J2475" t="str">
            <v>*190109&lt;br&gt;PASCO-PASCO-SIMON BOLIVAR</v>
          </cell>
          <cell r="K2475" t="str">
            <v>*39&lt;br&gt;ESPINOZA ARIAS REBECA</v>
          </cell>
          <cell r="L2475" t="str">
            <v>NO PRESENTADO&lt;br/&gt;NOTIFICADO A LA EMPRESA</v>
          </cell>
          <cell r="P2475" t="str">
            <v>USD</v>
          </cell>
        </row>
        <row r="2476">
          <cell r="A2476">
            <v>1751934</v>
          </cell>
          <cell r="B2476">
            <v>4840</v>
          </cell>
          <cell r="C2476" t="str">
            <v>EIA</v>
          </cell>
          <cell r="D2476">
            <v>39465</v>
          </cell>
          <cell r="E2476">
            <v>2008</v>
          </cell>
          <cell r="F2476">
            <v>1</v>
          </cell>
          <cell r="G2476" t="str">
            <v>EMPRESA ADMINISTRADORA CERRO S.A.C.</v>
          </cell>
          <cell r="H2476" t="str">
            <v>CERRO DE PASCO</v>
          </cell>
          <cell r="I2476" t="str">
            <v>PLANTA COMPLEMENTARIA DE BENEFICIO DE MINERALES OXIDADOS</v>
          </cell>
          <cell r="J2476" t="str">
            <v>*190109&lt;br&gt;PASCO-PASCO-SIMON BOLIVAR</v>
          </cell>
          <cell r="K2476" t="str">
            <v>*39&lt;br&gt;ESPINOZA ARIAS REBECA</v>
          </cell>
          <cell r="L2476" t="str">
            <v>IMPROCEDENTE</v>
          </cell>
          <cell r="P2476" t="str">
            <v>USD</v>
          </cell>
        </row>
        <row r="2477">
          <cell r="A2477">
            <v>1861547</v>
          </cell>
          <cell r="B2477">
            <v>4920</v>
          </cell>
          <cell r="C2477" t="str">
            <v>EIA</v>
          </cell>
          <cell r="D2477">
            <v>39861</v>
          </cell>
          <cell r="E2477">
            <v>2009</v>
          </cell>
          <cell r="F2477">
            <v>2</v>
          </cell>
          <cell r="G2477" t="str">
            <v>EMPRESA ADMINISTRADORA CERRO S.A.C.</v>
          </cell>
          <cell r="H2477" t="str">
            <v>CERRO DE PASCO</v>
          </cell>
          <cell r="I2477" t="str">
            <v>PLANTA COMPLEMENTARIA DE BENEFICIO DE MINERALES</v>
          </cell>
          <cell r="J2477" t="str">
            <v>*190109&lt;br&gt;PASCO-PASCO-SIMON BOLIVAR</v>
          </cell>
          <cell r="K2477" t="str">
            <v>*38&lt;br&gt;COBEÑAS ALICIA</v>
          </cell>
          <cell r="L2477" t="str">
            <v>DESISTIDO&lt;br/&gt;NOTIFICADO A LA EMPRESA</v>
          </cell>
          <cell r="P2477" t="str">
            <v>USD</v>
          </cell>
        </row>
        <row r="2478">
          <cell r="A2478">
            <v>1932255</v>
          </cell>
          <cell r="B2478">
            <v>4964</v>
          </cell>
          <cell r="C2478" t="str">
            <v>EIA</v>
          </cell>
          <cell r="D2478">
            <v>40106</v>
          </cell>
          <cell r="E2478">
            <v>2009</v>
          </cell>
          <cell r="F2478">
            <v>10</v>
          </cell>
          <cell r="G2478" t="str">
            <v>EMPRESA ADMINISTRADORA CERRO S.A.C.</v>
          </cell>
          <cell r="H2478" t="str">
            <v>CERRO DE PASCO</v>
          </cell>
          <cell r="I2478" t="str">
            <v>AMPLIACION DEL TAJO RAUL ROJAS-PLAN L</v>
          </cell>
          <cell r="J2478" t="str">
            <v>*190109&lt;br&gt;PASCO-PASCO-SIMON BOLIVAR</v>
          </cell>
          <cell r="K2478" t="str">
            <v>*31&lt;br&gt;AZURIN GONZALES CARLOS</v>
          </cell>
          <cell r="L2478" t="str">
            <v>NO PRESENTADO&lt;br/&gt;NOTIFICADO A LA EMPRESA</v>
          </cell>
          <cell r="P2478" t="str">
            <v>USD</v>
          </cell>
        </row>
        <row r="2479">
          <cell r="A2479">
            <v>1955021</v>
          </cell>
          <cell r="B2479">
            <v>4984</v>
          </cell>
          <cell r="C2479" t="str">
            <v>EIA</v>
          </cell>
          <cell r="D2479">
            <v>40190</v>
          </cell>
          <cell r="E2479">
            <v>2010</v>
          </cell>
          <cell r="F2479">
            <v>1</v>
          </cell>
          <cell r="G2479" t="str">
            <v>EMPRESA ADMINISTRADORA CERRO S.A.C.</v>
          </cell>
          <cell r="H2479" t="str">
            <v>CERRO DE PASCO</v>
          </cell>
          <cell r="I2479" t="str">
            <v>AMPLIACION DEL TAJO RAUL ROJAS - "PLAN L"</v>
          </cell>
          <cell r="J2479" t="str">
            <v>*190109&lt;br&gt;PASCO-PASCO-SIMON BOLIVAR</v>
          </cell>
          <cell r="K2479" t="str">
            <v>*31&lt;br&gt;AZURIN GONZALES CARLOS</v>
          </cell>
          <cell r="L2479" t="str">
            <v>APROBADO</v>
          </cell>
          <cell r="P2479" t="str">
            <v>USD</v>
          </cell>
        </row>
        <row r="2480">
          <cell r="A2480">
            <v>2225747</v>
          </cell>
          <cell r="B2480">
            <v>5213</v>
          </cell>
          <cell r="C2480" t="str">
            <v>EIA</v>
          </cell>
          <cell r="D2480">
            <v>41155</v>
          </cell>
          <cell r="E2480">
            <v>2012</v>
          </cell>
          <cell r="F2480">
            <v>9</v>
          </cell>
          <cell r="G2480" t="str">
            <v>EMPRESA ADMINISTRADORA CERRO S.A.C.</v>
          </cell>
          <cell r="H2480" t="str">
            <v>CERRO DE PASCO</v>
          </cell>
          <cell r="I2480" t="str">
            <v>PLAN INTEGRAL UNIDAD CERRO DE PASCO</v>
          </cell>
          <cell r="J2480" t="str">
            <v>*190109&lt;br&gt;PASCO-PASCO-SIMON BOLIVAR</v>
          </cell>
          <cell r="K2480" t="str">
            <v>*21&lt;br&gt;PAREDES PACHECO RUFO</v>
          </cell>
          <cell r="L2480" t="str">
            <v>OBSERVADO&lt;br/&gt;NOTIFICADO A LA EMPRESA</v>
          </cell>
          <cell r="P2480" t="str">
            <v>USD</v>
          </cell>
        </row>
        <row r="2481">
          <cell r="A2481">
            <v>1758282</v>
          </cell>
          <cell r="B2481">
            <v>6376</v>
          </cell>
          <cell r="C2481" t="str">
            <v>PC</v>
          </cell>
          <cell r="D2481">
            <v>39489</v>
          </cell>
          <cell r="E2481">
            <v>2008</v>
          </cell>
          <cell r="F2481">
            <v>2</v>
          </cell>
          <cell r="G2481" t="str">
            <v>EMPRESA ADMINISTRADORA CERRO S.A.C.</v>
          </cell>
          <cell r="H2481" t="str">
            <v>CERRO DE PASCO</v>
          </cell>
          <cell r="I2481" t="str">
            <v>PLAN DE CIERRE DE FACTIBILIDAD</v>
          </cell>
          <cell r="J2481" t="str">
            <v>*190109&lt;br&gt;PASCO-PASCO-SIMON BOLIVAR</v>
          </cell>
          <cell r="K2481" t="str">
            <v>*13&lt;br&gt;DOLORES CAMONES SANTIAGO</v>
          </cell>
          <cell r="L2481" t="str">
            <v>APROBADO&lt;br/&gt;NOTIFICADO A LA EMPRESA</v>
          </cell>
          <cell r="P2481" t="str">
            <v>USD</v>
          </cell>
        </row>
        <row r="2482">
          <cell r="A2482">
            <v>1948313</v>
          </cell>
          <cell r="B2482">
            <v>6440</v>
          </cell>
          <cell r="C2482" t="str">
            <v>PC</v>
          </cell>
          <cell r="D2482">
            <v>40163</v>
          </cell>
          <cell r="E2482">
            <v>2009</v>
          </cell>
          <cell r="F2482">
            <v>12</v>
          </cell>
          <cell r="G2482" t="str">
            <v>EMPRESA ADMINISTRADORA CERRO S.A.C.</v>
          </cell>
          <cell r="H2482" t="str">
            <v>CERRO DE PASCO</v>
          </cell>
          <cell r="I2482" t="str">
            <v>MODIFICACION COMPONENTE DEPOSITO DE AGUAS ACIDAS YANAMATE</v>
          </cell>
          <cell r="J2482" t="str">
            <v>*190109&lt;br&gt;PASCO-PASCO-SIMON BOLIVAR</v>
          </cell>
          <cell r="K2482" t="str">
            <v>*13&lt;br&gt;DOLORES CAMONES SANTIAGO</v>
          </cell>
          <cell r="L2482" t="str">
            <v>IMPROCEDENTE&lt;br/&gt;NOTIFICADO A LA EMPRESA</v>
          </cell>
          <cell r="P2482" t="str">
            <v>USD</v>
          </cell>
        </row>
        <row r="2483">
          <cell r="A2483">
            <v>2191848</v>
          </cell>
          <cell r="B2483">
            <v>6550</v>
          </cell>
          <cell r="C2483" t="str">
            <v>PC</v>
          </cell>
          <cell r="D2483">
            <v>41050</v>
          </cell>
          <cell r="E2483">
            <v>2012</v>
          </cell>
          <cell r="F2483">
            <v>5</v>
          </cell>
          <cell r="G2483" t="str">
            <v>EMPRESA ADMINISTRADORA CERRO S.A.C.</v>
          </cell>
          <cell r="H2483" t="str">
            <v>CERRO DE PASCO</v>
          </cell>
          <cell r="I2483" t="str">
            <v>MODIFICACION DEL PLAN DE CIERRE DE MINAS</v>
          </cell>
          <cell r="J2483" t="str">
            <v>*190109&lt;br&gt;PASCO-PASCO-SIMON BOLIVAR</v>
          </cell>
          <cell r="K2483" t="str">
            <v>*24&lt;br&gt;PORTILLA CORNEJO MATEO</v>
          </cell>
          <cell r="L2483" t="str">
            <v>APROBADO&lt;br/&gt;NOTIFICADO A LA EMPRESA</v>
          </cell>
          <cell r="P2483" t="str">
            <v>USD</v>
          </cell>
        </row>
        <row r="2484">
          <cell r="A2484" t="str">
            <v>03744-2017</v>
          </cell>
          <cell r="B2484">
            <v>6625</v>
          </cell>
          <cell r="C2484" t="str">
            <v>ITS</v>
          </cell>
          <cell r="D2484">
            <v>42948</v>
          </cell>
          <cell r="E2484">
            <v>2017</v>
          </cell>
          <cell r="F2484">
            <v>8</v>
          </cell>
          <cell r="G2484" t="str">
            <v>EMPRESA ADMINISTRADORA CERRO S.A.C.</v>
          </cell>
          <cell r="H2484" t="str">
            <v>CERRO DE PASCO</v>
          </cell>
          <cell r="I2484" t="str">
            <v>ITS PARA LA OPTIMIZACI¿ DE LA PLANTA PARAGSHA PARA EL PROCESAMIENTO DE STOCK PILES</v>
          </cell>
          <cell r="J2484" t="str">
            <v>*190113&lt;br&gt;PASCO-PASCO-YANACANCHA,*190000&lt;br&gt;PASCO----,*190100&lt;br&gt;PASCO-PASCO--,*190109&lt;br&gt;PASCO-PASCO-SIMON BOLIVAR,*190101&lt;br&gt;PASCO-PASCO-CHAUPIMARCA</v>
          </cell>
          <cell r="K2484" t="str">
            <v>*382&lt;br&gt;ZZ_SENACE PÉREZ NUÑEZ, FABIÁN,*488&lt;br&gt;ZZ_SENACE TELLO COCHACHEZ, MARCO ANTONIO,*451&lt;br&gt;ZZ_SENACE QUISPE SULCA, JHONNY IBAN,*416&lt;br&gt;ZZ_SENACE BREÑA TORRES, MILVA GRACIELA,*413&lt;br&gt;ZZ_SENACE ATARAMA MORI,DANNY EDUARDO</v>
          </cell>
          <cell r="L2484" t="str">
            <v>CONFORME&lt;br/&gt;NOTIFICADO A LA EMPRESA</v>
          </cell>
          <cell r="O2484">
            <v>6500000</v>
          </cell>
        </row>
        <row r="2485">
          <cell r="A2485">
            <v>2540316</v>
          </cell>
          <cell r="B2485">
            <v>6776</v>
          </cell>
          <cell r="C2485" t="str">
            <v>PC</v>
          </cell>
          <cell r="D2485">
            <v>42279</v>
          </cell>
          <cell r="E2485">
            <v>2015</v>
          </cell>
          <cell r="F2485">
            <v>10</v>
          </cell>
          <cell r="G2485" t="str">
            <v>EMPRESA ADMINISTRADORA CERRO S.A.C.</v>
          </cell>
          <cell r="H2485" t="str">
            <v>CERRO DE PASCO</v>
          </cell>
          <cell r="I2485" t="str">
            <v>MODIFICACION DEL PLAN DE CIERRE UNIDAD MINERA CERRO DE PASCO</v>
          </cell>
          <cell r="J2485" t="str">
            <v>*190109&lt;br&gt;PASCO-PASCO-SIMON BOLIVAR</v>
          </cell>
          <cell r="K2485" t="str">
            <v>*24&lt;br&gt;PORTILLA CORNEJO MATEO</v>
          </cell>
          <cell r="L2485" t="str">
            <v>APROBADO</v>
          </cell>
          <cell r="P2485" t="str">
            <v>USD</v>
          </cell>
        </row>
        <row r="2486">
          <cell r="A2486">
            <v>3010436</v>
          </cell>
          <cell r="B2486">
            <v>8358</v>
          </cell>
          <cell r="C2486" t="str">
            <v>PAD</v>
          </cell>
          <cell r="D2486">
            <v>43838</v>
          </cell>
          <cell r="E2486">
            <v>2020</v>
          </cell>
          <cell r="F2486">
            <v>1</v>
          </cell>
          <cell r="G2486" t="str">
            <v>EMPRESA ADMINISTRADORA CERRO S.A.C.</v>
          </cell>
          <cell r="H2486" t="str">
            <v>CERRO DE PASCO</v>
          </cell>
          <cell r="I2486" t="str">
            <v>PLAN AMBIENTAL DETALLADO DE LA UNIDAD MINERA CERRO DE PASCO</v>
          </cell>
          <cell r="J2486" t="str">
            <v>*190101&lt;br&gt;PASCO-PASCO-CHAUPIMARCA,*190113&lt;br&gt;PASCO-PASCO-YANACANCHA,*190109&lt;br&gt;PASCO-PASCO-SIMON BOLIVAR</v>
          </cell>
          <cell r="K2486" t="str">
            <v>*617&lt;br&gt;QUISPE CLEMENTE, KARLA BRIGHITT,*618&lt;br&gt;BERROSPI GALINDO ROSA CATHERINE</v>
          </cell>
          <cell r="L2486" t="str">
            <v>EVALUACIÓN</v>
          </cell>
          <cell r="O2486">
            <v>18705.39</v>
          </cell>
          <cell r="P2486" t="str">
            <v>USD</v>
          </cell>
        </row>
        <row r="2487">
          <cell r="A2487">
            <v>2379563</v>
          </cell>
          <cell r="B2487">
            <v>3061</v>
          </cell>
          <cell r="C2487" t="str">
            <v>ITS</v>
          </cell>
          <cell r="D2487">
            <v>41729</v>
          </cell>
          <cell r="E2487">
            <v>2014</v>
          </cell>
          <cell r="F2487">
            <v>3</v>
          </cell>
          <cell r="G2487" t="str">
            <v>EMPRESA ADMINISTRADORA CHUNGAR S.A.C.</v>
          </cell>
          <cell r="H2487" t="str">
            <v>ANIMON</v>
          </cell>
          <cell r="I2487" t="str">
            <v>AMPLIACION DE OPERACIONES MINERO METALURGICA A 4200 TMSD UNIDAD ANIMON</v>
          </cell>
          <cell r="J2487" t="str">
            <v>*190104&lt;br&gt;PASCO-PASCO-HUAYLLAY</v>
          </cell>
          <cell r="K2487" t="str">
            <v>*3&lt;br&gt;ALFARO LÓPEZ WUALTER,*263&lt;br&gt;PINEDO REA, PAOLA VANESSA,*257&lt;br&gt;MIRANDA UNCHUPAICO, JULIO EDUARDO,*25&lt;br&gt;PRADO VELASQUEZ ALFONSO,*10&lt;br&gt;CARRANZA VALDIVIESO JOSE</v>
          </cell>
          <cell r="L2487" t="str">
            <v>DESISTIDO&lt;br/&gt;NOTIFICADO A LA EMPRESA</v>
          </cell>
          <cell r="O2487">
            <v>14000000</v>
          </cell>
        </row>
        <row r="2488">
          <cell r="A2488">
            <v>2503985</v>
          </cell>
          <cell r="B2488">
            <v>5852</v>
          </cell>
          <cell r="C2488" t="str">
            <v>ITS</v>
          </cell>
          <cell r="D2488">
            <v>42163</v>
          </cell>
          <cell r="E2488">
            <v>2015</v>
          </cell>
          <cell r="F2488">
            <v>6</v>
          </cell>
          <cell r="G2488" t="str">
            <v>EMPRESA ADMINISTRADORA CHUNGAR S.A.C.</v>
          </cell>
          <cell r="H2488" t="str">
            <v>ANIMON</v>
          </cell>
          <cell r="I2488" t="str">
            <v>Proyecto de Mejora Tecnol¿gica del Sistema de Tratamiento de Aguas Residuales Domesticas de la Unidad Minera Animon</v>
          </cell>
          <cell r="J2488" t="str">
            <v>*190104&lt;br&gt;PASCO-PASCO-HUAYLLAY</v>
          </cell>
          <cell r="K2488" t="str">
            <v>*10&lt;br&gt;CARRANZA VALDIVIESO JOSE,*331&lt;br&gt;SOSA RUIZ, EYMI DEL PILAR,*312&lt;br&gt;PINEDO REA PAOLA VANESSA,*283&lt;br&gt;YUCRA ZELA, SONIA,*181&lt;br&gt;LEON HUAMAN BETTY,*164&lt;br&gt;TREJO PANTOJA CYNTHIA,*25&lt;br&gt;PRADO VELASQUEZ ALFONSO</v>
          </cell>
          <cell r="L2488" t="str">
            <v>CONFORME&lt;br/&gt;NOTIFICADO A LA EMPRESA</v>
          </cell>
          <cell r="M2488" t="str">
            <v>ResDirec-0307-2015/MEM-DGAAM</v>
          </cell>
          <cell r="N2488" t="str">
            <v>06/08/2015</v>
          </cell>
          <cell r="O2488">
            <v>280000</v>
          </cell>
        </row>
        <row r="2489">
          <cell r="A2489">
            <v>2563940</v>
          </cell>
          <cell r="B2489">
            <v>6134</v>
          </cell>
          <cell r="C2489" t="str">
            <v>ITS</v>
          </cell>
          <cell r="D2489">
            <v>42364</v>
          </cell>
          <cell r="E2489">
            <v>2015</v>
          </cell>
          <cell r="F2489">
            <v>12</v>
          </cell>
          <cell r="G2489" t="str">
            <v>EMPRESA ADMINISTRADORA CHUNGAR S.A.C.</v>
          </cell>
          <cell r="H2489" t="str">
            <v>ANIMON</v>
          </cell>
          <cell r="I2489" t="str">
            <v>Recrecimiento de la Relavera Animon</v>
          </cell>
          <cell r="J2489" t="str">
            <v>*190104&lt;br&gt;PASCO-PASCO-HUAYLLAY</v>
          </cell>
          <cell r="K2489" t="str">
            <v>*1&lt;br&gt;ACEVEDO FERNANDEZ ELIAS,*340&lt;br&gt;REYES UBILLUS ISMAEL,*311&lt;br&gt;ROJAS VALLADARES, TANIA LUPE,*220&lt;br&gt;VILLACORTA OLAZA MARCO ANTONIO,*25&lt;br&gt;PRADO VELASQUEZ ALFONSO,*20&lt;br&gt;LEON IRIARTE MARITZA</v>
          </cell>
          <cell r="L2489" t="str">
            <v>CONFORME&lt;br/&gt;NOTIFICADO A LA EMPRESA</v>
          </cell>
          <cell r="O2489">
            <v>25000000</v>
          </cell>
        </row>
        <row r="2490">
          <cell r="A2490">
            <v>1458126</v>
          </cell>
          <cell r="B2490">
            <v>1037</v>
          </cell>
          <cell r="C2490" t="str">
            <v>DIA</v>
          </cell>
          <cell r="D2490">
            <v>38062</v>
          </cell>
          <cell r="E2490">
            <v>2004</v>
          </cell>
          <cell r="F2490">
            <v>3</v>
          </cell>
          <cell r="G2490" t="str">
            <v>EMPRESA MINERA CONDORAQUE S.A.</v>
          </cell>
          <cell r="H2490" t="str">
            <v>PINA PINA CUATRO</v>
          </cell>
          <cell r="I2490" t="str">
            <v>PINA PINA CUATRO</v>
          </cell>
          <cell r="J2490" t="str">
            <v>*211202&lt;br&gt;PUNO-SANDIA-CUYOCUYO</v>
          </cell>
          <cell r="K2490" t="str">
            <v>*8&lt;br&gt;BREÑA TORRES GRACIELA</v>
          </cell>
          <cell r="L2490" t="str">
            <v>ABANDONO</v>
          </cell>
          <cell r="P2490" t="str">
            <v>USD</v>
          </cell>
        </row>
        <row r="2491">
          <cell r="A2491">
            <v>1416232</v>
          </cell>
          <cell r="B2491">
            <v>891</v>
          </cell>
          <cell r="C2491" t="str">
            <v>DIA</v>
          </cell>
          <cell r="D2491">
            <v>37790</v>
          </cell>
          <cell r="E2491">
            <v>2003</v>
          </cell>
          <cell r="F2491">
            <v>6</v>
          </cell>
          <cell r="G2491" t="str">
            <v>EMPRESA MINERA DEL CENTRO DEL PERU S.A EN LIQUIDACION.</v>
          </cell>
          <cell r="H2491" t="str">
            <v>TOROMOCHO</v>
          </cell>
          <cell r="I2491" t="str">
            <v>TOROMOCHO</v>
          </cell>
          <cell r="J2491" t="str">
            <v>*120805&lt;br&gt;JUNIN-YAULI-MOROCOCHA</v>
          </cell>
          <cell r="K2491" t="str">
            <v>*1&lt;br&gt;ACEVEDO FERNANDEZ ELIAS</v>
          </cell>
          <cell r="L2491" t="str">
            <v>APROBADO</v>
          </cell>
          <cell r="P2491" t="str">
            <v>USD</v>
          </cell>
        </row>
        <row r="2492">
          <cell r="A2492">
            <v>1416835</v>
          </cell>
          <cell r="B2492">
            <v>895</v>
          </cell>
          <cell r="C2492" t="str">
            <v>DIA</v>
          </cell>
          <cell r="D2492">
            <v>37795</v>
          </cell>
          <cell r="E2492">
            <v>2003</v>
          </cell>
          <cell r="F2492">
            <v>6</v>
          </cell>
          <cell r="G2492" t="str">
            <v>EMPRESA MINERA DEL CENTRO DEL PERU S.A EN LIQUIDACION.</v>
          </cell>
          <cell r="H2492" t="str">
            <v>LAS BAMBAS</v>
          </cell>
          <cell r="I2492" t="str">
            <v>LAS BAMBAS</v>
          </cell>
          <cell r="J2492" t="str">
            <v>*030506&lt;br&gt;APURIMAC-COTABAMBAS-CHALLHUAHUACHO</v>
          </cell>
          <cell r="K2492" t="str">
            <v>*1&lt;br&gt;ACEVEDO FERNANDEZ ELIAS</v>
          </cell>
          <cell r="L2492" t="str">
            <v>APROBADO</v>
          </cell>
          <cell r="P2492" t="str">
            <v>USD</v>
          </cell>
        </row>
        <row r="2493">
          <cell r="A2493">
            <v>1457335</v>
          </cell>
          <cell r="B2493">
            <v>1032</v>
          </cell>
          <cell r="C2493" t="str">
            <v>DIA</v>
          </cell>
          <cell r="D2493">
            <v>38057</v>
          </cell>
          <cell r="E2493">
            <v>2004</v>
          </cell>
          <cell r="F2493">
            <v>3</v>
          </cell>
          <cell r="G2493" t="str">
            <v>EMPRESA MINERA DEL CENTRO DEL PERU S.A EN LIQUIDACION.</v>
          </cell>
          <cell r="I2493" t="str">
            <v>TOROMOCHO (MODIFICACIÓN)</v>
          </cell>
          <cell r="J2493" t="str">
            <v>*120805&lt;br&gt;JUNIN-YAULI-MOROCOCHA</v>
          </cell>
          <cell r="K2493" t="str">
            <v>*1&lt;br&gt;ACEVEDO FERNANDEZ ELIAS</v>
          </cell>
          <cell r="L2493" t="str">
            <v>APROBADO</v>
          </cell>
          <cell r="P2493" t="str">
            <v>USD</v>
          </cell>
        </row>
        <row r="2494">
          <cell r="A2494">
            <v>1524</v>
          </cell>
          <cell r="B2494">
            <v>4263</v>
          </cell>
          <cell r="C2494" t="str">
            <v>EIA</v>
          </cell>
          <cell r="D2494">
            <v>34492</v>
          </cell>
          <cell r="E2494">
            <v>1994</v>
          </cell>
          <cell r="F2494">
            <v>6</v>
          </cell>
          <cell r="G2494" t="str">
            <v>EMPRESA MINERA ISCAYCRUZ SA</v>
          </cell>
          <cell r="H2494" t="str">
            <v>ISCAYCRUZ</v>
          </cell>
          <cell r="I2494" t="str">
            <v>OPERACION DE LA MINA</v>
          </cell>
          <cell r="J2494" t="str">
            <v>*150906&lt;br&gt;LIMA-OYON-PACHANGARA</v>
          </cell>
          <cell r="K2494" t="str">
            <v>*29&lt;br&gt;ARCHIVO</v>
          </cell>
          <cell r="L2494" t="str">
            <v>APROBADO</v>
          </cell>
          <cell r="P2494" t="str">
            <v>USD</v>
          </cell>
        </row>
        <row r="2495">
          <cell r="A2495">
            <v>1098593</v>
          </cell>
          <cell r="B2495">
            <v>4347</v>
          </cell>
          <cell r="C2495" t="str">
            <v>EIA</v>
          </cell>
          <cell r="D2495">
            <v>35403</v>
          </cell>
          <cell r="E2495">
            <v>1996</v>
          </cell>
          <cell r="F2495">
            <v>12</v>
          </cell>
          <cell r="G2495" t="str">
            <v>EMPRESA MINERA ISCAYCRUZ SA</v>
          </cell>
          <cell r="H2495" t="str">
            <v>ISCAYCRUZ</v>
          </cell>
          <cell r="I2495" t="str">
            <v>DEPOSITO DE RELAVES LAGUNA TINYAG</v>
          </cell>
          <cell r="J2495" t="str">
            <v>*150906&lt;br&gt;LIMA-OYON-PACHANGARA</v>
          </cell>
          <cell r="K2495" t="str">
            <v>*29&lt;br&gt;ARCHIVO</v>
          </cell>
          <cell r="L2495" t="str">
            <v>APROBADO</v>
          </cell>
          <cell r="P2495" t="str">
            <v>USD</v>
          </cell>
        </row>
        <row r="2496">
          <cell r="A2496">
            <v>1316365</v>
          </cell>
          <cell r="B2496">
            <v>4527</v>
          </cell>
          <cell r="C2496" t="str">
            <v>EIA</v>
          </cell>
          <cell r="D2496">
            <v>36987</v>
          </cell>
          <cell r="E2496">
            <v>2001</v>
          </cell>
          <cell r="F2496">
            <v>4</v>
          </cell>
          <cell r="G2496" t="str">
            <v>EMPRESA MINERA ISCAYCRUZ SA</v>
          </cell>
          <cell r="H2496" t="str">
            <v>PLANTA CONCENTRADORA ISCAYCRUZ</v>
          </cell>
          <cell r="I2496" t="str">
            <v>AMPLIACION DE CAPACIDAD HASTA 2,100 TM/DIA</v>
          </cell>
          <cell r="J2496" t="str">
            <v>*150906&lt;br&gt;LIMA-OYON-PACHANGARA</v>
          </cell>
          <cell r="K2496" t="str">
            <v>*21&lt;br&gt;PAREDES PACHECO RUFO</v>
          </cell>
          <cell r="L2496" t="str">
            <v>APROBADO</v>
          </cell>
          <cell r="P2496" t="str">
            <v>USD</v>
          </cell>
        </row>
        <row r="2497">
          <cell r="A2497">
            <v>1234931</v>
          </cell>
          <cell r="B2497">
            <v>465</v>
          </cell>
          <cell r="C2497" t="str">
            <v>EIAsd</v>
          </cell>
          <cell r="D2497">
            <v>36308</v>
          </cell>
          <cell r="E2497">
            <v>1999</v>
          </cell>
          <cell r="F2497">
            <v>5</v>
          </cell>
          <cell r="G2497" t="str">
            <v>EMPRESA MINERA LA VICTORIA  S.A.</v>
          </cell>
          <cell r="H2497" t="str">
            <v>COLONIA I</v>
          </cell>
          <cell r="I2497" t="str">
            <v>EXPLORACION</v>
          </cell>
          <cell r="J2497" t="str">
            <v>*040203&lt;br&gt;AREQUIPA-CAMANA-MARIANO NICOLAS VALCARCEL</v>
          </cell>
          <cell r="K2497" t="str">
            <v>*29&lt;br&gt;ARCHIVO</v>
          </cell>
          <cell r="L2497" t="str">
            <v>APROBADO</v>
          </cell>
          <cell r="P2497" t="str">
            <v>USD</v>
          </cell>
        </row>
        <row r="2498">
          <cell r="A2498">
            <v>1612877</v>
          </cell>
          <cell r="B2498">
            <v>1449</v>
          </cell>
          <cell r="C2498" t="str">
            <v>DIA</v>
          </cell>
          <cell r="D2498">
            <v>38881</v>
          </cell>
          <cell r="E2498">
            <v>2006</v>
          </cell>
          <cell r="F2498">
            <v>6</v>
          </cell>
          <cell r="G2498" t="str">
            <v>EMPRESA MINERA LOS QUENUALES S.A.</v>
          </cell>
          <cell r="I2498" t="str">
            <v>CALASHPUNTA</v>
          </cell>
          <cell r="J2498" t="str">
            <v>*150302&lt;br&gt;LIMA-CAJATAMBO-COPA</v>
          </cell>
          <cell r="K2498" t="str">
            <v>*40&lt;br&gt;GUARNIZO JIMMY</v>
          </cell>
          <cell r="L2498" t="str">
            <v>APROBADO</v>
          </cell>
          <cell r="P2498" t="str">
            <v>USD</v>
          </cell>
        </row>
        <row r="2499">
          <cell r="A2499">
            <v>1648195</v>
          </cell>
          <cell r="B2499">
            <v>1531</v>
          </cell>
          <cell r="C2499" t="str">
            <v>DIA</v>
          </cell>
          <cell r="D2499">
            <v>39029</v>
          </cell>
          <cell r="E2499">
            <v>2006</v>
          </cell>
          <cell r="F2499">
            <v>11</v>
          </cell>
          <cell r="G2499" t="str">
            <v>EMPRESA MINERA LOS QUENUALES S.A.</v>
          </cell>
          <cell r="I2499" t="str">
            <v>VENTUROSA SUR</v>
          </cell>
          <cell r="J2499" t="str">
            <v>*150704&lt;br&gt;LIMA-HUAROCHIRI-CARAMPOMA</v>
          </cell>
          <cell r="K2499" t="str">
            <v>*56&lt;br&gt;SOLARI HENRY</v>
          </cell>
          <cell r="L2499" t="str">
            <v>APROBADO&lt;br/&gt;NOTIFICADO A LA EMPRESA</v>
          </cell>
          <cell r="P2499" t="str">
            <v>USD</v>
          </cell>
        </row>
        <row r="2500">
          <cell r="A2500">
            <v>1651909</v>
          </cell>
          <cell r="B2500">
            <v>1541</v>
          </cell>
          <cell r="C2500" t="str">
            <v>DIA</v>
          </cell>
          <cell r="D2500">
            <v>39048</v>
          </cell>
          <cell r="E2500">
            <v>2006</v>
          </cell>
          <cell r="F2500">
            <v>11</v>
          </cell>
          <cell r="G2500" t="str">
            <v>EMPRESA MINERA LOS QUENUALES S.A.</v>
          </cell>
          <cell r="I2500" t="str">
            <v>SANTA ESTE</v>
          </cell>
          <cell r="J2500" t="str">
            <v>*150901&lt;br&gt;LIMA-OYON-OYON</v>
          </cell>
          <cell r="K2500" t="str">
            <v>*41&lt;br&gt;GUTIERREZ DANI</v>
          </cell>
          <cell r="L2500" t="str">
            <v>APROBADO&lt;br/&gt;NOTIFICADO A LA EMPRESA</v>
          </cell>
          <cell r="P2500" t="str">
            <v>USD</v>
          </cell>
        </row>
        <row r="2501">
          <cell r="A2501">
            <v>1658565</v>
          </cell>
          <cell r="B2501">
            <v>1568</v>
          </cell>
          <cell r="C2501" t="str">
            <v>DIA</v>
          </cell>
          <cell r="D2501">
            <v>39078</v>
          </cell>
          <cell r="E2501">
            <v>2006</v>
          </cell>
          <cell r="F2501">
            <v>12</v>
          </cell>
          <cell r="G2501" t="str">
            <v>EMPRESA MINERA LOS QUENUALES S.A.</v>
          </cell>
          <cell r="I2501" t="str">
            <v>COCHAQUILLO</v>
          </cell>
          <cell r="J2501" t="str">
            <v>*150901&lt;br&gt;LIMA-OYON-OYON</v>
          </cell>
          <cell r="K2501" t="str">
            <v>*41&lt;br&gt;GUTIERREZ DANI</v>
          </cell>
          <cell r="L2501" t="str">
            <v>APROBADO&lt;br/&gt;NOTIFICADO A LA EMPRESA</v>
          </cell>
          <cell r="P2501" t="str">
            <v>USD</v>
          </cell>
        </row>
        <row r="2502">
          <cell r="A2502">
            <v>1708831</v>
          </cell>
          <cell r="B2502">
            <v>1681</v>
          </cell>
          <cell r="C2502" t="str">
            <v>DIA</v>
          </cell>
          <cell r="D2502">
            <v>39289</v>
          </cell>
          <cell r="E2502">
            <v>2007</v>
          </cell>
          <cell r="F2502">
            <v>7</v>
          </cell>
          <cell r="G2502" t="str">
            <v>EMPRESA MINERA LOS QUENUALES S.A.</v>
          </cell>
          <cell r="H2502" t="str">
            <v>CALASHPUNTA</v>
          </cell>
          <cell r="I2502" t="str">
            <v>CALASHPUNTA (MODIFICACION)</v>
          </cell>
          <cell r="J2502" t="str">
            <v>*150302&lt;br&gt;LIMA-CAJATAMBO-COPA</v>
          </cell>
          <cell r="K2502" t="str">
            <v>*8&lt;br&gt;BREÑA TORRES GRACIELA</v>
          </cell>
          <cell r="L2502" t="str">
            <v>APROBADO</v>
          </cell>
          <cell r="P2502" t="str">
            <v>USD</v>
          </cell>
        </row>
        <row r="2503">
          <cell r="A2503">
            <v>1730381</v>
          </cell>
          <cell r="B2503">
            <v>1734</v>
          </cell>
          <cell r="C2503" t="str">
            <v>DIA</v>
          </cell>
          <cell r="D2503">
            <v>39380</v>
          </cell>
          <cell r="E2503">
            <v>2007</v>
          </cell>
          <cell r="F2503">
            <v>10</v>
          </cell>
          <cell r="G2503" t="str">
            <v>EMPRESA MINERA LOS QUENUALES S.A.</v>
          </cell>
          <cell r="H2503" t="str">
            <v>VENTUROSA SUR</v>
          </cell>
          <cell r="I2503" t="str">
            <v>VENTUROSA SUR (MODIFICACION)</v>
          </cell>
          <cell r="J2503" t="str">
            <v>*150704&lt;br&gt;LIMA-HUAROCHIRI-CARAMPOMA</v>
          </cell>
          <cell r="K2503" t="str">
            <v>*8&lt;br&gt;BREÑA TORRES GRACIELA</v>
          </cell>
          <cell r="L2503" t="str">
            <v>APROBADO&lt;br/&gt;NOTIFICADO A LA EMPRESA</v>
          </cell>
          <cell r="P2503" t="str">
            <v>USD</v>
          </cell>
        </row>
        <row r="2504">
          <cell r="A2504">
            <v>1824801</v>
          </cell>
          <cell r="B2504">
            <v>1956</v>
          </cell>
          <cell r="C2504" t="str">
            <v>DIA</v>
          </cell>
          <cell r="D2504">
            <v>39721</v>
          </cell>
          <cell r="E2504">
            <v>2008</v>
          </cell>
          <cell r="F2504">
            <v>9</v>
          </cell>
          <cell r="G2504" t="str">
            <v>EMPRESA MINERA LOS QUENUALES S.A.</v>
          </cell>
          <cell r="H2504" t="str">
            <v>SANTA ESTE</v>
          </cell>
          <cell r="I2504" t="str">
            <v>SANTA ESTE</v>
          </cell>
          <cell r="J2504" t="str">
            <v>*150901&lt;br&gt;LIMA-OYON-OYON</v>
          </cell>
          <cell r="K2504" t="str">
            <v>*8&lt;br&gt;BREÑA TORRES GRACIELA</v>
          </cell>
          <cell r="L2504" t="str">
            <v>APROBADO&lt;br/&gt;NOTIFICADO A LA EMPRESA</v>
          </cell>
          <cell r="P2504" t="str">
            <v>USD</v>
          </cell>
        </row>
        <row r="2505">
          <cell r="A2505">
            <v>1824805</v>
          </cell>
          <cell r="B2505">
            <v>1957</v>
          </cell>
          <cell r="C2505" t="str">
            <v>DIA</v>
          </cell>
          <cell r="D2505">
            <v>39721</v>
          </cell>
          <cell r="E2505">
            <v>2008</v>
          </cell>
          <cell r="F2505">
            <v>9</v>
          </cell>
          <cell r="G2505" t="str">
            <v>EMPRESA MINERA LOS QUENUALES S.A.</v>
          </cell>
          <cell r="H2505" t="str">
            <v>COCHAQUILLO</v>
          </cell>
          <cell r="I2505" t="str">
            <v>COCHAQUILLO</v>
          </cell>
          <cell r="J2505" t="str">
            <v>*150901&lt;br&gt;LIMA-OYON-OYON</v>
          </cell>
          <cell r="K2505" t="str">
            <v>*8&lt;br&gt;BREÑA TORRES GRACIELA</v>
          </cell>
          <cell r="L2505" t="str">
            <v>APROBADO&lt;br/&gt;NOTIFICADO A LA EMPRESA</v>
          </cell>
          <cell r="P2505" t="str">
            <v>USD</v>
          </cell>
        </row>
        <row r="2506">
          <cell r="A2506">
            <v>1868620</v>
          </cell>
          <cell r="B2506">
            <v>2010</v>
          </cell>
          <cell r="C2506" t="str">
            <v>DIA</v>
          </cell>
          <cell r="D2506">
            <v>39888</v>
          </cell>
          <cell r="E2506">
            <v>2009</v>
          </cell>
          <cell r="F2506">
            <v>3</v>
          </cell>
          <cell r="G2506" t="str">
            <v>EMPRESA MINERA LOS QUENUALES S.A.</v>
          </cell>
          <cell r="H2506" t="str">
            <v>VICUÑITA</v>
          </cell>
          <cell r="I2506" t="str">
            <v>VICUÑITA</v>
          </cell>
          <cell r="J2506" t="str">
            <v>*150721&lt;br&gt;LIMA-HUAROCHIRI-SAN LORENZO DE QUINTI</v>
          </cell>
          <cell r="K2506" t="str">
            <v>*1&lt;br&gt;ACEVEDO FERNANDEZ ELIAS</v>
          </cell>
          <cell r="L2506" t="str">
            <v>DESISTIDO&lt;br/&gt;NOTIFICADO A LA EMPRESA</v>
          </cell>
          <cell r="P2506" t="str">
            <v>USD</v>
          </cell>
        </row>
        <row r="2507">
          <cell r="A2507">
            <v>1870585</v>
          </cell>
          <cell r="B2507">
            <v>2012</v>
          </cell>
          <cell r="C2507" t="str">
            <v>DIA</v>
          </cell>
          <cell r="D2507">
            <v>39896</v>
          </cell>
          <cell r="E2507">
            <v>2009</v>
          </cell>
          <cell r="F2507">
            <v>3</v>
          </cell>
          <cell r="G2507" t="str">
            <v>EMPRESA MINERA LOS QUENUALES S.A.</v>
          </cell>
          <cell r="H2507" t="str">
            <v>VENTUROSA SUR</v>
          </cell>
          <cell r="I2507" t="str">
            <v>VENTUROSA SUR</v>
          </cell>
          <cell r="J2507" t="str">
            <v>*150704&lt;br&gt;LIMA-HUAROCHIRI-CARAMPOMA</v>
          </cell>
          <cell r="K2507" t="str">
            <v>*8&lt;br&gt;BREÑA TORRES GRACIELA</v>
          </cell>
          <cell r="L2507" t="str">
            <v>APROBADO</v>
          </cell>
          <cell r="P2507" t="str">
            <v>USD</v>
          </cell>
        </row>
        <row r="2508">
          <cell r="A2508">
            <v>2016386</v>
          </cell>
          <cell r="B2508">
            <v>2231</v>
          </cell>
          <cell r="C2508" t="str">
            <v>DIA</v>
          </cell>
          <cell r="D2508">
            <v>40392</v>
          </cell>
          <cell r="E2508">
            <v>2010</v>
          </cell>
          <cell r="F2508">
            <v>8</v>
          </cell>
          <cell r="G2508" t="str">
            <v>EMPRESA MINERA LOS QUENUALES S.A.</v>
          </cell>
          <cell r="H2508" t="str">
            <v>VICUÑITA</v>
          </cell>
          <cell r="I2508" t="str">
            <v>VICUÑITA</v>
          </cell>
          <cell r="J2508" t="str">
            <v>*150721&lt;br&gt;LIMA-HUAROCHIRI-SAN LORENZO DE QUINTI</v>
          </cell>
          <cell r="K2508" t="str">
            <v>*8&lt;br&gt;BREÑA TORRES GRACIELA</v>
          </cell>
          <cell r="L2508" t="str">
            <v>APROBADO&lt;br/&gt;NOTIFICADO A LA EMPRESA</v>
          </cell>
          <cell r="P2508" t="str">
            <v>USD</v>
          </cell>
        </row>
        <row r="2509">
          <cell r="A2509">
            <v>2052763</v>
          </cell>
          <cell r="B2509">
            <v>2331</v>
          </cell>
          <cell r="C2509" t="str">
            <v>DIA</v>
          </cell>
          <cell r="D2509">
            <v>40534</v>
          </cell>
          <cell r="E2509">
            <v>2010</v>
          </cell>
          <cell r="F2509">
            <v>12</v>
          </cell>
          <cell r="G2509" t="str">
            <v>EMPRESA MINERA LOS QUENUALES S.A.</v>
          </cell>
          <cell r="H2509" t="str">
            <v>GORILA</v>
          </cell>
          <cell r="I2509" t="str">
            <v>EL GORILA</v>
          </cell>
          <cell r="J2509" t="str">
            <v>*120108&lt;br&gt;JUNIN-HUANCAYO-CHONGOS ALTO</v>
          </cell>
          <cell r="K2509" t="str">
            <v>*8&lt;br&gt;BREÑA TORRES GRACIELA</v>
          </cell>
          <cell r="L2509" t="str">
            <v>APROBADO&lt;br/&gt;NOTIFICADO A LA EMPRESA</v>
          </cell>
          <cell r="P2509" t="str">
            <v>USD</v>
          </cell>
        </row>
        <row r="2510">
          <cell r="A2510">
            <v>2084484</v>
          </cell>
          <cell r="B2510">
            <v>2390</v>
          </cell>
          <cell r="C2510" t="str">
            <v>DIA</v>
          </cell>
          <cell r="D2510">
            <v>40646</v>
          </cell>
          <cell r="E2510">
            <v>2011</v>
          </cell>
          <cell r="F2510">
            <v>4</v>
          </cell>
          <cell r="G2510" t="str">
            <v>EMPRESA MINERA LOS QUENUALES S.A.</v>
          </cell>
          <cell r="H2510" t="str">
            <v>CAMPONA</v>
          </cell>
          <cell r="I2510" t="str">
            <v>CAMPONA</v>
          </cell>
          <cell r="J2510" t="str">
            <v>*150704&lt;br&gt;LIMA-HUAROCHIRI-CARAMPOMA</v>
          </cell>
          <cell r="K2510" t="str">
            <v>*25&lt;br&gt;PRADO VELASQUEZ ALFONSO</v>
          </cell>
          <cell r="L2510" t="str">
            <v>APROBADO&lt;br/&gt;NOTIFICADO A LA EMPRESA</v>
          </cell>
          <cell r="P2510" t="str">
            <v>USD</v>
          </cell>
        </row>
        <row r="2511">
          <cell r="A2511">
            <v>2295398</v>
          </cell>
          <cell r="B2511">
            <v>3895</v>
          </cell>
          <cell r="C2511" t="str">
            <v>DIA</v>
          </cell>
          <cell r="D2511">
            <v>41424</v>
          </cell>
          <cell r="E2511">
            <v>2013</v>
          </cell>
          <cell r="F2511">
            <v>5</v>
          </cell>
          <cell r="G2511" t="str">
            <v>EMPRESA MINERA LOS QUENUALES S.A.</v>
          </cell>
          <cell r="H2511" t="str">
            <v>PROYECTO CECILIA</v>
          </cell>
          <cell r="I2511" t="str">
            <v>PROYECTO DE EXPLORACIÓN MINERA CECILIA</v>
          </cell>
          <cell r="J2511" t="str">
            <v>*211001&lt;br&gt;PUNO-SAN ANTONIO DE PUTINA-PUTINA</v>
          </cell>
          <cell r="K2511" t="str">
            <v>*8&lt;br&gt;BREÑA TORRES GRACIELA,*179&lt;br&gt;ZEGARRA ANCAJIMA, ANA SOFIA,*147&lt;br&gt;PEREZ BALDEON KAREN</v>
          </cell>
          <cell r="L2511" t="str">
            <v>APROBADO&lt;br/&gt;NOTIFICADO A LA EMPRESA</v>
          </cell>
          <cell r="O2511">
            <v>500000</v>
          </cell>
          <cell r="P2511" t="str">
            <v>USD</v>
          </cell>
        </row>
        <row r="2512">
          <cell r="A2512">
            <v>2401060</v>
          </cell>
          <cell r="B2512">
            <v>4206</v>
          </cell>
          <cell r="C2512" t="str">
            <v>DIA</v>
          </cell>
          <cell r="D2512">
            <v>41806</v>
          </cell>
          <cell r="E2512">
            <v>2014</v>
          </cell>
          <cell r="F2512">
            <v>6</v>
          </cell>
          <cell r="G2512" t="str">
            <v>EMPRESA MINERA LOS QUENUALES S.A.</v>
          </cell>
          <cell r="H2512" t="str">
            <v>ANTAPAMPA</v>
          </cell>
          <cell r="I2512" t="str">
            <v>PROYECTO DE EXPLORACIÓN ANTAPAMPA</v>
          </cell>
          <cell r="J2512" t="str">
            <v>*150901&lt;br&gt;LIMA-OYON-OYON</v>
          </cell>
          <cell r="K2512" t="str">
            <v>*8&lt;br&gt;BREÑA TORRES GRACIELA,*341&lt;br&gt;INFANTE QUISPE, CESAR ANIBAL,*279&lt;br&gt;CRUZ LEDESMA, DEISY,*179&lt;br&gt;ZEGARRA ANCAJIMA, ANA SOFIA</v>
          </cell>
          <cell r="L2512" t="str">
            <v>DESISTIDO&lt;br/&gt;NOTIFICADO A LA EMPRESA</v>
          </cell>
          <cell r="M2512" t="str">
            <v>ResDirec-0311-2014/MEM-DGAAM</v>
          </cell>
          <cell r="N2512" t="str">
            <v>25/06/2014</v>
          </cell>
          <cell r="O2512">
            <v>771428.6</v>
          </cell>
          <cell r="P2512" t="str">
            <v>USD</v>
          </cell>
        </row>
        <row r="2513">
          <cell r="A2513">
            <v>2409109</v>
          </cell>
          <cell r="B2513">
            <v>5327</v>
          </cell>
          <cell r="C2513" t="str">
            <v>DIA</v>
          </cell>
          <cell r="D2513">
            <v>41827</v>
          </cell>
          <cell r="E2513">
            <v>2014</v>
          </cell>
          <cell r="F2513">
            <v>7</v>
          </cell>
          <cell r="G2513" t="str">
            <v>EMPRESA MINERA LOS QUENUALES S.A.</v>
          </cell>
          <cell r="H2513" t="str">
            <v>UNIDAD MINERA ISCAYCRUZ</v>
          </cell>
          <cell r="I2513" t="str">
            <v>PROYECTO DE EXPLORACION ANTAPAMPA</v>
          </cell>
          <cell r="J2513" t="str">
            <v>*150901&lt;br&gt;LIMA-OYON-OYON</v>
          </cell>
          <cell r="K2513" t="str">
            <v>*8&lt;br&gt;BREÑA TORRES GRACIELA,*341&lt;br&gt;INFANTE QUISPE, CESAR ANIBAL,*279&lt;br&gt;CRUZ LEDESMA, DEISY,*179&lt;br&gt;ZEGARRA ANCAJIMA, ANA SOFIA</v>
          </cell>
          <cell r="L2513" t="str">
            <v>APROBADO&lt;br/&gt;NOTIFICADO A LA EMPRESA</v>
          </cell>
          <cell r="O2513">
            <v>771428.6</v>
          </cell>
          <cell r="P2513" t="str">
            <v>USD</v>
          </cell>
        </row>
        <row r="2514">
          <cell r="A2514">
            <v>2452513</v>
          </cell>
          <cell r="B2514">
            <v>5516</v>
          </cell>
          <cell r="C2514" t="str">
            <v>DIA</v>
          </cell>
          <cell r="D2514">
            <v>41970</v>
          </cell>
          <cell r="E2514">
            <v>2014</v>
          </cell>
          <cell r="F2514">
            <v>11</v>
          </cell>
          <cell r="G2514" t="str">
            <v>EMPRESA MINERA LOS QUENUALES S.A.</v>
          </cell>
          <cell r="H2514" t="str">
            <v>UNIDAD MINERA ARABELLA</v>
          </cell>
          <cell r="I2514" t="str">
            <v>PROYECTO DE EXPLORACIÓN MINERA ARABELLA</v>
          </cell>
          <cell r="J2514" t="str">
            <v>*150704&lt;br&gt;LIMA-HUAROCHIRI-CARAMPOMA</v>
          </cell>
          <cell r="K2514" t="str">
            <v>*8&lt;br&gt;BREÑA TORRES GRACIELA,*341&lt;br&gt;INFANTE QUISPE, CESAR ANIBAL,*310&lt;br&gt;ROSALES GONZALES LUIS ALBERTO,*179&lt;br&gt;ZEGARRA ANCAJIMA, ANA SOFIA</v>
          </cell>
          <cell r="L2514" t="str">
            <v>DESISTIDO&lt;br/&gt;NOTIFICADO A LA EMPRESA</v>
          </cell>
          <cell r="M2514" t="str">
            <v>ResDirec-0603-2014/MEM-DGAAM</v>
          </cell>
          <cell r="N2514" t="str">
            <v>10/12/2014</v>
          </cell>
          <cell r="O2514">
            <v>1686500</v>
          </cell>
          <cell r="P2514" t="str">
            <v>USD</v>
          </cell>
        </row>
        <row r="2515">
          <cell r="A2515">
            <v>2465760</v>
          </cell>
          <cell r="B2515">
            <v>5602</v>
          </cell>
          <cell r="C2515" t="str">
            <v>DIA</v>
          </cell>
          <cell r="D2515">
            <v>42020</v>
          </cell>
          <cell r="E2515">
            <v>2015</v>
          </cell>
          <cell r="F2515">
            <v>1</v>
          </cell>
          <cell r="G2515" t="str">
            <v>EMPRESA MINERA LOS QUENUALES S.A.</v>
          </cell>
          <cell r="H2515" t="str">
            <v>UNIDAD MINERA ARABELLA</v>
          </cell>
          <cell r="I2515" t="str">
            <v>PROYECTO DE EXPLORACION MINERA ARABELLA</v>
          </cell>
          <cell r="J2515" t="str">
            <v>*150704&lt;br&gt;LIMA-HUAROCHIRI-CARAMPOMA</v>
          </cell>
          <cell r="K2515" t="str">
            <v>*25&lt;br&gt;PRADO VELASQUEZ ALFONSO,*341&lt;br&gt;INFANTE QUISPE, CESAR ANIBAL,*310&lt;br&gt;ROSALES GONZALES LUIS ALBERTO,*179&lt;br&gt;ZEGARRA ANCAJIMA, ANA SOFIA</v>
          </cell>
          <cell r="L2515" t="str">
            <v>APROBADO&lt;br/&gt;NOTIFICADO A LA EMPRESA</v>
          </cell>
          <cell r="O2515">
            <v>1686500</v>
          </cell>
          <cell r="P2515" t="str">
            <v>USD</v>
          </cell>
        </row>
        <row r="2516">
          <cell r="A2516">
            <v>2769967</v>
          </cell>
          <cell r="B2516">
            <v>7446</v>
          </cell>
          <cell r="C2516" t="str">
            <v>DIA</v>
          </cell>
          <cell r="D2516">
            <v>43084</v>
          </cell>
          <cell r="E2516">
            <v>2017</v>
          </cell>
          <cell r="F2516">
            <v>12</v>
          </cell>
          <cell r="G2516" t="str">
            <v>EMPRESA MINERA LOS QUENUALES S.A.</v>
          </cell>
          <cell r="H2516" t="str">
            <v>ISCAYCRUZ</v>
          </cell>
          <cell r="I2516" t="str">
            <v>PROYECTO DE EXPLORACION MINERA ESPERADA</v>
          </cell>
          <cell r="J2516" t="str">
            <v>*150906&lt;br&gt;LIMA-OYON-PACHANGARA</v>
          </cell>
          <cell r="K2516" t="str">
            <v>*509&lt;br&gt;CRUZ LEDESMA, DEISY ROSALIA,*570&lt;br&gt;PEREZ BALDEON KAREN GRACIELA,*550&lt;br&gt;PEREZ LEON, LUZMILA (APOYO),*518&lt;br&gt;CHUQUIMANTARI ARTEAGA RUDDY ANDRE (APOYO)</v>
          </cell>
          <cell r="L2516" t="str">
            <v>APROBADO&lt;br/&gt;NOTIFICADO A LA EMPRESA</v>
          </cell>
          <cell r="O2516">
            <v>990000</v>
          </cell>
          <cell r="P2516" t="str">
            <v>USD</v>
          </cell>
        </row>
        <row r="2517">
          <cell r="A2517">
            <v>2785525</v>
          </cell>
          <cell r="B2517">
            <v>7491</v>
          </cell>
          <cell r="C2517" t="str">
            <v>DIA</v>
          </cell>
          <cell r="D2517">
            <v>43140</v>
          </cell>
          <cell r="E2517">
            <v>2018</v>
          </cell>
          <cell r="F2517">
            <v>2</v>
          </cell>
          <cell r="G2517" t="str">
            <v>EMPRESA MINERA LOS QUENUALES S.A.</v>
          </cell>
          <cell r="H2517" t="str">
            <v>ISCAYCRUZ</v>
          </cell>
          <cell r="I2517" t="str">
            <v>PROYECTO DE EXPLORACION MINERA CHAMPAPATA</v>
          </cell>
          <cell r="J2517" t="str">
            <v>*150906&lt;br&gt;LIMA-OYON-PACHANGARA</v>
          </cell>
          <cell r="K251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517" t="str">
            <v>APROBADO&lt;br/&gt;NOTIFICADO A LA EMPRESA</v>
          </cell>
          <cell r="O2517">
            <v>990000</v>
          </cell>
          <cell r="P2517" t="str">
            <v>USD</v>
          </cell>
        </row>
        <row r="2518">
          <cell r="A2518">
            <v>1894050</v>
          </cell>
          <cell r="B2518">
            <v>2036</v>
          </cell>
          <cell r="C2518" t="str">
            <v>EIAsd</v>
          </cell>
          <cell r="D2518">
            <v>39976</v>
          </cell>
          <cell r="E2518">
            <v>2009</v>
          </cell>
          <cell r="F2518">
            <v>6</v>
          </cell>
          <cell r="G2518" t="str">
            <v>EMPRESA MINERA LOS QUENUALES S.A.</v>
          </cell>
          <cell r="H2518" t="str">
            <v>SANTA ESTE</v>
          </cell>
          <cell r="I2518" t="str">
            <v>EXPLORACION SANTA ESTE</v>
          </cell>
          <cell r="J2518" t="str">
            <v>*150901&lt;br&gt;LIMA-OYON-OYON</v>
          </cell>
          <cell r="K2518" t="str">
            <v>*38&lt;br&gt;COBEÑAS ALICIA</v>
          </cell>
          <cell r="L2518" t="str">
            <v>APROBADO&lt;br/&gt;NOTIFICADO A LA EMPRESA</v>
          </cell>
          <cell r="P2518" t="str">
            <v>USD</v>
          </cell>
        </row>
        <row r="2519">
          <cell r="A2519">
            <v>1375078</v>
          </cell>
          <cell r="B2519">
            <v>4579</v>
          </cell>
          <cell r="C2519" t="str">
            <v>EIA</v>
          </cell>
          <cell r="D2519">
            <v>37455</v>
          </cell>
          <cell r="E2519">
            <v>2002</v>
          </cell>
          <cell r="F2519">
            <v>7</v>
          </cell>
          <cell r="G2519" t="str">
            <v>EMPRESA MINERA LOS QUENUALES S.A.</v>
          </cell>
          <cell r="H2519" t="str">
            <v>U.E.A. CASAPALCA</v>
          </cell>
          <cell r="I2519" t="str">
            <v xml:space="preserve">AMPLIACIÓN DE PLANTA CONCENTRADORA DE 2700 A 3,600 TMD </v>
          </cell>
          <cell r="J2519" t="str">
            <v>*150705&lt;br&gt;LIMA-HUAROCHIRI-CHICLA</v>
          </cell>
          <cell r="K2519" t="str">
            <v>*1&lt;br&gt;ACEVEDO FERNANDEZ ELIAS</v>
          </cell>
          <cell r="L2519" t="str">
            <v>APROBADO</v>
          </cell>
          <cell r="P2519" t="str">
            <v>USD</v>
          </cell>
        </row>
        <row r="2520">
          <cell r="A2520">
            <v>1378330</v>
          </cell>
          <cell r="B2520">
            <v>4582</v>
          </cell>
          <cell r="C2520" t="str">
            <v>EIA</v>
          </cell>
          <cell r="D2520">
            <v>37483</v>
          </cell>
          <cell r="E2520">
            <v>2002</v>
          </cell>
          <cell r="F2520">
            <v>8</v>
          </cell>
          <cell r="G2520" t="str">
            <v>EMPRESA MINERA LOS QUENUALES S.A.</v>
          </cell>
          <cell r="H2520" t="str">
            <v>PLANTA CONCENTRADORA ISCAYCRUZ</v>
          </cell>
          <cell r="I2520" t="str">
            <v xml:space="preserve">AMPLIACIÓN DE CAPACIDAD DE 2,100 TMD A 3,500 TMD </v>
          </cell>
          <cell r="J2520" t="str">
            <v>*150906&lt;br&gt;LIMA-OYON-PACHANGARA</v>
          </cell>
          <cell r="K2520" t="str">
            <v>*56&lt;br&gt;SOLARI HENRY</v>
          </cell>
          <cell r="L2520" t="str">
            <v>APROBADO&lt;br/&gt;NOTIFICADO A LA EMPRESA</v>
          </cell>
          <cell r="P2520" t="str">
            <v>USD</v>
          </cell>
        </row>
        <row r="2521">
          <cell r="A2521">
            <v>1688763</v>
          </cell>
          <cell r="B2521">
            <v>4792</v>
          </cell>
          <cell r="C2521" t="str">
            <v>EIA</v>
          </cell>
          <cell r="D2521">
            <v>39212</v>
          </cell>
          <cell r="E2521">
            <v>2007</v>
          </cell>
          <cell r="F2521">
            <v>5</v>
          </cell>
          <cell r="G2521" t="str">
            <v>EMPRESA MINERA LOS QUENUALES S.A.</v>
          </cell>
          <cell r="H2521" t="str">
            <v>ISCAYCRUZ</v>
          </cell>
          <cell r="I2521" t="str">
            <v>LINEA DE TRANSMISION 138 KV AMPLIACION S.E. UCHUCHACUA AMPLIACION ISCAYCRUZ</v>
          </cell>
          <cell r="J2521" t="str">
            <v>*150901&lt;br&gt;LIMA-OYON-OYON</v>
          </cell>
          <cell r="K2521" t="str">
            <v>*49&lt;br&gt;RETAMOZO PLACIDO</v>
          </cell>
          <cell r="L2521" t="str">
            <v>APROBADO&lt;br/&gt;NOTIFICADO A LA EMPRESA</v>
          </cell>
          <cell r="P2521" t="str">
            <v>USD</v>
          </cell>
        </row>
        <row r="2522">
          <cell r="A2522">
            <v>2048760</v>
          </cell>
          <cell r="B2522">
            <v>5047</v>
          </cell>
          <cell r="C2522" t="str">
            <v>EIA</v>
          </cell>
          <cell r="D2522">
            <v>40519</v>
          </cell>
          <cell r="E2522">
            <v>2010</v>
          </cell>
          <cell r="F2522">
            <v>12</v>
          </cell>
          <cell r="G2522" t="str">
            <v>EMPRESA MINERA LOS QUENUALES S.A.</v>
          </cell>
          <cell r="H2522" t="str">
            <v>CASAPALCA 7</v>
          </cell>
          <cell r="I2522" t="str">
            <v>MODIFICACION DEL EIA CASAPALCA 7</v>
          </cell>
          <cell r="J2522" t="str">
            <v>*150705&lt;br&gt;LIMA-HUAROCHIRI-CHICLA</v>
          </cell>
          <cell r="K2522" t="str">
            <v>*24&lt;br&gt;PORTILLA CORNEJO MATEO</v>
          </cell>
          <cell r="L2522" t="str">
            <v>APROBADO&lt;br/&gt;NOTIFICADO A LA EMPRESA</v>
          </cell>
          <cell r="P2522" t="str">
            <v>USD</v>
          </cell>
        </row>
        <row r="2523">
          <cell r="A2523">
            <v>2070739</v>
          </cell>
          <cell r="B2523">
            <v>5077</v>
          </cell>
          <cell r="C2523" t="str">
            <v>EIA</v>
          </cell>
          <cell r="D2523">
            <v>40596</v>
          </cell>
          <cell r="E2523">
            <v>2011</v>
          </cell>
          <cell r="F2523">
            <v>2</v>
          </cell>
          <cell r="G2523" t="str">
            <v>EMPRESA MINERA LOS QUENUALES S.A.</v>
          </cell>
          <cell r="H2523" t="str">
            <v>CASAPALCA 7</v>
          </cell>
          <cell r="I2523" t="str">
            <v>PLAN DE IMPLEMENTACION PARA EL CUMPLIMIENTO DE LMP - CASAPALCA 7</v>
          </cell>
          <cell r="J2523" t="str">
            <v>*150705&lt;br&gt;LIMA-HUAROCHIRI-CHICLA</v>
          </cell>
          <cell r="K2523" t="str">
            <v>*1&lt;br&gt;ACEVEDO FERNANDEZ ELIAS</v>
          </cell>
          <cell r="L2523" t="str">
            <v>DESISTIDO&lt;br/&gt;NOTIFICADO A LA EMPRESA</v>
          </cell>
          <cell r="P2523" t="str">
            <v>USD</v>
          </cell>
        </row>
        <row r="2524">
          <cell r="A2524">
            <v>2070736</v>
          </cell>
          <cell r="B2524">
            <v>5084</v>
          </cell>
          <cell r="C2524" t="str">
            <v>EIA</v>
          </cell>
          <cell r="D2524">
            <v>40596</v>
          </cell>
          <cell r="E2524">
            <v>2011</v>
          </cell>
          <cell r="F2524">
            <v>2</v>
          </cell>
          <cell r="G2524" t="str">
            <v>EMPRESA MINERA LOS QUENUALES S.A.</v>
          </cell>
          <cell r="H2524" t="str">
            <v>U.E.A. CASAPALCA</v>
          </cell>
          <cell r="I2524" t="str">
            <v>PLAN DE IMPLEMENTACION PARA EL CUMPLIMIENTO DE LMP - CASAPALCA</v>
          </cell>
          <cell r="J2524" t="str">
            <v>*150705&lt;br&gt;LIMA-HUAROCHIRI-CHICLA</v>
          </cell>
          <cell r="K2524" t="str">
            <v>*1&lt;br&gt;ACEVEDO FERNANDEZ ELIAS</v>
          </cell>
          <cell r="L2524" t="str">
            <v>DESISTIDO&lt;br/&gt;NOTIFICADO A LA EMPRESA</v>
          </cell>
          <cell r="P2524" t="str">
            <v>USD</v>
          </cell>
        </row>
        <row r="2525">
          <cell r="A2525">
            <v>2070733</v>
          </cell>
          <cell r="B2525">
            <v>5089</v>
          </cell>
          <cell r="C2525" t="str">
            <v>EIA</v>
          </cell>
          <cell r="D2525">
            <v>40596</v>
          </cell>
          <cell r="E2525">
            <v>2011</v>
          </cell>
          <cell r="F2525">
            <v>2</v>
          </cell>
          <cell r="G2525" t="str">
            <v>EMPRESA MINERA LOS QUENUALES S.A.</v>
          </cell>
          <cell r="H2525" t="str">
            <v>ISCAYCRUZ</v>
          </cell>
          <cell r="I2525" t="str">
            <v>PLAN DE IMPLEMENTACION PARA EL CUMPLIMIENTO DE LMP - ISCAYCRUZ</v>
          </cell>
          <cell r="J2525" t="str">
            <v>*150906&lt;br&gt;LIMA-OYON-PACHANGARA</v>
          </cell>
          <cell r="K2525" t="str">
            <v>*1&lt;br&gt;ACEVEDO FERNANDEZ ELIAS</v>
          </cell>
          <cell r="L2525" t="str">
            <v>IMPROCEDENTE&lt;br/&gt;NOTIFICADO A LA EMPRESA</v>
          </cell>
          <cell r="P2525" t="str">
            <v>USD</v>
          </cell>
        </row>
        <row r="2526">
          <cell r="A2526">
            <v>2186347</v>
          </cell>
          <cell r="B2526">
            <v>5163</v>
          </cell>
          <cell r="C2526" t="str">
            <v>EIA</v>
          </cell>
          <cell r="D2526">
            <v>41031</v>
          </cell>
          <cell r="E2526">
            <v>2012</v>
          </cell>
          <cell r="F2526">
            <v>5</v>
          </cell>
          <cell r="G2526" t="str">
            <v>EMPRESA MINERA LOS QUENUALES S.A.</v>
          </cell>
          <cell r="H2526" t="str">
            <v>ISCAYCRUZ</v>
          </cell>
          <cell r="I2526" t="str">
            <v xml:space="preserve">SANTA ESTE NUEVA AREA DE EXPLOTACION DE LA UNIDAD MINERA ISCAYCRUZ </v>
          </cell>
          <cell r="J2526" t="str">
            <v>*150901&lt;br&gt;LIMA-OYON-OYON</v>
          </cell>
          <cell r="K2526" t="str">
            <v>*1&lt;br&gt;ACEVEDO FERNANDEZ ELIAS</v>
          </cell>
          <cell r="L2526" t="str">
            <v>APROBADO&lt;br/&gt;NOTIFICADO A LA EMPRESA</v>
          </cell>
          <cell r="P2526" t="str">
            <v>USD</v>
          </cell>
        </row>
        <row r="2527">
          <cell r="A2527">
            <v>2225652</v>
          </cell>
          <cell r="B2527">
            <v>5210</v>
          </cell>
          <cell r="C2527" t="str">
            <v>EIA</v>
          </cell>
          <cell r="D2527">
            <v>41155</v>
          </cell>
          <cell r="E2527">
            <v>2012</v>
          </cell>
          <cell r="F2527">
            <v>9</v>
          </cell>
          <cell r="G2527" t="str">
            <v>EMPRESA MINERA LOS QUENUALES S.A.</v>
          </cell>
          <cell r="H2527" t="str">
            <v>CASAPALCA 7</v>
          </cell>
          <cell r="I2527" t="str">
            <v>PLAN INTEGRAL UNIDAD ROSAURA (CASAPALCA 7)</v>
          </cell>
          <cell r="J2527" t="str">
            <v>*150705&lt;br&gt;LIMA-HUAROCHIRI-CHICLA</v>
          </cell>
          <cell r="L2527" t="str">
            <v>EVALUACIÓN</v>
          </cell>
          <cell r="P2527" t="str">
            <v>USD</v>
          </cell>
        </row>
        <row r="2528">
          <cell r="A2528">
            <v>2225658</v>
          </cell>
          <cell r="B2528">
            <v>5222</v>
          </cell>
          <cell r="C2528" t="str">
            <v>EIA</v>
          </cell>
          <cell r="D2528">
            <v>41155</v>
          </cell>
          <cell r="E2528">
            <v>2012</v>
          </cell>
          <cell r="F2528">
            <v>9</v>
          </cell>
          <cell r="G2528" t="str">
            <v>EMPRESA MINERA LOS QUENUALES S.A.</v>
          </cell>
          <cell r="H2528" t="str">
            <v>U.E.A. CASAPALCA</v>
          </cell>
          <cell r="I2528" t="str">
            <v>PLAN INTEGRAL UNIDAD CASAPALCA</v>
          </cell>
          <cell r="J2528" t="str">
            <v>*150705&lt;br&gt;LIMA-HUAROCHIRI-CHICLA</v>
          </cell>
          <cell r="L2528" t="str">
            <v>EVALUACIÓN</v>
          </cell>
          <cell r="P2528" t="str">
            <v>USD</v>
          </cell>
        </row>
        <row r="2529">
          <cell r="A2529">
            <v>2225670</v>
          </cell>
          <cell r="B2529">
            <v>5234</v>
          </cell>
          <cell r="C2529" t="str">
            <v>EIA</v>
          </cell>
          <cell r="D2529">
            <v>41155</v>
          </cell>
          <cell r="E2529">
            <v>2012</v>
          </cell>
          <cell r="F2529">
            <v>9</v>
          </cell>
          <cell r="G2529" t="str">
            <v>EMPRESA MINERA LOS QUENUALES S.A.</v>
          </cell>
          <cell r="H2529" t="str">
            <v>ISCAYCRUZ</v>
          </cell>
          <cell r="I2529" t="str">
            <v>PLAN INTEGRAL UNIDAD ISCAYCRUZ</v>
          </cell>
          <cell r="J2529" t="str">
            <v>*150901&lt;br&gt;LIMA-OYON-OYON</v>
          </cell>
          <cell r="L2529" t="str">
            <v>EVALUACIÓN</v>
          </cell>
          <cell r="P2529" t="str">
            <v>USD</v>
          </cell>
        </row>
        <row r="2530">
          <cell r="A2530">
            <v>2526618</v>
          </cell>
          <cell r="B2530">
            <v>5835</v>
          </cell>
          <cell r="C2530" t="str">
            <v>EIA-d</v>
          </cell>
          <cell r="D2530">
            <v>42228</v>
          </cell>
          <cell r="E2530">
            <v>2015</v>
          </cell>
          <cell r="F2530">
            <v>8</v>
          </cell>
          <cell r="G2530" t="str">
            <v>EMPRESA MINERA LOS QUENUALES S.A.</v>
          </cell>
          <cell r="H2530" t="str">
            <v>ISCAYCRUZ</v>
          </cell>
          <cell r="I2530" t="str">
            <v>RECRECIMIENTO DEP RELAVES GENIOCOCHA-ESCONDIDA Y OBRAS CONEX</v>
          </cell>
          <cell r="K2530" t="str">
            <v>*1&lt;br&gt;ACEVEDO FERNANDEZ ELIAS,*340&lt;br&gt;REYES UBILLUS ISMAEL,*321&lt;br&gt;ATENCIO MERINO MIGUEL (APOYO),*311&lt;br&gt;ROJAS VALLADARES, TANIA LUPE,*294&lt;br&gt;BEGGLO CACERES-OLAZO ADRIAN ,*220&lt;br&gt;VILLACORTA OLAZA MARCO ANTONIO,*20&lt;br&gt;LEON IRIARTE MARITZA</v>
          </cell>
          <cell r="L2530" t="str">
            <v>APROBADO</v>
          </cell>
          <cell r="P2530" t="str">
            <v>USD</v>
          </cell>
        </row>
        <row r="2531">
          <cell r="A2531">
            <v>2574522</v>
          </cell>
          <cell r="B2531">
            <v>6180</v>
          </cell>
          <cell r="C2531" t="str">
            <v>ITS</v>
          </cell>
          <cell r="D2531">
            <v>42401</v>
          </cell>
          <cell r="E2531">
            <v>2016</v>
          </cell>
          <cell r="F2531">
            <v>2</v>
          </cell>
          <cell r="G2531" t="str">
            <v>EMPRESA MINERA LOS QUENUALES S.A.</v>
          </cell>
          <cell r="H2531" t="str">
            <v>UNIDAD MINERA ISCAYCRUZ</v>
          </cell>
          <cell r="I2531" t="str">
            <v>PROYECTO DE EXPLORACION ANTAPAMPA</v>
          </cell>
          <cell r="J2531" t="str">
            <v>*150901&lt;br&gt;LIMA-OYON-OYON</v>
          </cell>
          <cell r="K2531" t="str">
            <v>*25&lt;br&gt;PRADO VELASQUEZ ALFONSO,*341&lt;br&gt;INFANTE QUISPE, CESAR ANIBAL,*332&lt;br&gt;CANO VARGAS, SAMIR (APOYO),*310&lt;br&gt;ROSALES GONZALES LUIS ALBERTO</v>
          </cell>
          <cell r="L2531" t="str">
            <v>CONFORME&lt;br/&gt;NOTIFICADO A LA EMPRESA</v>
          </cell>
          <cell r="M2531" t="str">
            <v>ResDirec-0059-2016/MEM-DGAAM</v>
          </cell>
          <cell r="N2531" t="str">
            <v>26/02/2016</v>
          </cell>
          <cell r="O2531">
            <v>680000</v>
          </cell>
        </row>
        <row r="2532">
          <cell r="A2532">
            <v>1775090</v>
          </cell>
          <cell r="B2532">
            <v>6398</v>
          </cell>
          <cell r="C2532" t="str">
            <v>PC</v>
          </cell>
          <cell r="D2532">
            <v>39548</v>
          </cell>
          <cell r="E2532">
            <v>2008</v>
          </cell>
          <cell r="F2532">
            <v>4</v>
          </cell>
          <cell r="G2532" t="str">
            <v>EMPRESA MINERA LOS QUENUALES S.A.</v>
          </cell>
          <cell r="H2532" t="str">
            <v>U.E.A. CASAPALCA</v>
          </cell>
          <cell r="I2532" t="str">
            <v xml:space="preserve">PLAN DE CIERRE </v>
          </cell>
          <cell r="J2532" t="str">
            <v>*150705&lt;br&gt;LIMA-HUAROCHIRI-CHICLA</v>
          </cell>
          <cell r="K2532" t="str">
            <v>*9&lt;br&gt;CAMPOS DIAZ LUIS</v>
          </cell>
          <cell r="L2532" t="str">
            <v>APROBADO&lt;br/&gt;NOTIFICADO A LA EMPRESA</v>
          </cell>
          <cell r="M2532" t="str">
            <v>ResDirec-0083-2017/MEM-DGAAM</v>
          </cell>
          <cell r="N2532" t="str">
            <v>16/03/2017</v>
          </cell>
          <cell r="P2532" t="str">
            <v>USD</v>
          </cell>
        </row>
        <row r="2533">
          <cell r="A2533">
            <v>1783574</v>
          </cell>
          <cell r="B2533">
            <v>6403</v>
          </cell>
          <cell r="C2533" t="str">
            <v>PC</v>
          </cell>
          <cell r="D2533">
            <v>39585</v>
          </cell>
          <cell r="E2533">
            <v>2008</v>
          </cell>
          <cell r="F2533">
            <v>5</v>
          </cell>
          <cell r="G2533" t="str">
            <v>EMPRESA MINERA LOS QUENUALES S.A.</v>
          </cell>
          <cell r="H2533" t="str">
            <v>ISCAYCRUZ</v>
          </cell>
          <cell r="I2533" t="str">
            <v>PLAN DE CIERRE FACTIBILIDAD UNIDAD  ISCAYCRUZ</v>
          </cell>
          <cell r="J2533" t="str">
            <v>*150906&lt;br&gt;LIMA-OYON-PACHANGARA</v>
          </cell>
          <cell r="K2533" t="str">
            <v>*21&lt;br&gt;PAREDES PACHECO RUFO</v>
          </cell>
          <cell r="L2533" t="str">
            <v>APROBADO&lt;br/&gt;NOTIFICADO A LA EMPRESA</v>
          </cell>
          <cell r="P2533" t="str">
            <v>USD</v>
          </cell>
        </row>
        <row r="2534">
          <cell r="A2534">
            <v>2052669</v>
          </cell>
          <cell r="B2534">
            <v>6471</v>
          </cell>
          <cell r="C2534" t="str">
            <v>PC</v>
          </cell>
          <cell r="D2534">
            <v>40533</v>
          </cell>
          <cell r="E2534">
            <v>2010</v>
          </cell>
          <cell r="F2534">
            <v>12</v>
          </cell>
          <cell r="G2534" t="str">
            <v>EMPRESA MINERA LOS QUENUALES S.A.</v>
          </cell>
          <cell r="H2534" t="str">
            <v>ISCAYCRUZ</v>
          </cell>
          <cell r="I2534" t="str">
            <v>MODIFICACION DEL PLAN DE CIERRE - CRONOGRAMA CIERRE PROGRESIVO</v>
          </cell>
          <cell r="J2534" t="str">
            <v>*150906&lt;br&gt;LIMA-OYON-PACHANGARA</v>
          </cell>
          <cell r="K2534" t="str">
            <v>*21&lt;br&gt;PAREDES PACHECO RUFO</v>
          </cell>
          <cell r="L2534" t="str">
            <v>APROBADO&lt;br/&gt;NOTIFICADO A LA EMPRESA</v>
          </cell>
          <cell r="P2534" t="str">
            <v>USD</v>
          </cell>
        </row>
        <row r="2535">
          <cell r="A2535">
            <v>2054681</v>
          </cell>
          <cell r="B2535">
            <v>6475</v>
          </cell>
          <cell r="C2535" t="str">
            <v>PC</v>
          </cell>
          <cell r="D2535">
            <v>40543</v>
          </cell>
          <cell r="E2535">
            <v>2010</v>
          </cell>
          <cell r="F2535">
            <v>12</v>
          </cell>
          <cell r="G2535" t="str">
            <v>EMPRESA MINERA LOS QUENUALES S.A.</v>
          </cell>
          <cell r="H2535" t="str">
            <v>U.E.A. CASAPALCA</v>
          </cell>
          <cell r="I2535" t="str">
            <v>MODIFICACION PLAN DE CIERRE UNIDAD MINERA CASAPALCA</v>
          </cell>
          <cell r="J2535" t="str">
            <v>*150705&lt;br&gt;LIMA-HUAROCHIRI-CHICLA</v>
          </cell>
          <cell r="K2535" t="str">
            <v>*13&lt;br&gt;DOLORES CAMONES SANTIAGO</v>
          </cell>
          <cell r="L2535" t="str">
            <v>DESISTIDO</v>
          </cell>
          <cell r="P2535" t="str">
            <v>USD</v>
          </cell>
        </row>
        <row r="2536">
          <cell r="A2536">
            <v>2054618</v>
          </cell>
          <cell r="B2536">
            <v>6476</v>
          </cell>
          <cell r="C2536" t="str">
            <v>PC</v>
          </cell>
          <cell r="D2536">
            <v>40543</v>
          </cell>
          <cell r="E2536">
            <v>2010</v>
          </cell>
          <cell r="F2536">
            <v>12</v>
          </cell>
          <cell r="G2536" t="str">
            <v>EMPRESA MINERA LOS QUENUALES S.A.</v>
          </cell>
          <cell r="H2536" t="str">
            <v>CASAPALCA 7</v>
          </cell>
          <cell r="I2536" t="str">
            <v>MODIFICACION PLAN DE CIERRE CASAPALCA 7</v>
          </cell>
          <cell r="J2536" t="str">
            <v>*150705&lt;br&gt;LIMA-HUAROCHIRI-CHICLA</v>
          </cell>
          <cell r="K2536" t="str">
            <v>*24&lt;br&gt;PORTILLA CORNEJO MATEO</v>
          </cell>
          <cell r="L2536" t="str">
            <v>IMPROCEDENTE&lt;br/&gt;NOTIFICADO A LA EMPRESA</v>
          </cell>
          <cell r="P2536" t="str">
            <v>USD</v>
          </cell>
        </row>
        <row r="2537">
          <cell r="A2537">
            <v>2115246</v>
          </cell>
          <cell r="B2537">
            <v>6499</v>
          </cell>
          <cell r="C2537" t="str">
            <v>PC</v>
          </cell>
          <cell r="D2537">
            <v>40750</v>
          </cell>
          <cell r="E2537">
            <v>2011</v>
          </cell>
          <cell r="F2537">
            <v>7</v>
          </cell>
          <cell r="G2537" t="str">
            <v>EMPRESA MINERA LOS QUENUALES S.A.</v>
          </cell>
          <cell r="H2537" t="str">
            <v>CASAPALCA 7</v>
          </cell>
          <cell r="I2537" t="str">
            <v>CIERRE UNIDAD MINERA CASAPALCA</v>
          </cell>
          <cell r="J2537" t="str">
            <v>*150705&lt;br&gt;LIMA-HUAROCHIRI-CHICLA</v>
          </cell>
          <cell r="K2537" t="str">
            <v>*24&lt;br&gt;PORTILLA CORNEJO MATEO</v>
          </cell>
          <cell r="L2537" t="str">
            <v>APROBADO&lt;br/&gt;NOTIFICADO A LA EMPRESA</v>
          </cell>
          <cell r="P2537" t="str">
            <v>USD</v>
          </cell>
        </row>
        <row r="2538">
          <cell r="A2538">
            <v>2134979</v>
          </cell>
          <cell r="B2538">
            <v>6507</v>
          </cell>
          <cell r="C2538" t="str">
            <v>PC</v>
          </cell>
          <cell r="D2538">
            <v>40827</v>
          </cell>
          <cell r="E2538">
            <v>2011</v>
          </cell>
          <cell r="F2538">
            <v>10</v>
          </cell>
          <cell r="G2538" t="str">
            <v>EMPRESA MINERA LOS QUENUALES S.A.</v>
          </cell>
          <cell r="H2538" t="str">
            <v>U.E.A. CASAPALCA</v>
          </cell>
          <cell r="I2538" t="str">
            <v>MODIFICACION DEL PLAN DE CIERRE DE LA UNIDAD MINERA CASAPALCA</v>
          </cell>
          <cell r="J2538" t="str">
            <v>*150705&lt;br&gt;LIMA-HUAROCHIRI-CHICLA</v>
          </cell>
          <cell r="K2538" t="str">
            <v>*24&lt;br&gt;PORTILLA CORNEJO MATEO</v>
          </cell>
          <cell r="L2538" t="str">
            <v>APROBADO&lt;br/&gt;NOTIFICADO A LA EMPRESA</v>
          </cell>
          <cell r="P2538" t="str">
            <v>USD</v>
          </cell>
        </row>
        <row r="2539">
          <cell r="A2539">
            <v>2243708</v>
          </cell>
          <cell r="B2539">
            <v>6593</v>
          </cell>
          <cell r="C2539" t="str">
            <v>PC</v>
          </cell>
          <cell r="D2539">
            <v>41222</v>
          </cell>
          <cell r="E2539">
            <v>2012</v>
          </cell>
          <cell r="F2539">
            <v>11</v>
          </cell>
          <cell r="G2539" t="str">
            <v>EMPRESA MINERA LOS QUENUALES S.A.</v>
          </cell>
          <cell r="H2539" t="str">
            <v>CASAPALCA 7</v>
          </cell>
          <cell r="I2539" t="str">
            <v>MODIFICACION DEL PLAN DE CIERRE DE MINAS DE LA UNIDAD MINERA "CASAPALCA 7"</v>
          </cell>
          <cell r="J2539" t="str">
            <v>*150705&lt;br&gt;LIMA-HUAROCHIRI-CHICLA</v>
          </cell>
          <cell r="K2539" t="str">
            <v>*13&lt;br&gt;DOLORES CAMONES SANTIAGO</v>
          </cell>
          <cell r="L2539" t="str">
            <v>APROBADO&lt;br/&gt;NOTIFICADO A LA EMPRESA</v>
          </cell>
          <cell r="P2539" t="str">
            <v>USD</v>
          </cell>
        </row>
        <row r="2540">
          <cell r="A2540">
            <v>2247653</v>
          </cell>
          <cell r="B2540">
            <v>6598</v>
          </cell>
          <cell r="C2540" t="str">
            <v>PC</v>
          </cell>
          <cell r="D2540">
            <v>41236</v>
          </cell>
          <cell r="E2540">
            <v>2012</v>
          </cell>
          <cell r="F2540">
            <v>11</v>
          </cell>
          <cell r="G2540" t="str">
            <v>EMPRESA MINERA LOS QUENUALES S.A.</v>
          </cell>
          <cell r="H2540" t="str">
            <v>U.E.A. CASAPALCA</v>
          </cell>
          <cell r="I2540" t="str">
            <v>ACTUALZIACION CIERRE CASAPALCA</v>
          </cell>
          <cell r="J2540" t="str">
            <v>*150705&lt;br&gt;LIMA-HUAROCHIRI-CHICLA</v>
          </cell>
          <cell r="K2540" t="str">
            <v>*13&lt;br&gt;DOLORES CAMONES SANTIAGO</v>
          </cell>
          <cell r="L2540" t="str">
            <v>APROBADO&lt;br/&gt;NOTIFICADO A LA EMPRESA</v>
          </cell>
          <cell r="P2540" t="str">
            <v>USD</v>
          </cell>
        </row>
        <row r="2541">
          <cell r="A2541">
            <v>2248952</v>
          </cell>
          <cell r="B2541">
            <v>6601</v>
          </cell>
          <cell r="C2541" t="str">
            <v>PC</v>
          </cell>
          <cell r="D2541">
            <v>41243</v>
          </cell>
          <cell r="E2541">
            <v>2012</v>
          </cell>
          <cell r="F2541">
            <v>11</v>
          </cell>
          <cell r="G2541" t="str">
            <v>EMPRESA MINERA LOS QUENUALES S.A.</v>
          </cell>
          <cell r="H2541" t="str">
            <v>ISCAYCRUZ</v>
          </cell>
          <cell r="I2541" t="str">
            <v>ACTUALIZACION DEL PLAN DE CIERRE</v>
          </cell>
          <cell r="J2541" t="str">
            <v>*150901&lt;br&gt;LIMA-OYON-OYON</v>
          </cell>
          <cell r="K2541" t="str">
            <v>*9&lt;br&gt;CAMPOS DIAZ LUIS</v>
          </cell>
          <cell r="L2541" t="str">
            <v>APROBADO&lt;br/&gt;NOTIFICADO A LA EMPRESA</v>
          </cell>
          <cell r="P2541" t="str">
            <v>USD</v>
          </cell>
        </row>
        <row r="2542">
          <cell r="A2542">
            <v>2397430</v>
          </cell>
          <cell r="B2542">
            <v>6705</v>
          </cell>
          <cell r="C2542" t="str">
            <v>PC</v>
          </cell>
          <cell r="D2542">
            <v>41794</v>
          </cell>
          <cell r="E2542">
            <v>2014</v>
          </cell>
          <cell r="F2542">
            <v>6</v>
          </cell>
          <cell r="G2542" t="str">
            <v>EMPRESA MINERA LOS QUENUALES S.A.</v>
          </cell>
          <cell r="H2542" t="str">
            <v>ISCAYCRUZ</v>
          </cell>
          <cell r="I2542" t="str">
            <v>NUEVA AREA DE EXPLOTACION DE LA UNIDAD MINERA ISCAYCRUZ</v>
          </cell>
          <cell r="J2542" t="str">
            <v>*150901&lt;br&gt;LIMA-OYON-OYON</v>
          </cell>
          <cell r="K2542" t="str">
            <v>*9&lt;br&gt;CAMPOS DIAZ LUIS</v>
          </cell>
          <cell r="L2542" t="str">
            <v>APROBADO</v>
          </cell>
          <cell r="P2542" t="str">
            <v>USD</v>
          </cell>
        </row>
        <row r="2543">
          <cell r="A2543" t="str">
            <v>06211-2017</v>
          </cell>
          <cell r="B2543">
            <v>6755</v>
          </cell>
          <cell r="C2543" t="str">
            <v>ITS</v>
          </cell>
          <cell r="D2543">
            <v>43061</v>
          </cell>
          <cell r="E2543">
            <v>2017</v>
          </cell>
          <cell r="F2543">
            <v>11</v>
          </cell>
          <cell r="G2543" t="str">
            <v>EMPRESA MINERA LOS QUENUALES S.A.</v>
          </cell>
          <cell r="H2543" t="str">
            <v>U.E.A. CASAPALCA</v>
          </cell>
          <cell r="I2543" t="str">
            <v>Manejo de agua en el depósito de relaves  Chinchan y nueva Chimenea de ventilación U.M. Casapalca</v>
          </cell>
          <cell r="J2543" t="str">
            <v>*150705&lt;br&gt;LIMA-HUAROCHIRI-CHICLA,*150700&lt;br&gt;LIMA-HUAROCHIRI--,*150000&lt;br&gt;LIMA----</v>
          </cell>
          <cell r="K2543" t="str">
            <v xml:space="preserve">*416&lt;br&gt;ZZ_SENACE BREÑA TORRES, MILVA GRACIELA,*542&lt;br&gt;JOAN CATHERINE LOZA MONTOYA,*489&lt;br&gt;ZZ_SENACE TREJO PANTOJA, CYNTHIA KELLY,*482&lt;br&gt;ZZ_SENACE MARTEL GORA, MIGUEL LUIS,*481&lt;br&gt;ZZ_SENACE CORAL ONCOY, BEATRIZ ELIZABETH,*480&lt;br&gt;ZZ_SENACE CACERES BUENO, CELIA MARIA,*449&lt;br&gt;ZZ_SENACE MACHACA CHAMBI, YONY ROSSI </v>
          </cell>
          <cell r="L2543" t="str">
            <v>CONFORME&lt;br/&gt;NOTIFICADO A LA EMPRESA</v>
          </cell>
          <cell r="O2543">
            <v>3900000</v>
          </cell>
        </row>
        <row r="2544">
          <cell r="A2544">
            <v>2618631</v>
          </cell>
          <cell r="B2544">
            <v>6834</v>
          </cell>
          <cell r="C2544" t="str">
            <v>PC</v>
          </cell>
          <cell r="D2544">
            <v>42548</v>
          </cell>
          <cell r="E2544">
            <v>2016</v>
          </cell>
          <cell r="F2544">
            <v>6</v>
          </cell>
          <cell r="G2544" t="str">
            <v>EMPRESA MINERA LOS QUENUALES S.A.</v>
          </cell>
          <cell r="H2544" t="str">
            <v>CASAPALCA 7</v>
          </cell>
          <cell r="I2544" t="str">
            <v>MODIFICACION DE PLAN DE CIERRE DE MINAS DE LA UNIDAD MINERA CASAPALCA 7 EX ROSAU</v>
          </cell>
          <cell r="J2544" t="str">
            <v>*150705&lt;br&gt;LIMA-HUAROCHIRI-CHICLA</v>
          </cell>
          <cell r="K2544" t="str">
            <v>*24&lt;br&gt;PORTILLA CORNEJO MATEO</v>
          </cell>
          <cell r="L2544" t="str">
            <v>OBSERVADO</v>
          </cell>
          <cell r="P2544" t="str">
            <v>USD</v>
          </cell>
        </row>
        <row r="2545">
          <cell r="A2545" t="str">
            <v>01934-2017</v>
          </cell>
          <cell r="B2545">
            <v>7125</v>
          </cell>
          <cell r="C2545" t="str">
            <v>EIA-d</v>
          </cell>
          <cell r="D2545">
            <v>42859</v>
          </cell>
          <cell r="E2545">
            <v>2017</v>
          </cell>
          <cell r="F2545">
            <v>5</v>
          </cell>
          <cell r="G2545" t="str">
            <v>EMPRESA MINERA LOS QUENUALES S.A.</v>
          </cell>
          <cell r="H2545" t="str">
            <v>ISCAYCRUZ</v>
          </cell>
          <cell r="I2545" t="str">
            <v>RECRECIMIENTO DEL DEPOSITO DE RELAVES GENIOCOCHA - ESCONDIDA</v>
          </cell>
          <cell r="J2545" t="str">
            <v>*150804&lt;br&gt;LIMA-HUAURA-CHECRAS,*150906&lt;br&gt;LIMA-OYON-PACHANGARA,*150901&lt;br&gt;LIMA-OYON-OYON</v>
          </cell>
          <cell r="K2545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VICTOR,*432&lt;br&gt;ZZ_SENACE VARGAS-MACH, MARTHA YACKELINE ,*422&lt;br&gt;zz_senace ZEGARRA ANCAJIMA,ANA SOFIA ,*416&lt;br&gt;ZZ_SENACE BREÑA TORRES, MILVA GRACIELA,*415&lt;br&gt;ZZ_SENACE BEATRIZ HUAMANI PAUCCARA,*414&lt;br&gt;ZZ_SENACE LUCEN BUSTAMANTE, MARIELENA NEREYDA,*407&lt;br&gt;ZZ_SENACE SAAVEDRA KOVACH, MIRIJAM</v>
          </cell>
          <cell r="L2545" t="str">
            <v>APROBADO&lt;br/&gt;NOTIFICADO A LA EMPRESA</v>
          </cell>
          <cell r="O2545">
            <v>15900000</v>
          </cell>
          <cell r="P2545" t="str">
            <v>USD</v>
          </cell>
        </row>
        <row r="2546">
          <cell r="A2546" t="str">
            <v>05306-2017</v>
          </cell>
          <cell r="B2546">
            <v>7296</v>
          </cell>
          <cell r="C2546" t="str">
            <v>EIA-d</v>
          </cell>
          <cell r="D2546">
            <v>43020</v>
          </cell>
          <cell r="E2546">
            <v>2017</v>
          </cell>
          <cell r="F2546">
            <v>10</v>
          </cell>
          <cell r="G2546" t="str">
            <v>EMPRESA MINERA LOS QUENUALES S.A.</v>
          </cell>
          <cell r="H2546" t="str">
            <v>U.E.A. CASAPALCA</v>
          </cell>
          <cell r="I2546" t="str">
            <v>MODIFICACION EIA DEL PROYECTO DE RECRECIMIENTO DEL DEPOSITO DE RELAVES CHINCHAN Y OBRAS CONEXAS</v>
          </cell>
          <cell r="K2546" t="str">
            <v>*407&lt;br&gt;ZZ_SENACE SAAVEDRA KOVACH, MIRIJAM,*489&lt;br&gt;ZZ_SENACE TREJO PANTOJA, CYNTHIA KELLY,*488&lt;br&gt;ZZ_SENACE TELLO COCHACHEZ, MARCO ANTONIO,*481&lt;br&gt;ZZ_SENACE CORAL ONCOY, BEATRIZ ELIZABETH,*480&lt;br&gt;ZZ_SENACE CACERES BUENO, CELIA MARIA,*416&lt;br&gt;ZZ_SENACE BREÑA TORRES, MILVA GRACIELA,*415&lt;br&gt;ZZ_SENACE BEATRIZ HUAMANI PAUCCARA,*414&lt;br&gt;ZZ_SENACE LUCEN BUSTAMANTE, MARIELENA NEREYDA,*413&lt;br&gt;ZZ_SENACE ATARAMA MORI,DANNY EDUARDO,*409&lt;br&gt;ZZ_SENACE CUBA CASTILLO, SILVIA LUISA</v>
          </cell>
          <cell r="L2546" t="str">
            <v>APROBADO</v>
          </cell>
          <cell r="O2546">
            <v>4500000</v>
          </cell>
          <cell r="P2546" t="str">
            <v>USD</v>
          </cell>
        </row>
        <row r="2547">
          <cell r="A2547">
            <v>3009909</v>
          </cell>
          <cell r="B2547">
            <v>8347</v>
          </cell>
          <cell r="C2547" t="str">
            <v>PAD</v>
          </cell>
          <cell r="D2547">
            <v>43837</v>
          </cell>
          <cell r="E2547">
            <v>2020</v>
          </cell>
          <cell r="F2547">
            <v>1</v>
          </cell>
          <cell r="G2547" t="str">
            <v>EMPRESA MINERA LOS QUENUALES S.A.</v>
          </cell>
          <cell r="H2547" t="str">
            <v>U.E.A. CASAPALCA</v>
          </cell>
          <cell r="I2547" t="str">
            <v>PLAN AMBIENTAL DETALLADO DE LA U.M. CASAPALCA</v>
          </cell>
          <cell r="J2547" t="str">
            <v>*150705&lt;br&gt;LIMA-HUAROCHIRI-CHICLA,*150722&lt;br&gt;LIMA-HUAROCHIRI-SAN MATEO</v>
          </cell>
          <cell r="K2547" t="str">
            <v>*221&lt;br&gt;SANGA YAMPASI WILSON WILFREDO,*687&lt;br&gt;CISNEROS PRADO ELIZABETH (Apoyo),*677&lt;br&gt;SERVAN VARGAS MARIO,*676&lt;br&gt;VILLAR VASQUEZ MERCEDES DEL PILAR,*668&lt;br&gt;MEJIA ISIDRO JHONNY ANIVAL,*641&lt;br&gt;ALEGRE BUSTAMANTE, LAURA MELISSA</v>
          </cell>
          <cell r="L2547" t="str">
            <v>OBSERVADO&lt;br/&gt;NOTIFICADO A LA EMPRESA</v>
          </cell>
          <cell r="O2547">
            <v>123257</v>
          </cell>
          <cell r="P2547" t="str">
            <v>USD</v>
          </cell>
        </row>
        <row r="2548">
          <cell r="A2548">
            <v>3010421</v>
          </cell>
          <cell r="B2548">
            <v>8378</v>
          </cell>
          <cell r="C2548" t="str">
            <v>PAD</v>
          </cell>
          <cell r="D2548">
            <v>43838</v>
          </cell>
          <cell r="E2548">
            <v>2020</v>
          </cell>
          <cell r="F2548">
            <v>1</v>
          </cell>
          <cell r="G2548" t="str">
            <v>EMPRESA MINERA LOS QUENUALES S.A.</v>
          </cell>
          <cell r="H2548" t="str">
            <v>UNIDAD MINERA ISCAYCRUZ</v>
          </cell>
          <cell r="I2548" t="str">
            <v>PLAN AMBIENTAL DETALLADO DE LA UNIDAD MINERA ISCAYCRUZ</v>
          </cell>
          <cell r="J2548" t="str">
            <v>*150804&lt;br&gt;LIMA-HUAURA-CHECRAS,*150906&lt;br&gt;LIMA-OYON-PACHANGARA,*150901&lt;br&gt;LIMA-OYON-OYON</v>
          </cell>
          <cell r="K2548" t="str">
            <v>*527&lt;br&gt;PARDO BONIFAZ, JIMMY FRANK,*683&lt;br&gt;LA ROSA ORBEZO NOHELIA THAIS,*675&lt;br&gt;ESCATE AMPUERO CINTHYA LETICIA,*618&lt;br&gt;BERROSPI GALINDO ROSA CATHERINE,*617&lt;br&gt;QUISPE CLEMENTE, KARLA BRIGHITT</v>
          </cell>
          <cell r="L2548" t="str">
            <v>EVALUACIÓN</v>
          </cell>
          <cell r="O2548">
            <v>566700</v>
          </cell>
          <cell r="P2548" t="str">
            <v>USD</v>
          </cell>
        </row>
        <row r="2549">
          <cell r="A2549">
            <v>2526184</v>
          </cell>
          <cell r="B2549">
            <v>5819</v>
          </cell>
          <cell r="C2549" t="str">
            <v>DIA</v>
          </cell>
          <cell r="D2549">
            <v>42227</v>
          </cell>
          <cell r="E2549">
            <v>2015</v>
          </cell>
          <cell r="F2549">
            <v>8</v>
          </cell>
          <cell r="G2549" t="str">
            <v>EMPRESA MINERA NUESTRA SEÑORA VIRGEN DEL ROSARIO S.A.C.</v>
          </cell>
          <cell r="H2549" t="str">
            <v>U.E.A. HUALANYOJ</v>
          </cell>
          <cell r="I2549" t="str">
            <v xml:space="preserve">PROYECTO DE EXPLORACIÓN </v>
          </cell>
          <cell r="J2549" t="str">
            <v>*020802&lt;br&gt;ANCASH-CASMA-BUENA VISTA ALTA</v>
          </cell>
          <cell r="K2549" t="str">
            <v>*8&lt;br&gt;BREÑA TORRES GRACIELA,*344&lt;br&gt;LINAN PAREDES, EDUARDO SALOMON,*341&lt;br&gt;INFANTE QUISPE, CESAR ANIBAL,*332&lt;br&gt;CANO VARGAS, SAMIR (APOYO),*310&lt;br&gt;ROSALES GONZALES LUIS ALBERTO</v>
          </cell>
          <cell r="L2549" t="str">
            <v>DESISTIDO&lt;br/&gt;NOTIFICADO A LA EMPRESA</v>
          </cell>
          <cell r="M2549" t="str">
            <v>ResDirec-0323-2015/MEM-DGAAM</v>
          </cell>
          <cell r="N2549" t="str">
            <v>19/08/2015</v>
          </cell>
          <cell r="O2549">
            <v>46500</v>
          </cell>
          <cell r="P2549" t="str">
            <v>USD</v>
          </cell>
        </row>
        <row r="2550">
          <cell r="A2550">
            <v>2556032</v>
          </cell>
          <cell r="B2550">
            <v>5938</v>
          </cell>
          <cell r="C2550" t="str">
            <v>DIA</v>
          </cell>
          <cell r="D2550">
            <v>42334</v>
          </cell>
          <cell r="E2550">
            <v>2015</v>
          </cell>
          <cell r="F2550">
            <v>11</v>
          </cell>
          <cell r="G2550" t="str">
            <v>EMPRESA MINERA NUESTRA SEÑORA VIRGEN DEL ROSARIO S.A.C.</v>
          </cell>
          <cell r="H2550" t="str">
            <v>U.E.A. HUALANYOJ</v>
          </cell>
          <cell r="I2550" t="str">
            <v>HUALANYOG</v>
          </cell>
          <cell r="J2550" t="str">
            <v>*020802&lt;br&gt;ANCASH-CASMA-BUENA VISTA ALTA</v>
          </cell>
          <cell r="K2550" t="str">
            <v>*8&lt;br&gt;BREÑA TORRES GRACIELA,*343&lt;br&gt;ALVARADO BARRENECHEA, MARKO,*341&lt;br&gt;INFANTE QUISPE, CESAR ANIBAL,*332&lt;br&gt;CANO VARGAS, SAMIR (APOYO),*310&lt;br&gt;ROSALES GONZALES LUIS ALBERTO</v>
          </cell>
          <cell r="L2550" t="str">
            <v>APROBADO&lt;br/&gt;NOTIFICADO A LA EMPRESA</v>
          </cell>
          <cell r="O2550">
            <v>850000</v>
          </cell>
          <cell r="P2550" t="str">
            <v>USD</v>
          </cell>
        </row>
        <row r="2551">
          <cell r="A2551">
            <v>1774891</v>
          </cell>
          <cell r="B2551">
            <v>1896</v>
          </cell>
          <cell r="C2551" t="str">
            <v>DIA</v>
          </cell>
          <cell r="D2551">
            <v>39549</v>
          </cell>
          <cell r="E2551">
            <v>2008</v>
          </cell>
          <cell r="F2551">
            <v>4</v>
          </cell>
          <cell r="G2551" t="str">
            <v>EMPRESA MINERA PARAGSHA S.A.C.</v>
          </cell>
          <cell r="H2551" t="str">
            <v>COLQUIHUARMI</v>
          </cell>
          <cell r="I2551" t="str">
            <v>COLQUIHUARMI</v>
          </cell>
          <cell r="J2551" t="str">
            <v>*120807&lt;br&gt;JUNIN-YAULI-SANTA BARBARA DE CARHUACAYAN</v>
          </cell>
          <cell r="K2551" t="str">
            <v>*8&lt;br&gt;BREÑA TORRES GRACIELA</v>
          </cell>
          <cell r="L2551" t="str">
            <v>APROBADO&lt;br/&gt;NOTIFICADO A LA EMPRESA</v>
          </cell>
          <cell r="P2551" t="str">
            <v>USD</v>
          </cell>
        </row>
        <row r="2552">
          <cell r="A2552">
            <v>1774898</v>
          </cell>
          <cell r="B2552">
            <v>1897</v>
          </cell>
          <cell r="C2552" t="str">
            <v>DIA</v>
          </cell>
          <cell r="D2552">
            <v>39549</v>
          </cell>
          <cell r="E2552">
            <v>2008</v>
          </cell>
          <cell r="F2552">
            <v>4</v>
          </cell>
          <cell r="G2552" t="str">
            <v>EMPRESA MINERA PARAGSHA S.A.C.</v>
          </cell>
          <cell r="H2552" t="str">
            <v>NEGRITA</v>
          </cell>
          <cell r="I2552" t="str">
            <v>NEGRITA</v>
          </cell>
          <cell r="J2552" t="str">
            <v>*120807&lt;br&gt;JUNIN-YAULI-SANTA BARBARA DE CARHUACAYAN</v>
          </cell>
          <cell r="K2552" t="str">
            <v>*8&lt;br&gt;BREÑA TORRES GRACIELA</v>
          </cell>
          <cell r="L2552" t="str">
            <v>APROBADO&lt;br/&gt;NOTIFICADO A LA EMPRESA</v>
          </cell>
          <cell r="P2552" t="str">
            <v>USD</v>
          </cell>
        </row>
        <row r="2553">
          <cell r="A2553">
            <v>1318045</v>
          </cell>
          <cell r="B2553">
            <v>624</v>
          </cell>
          <cell r="C2553" t="str">
            <v>DIA</v>
          </cell>
          <cell r="D2553">
            <v>37005</v>
          </cell>
          <cell r="E2553">
            <v>2001</v>
          </cell>
          <cell r="F2553">
            <v>4</v>
          </cell>
          <cell r="G2553" t="str">
            <v>EMPRESA MINERA SAN ANTONIO S.R.L.</v>
          </cell>
          <cell r="H2553" t="str">
            <v>SAN ANTONIO</v>
          </cell>
          <cell r="I2553" t="str">
            <v>SAN ANTONIO</v>
          </cell>
          <cell r="J2553" t="str">
            <v>*130901&lt;br&gt;LA LIBERTAD-SANCHEZ CARRION-HUAMACHUCO</v>
          </cell>
          <cell r="K2553" t="str">
            <v>*57&lt;br&gt;SUAREZ JUAN</v>
          </cell>
          <cell r="L2553" t="str">
            <v>CONCLUIDO</v>
          </cell>
          <cell r="P2553" t="str">
            <v>USD</v>
          </cell>
        </row>
        <row r="2554">
          <cell r="A2554">
            <v>1277198</v>
          </cell>
          <cell r="B2554">
            <v>4482</v>
          </cell>
          <cell r="C2554" t="str">
            <v>EIA</v>
          </cell>
          <cell r="D2554">
            <v>36634</v>
          </cell>
          <cell r="E2554">
            <v>2000</v>
          </cell>
          <cell r="F2554">
            <v>4</v>
          </cell>
          <cell r="G2554" t="str">
            <v>EMPRESA SIDERURGICA DEL PERU S.A.A.</v>
          </cell>
          <cell r="H2554" t="str">
            <v>SIDER NIVIN 1</v>
          </cell>
          <cell r="I2554" t="str">
            <v>EXPLOTACION DE CANTERA</v>
          </cell>
          <cell r="J2554" t="str">
            <v>*020804&lt;br&gt;ANCASH-CASMA-YAUTAN</v>
          </cell>
          <cell r="K2554" t="str">
            <v>*1&lt;br&gt;ACEVEDO FERNANDEZ ELIAS</v>
          </cell>
          <cell r="L2554" t="str">
            <v>OPINADO</v>
          </cell>
          <cell r="P2554" t="str">
            <v>USD</v>
          </cell>
        </row>
        <row r="2555">
          <cell r="A2555">
            <v>1283321</v>
          </cell>
          <cell r="B2555">
            <v>541</v>
          </cell>
          <cell r="C2555" t="str">
            <v>EIAsd</v>
          </cell>
          <cell r="D2555">
            <v>36698</v>
          </cell>
          <cell r="E2555">
            <v>2000</v>
          </cell>
          <cell r="F2555">
            <v>6</v>
          </cell>
          <cell r="G2555" t="str">
            <v>ENERGOLD DRILLING PERU S.A.C.</v>
          </cell>
          <cell r="H2555" t="str">
            <v>LUICHO</v>
          </cell>
          <cell r="I2555" t="str">
            <v>EXPLORACION</v>
          </cell>
          <cell r="J2555" t="str">
            <v>*050802&lt;br&gt;AYACUCHO-PAUCAR DEL SARA SARA-COLTA</v>
          </cell>
          <cell r="K2555" t="str">
            <v>*29&lt;br&gt;ARCHIVO</v>
          </cell>
          <cell r="L2555" t="str">
            <v>APROBADO</v>
          </cell>
          <cell r="P2555" t="str">
            <v>USD</v>
          </cell>
        </row>
        <row r="2556">
          <cell r="A2556">
            <v>1258490</v>
          </cell>
          <cell r="B2556">
            <v>494</v>
          </cell>
          <cell r="C2556" t="str">
            <v>DIA</v>
          </cell>
          <cell r="D2556">
            <v>36458</v>
          </cell>
          <cell r="E2556">
            <v>1999</v>
          </cell>
          <cell r="F2556">
            <v>10</v>
          </cell>
          <cell r="G2556" t="str">
            <v>ENERGOLD DRILLING PERU S.A.C.</v>
          </cell>
          <cell r="H2556" t="str">
            <v>LUICHO</v>
          </cell>
          <cell r="I2556" t="str">
            <v>LUICHO</v>
          </cell>
          <cell r="J2556" t="str">
            <v>*050802&lt;br&gt;AYACUCHO-PAUCAR DEL SARA SARA-COLTA</v>
          </cell>
          <cell r="K2556" t="str">
            <v>*1&lt;br&gt;ACEVEDO FERNANDEZ ELIAS</v>
          </cell>
          <cell r="L2556" t="str">
            <v>APROBADO</v>
          </cell>
          <cell r="P2556" t="str">
            <v>USD</v>
          </cell>
        </row>
        <row r="2557">
          <cell r="A2557">
            <v>1269177</v>
          </cell>
          <cell r="B2557">
            <v>4474</v>
          </cell>
          <cell r="C2557" t="str">
            <v>EIA</v>
          </cell>
          <cell r="D2557">
            <v>36558</v>
          </cell>
          <cell r="E2557">
            <v>2000</v>
          </cell>
          <cell r="F2557">
            <v>2</v>
          </cell>
          <cell r="G2557" t="str">
            <v>ENGELHARD PERU S.A.C.</v>
          </cell>
          <cell r="H2557" t="str">
            <v>ENGELHARD</v>
          </cell>
          <cell r="I2557" t="str">
            <v>PLANTA DE TRANSFORMACION DE METALES PRECIOSOS</v>
          </cell>
          <cell r="J2557" t="str">
            <v>*150108&lt;br&gt;LIMA-LIMA-CHORRILLOS</v>
          </cell>
          <cell r="K2557" t="str">
            <v>*44&lt;br&gt;MEDINA FERNANDO</v>
          </cell>
          <cell r="L2557" t="str">
            <v>APROBADO</v>
          </cell>
          <cell r="P2557" t="str">
            <v>USD</v>
          </cell>
        </row>
        <row r="2558">
          <cell r="A2558">
            <v>1798115</v>
          </cell>
          <cell r="B2558">
            <v>1923</v>
          </cell>
          <cell r="C2558" t="str">
            <v>EIAsd</v>
          </cell>
          <cell r="D2558">
            <v>39636</v>
          </cell>
          <cell r="E2558">
            <v>2008</v>
          </cell>
          <cell r="F2558">
            <v>7</v>
          </cell>
          <cell r="G2558" t="str">
            <v>ESPERADA S.A.C.</v>
          </cell>
          <cell r="H2558" t="str">
            <v>TAMBO DE VISO</v>
          </cell>
          <cell r="I2558" t="str">
            <v xml:space="preserve">EXPLORACION </v>
          </cell>
          <cell r="J2558" t="str">
            <v>*150722&lt;br&gt;LIMA-HUAROCHIRI-SAN MATEO</v>
          </cell>
          <cell r="K2558" t="str">
            <v>*4&lt;br&gt;AQUINO ESPINOZA PAVEL</v>
          </cell>
          <cell r="L2558" t="str">
            <v>DESISTIDO&lt;br/&gt;NOTIFICADO A LA EMPRESA</v>
          </cell>
          <cell r="P2558" t="str">
            <v>USD</v>
          </cell>
        </row>
        <row r="2559">
          <cell r="A2559">
            <v>1759906</v>
          </cell>
          <cell r="B2559">
            <v>1823</v>
          </cell>
          <cell r="C2559" t="str">
            <v>DIA</v>
          </cell>
          <cell r="D2559">
            <v>39493</v>
          </cell>
          <cell r="E2559">
            <v>2008</v>
          </cell>
          <cell r="F2559">
            <v>2</v>
          </cell>
          <cell r="G2559" t="str">
            <v>ESPERANZA SILVER PERU S.A.C.</v>
          </cell>
          <cell r="H2559" t="str">
            <v>FLOR DE LOTO</v>
          </cell>
          <cell r="I2559" t="str">
            <v>FLOR DE LOTO</v>
          </cell>
          <cell r="J2559" t="str">
            <v>*150606&lt;br&gt;LIMA-HUARAL-IHUARI</v>
          </cell>
          <cell r="K2559" t="str">
            <v>*8&lt;br&gt;BREÑA TORRES GRACIELA</v>
          </cell>
          <cell r="L2559" t="str">
            <v>APROBADO&lt;br/&gt;NOTIFICADO A LA EMPRESA</v>
          </cell>
          <cell r="P2559" t="str">
            <v>USD</v>
          </cell>
        </row>
        <row r="2560">
          <cell r="A2560">
            <v>1914394</v>
          </cell>
          <cell r="B2560">
            <v>2056</v>
          </cell>
          <cell r="C2560" t="str">
            <v>DIA</v>
          </cell>
          <cell r="D2560">
            <v>40038</v>
          </cell>
          <cell r="E2560">
            <v>2009</v>
          </cell>
          <cell r="F2560">
            <v>8</v>
          </cell>
          <cell r="G2560" t="str">
            <v>ESPERANZA SILVER PERU S.A.C.</v>
          </cell>
          <cell r="H2560" t="str">
            <v>PUCARANA</v>
          </cell>
          <cell r="I2560" t="str">
            <v>PUCARANA</v>
          </cell>
          <cell r="J2560" t="str">
            <v>*040405&lt;br&gt;AREQUIPA-CASTILLA-CHILCAYMARCA</v>
          </cell>
          <cell r="K2560" t="str">
            <v>*8&lt;br&gt;BREÑA TORRES GRACIELA</v>
          </cell>
          <cell r="L2560" t="str">
            <v>APROBADO&lt;br/&gt;NOTIFICADO A LA EMPRESA</v>
          </cell>
          <cell r="P2560" t="str">
            <v>USD</v>
          </cell>
        </row>
        <row r="2561">
          <cell r="A2561">
            <v>2066154</v>
          </cell>
          <cell r="B2561">
            <v>2358</v>
          </cell>
          <cell r="C2561" t="str">
            <v>DIA</v>
          </cell>
          <cell r="D2561">
            <v>40581</v>
          </cell>
          <cell r="E2561">
            <v>2011</v>
          </cell>
          <cell r="F2561">
            <v>2</v>
          </cell>
          <cell r="G2561" t="str">
            <v>ESPERANZA SILVER PERU S.A.C.</v>
          </cell>
          <cell r="H2561" t="str">
            <v>COLQUI ORCCO (CUZCO)</v>
          </cell>
          <cell r="I2561" t="str">
            <v>COLQUI ORCCO</v>
          </cell>
          <cell r="J2561" t="str">
            <v>*080803&lt;br&gt;CUSCO-ESPINAR-COPORAQUE</v>
          </cell>
          <cell r="K2561" t="str">
            <v>*25&lt;br&gt;PRADO VELASQUEZ ALFONSO</v>
          </cell>
          <cell r="L2561" t="str">
            <v>APROBADO&lt;br/&gt;NOTIFICADO A LA EMPRESA</v>
          </cell>
          <cell r="P2561" t="str">
            <v>USD</v>
          </cell>
        </row>
        <row r="2562">
          <cell r="A2562">
            <v>2070744</v>
          </cell>
          <cell r="B2562">
            <v>2361</v>
          </cell>
          <cell r="C2562" t="str">
            <v>DIA</v>
          </cell>
          <cell r="D2562">
            <v>40596</v>
          </cell>
          <cell r="E2562">
            <v>2011</v>
          </cell>
          <cell r="F2562">
            <v>2</v>
          </cell>
          <cell r="G2562" t="str">
            <v>ESPERANZA SILVER PERU S.A.C.</v>
          </cell>
          <cell r="H2562" t="str">
            <v>PUCARANA</v>
          </cell>
          <cell r="I2562" t="str">
            <v>PUCARANA</v>
          </cell>
          <cell r="J2562" t="str">
            <v>*040405&lt;br&gt;AREQUIPA-CASTILLA-CHILCAYMARCA</v>
          </cell>
          <cell r="K2562" t="str">
            <v>*25&lt;br&gt;PRADO VELASQUEZ ALFONSO</v>
          </cell>
          <cell r="L2562" t="str">
            <v>APROBADO</v>
          </cell>
          <cell r="P2562" t="str">
            <v>USD</v>
          </cell>
        </row>
        <row r="2563">
          <cell r="A2563">
            <v>1378193</v>
          </cell>
          <cell r="B2563">
            <v>764</v>
          </cell>
          <cell r="C2563" t="str">
            <v>DIA</v>
          </cell>
          <cell r="D2563">
            <v>37482</v>
          </cell>
          <cell r="E2563">
            <v>2002</v>
          </cell>
          <cell r="F2563">
            <v>8</v>
          </cell>
          <cell r="G2563" t="str">
            <v>ESPINOZA VIZCARRA HECTOR GUILLERMO</v>
          </cell>
          <cell r="H2563" t="str">
            <v>CAROLINA MILAGROS</v>
          </cell>
          <cell r="I2563" t="str">
            <v>CAROLINA MILAGROS</v>
          </cell>
          <cell r="J2563" t="str">
            <v>*190305&lt;br&gt;PASCO-OXAPAMPA-POZUZO</v>
          </cell>
          <cell r="K2563" t="str">
            <v>*57&lt;br&gt;SUAREZ JUAN</v>
          </cell>
          <cell r="L2563" t="str">
            <v>APROBADO</v>
          </cell>
          <cell r="P2563" t="str">
            <v>USD</v>
          </cell>
        </row>
        <row r="2564">
          <cell r="A2564">
            <v>1716841</v>
          </cell>
          <cell r="B2564">
            <v>1698</v>
          </cell>
          <cell r="C2564" t="str">
            <v>DIA</v>
          </cell>
          <cell r="D2564">
            <v>39328</v>
          </cell>
          <cell r="E2564">
            <v>2007</v>
          </cell>
          <cell r="F2564">
            <v>9</v>
          </cell>
          <cell r="G2564" t="str">
            <v>ESTRELLA GOLD PERU SAC.</v>
          </cell>
          <cell r="H2564" t="str">
            <v>ESTRELLA</v>
          </cell>
          <cell r="I2564" t="str">
            <v>ESTRELLA</v>
          </cell>
          <cell r="J2564" t="str">
            <v>*090206&lt;br&gt;HUANCAVELICA-ACOBAMBA-PAUCARA</v>
          </cell>
          <cell r="K2564" t="str">
            <v>*8&lt;br&gt;BREÑA TORRES GRACIELA</v>
          </cell>
          <cell r="L2564" t="str">
            <v>APROBADO</v>
          </cell>
          <cell r="P2564" t="str">
            <v>USD</v>
          </cell>
        </row>
        <row r="2565">
          <cell r="A2565">
            <v>1942488</v>
          </cell>
          <cell r="B2565">
            <v>2109</v>
          </cell>
          <cell r="C2565" t="str">
            <v>DIA</v>
          </cell>
          <cell r="D2565">
            <v>40143</v>
          </cell>
          <cell r="E2565">
            <v>2009</v>
          </cell>
          <cell r="F2565">
            <v>11</v>
          </cell>
          <cell r="G2565" t="str">
            <v>ESTRELLA GOLD PERU SAC.</v>
          </cell>
          <cell r="H2565" t="str">
            <v>COLPAYOC</v>
          </cell>
          <cell r="I2565" t="str">
            <v>COLPAYOC</v>
          </cell>
          <cell r="J2565" t="str">
            <v>*060103&lt;br&gt;CAJAMARCA-CAJAMARCA-CHETILLA</v>
          </cell>
          <cell r="K2565" t="str">
            <v>*25&lt;br&gt;PRADO VELASQUEZ ALFONSO</v>
          </cell>
          <cell r="L2565" t="str">
            <v>APROBADO&lt;br/&gt;NOTIFICADO A LA EMPRESA</v>
          </cell>
          <cell r="P2565" t="str">
            <v>USD</v>
          </cell>
        </row>
        <row r="2566">
          <cell r="A2566">
            <v>2162952</v>
          </cell>
          <cell r="B2566">
            <v>2799</v>
          </cell>
          <cell r="C2566" t="str">
            <v>DIA</v>
          </cell>
          <cell r="D2566">
            <v>40936</v>
          </cell>
          <cell r="E2566">
            <v>2012</v>
          </cell>
          <cell r="F2566">
            <v>1</v>
          </cell>
          <cell r="G2566" t="str">
            <v>ESTRELLA GOLD PERU SAC.</v>
          </cell>
          <cell r="H2566" t="str">
            <v>PAMPA POROMA</v>
          </cell>
          <cell r="I2566" t="str">
            <v>PAMPA POROMA</v>
          </cell>
          <cell r="J2566" t="str">
            <v>*110304&lt;br&gt;ICA-NASCA-MARCONA</v>
          </cell>
          <cell r="K2566" t="str">
            <v>*8&lt;br&gt;BREÑA TORRES GRACIELA,*310&lt;br&gt;ROSALES GONZALES LUIS ALBERTO,*180&lt;br&gt;RAMIREZ PALET ALDO</v>
          </cell>
          <cell r="L2566" t="str">
            <v>NO PRESENTADO&lt;br/&gt;NOTIFICADO A LA EMPRESA</v>
          </cell>
          <cell r="M2566" t="str">
            <v>ResDirec-0036-2012/MEM-AAM</v>
          </cell>
          <cell r="N2566" t="str">
            <v>08/02/2012</v>
          </cell>
          <cell r="O2566">
            <v>60000</v>
          </cell>
          <cell r="P2566" t="str">
            <v>USD</v>
          </cell>
        </row>
        <row r="2567">
          <cell r="A2567">
            <v>2168525</v>
          </cell>
          <cell r="B2567">
            <v>2870</v>
          </cell>
          <cell r="C2567" t="str">
            <v>DIA</v>
          </cell>
          <cell r="D2567">
            <v>40956</v>
          </cell>
          <cell r="E2567">
            <v>2012</v>
          </cell>
          <cell r="F2567">
            <v>2</v>
          </cell>
          <cell r="G2567" t="str">
            <v>ESTRELLA GOLD PERU SAC.</v>
          </cell>
          <cell r="H2567" t="str">
            <v>PAMPA POROMA</v>
          </cell>
          <cell r="I2567" t="str">
            <v>PAMPA POROMA.</v>
          </cell>
          <cell r="J2567" t="str">
            <v>*110304&lt;br&gt;ICA-NASCA-MARCONA</v>
          </cell>
          <cell r="K2567" t="str">
            <v>*8&lt;br&gt;BREÑA TORRES GRACIELA,*310&lt;br&gt;ROSALES GONZALES LUIS ALBERTO</v>
          </cell>
          <cell r="L2567" t="str">
            <v>APROBADO&lt;br/&gt;NOTIFICADO A LA EMPRESA</v>
          </cell>
          <cell r="O2567">
            <v>60000</v>
          </cell>
          <cell r="P2567" t="str">
            <v>USD</v>
          </cell>
        </row>
        <row r="2568">
          <cell r="A2568">
            <v>1998497</v>
          </cell>
          <cell r="B2568">
            <v>2204</v>
          </cell>
          <cell r="C2568" t="str">
            <v>EIAsd</v>
          </cell>
          <cell r="D2568">
            <v>40339</v>
          </cell>
          <cell r="E2568">
            <v>2010</v>
          </cell>
          <cell r="F2568">
            <v>6</v>
          </cell>
          <cell r="G2568" t="str">
            <v>ESTRELLA GOLD PERU SAC.</v>
          </cell>
          <cell r="H2568" t="str">
            <v>ESTRELLA</v>
          </cell>
          <cell r="I2568" t="str">
            <v>EXLORACION LA ESTRELLA</v>
          </cell>
          <cell r="J2568" t="str">
            <v>*090206&lt;br&gt;HUANCAVELICA-ACOBAMBA-PAUCARA</v>
          </cell>
          <cell r="K2568" t="str">
            <v>*2&lt;br&gt;ACOSTA ARCE MICHAEL</v>
          </cell>
          <cell r="L2568" t="str">
            <v>APROBADO</v>
          </cell>
          <cell r="P2568" t="str">
            <v>USD</v>
          </cell>
        </row>
        <row r="2569">
          <cell r="A2569">
            <v>2285911</v>
          </cell>
          <cell r="B2569">
            <v>3892</v>
          </cell>
          <cell r="C2569" t="str">
            <v>EIAsd</v>
          </cell>
          <cell r="D2569">
            <v>41387</v>
          </cell>
          <cell r="E2569">
            <v>2013</v>
          </cell>
          <cell r="F2569">
            <v>4</v>
          </cell>
          <cell r="G2569" t="str">
            <v>ESTRELLA GOLD PERU SAC.</v>
          </cell>
          <cell r="H2569" t="str">
            <v>ESTRELLA</v>
          </cell>
          <cell r="I2569" t="str">
            <v>EXPLORACION LA ESTRELLA</v>
          </cell>
          <cell r="J2569" t="str">
            <v>*090103&lt;br&gt;HUANCAVELICA-HUANCAVELICA-ACORIA,*090206&lt;br&gt;HUANCAVELICA-ACOBAMBA-PAUCARA</v>
          </cell>
          <cell r="K2569" t="str">
            <v>*142&lt;br&gt;VELASQUEZ CONTRERAS ANNIE (APOYO),*347&lt;br&gt;TENORIO MALDONADO, MARIO,*346&lt;br&gt;TIPULA MAMANI, RICHARD JOHNSON,*295&lt;br&gt;DIAZ BERRIOS ABEL,*256&lt;br&gt;DEL SOLAR PALOMINO, PABEL,*242&lt;br&gt;PASTRANA, MATEO,*241&lt;br&gt;TELLO ISLA, ANA CAROLINA,*186&lt;br&gt;LUCEN BUSTAMANTE MARIELENA,*180&lt;br&gt;RAMIREZ PALET ALDO,*147&lt;br&gt;PEREZ BALDEON KAREN</v>
          </cell>
          <cell r="L2569" t="str">
            <v>APROBADO&lt;br/&gt;NOTIFICADO A LA EMPRESA</v>
          </cell>
          <cell r="M2569" t="str">
            <v>ResDirec-0436-2013/MEM-AAM</v>
          </cell>
          <cell r="N2569" t="str">
            <v>19/11/2013</v>
          </cell>
          <cell r="O2569">
            <v>52500</v>
          </cell>
          <cell r="P2569" t="str">
            <v>USD</v>
          </cell>
        </row>
        <row r="2570">
          <cell r="A2570">
            <v>2445211</v>
          </cell>
          <cell r="B2570">
            <v>5504</v>
          </cell>
          <cell r="C2570" t="str">
            <v>DIA</v>
          </cell>
          <cell r="D2570">
            <v>41947</v>
          </cell>
          <cell r="E2570">
            <v>2014</v>
          </cell>
          <cell r="F2570">
            <v>11</v>
          </cell>
          <cell r="G2570" t="str">
            <v>ESU (PERU) MINING S.A.C.</v>
          </cell>
          <cell r="H2570" t="str">
            <v>RONIE 1</v>
          </cell>
          <cell r="I2570" t="str">
            <v>RONIE 1</v>
          </cell>
          <cell r="J2570" t="str">
            <v>*130601&lt;br&gt;LA LIBERTAD-OTUZCO-OTUZCO</v>
          </cell>
          <cell r="K2570" t="str">
            <v>*8&lt;br&gt;BREÑA TORRES GRACIELA,*341&lt;br&gt;INFANTE QUISPE, CESAR ANIBAL,*279&lt;br&gt;CRUZ LEDESMA, DEISY,*179&lt;br&gt;ZEGARRA ANCAJIMA, ANA SOFIA</v>
          </cell>
          <cell r="L2570" t="str">
            <v>APROBADO&lt;br/&gt;NOTIFICADO A LA EMPRESA</v>
          </cell>
          <cell r="O2570">
            <v>3000000</v>
          </cell>
          <cell r="P2570" t="str">
            <v>USD</v>
          </cell>
        </row>
        <row r="2571">
          <cell r="A2571">
            <v>1313917</v>
          </cell>
          <cell r="B2571">
            <v>605</v>
          </cell>
          <cell r="C2571" t="str">
            <v>EIAsd</v>
          </cell>
          <cell r="D2571">
            <v>36965</v>
          </cell>
          <cell r="E2571">
            <v>2001</v>
          </cell>
          <cell r="F2571">
            <v>3</v>
          </cell>
          <cell r="G2571" t="str">
            <v>EUREKA MINAS S.A.</v>
          </cell>
          <cell r="H2571" t="str">
            <v>SANTA PASCUALITA Nº 6</v>
          </cell>
          <cell r="I2571" t="str">
            <v>EXPLORACION</v>
          </cell>
          <cell r="J2571" t="str">
            <v>*150203&lt;br&gt;LIMA-BARRANCA-PATIVILCA</v>
          </cell>
          <cell r="K2571" t="str">
            <v>*1&lt;br&gt;ACEVEDO FERNANDEZ ELIAS</v>
          </cell>
          <cell r="L2571" t="str">
            <v>CONCLUIDO</v>
          </cell>
          <cell r="P2571" t="str">
            <v>USD</v>
          </cell>
        </row>
        <row r="2572">
          <cell r="A2572">
            <v>2179077</v>
          </cell>
          <cell r="B2572">
            <v>2874</v>
          </cell>
          <cell r="C2572" t="str">
            <v>DIA</v>
          </cell>
          <cell r="D2572">
            <v>41001</v>
          </cell>
          <cell r="E2572">
            <v>2012</v>
          </cell>
          <cell r="F2572">
            <v>4</v>
          </cell>
          <cell r="G2572" t="str">
            <v>EXPLORACIONES AGUILA DORADA S.A.C.</v>
          </cell>
          <cell r="H2572" t="str">
            <v>YAGKU ENTSA</v>
          </cell>
          <cell r="I2572" t="str">
            <v>PROYECTO YAGKU ENTSA</v>
          </cell>
          <cell r="J2572" t="str">
            <v>*060906&lt;br&gt;CAJAMARCA-SAN IGNACIO-SAN JOSE DE LOURDES</v>
          </cell>
          <cell r="K2572" t="str">
            <v>*8&lt;br&gt;BREÑA TORRES GRACIELA,*150&lt;br&gt;CHAVEZ MENDOZA ANGEL,*147&lt;br&gt;PEREZ BALDEON KAREN</v>
          </cell>
          <cell r="L2572" t="str">
            <v>APROBADO&lt;br/&gt;NOTIFICADO A LA EMPRESA</v>
          </cell>
          <cell r="O2572">
            <v>15000</v>
          </cell>
          <cell r="P2572" t="str">
            <v>USD</v>
          </cell>
        </row>
        <row r="2573">
          <cell r="A2573">
            <v>2459059</v>
          </cell>
          <cell r="B2573">
            <v>5610</v>
          </cell>
          <cell r="C2573" t="str">
            <v>ITS</v>
          </cell>
          <cell r="D2573">
            <v>41995</v>
          </cell>
          <cell r="E2573">
            <v>2014</v>
          </cell>
          <cell r="F2573">
            <v>12</v>
          </cell>
          <cell r="G2573" t="str">
            <v>EXPLORACIONES AGUILA DORADA S.A.C.</v>
          </cell>
          <cell r="H2573" t="str">
            <v>YAGKU ENTSA</v>
          </cell>
          <cell r="I2573" t="str">
            <v>PROYECTO YAGKU ENTSA</v>
          </cell>
          <cell r="J2573" t="str">
            <v>*060906&lt;br&gt;CAJAMARCA-SAN IGNACIO-SAN JOSE DE LOURDES</v>
          </cell>
          <cell r="K2573" t="str">
            <v>*8&lt;br&gt;BREÑA TORRES GRACIELA,*310&lt;br&gt;ROSALES GONZALES LUIS ALBERTO,*251&lt;br&gt;INFANTE QUISPE, CESAR ANIBAL,*179&lt;br&gt;ZEGARRA ANCAJIMA, ANA SOFIA</v>
          </cell>
          <cell r="L2573" t="str">
            <v>CONFORME&lt;br/&gt;NOTIFICADO A LA EMPRESA</v>
          </cell>
          <cell r="M2573" t="str">
            <v>ResDirec-0014-2015/MEM-DGAAM</v>
          </cell>
          <cell r="N2573" t="str">
            <v>13/01/2015</v>
          </cell>
          <cell r="O2573">
            <v>100000</v>
          </cell>
        </row>
        <row r="2574">
          <cell r="A2574">
            <v>1598769</v>
          </cell>
          <cell r="B2574">
            <v>1417</v>
          </cell>
          <cell r="C2574" t="str">
            <v>EIAsd</v>
          </cell>
          <cell r="D2574">
            <v>38806</v>
          </cell>
          <cell r="E2574">
            <v>2006</v>
          </cell>
          <cell r="F2574">
            <v>3</v>
          </cell>
          <cell r="G2574" t="str">
            <v>EXPLORACIONES COLLASUYO S.A.C.</v>
          </cell>
          <cell r="H2574" t="str">
            <v>ACCHA</v>
          </cell>
          <cell r="I2574" t="str">
            <v>EXPLORACION</v>
          </cell>
          <cell r="J2574" t="str">
            <v>*081002&lt;br&gt;CUSCO-PARURO-ACCHA</v>
          </cell>
          <cell r="K2574" t="str">
            <v>*47&lt;br&gt;PINEDO CESAR</v>
          </cell>
          <cell r="L2574" t="str">
            <v>APROBADO</v>
          </cell>
          <cell r="P2574" t="str">
            <v>USD</v>
          </cell>
        </row>
        <row r="2575">
          <cell r="A2575">
            <v>1701958</v>
          </cell>
          <cell r="B2575">
            <v>1664</v>
          </cell>
          <cell r="C2575" t="str">
            <v>DIA</v>
          </cell>
          <cell r="D2575">
            <v>39265</v>
          </cell>
          <cell r="E2575">
            <v>2007</v>
          </cell>
          <cell r="F2575">
            <v>7</v>
          </cell>
          <cell r="G2575" t="str">
            <v>EXPLORACIONES COLLASUYO S.A.C.</v>
          </cell>
          <cell r="H2575" t="str">
            <v>YANQUE</v>
          </cell>
          <cell r="I2575" t="str">
            <v>YANQUE</v>
          </cell>
          <cell r="J2575" t="str">
            <v>*080704&lt;br&gt;CUSCO-CHUMBIVILCAS-COLQUEMARCA</v>
          </cell>
          <cell r="K2575" t="str">
            <v>*8&lt;br&gt;BREÑA TORRES GRACIELA</v>
          </cell>
          <cell r="L2575" t="str">
            <v>APROBADO</v>
          </cell>
          <cell r="P2575" t="str">
            <v>USD</v>
          </cell>
        </row>
        <row r="2576">
          <cell r="A2576">
            <v>1769573</v>
          </cell>
          <cell r="B2576">
            <v>1865</v>
          </cell>
          <cell r="C2576" t="str">
            <v>DIA</v>
          </cell>
          <cell r="D2576">
            <v>39534</v>
          </cell>
          <cell r="E2576">
            <v>2008</v>
          </cell>
          <cell r="F2576">
            <v>3</v>
          </cell>
          <cell r="G2576" t="str">
            <v>EXPLORACIONES COLLASUYO S.A.C.</v>
          </cell>
          <cell r="H2576" t="str">
            <v>CONDORINI</v>
          </cell>
          <cell r="I2576" t="str">
            <v>CONDORINI</v>
          </cell>
          <cell r="J2576" t="str">
            <v>*210806&lt;br&gt;PUNO-MELGAR-NUÑOA</v>
          </cell>
          <cell r="K2576" t="str">
            <v>*8&lt;br&gt;BREÑA TORRES GRACIELA</v>
          </cell>
          <cell r="L2576" t="str">
            <v>APROBADO&lt;br/&gt;NOTIFICADO A LA EMPRESA</v>
          </cell>
          <cell r="P2576" t="str">
            <v>USD</v>
          </cell>
        </row>
        <row r="2577">
          <cell r="A2577">
            <v>1994353</v>
          </cell>
          <cell r="B2577">
            <v>2200</v>
          </cell>
          <cell r="C2577" t="str">
            <v>DIA</v>
          </cell>
          <cell r="D2577">
            <v>40329</v>
          </cell>
          <cell r="E2577">
            <v>2010</v>
          </cell>
          <cell r="F2577">
            <v>5</v>
          </cell>
          <cell r="G2577" t="str">
            <v>EXPLORACIONES COLLASUYO S.A.C.</v>
          </cell>
          <cell r="H2577" t="str">
            <v>ACCHA</v>
          </cell>
          <cell r="I2577" t="str">
            <v>ACCHA</v>
          </cell>
          <cell r="J2577" t="str">
            <v>*081002&lt;br&gt;CUSCO-PARURO-ACCHA</v>
          </cell>
          <cell r="K2577" t="str">
            <v>*8&lt;br&gt;BREÑA TORRES GRACIELA</v>
          </cell>
          <cell r="L2577" t="str">
            <v>APROBADO&lt;br/&gt;NOTIFICADO A LA EMPRESA</v>
          </cell>
          <cell r="P2577" t="str">
            <v>USD</v>
          </cell>
        </row>
        <row r="2578">
          <cell r="A2578">
            <v>2033423</v>
          </cell>
          <cell r="B2578">
            <v>2277</v>
          </cell>
          <cell r="C2578" t="str">
            <v>DIA</v>
          </cell>
          <cell r="D2578">
            <v>40458</v>
          </cell>
          <cell r="E2578">
            <v>2010</v>
          </cell>
          <cell r="F2578">
            <v>10</v>
          </cell>
          <cell r="G2578" t="str">
            <v>EXPLORACIONES COLLASUYO S.A.C.</v>
          </cell>
          <cell r="H2578" t="str">
            <v>SAJAPAMPA</v>
          </cell>
          <cell r="I2578" t="str">
            <v>SAJAPAMPA</v>
          </cell>
          <cell r="J2578" t="str">
            <v>*090102&lt;br&gt;HUANCAVELICA-HUANCAVELICA-ACOBAMBILLA</v>
          </cell>
          <cell r="K2578" t="str">
            <v>*8&lt;br&gt;BREÑA TORRES GRACIELA</v>
          </cell>
          <cell r="L2578" t="str">
            <v>APROBADO&lt;br/&gt;NOTIFICADO A LA EMPRESA</v>
          </cell>
          <cell r="P2578" t="str">
            <v>USD</v>
          </cell>
        </row>
        <row r="2579">
          <cell r="A2579">
            <v>2037191</v>
          </cell>
          <cell r="B2579">
            <v>2283</v>
          </cell>
          <cell r="C2579" t="str">
            <v>DIA</v>
          </cell>
          <cell r="D2579">
            <v>40473</v>
          </cell>
          <cell r="E2579">
            <v>2010</v>
          </cell>
          <cell r="F2579">
            <v>10</v>
          </cell>
          <cell r="G2579" t="str">
            <v>EXPLORACIONES COLLASUYO S.A.C.</v>
          </cell>
          <cell r="H2579" t="str">
            <v>DOLORES</v>
          </cell>
          <cell r="I2579" t="str">
            <v>DOLORES</v>
          </cell>
          <cell r="J2579" t="str">
            <v>*080704&lt;br&gt;CUSCO-CHUMBIVILCAS-COLQUEMARCA</v>
          </cell>
          <cell r="K2579" t="str">
            <v>*8&lt;br&gt;BREÑA TORRES GRACIELA</v>
          </cell>
          <cell r="L2579" t="str">
            <v>APROBADO</v>
          </cell>
          <cell r="P2579" t="str">
            <v>USD</v>
          </cell>
        </row>
        <row r="2580">
          <cell r="A2580">
            <v>2039793</v>
          </cell>
          <cell r="B2580">
            <v>2295</v>
          </cell>
          <cell r="C2580" t="str">
            <v>DIA</v>
          </cell>
          <cell r="D2580">
            <v>40486</v>
          </cell>
          <cell r="E2580">
            <v>2010</v>
          </cell>
          <cell r="F2580">
            <v>11</v>
          </cell>
          <cell r="G2580" t="str">
            <v>EXPLORACIONES COLLASUYO S.A.C.</v>
          </cell>
          <cell r="H2580" t="str">
            <v>YANQUE</v>
          </cell>
          <cell r="I2580" t="str">
            <v>YANQUE</v>
          </cell>
          <cell r="J2580" t="str">
            <v>*080704&lt;br&gt;CUSCO-CHUMBIVILCAS-COLQUEMARCA</v>
          </cell>
          <cell r="K2580" t="str">
            <v>*8&lt;br&gt;BREÑA TORRES GRACIELA</v>
          </cell>
          <cell r="L2580" t="str">
            <v>APROBADO</v>
          </cell>
          <cell r="P2580" t="str">
            <v>USD</v>
          </cell>
        </row>
        <row r="2581">
          <cell r="A2581">
            <v>2376167</v>
          </cell>
          <cell r="B2581">
            <v>4152</v>
          </cell>
          <cell r="C2581" t="str">
            <v>DIA</v>
          </cell>
          <cell r="D2581">
            <v>41715</v>
          </cell>
          <cell r="E2581">
            <v>2014</v>
          </cell>
          <cell r="F2581">
            <v>3</v>
          </cell>
          <cell r="G2581" t="str">
            <v>EXPLORACIONES COLLASUYO S.A.C.</v>
          </cell>
          <cell r="H2581" t="str">
            <v>ALCATRAZ SUR</v>
          </cell>
          <cell r="I2581" t="str">
            <v>ALCATRAZ SUR</v>
          </cell>
          <cell r="J2581" t="str">
            <v>*080704&lt;br&gt;CUSCO-CHUMBIVILCAS-COLQUEMARCA</v>
          </cell>
          <cell r="K2581" t="str">
            <v>*8&lt;br&gt;BREÑA TORRES GRACIELA,*279&lt;br&gt;CRUZ LEDESMA, DEISY,*179&lt;br&gt;ZEGARRA ANCAJIMA, ANA SOFIA</v>
          </cell>
          <cell r="L2581" t="str">
            <v>APROBADO&lt;br/&gt;NOTIFICADO A LA EMPRESA</v>
          </cell>
          <cell r="O2581">
            <v>70735</v>
          </cell>
          <cell r="P2581" t="str">
            <v>USD</v>
          </cell>
        </row>
        <row r="2582">
          <cell r="A2582">
            <v>2396074</v>
          </cell>
          <cell r="B2582">
            <v>4128</v>
          </cell>
          <cell r="C2582" t="str">
            <v>DIA</v>
          </cell>
          <cell r="D2582">
            <v>41788</v>
          </cell>
          <cell r="E2582">
            <v>2014</v>
          </cell>
          <cell r="F2582">
            <v>5</v>
          </cell>
          <cell r="G2582" t="str">
            <v>EXPLORACIONES COLLASUYO S.A.C.</v>
          </cell>
          <cell r="H2582" t="str">
            <v>GEMA</v>
          </cell>
          <cell r="I2582" t="str">
            <v>GEMA</v>
          </cell>
          <cell r="J2582" t="str">
            <v>*030504&lt;br&gt;APURIMAC-COTABAMBAS-HAQUIRA</v>
          </cell>
          <cell r="K2582" t="str">
            <v>*8&lt;br&gt;BREÑA TORRES GRACIELA,*341&lt;br&gt;INFANTE QUISPE, CESAR ANIBAL,*310&lt;br&gt;ROSALES GONZALES LUIS ALBERTO,*179&lt;br&gt;ZEGARRA ANCAJIMA, ANA SOFIA</v>
          </cell>
          <cell r="L2582" t="str">
            <v>APROBADO&lt;br/&gt;NOTIFICADO A LA EMPRESA</v>
          </cell>
          <cell r="O2582">
            <v>70735</v>
          </cell>
          <cell r="P2582" t="str">
            <v>USD</v>
          </cell>
        </row>
        <row r="2583">
          <cell r="A2583">
            <v>1676086</v>
          </cell>
          <cell r="B2583">
            <v>1608</v>
          </cell>
          <cell r="C2583" t="str">
            <v>EIAsd</v>
          </cell>
          <cell r="D2583">
            <v>39155</v>
          </cell>
          <cell r="E2583">
            <v>2007</v>
          </cell>
          <cell r="F2583">
            <v>3</v>
          </cell>
          <cell r="G2583" t="str">
            <v>EXPLORACIONES COLLASUYO S.A.C.</v>
          </cell>
          <cell r="H2583" t="str">
            <v>ACCHA</v>
          </cell>
          <cell r="I2583" t="str">
            <v>AMPLIACION</v>
          </cell>
          <cell r="J2583" t="str">
            <v>*081002&lt;br&gt;CUSCO-PARURO-ACCHA</v>
          </cell>
          <cell r="K2583" t="str">
            <v>*49&lt;br&gt;RETAMOZO PLACIDO</v>
          </cell>
          <cell r="L2583" t="str">
            <v>APROBADO&lt;br/&gt;NOTIFICADO A LA EMPRESA</v>
          </cell>
          <cell r="P2583" t="str">
            <v>USD</v>
          </cell>
        </row>
        <row r="2584">
          <cell r="A2584">
            <v>1720334</v>
          </cell>
          <cell r="B2584">
            <v>1708</v>
          </cell>
          <cell r="C2584" t="str">
            <v>EIAsd</v>
          </cell>
          <cell r="D2584">
            <v>39338</v>
          </cell>
          <cell r="E2584">
            <v>2007</v>
          </cell>
          <cell r="F2584">
            <v>9</v>
          </cell>
          <cell r="G2584" t="str">
            <v>EXPLORACIONES COLLASUYO S.A.C.</v>
          </cell>
          <cell r="H2584" t="str">
            <v>YANQUE</v>
          </cell>
          <cell r="I2584" t="str">
            <v>PROYECTO YANQUE</v>
          </cell>
          <cell r="J2584" t="str">
            <v>*080704&lt;br&gt;CUSCO-CHUMBIVILCAS-COLQUEMARCA</v>
          </cell>
          <cell r="K2584" t="str">
            <v>*10&lt;br&gt;CARRANZA VALDIVIESO JOSE</v>
          </cell>
          <cell r="L2584" t="str">
            <v>APROBADO&lt;br/&gt;NOTIFICADO A LA EMPRESA</v>
          </cell>
          <cell r="P2584" t="str">
            <v>USD</v>
          </cell>
        </row>
        <row r="2585">
          <cell r="A2585">
            <v>1819396</v>
          </cell>
          <cell r="B2585">
            <v>1944</v>
          </cell>
          <cell r="C2585" t="str">
            <v>EIAsd</v>
          </cell>
          <cell r="D2585">
            <v>39699</v>
          </cell>
          <cell r="E2585">
            <v>2008</v>
          </cell>
          <cell r="F2585">
            <v>9</v>
          </cell>
          <cell r="G2585" t="str">
            <v>EXPLORACIONES COLLASUYO S.A.C.</v>
          </cell>
          <cell r="H2585" t="str">
            <v>ACCHA</v>
          </cell>
          <cell r="I2585" t="str">
            <v>AMPLIACION DE PERMISO DE PERFORACION</v>
          </cell>
          <cell r="J2585" t="str">
            <v>*081002&lt;br&gt;CUSCO-PARURO-ACCHA</v>
          </cell>
          <cell r="K2585" t="str">
            <v>*30&lt;br&gt;ARRIARAN ABELARDO</v>
          </cell>
          <cell r="L2585" t="str">
            <v>ABANDONO&lt;br/&gt;NOTIFICADO A LA EMPRESA</v>
          </cell>
          <cell r="P2585" t="str">
            <v>USD</v>
          </cell>
        </row>
        <row r="2586">
          <cell r="A2586">
            <v>2042613</v>
          </cell>
          <cell r="B2586">
            <v>2300</v>
          </cell>
          <cell r="C2586" t="str">
            <v>EIAsd</v>
          </cell>
          <cell r="D2586">
            <v>40493</v>
          </cell>
          <cell r="E2586">
            <v>2010</v>
          </cell>
          <cell r="F2586">
            <v>11</v>
          </cell>
          <cell r="G2586" t="str">
            <v>EXPLORACIONES COLLASUYO S.A.C.</v>
          </cell>
          <cell r="H2586" t="str">
            <v>ACCHA</v>
          </cell>
          <cell r="I2586" t="str">
            <v>EXPLORACION ACCHA</v>
          </cell>
          <cell r="J2586" t="str">
            <v>*081002&lt;br&gt;CUSCO-PARURO-ACCHA</v>
          </cell>
          <cell r="K2586" t="str">
            <v>*10&lt;br&gt;CARRANZA VALDIVIESO JOSE</v>
          </cell>
          <cell r="L2586" t="str">
            <v>APROBADO&lt;br/&gt;NOTIFICADO A LA EMPRESA</v>
          </cell>
          <cell r="P2586" t="str">
            <v>USD</v>
          </cell>
        </row>
        <row r="2587">
          <cell r="A2587">
            <v>2046334</v>
          </cell>
          <cell r="B2587">
            <v>2312</v>
          </cell>
          <cell r="C2587" t="str">
            <v>EIAsd</v>
          </cell>
          <cell r="D2587">
            <v>40508</v>
          </cell>
          <cell r="E2587">
            <v>2010</v>
          </cell>
          <cell r="F2587">
            <v>11</v>
          </cell>
          <cell r="G2587" t="str">
            <v>EXPLORACIONES COLLASUYO S.A.C.</v>
          </cell>
          <cell r="H2587" t="str">
            <v>YANQUE</v>
          </cell>
          <cell r="I2587" t="str">
            <v>YANQUE-DOLORES</v>
          </cell>
          <cell r="J2587" t="str">
            <v>*080704&lt;br&gt;CUSCO-CHUMBIVILCAS-COLQUEMARCA</v>
          </cell>
          <cell r="K2587" t="str">
            <v>*10&lt;br&gt;CARRANZA VALDIVIESO JOSE</v>
          </cell>
          <cell r="L2587" t="str">
            <v>APROBADO&lt;br/&gt;NOTIFICADO A LA EMPRESA</v>
          </cell>
          <cell r="P2587" t="str">
            <v>USD</v>
          </cell>
        </row>
        <row r="2588">
          <cell r="A2588">
            <v>2229805</v>
          </cell>
          <cell r="B2588">
            <v>3159</v>
          </cell>
          <cell r="C2588" t="str">
            <v>EIAsd</v>
          </cell>
          <cell r="D2588">
            <v>41166</v>
          </cell>
          <cell r="E2588">
            <v>2012</v>
          </cell>
          <cell r="F2588">
            <v>9</v>
          </cell>
          <cell r="G2588" t="str">
            <v>EXPLORACIONES COLLASUYO S.A.C.</v>
          </cell>
          <cell r="H2588" t="str">
            <v>YANQUE-DOLORES</v>
          </cell>
          <cell r="I2588" t="str">
            <v>MODIFICACIÓN DEL EIASD DEL PROYECTO YANQUE-DOLORES</v>
          </cell>
          <cell r="J2588" t="str">
            <v>*080704&lt;br&gt;CUSCO-CHUMBIVILCAS-COLQUEMARCA</v>
          </cell>
          <cell r="K2588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ALBERTO,*167&lt;br&gt;SOTOMAYOR TACA SAUL,*164&lt;br&gt;TREJO PANTOJA CYNTHIA,*151&lt;br&gt;YAMUNAQUE ALBAN GINO,*10&lt;br&gt;CARRANZA VALDIVIESO JOSE</v>
          </cell>
          <cell r="L2588" t="str">
            <v>APROBADO&lt;br/&gt;NOTIFICADO A LA EMPRESA</v>
          </cell>
          <cell r="M2588" t="str">
            <v>ResDirec-0093-2013/MEM-AAM</v>
          </cell>
          <cell r="N2588" t="str">
            <v>02/04/2013</v>
          </cell>
          <cell r="O2588">
            <v>13080249.5</v>
          </cell>
          <cell r="P2588" t="str">
            <v>USD</v>
          </cell>
        </row>
        <row r="2589">
          <cell r="A2589">
            <v>1714766</v>
          </cell>
          <cell r="B2589">
            <v>1690</v>
          </cell>
          <cell r="C2589" t="str">
            <v>DIA</v>
          </cell>
          <cell r="D2589">
            <v>39315</v>
          </cell>
          <cell r="E2589">
            <v>2007</v>
          </cell>
          <cell r="F2589">
            <v>8</v>
          </cell>
          <cell r="G2589" t="str">
            <v>EXPLORACIONES CORI CONDOR S.A.C.</v>
          </cell>
          <cell r="H2589" t="str">
            <v>ANCHACA</v>
          </cell>
          <cell r="I2589" t="str">
            <v>ANCHACA</v>
          </cell>
          <cell r="J2589" t="str">
            <v>*040406&lt;br&gt;AREQUIPA-CASTILLA-CHOCO</v>
          </cell>
          <cell r="K2589" t="str">
            <v>*8&lt;br&gt;BREÑA TORRES GRACIELA</v>
          </cell>
          <cell r="L2589" t="str">
            <v>APROBADO&lt;br/&gt;NOTIFICADO A LA EMPRESA</v>
          </cell>
          <cell r="P2589" t="str">
            <v>USD</v>
          </cell>
        </row>
        <row r="2590">
          <cell r="A2590">
            <v>1860707</v>
          </cell>
          <cell r="B2590">
            <v>2002</v>
          </cell>
          <cell r="C2590" t="str">
            <v>DIA</v>
          </cell>
          <cell r="D2590">
            <v>39856</v>
          </cell>
          <cell r="E2590">
            <v>2009</v>
          </cell>
          <cell r="F2590">
            <v>2</v>
          </cell>
          <cell r="G2590" t="str">
            <v>EXPLORACIONES CORI CONDOR S.A.C.</v>
          </cell>
          <cell r="I2590" t="str">
            <v>ANCHACA</v>
          </cell>
          <cell r="J2590" t="str">
            <v>*040406&lt;br&gt;AREQUIPA-CASTILLA-CHOCO</v>
          </cell>
          <cell r="K2590" t="str">
            <v>*8&lt;br&gt;BREÑA TORRES GRACIELA</v>
          </cell>
          <cell r="L2590" t="str">
            <v>NO PRESENTADO&lt;br/&gt;NOTIFICADO A LA EMPRESA</v>
          </cell>
          <cell r="P2590" t="str">
            <v>USD</v>
          </cell>
        </row>
        <row r="2591">
          <cell r="A2591">
            <v>1871518</v>
          </cell>
          <cell r="B2591">
            <v>2013</v>
          </cell>
          <cell r="C2591" t="str">
            <v>DIA</v>
          </cell>
          <cell r="D2591">
            <v>39900</v>
          </cell>
          <cell r="E2591">
            <v>2009</v>
          </cell>
          <cell r="F2591">
            <v>3</v>
          </cell>
          <cell r="G2591" t="str">
            <v>EXPLORACIONES CORI CONDOR S.A.C.</v>
          </cell>
          <cell r="H2591" t="str">
            <v>ANCHACA</v>
          </cell>
          <cell r="I2591" t="str">
            <v>ANCHACA</v>
          </cell>
          <cell r="J2591" t="str">
            <v>*040406&lt;br&gt;AREQUIPA-CASTILLA-CHOCO</v>
          </cell>
          <cell r="K2591" t="str">
            <v>*1&lt;br&gt;ACEVEDO FERNANDEZ ELIAS</v>
          </cell>
          <cell r="L2591" t="str">
            <v>APROBADO&lt;br/&gt;NOTIFICADO A LA EMPRESA</v>
          </cell>
          <cell r="P2591" t="str">
            <v>USD</v>
          </cell>
        </row>
        <row r="2592">
          <cell r="A2592">
            <v>1913218</v>
          </cell>
          <cell r="B2592">
            <v>2054</v>
          </cell>
          <cell r="C2592" t="str">
            <v>EIAsd</v>
          </cell>
          <cell r="D2592">
            <v>40036</v>
          </cell>
          <cell r="E2592">
            <v>2009</v>
          </cell>
          <cell r="F2592">
            <v>8</v>
          </cell>
          <cell r="G2592" t="str">
            <v>EXPLORACIONES CORI CONDOR S.A.C.</v>
          </cell>
          <cell r="H2592" t="str">
            <v>ANCHACA</v>
          </cell>
          <cell r="I2592" t="str">
            <v>PROYECTO ANCHACA</v>
          </cell>
          <cell r="J2592" t="str">
            <v>*040406&lt;br&gt;AREQUIPA-CASTILLA-CHOCO</v>
          </cell>
          <cell r="K2592" t="str">
            <v>*2&lt;br&gt;ACOSTA ARCE MICHAEL</v>
          </cell>
          <cell r="L2592" t="str">
            <v>APROBADO&lt;br/&gt;NOTIFICADO A LA EMPRESA</v>
          </cell>
          <cell r="P2592" t="str">
            <v>USD</v>
          </cell>
        </row>
        <row r="2593">
          <cell r="A2593">
            <v>1990397</v>
          </cell>
          <cell r="B2593">
            <v>2188</v>
          </cell>
          <cell r="C2593" t="str">
            <v>EIAsd</v>
          </cell>
          <cell r="D2593">
            <v>40310</v>
          </cell>
          <cell r="E2593">
            <v>2010</v>
          </cell>
          <cell r="F2593">
            <v>5</v>
          </cell>
          <cell r="G2593" t="str">
            <v>EXPLORACIONES CORI CONDOR S.A.C.</v>
          </cell>
          <cell r="H2593" t="str">
            <v>ANCHACA</v>
          </cell>
          <cell r="I2593" t="str">
            <v>EXPLORACION ANCHACA MODIFICACION</v>
          </cell>
          <cell r="J2593" t="str">
            <v>*040406&lt;br&gt;AREQUIPA-CASTILLA-CHOCO</v>
          </cell>
          <cell r="K2593" t="str">
            <v>*2&lt;br&gt;ACOSTA ARCE MICHAEL</v>
          </cell>
          <cell r="L2593" t="str">
            <v>DESISTIDO&lt;br/&gt;NOTIFICADO A LA EMPRESA</v>
          </cell>
          <cell r="P2593" t="str">
            <v>USD</v>
          </cell>
        </row>
        <row r="2594">
          <cell r="A2594">
            <v>1702727</v>
          </cell>
          <cell r="B2594">
            <v>1665</v>
          </cell>
          <cell r="C2594" t="str">
            <v>DIA</v>
          </cell>
          <cell r="D2594">
            <v>39266</v>
          </cell>
          <cell r="E2594">
            <v>2007</v>
          </cell>
          <cell r="F2594">
            <v>7</v>
          </cell>
          <cell r="G2594" t="str">
            <v>EXPLORACIONES FRONTERA S.A.C.</v>
          </cell>
          <cell r="H2594" t="str">
            <v>CANGALLE</v>
          </cell>
          <cell r="I2594" t="str">
            <v>CANGALLE</v>
          </cell>
          <cell r="J2594" t="str">
            <v>*080803&lt;br&gt;CUSCO-ESPINAR-COPORAQUE</v>
          </cell>
          <cell r="K2594" t="str">
            <v>*8&lt;br&gt;BREÑA TORRES GRACIELA</v>
          </cell>
          <cell r="L2594" t="str">
            <v>APROBADO</v>
          </cell>
          <cell r="P2594" t="str">
            <v>USD</v>
          </cell>
        </row>
        <row r="2595">
          <cell r="A2595">
            <v>1468967</v>
          </cell>
          <cell r="B2595">
            <v>1065</v>
          </cell>
          <cell r="C2595" t="str">
            <v>DIA</v>
          </cell>
          <cell r="D2595">
            <v>38131</v>
          </cell>
          <cell r="E2595">
            <v>2004</v>
          </cell>
          <cell r="F2595">
            <v>5</v>
          </cell>
          <cell r="G2595" t="str">
            <v>EXPLORACIONES MINERAS SAN RAMON S.A.</v>
          </cell>
          <cell r="H2595" t="str">
            <v>TARMATAMBO</v>
          </cell>
          <cell r="I2595" t="str">
            <v>TARMATAMBO</v>
          </cell>
          <cell r="J2595" t="str">
            <v>*120701&lt;br&gt;JUNIN-TARMA-TARMA</v>
          </cell>
          <cell r="K2595" t="str">
            <v>*1&lt;br&gt;ACEVEDO FERNANDEZ ELIAS</v>
          </cell>
          <cell r="L2595" t="str">
            <v>APROBADO</v>
          </cell>
          <cell r="P2595" t="str">
            <v>USD</v>
          </cell>
        </row>
        <row r="2596">
          <cell r="A2596">
            <v>1653645</v>
          </cell>
          <cell r="B2596">
            <v>1548</v>
          </cell>
          <cell r="C2596" t="str">
            <v>DIA</v>
          </cell>
          <cell r="D2596">
            <v>39055</v>
          </cell>
          <cell r="E2596">
            <v>2006</v>
          </cell>
          <cell r="F2596">
            <v>12</v>
          </cell>
          <cell r="G2596" t="str">
            <v>EXPLORACIONES MINERAS SAN RAMON S.A.</v>
          </cell>
          <cell r="H2596" t="str">
            <v>TAMBO MARIA</v>
          </cell>
          <cell r="I2596" t="str">
            <v>TAMBO MARIA</v>
          </cell>
          <cell r="J2596" t="str">
            <v>*190302&lt;br&gt;PASCO-OXAPAMPA-CHONTABAMBA</v>
          </cell>
          <cell r="K2596" t="str">
            <v>*47&lt;br&gt;PINEDO CESAR</v>
          </cell>
          <cell r="L2596" t="str">
            <v>CONCLUIDO</v>
          </cell>
          <cell r="P2596" t="str">
            <v>USD</v>
          </cell>
        </row>
        <row r="2597">
          <cell r="A2597">
            <v>1699708</v>
          </cell>
          <cell r="B2597">
            <v>1662</v>
          </cell>
          <cell r="C2597" t="str">
            <v>DIA</v>
          </cell>
          <cell r="D2597">
            <v>39259</v>
          </cell>
          <cell r="E2597">
            <v>2007</v>
          </cell>
          <cell r="F2597">
            <v>6</v>
          </cell>
          <cell r="G2597" t="str">
            <v>EXPLORACIONES MINERAS SAN RAMON S.A.</v>
          </cell>
          <cell r="H2597" t="str">
            <v>AYAS</v>
          </cell>
          <cell r="I2597" t="str">
            <v>AYAS</v>
          </cell>
          <cell r="J2597" t="str">
            <v>*120701&lt;br&gt;JUNIN-TARMA-TARMA</v>
          </cell>
          <cell r="K2597" t="str">
            <v>*8&lt;br&gt;BREÑA TORRES GRACIELA</v>
          </cell>
          <cell r="L2597" t="str">
            <v>APROBADO&lt;br/&gt;NOTIFICADO A LA EMPRESA</v>
          </cell>
          <cell r="P2597" t="str">
            <v>USD</v>
          </cell>
        </row>
        <row r="2598">
          <cell r="A2598">
            <v>1727595</v>
          </cell>
          <cell r="B2598">
            <v>1729</v>
          </cell>
          <cell r="C2598" t="str">
            <v>DIA</v>
          </cell>
          <cell r="D2598">
            <v>39367</v>
          </cell>
          <cell r="E2598">
            <v>2007</v>
          </cell>
          <cell r="F2598">
            <v>10</v>
          </cell>
          <cell r="G2598" t="str">
            <v>EXPLORACIONES MINERAS SAN RAMON S.A.</v>
          </cell>
          <cell r="H2598" t="str">
            <v>TARMATAMBO</v>
          </cell>
          <cell r="I2598" t="str">
            <v>TARMATAMBO I</v>
          </cell>
          <cell r="J2598" t="str">
            <v>*120701&lt;br&gt;JUNIN-TARMA-TARMA</v>
          </cell>
          <cell r="K2598" t="str">
            <v>*8&lt;br&gt;BREÑA TORRES GRACIELA</v>
          </cell>
          <cell r="L2598" t="str">
            <v>APROBADO&lt;br/&gt;NOTIFICADO A LA EMPRESA</v>
          </cell>
          <cell r="P2598" t="str">
            <v>USD</v>
          </cell>
        </row>
        <row r="2599">
          <cell r="A2599">
            <v>2556953</v>
          </cell>
          <cell r="B2599">
            <v>5944</v>
          </cell>
          <cell r="C2599" t="str">
            <v>DIA</v>
          </cell>
          <cell r="D2599">
            <v>42339</v>
          </cell>
          <cell r="E2599">
            <v>2015</v>
          </cell>
          <cell r="F2599">
            <v>12</v>
          </cell>
          <cell r="G2599" t="str">
            <v>EXPLORACIONES MINERAS SAN RAMON S.A.</v>
          </cell>
          <cell r="H2599" t="str">
            <v>TARMATAMBO</v>
          </cell>
          <cell r="I2599" t="str">
            <v>TARMATAMBO II</v>
          </cell>
          <cell r="J2599" t="str">
            <v>*120701&lt;br&gt;JUNIN-TARMA-TARMA</v>
          </cell>
          <cell r="K2599" t="str">
            <v>*8&lt;br&gt;BREÑA TORRES GRACIELA,*341&lt;br&gt;INFANTE QUISPE, CESAR ANIBAL,*332&lt;br&gt;CANO VARGAS, SAMIR (APOYO),*310&lt;br&gt;ROSALES GONZALES LUIS ALBERTO</v>
          </cell>
          <cell r="L2599" t="str">
            <v>DESISTIDO&lt;br/&gt;NOTIFICADO A LA EMPRESA</v>
          </cell>
          <cell r="M2599" t="str">
            <v>ResDirec-0482-2015/MEM-DGAAM</v>
          </cell>
          <cell r="N2599" t="str">
            <v>15/12/2015</v>
          </cell>
          <cell r="O2599">
            <v>2840000</v>
          </cell>
          <cell r="P2599" t="str">
            <v>USD</v>
          </cell>
        </row>
        <row r="2600">
          <cell r="A2600">
            <v>2561488</v>
          </cell>
          <cell r="B2600">
            <v>5963</v>
          </cell>
          <cell r="C2600" t="str">
            <v>DIA</v>
          </cell>
          <cell r="D2600">
            <v>42353</v>
          </cell>
          <cell r="E2600">
            <v>2015</v>
          </cell>
          <cell r="F2600">
            <v>12</v>
          </cell>
          <cell r="G2600" t="str">
            <v>EXPLORACIONES MINERAS SAN RAMON S.A.</v>
          </cell>
          <cell r="H2600" t="str">
            <v>TARMATAMBO</v>
          </cell>
          <cell r="I2600" t="str">
            <v>TARMATAMBO II.</v>
          </cell>
          <cell r="J2600" t="str">
            <v>*120701&lt;br&gt;JUNIN-TARMA-TARMA</v>
          </cell>
          <cell r="K2600" t="str">
            <v>*8&lt;br&gt;BREÑA TORRES GRACIELA,*341&lt;br&gt;INFANTE QUISPE, CESAR ANIBAL,*332&lt;br&gt;CANO VARGAS, SAMIR (APOYO),*310&lt;br&gt;ROSALES GONZALES LUIS ALBERTO</v>
          </cell>
          <cell r="L2600" t="str">
            <v>APROBADO&lt;br/&gt;NOTIFICADO A LA EMPRESA</v>
          </cell>
          <cell r="O2600">
            <v>2780000</v>
          </cell>
          <cell r="P2600" t="str">
            <v>USD</v>
          </cell>
        </row>
        <row r="2601">
          <cell r="A2601">
            <v>1562648</v>
          </cell>
          <cell r="B2601">
            <v>4694</v>
          </cell>
          <cell r="C2601" t="str">
            <v>EIA</v>
          </cell>
          <cell r="D2601">
            <v>38625</v>
          </cell>
          <cell r="E2601">
            <v>2005</v>
          </cell>
          <cell r="F2601">
            <v>9</v>
          </cell>
          <cell r="G2601" t="str">
            <v>EXPLORACIONES MINERAS SAN RAMON S.A.</v>
          </cell>
          <cell r="H2601" t="str">
            <v>TARMATAMBO</v>
          </cell>
          <cell r="I2601" t="str">
            <v>PROYECTO DE EXPLOTACION MINERO METALICO</v>
          </cell>
          <cell r="J2601" t="str">
            <v>*120701&lt;br&gt;JUNIN-TARMA-TARMA</v>
          </cell>
          <cell r="K2601" t="str">
            <v>*1&lt;br&gt;ACEVEDO FERNANDEZ ELIAS</v>
          </cell>
          <cell r="L2601" t="str">
            <v>APROBADO&lt;br/&gt;NOTIFICADO A LA EMPRESA</v>
          </cell>
          <cell r="P2601" t="str">
            <v>USD</v>
          </cell>
        </row>
        <row r="2602">
          <cell r="A2602" t="str">
            <v>02275-2016</v>
          </cell>
          <cell r="B2602">
            <v>6207</v>
          </cell>
          <cell r="C2602" t="str">
            <v>EIA-d</v>
          </cell>
          <cell r="D2602">
            <v>42587</v>
          </cell>
          <cell r="E2602">
            <v>2016</v>
          </cell>
          <cell r="F2602">
            <v>8</v>
          </cell>
          <cell r="G2602" t="str">
            <v>EXPLORACIONES MINERAS SAN RAMON S.A.</v>
          </cell>
          <cell r="H2602" t="str">
            <v>TARMATAMBO</v>
          </cell>
          <cell r="I2602" t="str">
            <v>ESTUDIO DE IMPACTO AMBIENTAL DETALLADO DEL PROYECTO DE TARMATAMBO</v>
          </cell>
          <cell r="K2602" t="str">
            <v>*25&lt;br&gt;PRADO VELASQUEZ ALFONSO,*416&lt;br&gt;ZZ_SENACE BREÑA TORRES, MILVA GRACIELA,*415&lt;br&gt;ZZ_SENACE BEATRIZ HUAMANI PAUCCARA,*413&lt;br&gt;ZZ_SENACE ATARAMA MORI,DANNY EDUARDO,*412&lt;br&gt;ZZ_SENACE SOLORZANO ORTIZ, ISABEL MERCEDES,*386&lt;br&gt;ZZ_SENACE CORAL ONCOY, BEATRIZ E.,*382&lt;br&gt;ZZ_SENACE PÉREZ NUÑEZ, FABIÁN,*381&lt;br&gt;ZZ_SENACE MILLONES VARGAS, CESAR AUGUSTO</v>
          </cell>
          <cell r="L2602" t="str">
            <v>APROBADO</v>
          </cell>
          <cell r="O2602">
            <v>3000000</v>
          </cell>
          <cell r="P2602" t="str">
            <v>USD</v>
          </cell>
        </row>
        <row r="2603">
          <cell r="A2603">
            <v>2647627</v>
          </cell>
          <cell r="B2603">
            <v>6386</v>
          </cell>
          <cell r="C2603" t="str">
            <v>ITS</v>
          </cell>
          <cell r="D2603">
            <v>42654</v>
          </cell>
          <cell r="E2603">
            <v>2016</v>
          </cell>
          <cell r="F2603">
            <v>10</v>
          </cell>
          <cell r="G2603" t="str">
            <v>EXPLORACIONES MINERAS SAN RAMON S.A.</v>
          </cell>
          <cell r="H2603" t="str">
            <v>TARMATAMBO</v>
          </cell>
          <cell r="I2603" t="str">
            <v>TARMATAMBO II.</v>
          </cell>
          <cell r="J2603" t="str">
            <v>*120701&lt;br&gt;JUNIN-TARMA-TARMA</v>
          </cell>
          <cell r="K2603" t="str">
            <v>*25&lt;br&gt;PRADO VELASQUEZ ALFONSO,*310&lt;br&gt;ROSALES GONZALES LUIS ALBERTO</v>
          </cell>
          <cell r="L2603" t="str">
            <v>CONFORME&lt;br/&gt;NOTIFICADO A LA EMPRESA</v>
          </cell>
          <cell r="M2603" t="str">
            <v>ResDirec-0368-2016/MEM-DGAAM</v>
          </cell>
          <cell r="N2603" t="str">
            <v>27/12/2016</v>
          </cell>
          <cell r="O2603">
            <v>1200000</v>
          </cell>
        </row>
        <row r="2604">
          <cell r="A2604">
            <v>1240786</v>
          </cell>
          <cell r="B2604">
            <v>470</v>
          </cell>
          <cell r="C2604" t="str">
            <v>EIAsd</v>
          </cell>
          <cell r="D2604">
            <v>36342</v>
          </cell>
          <cell r="E2604">
            <v>1999</v>
          </cell>
          <cell r="F2604">
            <v>7</v>
          </cell>
          <cell r="G2604" t="str">
            <v>EXPLORACIONES VICTORIA S.A.C. EN LIQUIDACION</v>
          </cell>
          <cell r="H2604" t="str">
            <v>TAMBOGRANDE</v>
          </cell>
          <cell r="I2604" t="str">
            <v>EXPLORACION</v>
          </cell>
          <cell r="J2604" t="str">
            <v>*200114&lt;br&gt;PIURA-PIURA-TAMBO GRANDE</v>
          </cell>
          <cell r="K2604" t="str">
            <v>*53&lt;br&gt;SANCHEZ LUIS</v>
          </cell>
          <cell r="L2604" t="str">
            <v>APROBADO</v>
          </cell>
          <cell r="P2604" t="str">
            <v>USD</v>
          </cell>
        </row>
        <row r="2605">
          <cell r="A2605">
            <v>1255005</v>
          </cell>
          <cell r="B2605">
            <v>484</v>
          </cell>
          <cell r="C2605" t="str">
            <v>EIAsd</v>
          </cell>
          <cell r="D2605">
            <v>36430</v>
          </cell>
          <cell r="E2605">
            <v>1999</v>
          </cell>
          <cell r="F2605">
            <v>9</v>
          </cell>
          <cell r="G2605" t="str">
            <v>EXPLORACIONES VICTORIA S.A.C. EN LIQUIDACION</v>
          </cell>
          <cell r="H2605" t="str">
            <v>TAMBOGRANDE</v>
          </cell>
          <cell r="I2605" t="str">
            <v>EXPLORACION</v>
          </cell>
          <cell r="J2605" t="str">
            <v>*200114&lt;br&gt;PIURA-PIURA-TAMBO GRANDE</v>
          </cell>
          <cell r="K2605" t="str">
            <v>*29&lt;br&gt;ARCHIVO</v>
          </cell>
          <cell r="L2605" t="str">
            <v>APROBADO</v>
          </cell>
          <cell r="P2605" t="str">
            <v>USD</v>
          </cell>
        </row>
        <row r="2606">
          <cell r="A2606">
            <v>1234268</v>
          </cell>
          <cell r="B2606">
            <v>448</v>
          </cell>
          <cell r="C2606" t="str">
            <v>DIA</v>
          </cell>
          <cell r="D2606">
            <v>36305</v>
          </cell>
          <cell r="E2606">
            <v>1999</v>
          </cell>
          <cell r="F2606">
            <v>5</v>
          </cell>
          <cell r="G2606" t="str">
            <v>EXPLORACIONES VICTORIA S.A.C. EN LIQUIDACION</v>
          </cell>
          <cell r="I2606" t="str">
            <v>TAMBOGRANDE 2</v>
          </cell>
          <cell r="J2606" t="str">
            <v>*200114&lt;br&gt;PIURA-PIURA-TAMBO GRANDE</v>
          </cell>
          <cell r="K2606" t="str">
            <v>*1&lt;br&gt;ACEVEDO FERNANDEZ ELIAS</v>
          </cell>
          <cell r="L2606" t="str">
            <v>APROBADO</v>
          </cell>
          <cell r="P2606" t="str">
            <v>USD</v>
          </cell>
        </row>
        <row r="2607">
          <cell r="A2607">
            <v>1250758</v>
          </cell>
          <cell r="B2607">
            <v>479</v>
          </cell>
          <cell r="C2607" t="str">
            <v>DIA</v>
          </cell>
          <cell r="D2607">
            <v>36392</v>
          </cell>
          <cell r="E2607">
            <v>1999</v>
          </cell>
          <cell r="F2607">
            <v>8</v>
          </cell>
          <cell r="G2607" t="str">
            <v>EXPLORACIONES VICTORIA S.A.C. EN LIQUIDACION</v>
          </cell>
          <cell r="I2607" t="str">
            <v>PAPAYO Y LANCONES</v>
          </cell>
          <cell r="J2607" t="str">
            <v>*200114&lt;br&gt;PIURA-PIURA-TAMBO GRANDE</v>
          </cell>
          <cell r="K2607" t="str">
            <v>*53&lt;br&gt;SANCHEZ LUIS</v>
          </cell>
          <cell r="L2607" t="str">
            <v>APROBADO</v>
          </cell>
          <cell r="P2607" t="str">
            <v>USD</v>
          </cell>
        </row>
        <row r="2608">
          <cell r="A2608">
            <v>1253462</v>
          </cell>
          <cell r="B2608">
            <v>482</v>
          </cell>
          <cell r="C2608" t="str">
            <v>DIA</v>
          </cell>
          <cell r="D2608">
            <v>36417</v>
          </cell>
          <cell r="E2608">
            <v>1999</v>
          </cell>
          <cell r="F2608">
            <v>9</v>
          </cell>
          <cell r="G2608" t="str">
            <v>EXPLORACIONES VICTORIA S.A.C. EN LIQUIDACION</v>
          </cell>
          <cell r="H2608" t="str">
            <v>EL PAPAYO</v>
          </cell>
          <cell r="I2608" t="str">
            <v>EL PAPAYO</v>
          </cell>
          <cell r="J2608" t="str">
            <v>*200114&lt;br&gt;PIURA-PIURA-TAMBO GRANDE</v>
          </cell>
          <cell r="K2608" t="str">
            <v>*1&lt;br&gt;ACEVEDO FERNANDEZ ELIAS</v>
          </cell>
          <cell r="L2608" t="str">
            <v>APROBADO</v>
          </cell>
          <cell r="P2608" t="str">
            <v>USD</v>
          </cell>
        </row>
        <row r="2609">
          <cell r="A2609">
            <v>1392700</v>
          </cell>
          <cell r="B2609">
            <v>4592</v>
          </cell>
          <cell r="C2609" t="str">
            <v>EIA</v>
          </cell>
          <cell r="D2609">
            <v>37599</v>
          </cell>
          <cell r="E2609">
            <v>2002</v>
          </cell>
          <cell r="F2609">
            <v>12</v>
          </cell>
          <cell r="G2609" t="str">
            <v>EXPLORACIONES VICTORIA S.A.C. EN LIQUIDACION</v>
          </cell>
          <cell r="H2609" t="str">
            <v>TAMBOGRANDE</v>
          </cell>
          <cell r="I2609" t="str">
            <v xml:space="preserve">EXPLOTACIÓN A TAJO ABIERTO </v>
          </cell>
          <cell r="J2609" t="str">
            <v>*200114&lt;br&gt;PIURA-PIURA-TAMBO GRANDE</v>
          </cell>
          <cell r="K2609" t="str">
            <v>*53&lt;br&gt;SANCHEZ LUIS</v>
          </cell>
          <cell r="L2609" t="str">
            <v>DESISTIDO</v>
          </cell>
          <cell r="P2609" t="str">
            <v>USD</v>
          </cell>
        </row>
        <row r="2610">
          <cell r="A2610">
            <v>1491865</v>
          </cell>
          <cell r="B2610">
            <v>1134</v>
          </cell>
          <cell r="C2610" t="str">
            <v>DIA</v>
          </cell>
          <cell r="D2610">
            <v>38250</v>
          </cell>
          <cell r="E2610">
            <v>2004</v>
          </cell>
          <cell r="F2610">
            <v>9</v>
          </cell>
          <cell r="G2610" t="str">
            <v>F.R. INTERNACIONAL MINERA S.A.C.</v>
          </cell>
          <cell r="I2610" t="str">
            <v>CALASHPUNTA</v>
          </cell>
          <cell r="J2610" t="str">
            <v>*150302&lt;br&gt;LIMA-CAJATAMBO-COPA</v>
          </cell>
          <cell r="K2610" t="str">
            <v>*47&lt;br&gt;PINEDO CESAR</v>
          </cell>
          <cell r="L2610" t="str">
            <v>IMPROCEDENTE</v>
          </cell>
          <cell r="P2610" t="str">
            <v>USD</v>
          </cell>
        </row>
        <row r="2611">
          <cell r="A2611">
            <v>2059780</v>
          </cell>
          <cell r="B2611">
            <v>2346</v>
          </cell>
          <cell r="C2611" t="str">
            <v>DIA</v>
          </cell>
          <cell r="D2611">
            <v>40557</v>
          </cell>
          <cell r="E2611">
            <v>2011</v>
          </cell>
          <cell r="F2611">
            <v>1</v>
          </cell>
          <cell r="G2611" t="str">
            <v>FERROALUMINIOS PERU Nº 4 S.A.C.</v>
          </cell>
          <cell r="H2611" t="str">
            <v>PUCAMAYO OESTE</v>
          </cell>
          <cell r="I2611" t="str">
            <v>PUCAMAYO OESTE</v>
          </cell>
          <cell r="J2611" t="str">
            <v>*110203&lt;br&gt;ICA-CHINCHA-CHAVIN</v>
          </cell>
          <cell r="K2611" t="str">
            <v>*8&lt;br&gt;BREÑA TORRES GRACIELA</v>
          </cell>
          <cell r="L2611" t="str">
            <v>APROBADO&lt;br/&gt;NOTIFICADO A LA EMPRESA</v>
          </cell>
          <cell r="P2611" t="str">
            <v>USD</v>
          </cell>
        </row>
        <row r="2612">
          <cell r="A2612">
            <v>2475884</v>
          </cell>
          <cell r="B2612">
            <v>5583</v>
          </cell>
          <cell r="C2612" t="str">
            <v>DIA</v>
          </cell>
          <cell r="D2612">
            <v>42060</v>
          </cell>
          <cell r="E2612">
            <v>2015</v>
          </cell>
          <cell r="F2612">
            <v>2</v>
          </cell>
          <cell r="G2612" t="str">
            <v>FERROALUMINIOS PERU Nº 4 S.A.C.</v>
          </cell>
          <cell r="H2612" t="str">
            <v>PUCAMAYO ESTE</v>
          </cell>
          <cell r="I2612" t="str">
            <v>PROYECTO PUCAMAYO ESTE</v>
          </cell>
          <cell r="J2612" t="str">
            <v>*110209&lt;br&gt;ICA-CHINCHA-SAN PEDRO DE HUACARPANA</v>
          </cell>
          <cell r="K2612" t="str">
            <v>*8&lt;br&gt;BREÑA TORRES GRACIELA,*341&lt;br&gt;INFANTE QUISPE, CESAR ANIBAL,*310&lt;br&gt;ROSALES GONZALES LUIS ALBERTO,*279&lt;br&gt;CRUZ LEDESMA, DEISY,*179&lt;br&gt;ZEGARRA ANCAJIMA, ANA SOFIA</v>
          </cell>
          <cell r="L2612" t="str">
            <v>APROBADO&lt;br/&gt;NOTIFICADO A LA EMPRESA</v>
          </cell>
          <cell r="O2612">
            <v>750000</v>
          </cell>
          <cell r="P2612" t="str">
            <v>USD</v>
          </cell>
        </row>
        <row r="2613">
          <cell r="A2613">
            <v>2238682</v>
          </cell>
          <cell r="B2613">
            <v>3208</v>
          </cell>
          <cell r="C2613" t="str">
            <v>DIA</v>
          </cell>
          <cell r="D2613">
            <v>41201</v>
          </cell>
          <cell r="E2613">
            <v>2012</v>
          </cell>
          <cell r="F2613">
            <v>10</v>
          </cell>
          <cell r="G2613" t="str">
            <v>FERROBAMBA IRON S.A.</v>
          </cell>
          <cell r="H2613" t="str">
            <v>HIERRO AYMARAES</v>
          </cell>
          <cell r="I2613" t="str">
            <v xml:space="preserve"> HIERRO AYMARAES</v>
          </cell>
          <cell r="J2613" t="str">
            <v>*030409&lt;br&gt;APURIMAC-AYMARAES-LUCRE</v>
          </cell>
          <cell r="K2613" t="str">
            <v>*8&lt;br&gt;BREÑA TORRES GRACIELA,*310&lt;br&gt;ROSALES GONZALES LUIS ALBERTO,*179&lt;br&gt;ZEGARRA ANCAJIMA, ANA SOFIA</v>
          </cell>
          <cell r="L2613" t="str">
            <v>APROBADO&lt;br/&gt;NOTIFICADO A LA EMPRESA</v>
          </cell>
          <cell r="O2613">
            <v>1500000</v>
          </cell>
          <cell r="P2613" t="str">
            <v>USD</v>
          </cell>
        </row>
        <row r="2614">
          <cell r="A2614">
            <v>2402752</v>
          </cell>
          <cell r="B2614">
            <v>4178</v>
          </cell>
          <cell r="C2614" t="str">
            <v>EIAsd</v>
          </cell>
          <cell r="D2614">
            <v>41811</v>
          </cell>
          <cell r="E2614">
            <v>2014</v>
          </cell>
          <cell r="F2614">
            <v>6</v>
          </cell>
          <cell r="G2614" t="str">
            <v>FERROBAMBA IRON S.A.</v>
          </cell>
          <cell r="H2614" t="str">
            <v>HIERRO AYMARAES</v>
          </cell>
          <cell r="I2614" t="str">
            <v>HIERRO AYMARAES</v>
          </cell>
          <cell r="J2614" t="str">
            <v>*030409&lt;br&gt;APURIMAC-AYMARAES-LUCRE</v>
          </cell>
          <cell r="K2614" t="str">
            <v>*3&lt;br&gt;ALFARO LÓPEZ WUALTER,*347&lt;br&gt;TENORIO MALDONADO, MARIO,*346&lt;br&gt;TIPULA MAMANI, RICHARD JOHNSON,*310&lt;br&gt;ROSALES GONZALES LUIS ALBERTO,*305&lt;br&gt;ROBLES MEDINA, IVÁN ANTHONY (APOYO),*295&lt;br&gt;DIAZ BERRIOS ABEL,*284&lt;br&gt;LINARES ALVARADO, JOSE LUIS,*227&lt;br&gt;BUSTAMANTE BECERRA JOSE LUIS,*217&lt;br&gt;CASTELO MAMANCHURA GUSTAVO JAVIER</v>
          </cell>
          <cell r="L2614" t="str">
            <v>APROBADO&lt;br/&gt;NOTIFICADO A LA EMPRESA</v>
          </cell>
          <cell r="M2614" t="str">
            <v>ResDirec-0010-2015/MEM-DGAAM</v>
          </cell>
          <cell r="N2614" t="str">
            <v>12/01/2015</v>
          </cell>
          <cell r="O2614">
            <v>2000000</v>
          </cell>
          <cell r="P2614" t="str">
            <v>USD</v>
          </cell>
        </row>
        <row r="2615">
          <cell r="A2615">
            <v>2230134</v>
          </cell>
          <cell r="B2615">
            <v>3171</v>
          </cell>
          <cell r="C2615" t="str">
            <v>DIA</v>
          </cell>
          <cell r="D2615">
            <v>41169</v>
          </cell>
          <cell r="E2615">
            <v>2012</v>
          </cell>
          <cell r="F2615">
            <v>9</v>
          </cell>
          <cell r="G2615" t="str">
            <v>FISSION ENERGY PERU SAC</v>
          </cell>
          <cell r="H2615" t="str">
            <v>PROYECTO CORANI</v>
          </cell>
          <cell r="I2615" t="str">
            <v>PROYECTO DE EXPLORACIÓN MINERA CORANI</v>
          </cell>
          <cell r="J2615" t="str">
            <v>*210305&lt;br&gt;PUNO-CARABAYA-CORANI</v>
          </cell>
          <cell r="K2615" t="str">
            <v>*142&lt;br&gt;VELASQUEZ CONTRERAS ANNIE (APOYO),*346&lt;br&gt;TIPULA MAMANI, RICHARD JOHNSON,*295&lt;br&gt;DIAZ BERRIOS ABEL,*241&lt;br&gt;TELLO ISLA, ANA CAROLINA,*228&lt;br&gt;HERMOZA VASQUEZ, ANDREI DARIO,*227&lt;br&gt;BUSTAMANTE BECERRA JOSE LUIS,*186&lt;br&gt;LUCEN BUSTAMANTE MARIELENA,*180&lt;br&gt;RAMIREZ PALET ALDO,*178&lt;br&gt;SUGUIMITZU, HUMBERTO,*177&lt;br&gt;PIMENTEL, JOSE,*147&lt;br&gt;PEREZ BALDEON KAREN</v>
          </cell>
          <cell r="L2615" t="str">
            <v>APROBADO&lt;br/&gt;NOTIFICADO A LA EMPRESA</v>
          </cell>
          <cell r="M2615" t="str">
            <v>ResDirec-0194-2013/MEM-AAM</v>
          </cell>
          <cell r="N2615" t="str">
            <v>17/06/2013</v>
          </cell>
          <cell r="O2615">
            <v>1500000</v>
          </cell>
          <cell r="P2615" t="str">
            <v>USD</v>
          </cell>
        </row>
        <row r="2616">
          <cell r="A2616">
            <v>2640992</v>
          </cell>
          <cell r="B2616">
            <v>6243</v>
          </cell>
          <cell r="C2616" t="str">
            <v>DIA</v>
          </cell>
          <cell r="D2616">
            <v>42629</v>
          </cell>
          <cell r="E2616">
            <v>2016</v>
          </cell>
          <cell r="F2616">
            <v>9</v>
          </cell>
          <cell r="G2616" t="str">
            <v>FISSION ENERGY PERU SAC</v>
          </cell>
          <cell r="H2616" t="str">
            <v>PROYECTO CORANI</v>
          </cell>
          <cell r="I2616" t="str">
            <v>MODIFICACIÓN DE LA DECLARACIÓN DE IMPACTO AMBIENTAL DEL PROYECTO DE EXPLORACIÓN MINERA CORANI</v>
          </cell>
          <cell r="J2616" t="str">
            <v>*210305&lt;br&gt;PUNO-CARABAYA-CORANI</v>
          </cell>
          <cell r="K2616" t="str">
            <v>*284&lt;br&gt;LINARES ALVARADO, JOSE LUIS,*610&lt;br&gt;FARFAN REYES MIRIAM ELIZABETH,*508&lt;br&gt;SÁNCHEZ ALVAREZ, MELISSA,*500&lt;br&gt;TRELLES TICSE TANIA LUZ MARINA (apoyo),*438&lt;br&gt;PEREYRA VALENCIA ELIZABETH,*348&lt;br&gt;PEREZ SOLIS, EVELYN ENA,*346&lt;br&gt;TIPULA MAMANI, RICHARD JOHNSON,*342&lt;br&gt;VARGAS MARTINEZ, YOSLY VIRGINIA,*310&lt;br&gt;ROSALES GONZALES LUIS ALBERTO,*295&lt;br&gt;DIAZ BERRIOS ABEL</v>
          </cell>
          <cell r="L2616" t="str">
            <v>IMPROCEDENTE&lt;br/&gt;NOTIFICADO A LA EMPRESA</v>
          </cell>
          <cell r="M2616" t="str">
            <v>ResDirec-0040-2018/MEM-DGAAM</v>
          </cell>
          <cell r="N2616" t="str">
            <v>09/03/2018</v>
          </cell>
          <cell r="O2616">
            <v>300000</v>
          </cell>
          <cell r="P2616" t="str">
            <v>USD</v>
          </cell>
        </row>
        <row r="2617">
          <cell r="A2617">
            <v>2889747</v>
          </cell>
          <cell r="B2617">
            <v>7674</v>
          </cell>
          <cell r="C2617" t="str">
            <v>DIA</v>
          </cell>
          <cell r="D2617">
            <v>43474</v>
          </cell>
          <cell r="E2617">
            <v>2019</v>
          </cell>
          <cell r="F2617">
            <v>1</v>
          </cell>
          <cell r="G2617" t="str">
            <v>FISSION ENERGY PERU SAC</v>
          </cell>
          <cell r="H2617" t="str">
            <v>PROYECTO CORANI</v>
          </cell>
          <cell r="I2617" t="str">
            <v xml:space="preserve">PROYECTO DE EXPLORACIÓN MINERA </v>
          </cell>
          <cell r="J2617" t="str">
            <v>*210305&lt;br&gt;PUNO-CARABAYA-CORANI</v>
          </cell>
          <cell r="K2617" t="str">
            <v>*1&lt;br&gt;ACEVEDO FERNANDEZ ELIAS,*660&lt;br&gt;PARDO BONIFAZ JIMMY FRANK,*643&lt;br&gt;NISSE MEI-LIN GARCIA LAY,*610&lt;br&gt;FARFAN REYES MIRIAM ELIZABETH,*599&lt;br&gt;CHUQUIMANTARI ARTEAGA,RUDDY ANDRE,*584&lt;br&gt;QUIROZ AHUANARI, CHARLEE JHON (APOYO),*495&lt;br&gt;CHAMORRO BELLIDO CARMEN ROSA,*311&lt;br&gt;ROJAS VALLADARES, TANIA LUPE,*220&lt;br&gt;VILLACORTA OLAZA MARCO ANTONIO</v>
          </cell>
          <cell r="L2617" t="str">
            <v>DESISTIDO</v>
          </cell>
          <cell r="O2617">
            <v>871206</v>
          </cell>
          <cell r="P2617" t="str">
            <v>USD</v>
          </cell>
        </row>
        <row r="2618">
          <cell r="A2618">
            <v>2500845</v>
          </cell>
          <cell r="B2618">
            <v>5838</v>
          </cell>
          <cell r="C2618" t="str">
            <v>ITS</v>
          </cell>
          <cell r="D2618">
            <v>42151</v>
          </cell>
          <cell r="E2618">
            <v>2015</v>
          </cell>
          <cell r="F2618">
            <v>5</v>
          </cell>
          <cell r="G2618" t="str">
            <v>FISSION ENERGY PERU SAC</v>
          </cell>
          <cell r="H2618" t="str">
            <v>PROYECTO CORANI</v>
          </cell>
          <cell r="I2618" t="str">
            <v>PROYECTO DE EXPLORACIÓN MINERA CORANI</v>
          </cell>
          <cell r="J2618" t="str">
            <v>*210305&lt;br&gt;PUNO-CARABAYA-CORANI</v>
          </cell>
          <cell r="K2618" t="str">
            <v>*190&lt;br&gt;TIPULA MAMANI, RICHARD,*310&lt;br&gt;ROSALES GONZALES LUIS ALBERTO,*309&lt;br&gt;FARFAN REYES, MIRIAM ELIZABETH (APOYO),*284&lt;br&gt;LINARES ALVARADO, JOSE LUIS,*278&lt;br&gt;TENORIO MALDONADO, MARIO,*227&lt;br&gt;BUSTAMANTE BECERRA JOSE LUIS</v>
          </cell>
          <cell r="L2618" t="str">
            <v>CONFORME&lt;br/&gt;NOTIFICADO A LA EMPRESA</v>
          </cell>
          <cell r="M2618" t="str">
            <v>ResDirec-0249-2015/MEM-DGAAM</v>
          </cell>
          <cell r="N2618" t="str">
            <v>19/06/2015</v>
          </cell>
          <cell r="O2618">
            <v>1500000</v>
          </cell>
        </row>
        <row r="2619">
          <cell r="A2619">
            <v>2146941</v>
          </cell>
          <cell r="B2619">
            <v>2713</v>
          </cell>
          <cell r="C2619" t="str">
            <v>DIA</v>
          </cell>
          <cell r="D2619">
            <v>40877</v>
          </cell>
          <cell r="E2619">
            <v>2011</v>
          </cell>
          <cell r="F2619">
            <v>11</v>
          </cell>
          <cell r="G2619" t="str">
            <v>FOREVER MINERALS S.A.C.</v>
          </cell>
          <cell r="H2619" t="str">
            <v>ANGELITO VII 2008</v>
          </cell>
          <cell r="I2619" t="str">
            <v>PROYECTO DE EXPLORACION ANGELITO VII 2008</v>
          </cell>
          <cell r="J2619" t="str">
            <v>*180303&lt;br&gt;MOQUEGUA-ILO-PACOCHA</v>
          </cell>
          <cell r="K2619" t="str">
            <v>*8&lt;br&gt;BREÑA TORRES GRACIELA,*310&lt;br&gt;ROSALES GONZALES LUIS ALBERTO,*180&lt;br&gt;RAMIREZ PALET ALDO</v>
          </cell>
          <cell r="L2619" t="str">
            <v>APROBADO&lt;br/&gt;NOTIFICADO A LA EMPRESA</v>
          </cell>
          <cell r="O2619">
            <v>650000</v>
          </cell>
          <cell r="P2619" t="str">
            <v>USD</v>
          </cell>
        </row>
        <row r="2620">
          <cell r="A2620">
            <v>2027434</v>
          </cell>
          <cell r="B2620">
            <v>2260</v>
          </cell>
          <cell r="C2620" t="str">
            <v>DIA</v>
          </cell>
          <cell r="D2620">
            <v>40432</v>
          </cell>
          <cell r="E2620">
            <v>2010</v>
          </cell>
          <cell r="F2620">
            <v>9</v>
          </cell>
          <cell r="G2620" t="str">
            <v>FOSFATOS DEL PACIFICO S.A.</v>
          </cell>
          <cell r="H2620" t="str">
            <v>BAYOBAR Nº9</v>
          </cell>
          <cell r="I2620" t="str">
            <v>OPINION PROYECTO BAYOVAR 9</v>
          </cell>
          <cell r="J2620" t="str">
            <v>*200801&lt;br&gt;PIURA-SECHURA-SECHURA</v>
          </cell>
          <cell r="K2620" t="str">
            <v>*21&lt;br&gt;PAREDES PACHECO RUFO</v>
          </cell>
          <cell r="L2620" t="str">
            <v>OPINADO</v>
          </cell>
          <cell r="P2620" t="str">
            <v>USD</v>
          </cell>
        </row>
        <row r="2621">
          <cell r="A2621">
            <v>1991224</v>
          </cell>
          <cell r="B2621">
            <v>5005</v>
          </cell>
          <cell r="C2621" t="str">
            <v>EIA</v>
          </cell>
          <cell r="D2621">
            <v>40315</v>
          </cell>
          <cell r="E2621">
            <v>2010</v>
          </cell>
          <cell r="F2621">
            <v>5</v>
          </cell>
          <cell r="G2621" t="str">
            <v>FOSFATOS DEL PACIFICO S.A.</v>
          </cell>
          <cell r="H2621" t="str">
            <v>BAYOBAR Nº9</v>
          </cell>
          <cell r="I2621" t="str">
            <v>CANTERA Y PLANTA DE FABRICACION DE LADRILLO DE DIATOMITA</v>
          </cell>
          <cell r="J2621" t="str">
            <v>*200801&lt;br&gt;PIURA-SECHURA-SECHURA</v>
          </cell>
          <cell r="K2621" t="str">
            <v>*21&lt;br&gt;PAREDES PACHECO RUFO</v>
          </cell>
          <cell r="L2621" t="str">
            <v>CONCLUIDO</v>
          </cell>
          <cell r="P2621" t="str">
            <v>USD</v>
          </cell>
        </row>
        <row r="2622">
          <cell r="A2622">
            <v>2208979</v>
          </cell>
          <cell r="B2622">
            <v>5171</v>
          </cell>
          <cell r="C2622" t="str">
            <v>EIA</v>
          </cell>
          <cell r="D2622">
            <v>41095</v>
          </cell>
          <cell r="E2622">
            <v>2012</v>
          </cell>
          <cell r="F2622">
            <v>7</v>
          </cell>
          <cell r="G2622" t="str">
            <v>FOSFATOS DEL PACIFICO S.A.</v>
          </cell>
          <cell r="H2622" t="str">
            <v>DUNA 2011</v>
          </cell>
          <cell r="I2622" t="str">
            <v>EXPLOTACIÓN SUPERFICIAL DE ARCILLA EN LA CONCESIÓN DUNA 2011</v>
          </cell>
          <cell r="J2622" t="str">
            <v>*200801&lt;br&gt;PIURA-SECHURA-SECHURA</v>
          </cell>
          <cell r="L2622" t="str">
            <v>OPINADO</v>
          </cell>
          <cell r="P2622" t="str">
            <v>USD</v>
          </cell>
        </row>
        <row r="2623">
          <cell r="A2623">
            <v>2292166</v>
          </cell>
          <cell r="B2623">
            <v>5267</v>
          </cell>
          <cell r="C2623" t="str">
            <v>EIA</v>
          </cell>
          <cell r="D2623">
            <v>41410</v>
          </cell>
          <cell r="E2623">
            <v>2013</v>
          </cell>
          <cell r="F2623">
            <v>5</v>
          </cell>
          <cell r="G2623" t="str">
            <v>FOSFATOS DEL PACIFICO S.A.</v>
          </cell>
          <cell r="H2623" t="str">
            <v>BAYOBAR Nº9</v>
          </cell>
          <cell r="I2623" t="str">
            <v>EXPLOTACION DE DIATOMITA PARA LA PLANTA DE LADRILLOS</v>
          </cell>
          <cell r="J2623" t="str">
            <v>*200801&lt;br&gt;PIURA-SECHURA-SECHURA</v>
          </cell>
          <cell r="K2623" t="str">
            <v>*1&lt;br&gt;ACEVEDO FERNANDEZ ELIAS</v>
          </cell>
          <cell r="L2623" t="str">
            <v>OPINADO</v>
          </cell>
          <cell r="P2623" t="str">
            <v>USD</v>
          </cell>
        </row>
        <row r="2624">
          <cell r="A2624">
            <v>2295289</v>
          </cell>
          <cell r="B2624">
            <v>5268</v>
          </cell>
          <cell r="C2624" t="str">
            <v>EIA</v>
          </cell>
          <cell r="D2624">
            <v>41424</v>
          </cell>
          <cell r="E2624">
            <v>2013</v>
          </cell>
          <cell r="F2624">
            <v>5</v>
          </cell>
          <cell r="G2624" t="str">
            <v>FOSFATOS DEL PACIFICO S.A.</v>
          </cell>
          <cell r="H2624" t="str">
            <v>BAYOBAR Nº9</v>
          </cell>
          <cell r="I2624" t="str">
            <v>EXPLOTACION FOSFATO</v>
          </cell>
          <cell r="J2624" t="str">
            <v>*200801&lt;br&gt;PIURA-SECHURA-SECHURA</v>
          </cell>
          <cell r="K2624" t="str">
            <v>*1&lt;br&gt;ACEVEDO FERNANDEZ ELIAS</v>
          </cell>
          <cell r="L2624" t="str">
            <v>APROBADO&lt;br/&gt;NOTIFICADO A LA EMPRESA</v>
          </cell>
          <cell r="M2624" t="str">
            <v>ResDirec-0428-2014/MEM-DGAAM</v>
          </cell>
          <cell r="N2624" t="str">
            <v>20/08/2014</v>
          </cell>
          <cell r="P2624" t="str">
            <v>USD</v>
          </cell>
        </row>
        <row r="2625">
          <cell r="A2625">
            <v>2414377</v>
          </cell>
          <cell r="B2625">
            <v>5268</v>
          </cell>
          <cell r="C2625" t="str">
            <v>ITS</v>
          </cell>
          <cell r="D2625">
            <v>41837</v>
          </cell>
          <cell r="E2625">
            <v>2014</v>
          </cell>
          <cell r="F2625">
            <v>7</v>
          </cell>
          <cell r="G2625" t="str">
            <v>FOSFATOS DEL PACIFICO S.A.</v>
          </cell>
          <cell r="H2625" t="str">
            <v>BAYOBAR Nº9</v>
          </cell>
          <cell r="I2625" t="str">
            <v>EXPLOTACION FOSFATO</v>
          </cell>
          <cell r="J2625" t="str">
            <v>*200801&lt;br&gt;PIURA-SECHURA-SECHURA</v>
          </cell>
          <cell r="K2625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2625" t="str">
            <v>CONFORME&lt;br/&gt;NOTIFICADO A LA EMPRESA</v>
          </cell>
          <cell r="M2625" t="str">
            <v>ResDirec-0428-2014/MEM-DGAAM</v>
          </cell>
          <cell r="N2625" t="str">
            <v>20/08/2014</v>
          </cell>
          <cell r="O2625">
            <v>2315.1</v>
          </cell>
        </row>
        <row r="2626">
          <cell r="A2626">
            <v>2553242</v>
          </cell>
          <cell r="B2626">
            <v>5652</v>
          </cell>
          <cell r="C2626" t="str">
            <v>EIA-d</v>
          </cell>
          <cell r="D2626">
            <v>42321</v>
          </cell>
          <cell r="E2626">
            <v>2015</v>
          </cell>
          <cell r="F2626">
            <v>11</v>
          </cell>
          <cell r="G2626" t="str">
            <v>FOSFATOS DEL PACIFICO S.A.</v>
          </cell>
          <cell r="H2626" t="str">
            <v>BAYOBAR Nº9</v>
          </cell>
          <cell r="I2626" t="str">
            <v>MODIFICATORIA DEL EIA PROYECTO FOSFATOS</v>
          </cell>
          <cell r="K2626" t="str">
            <v>*1&lt;br&gt;ACEVEDO FERNANDEZ ELIAS,*340&lt;br&gt;REYES UBILLUS ISMAEL,*311&lt;br&gt;ROJAS VALLADARES, TANIA LUPE,*298&lt;br&gt;LOPEZ ROMERO, RICHARD (APOYO),*285&lt;br&gt;NOLASCO MELGAREJO, KARINA,*220&lt;br&gt;VILLACORTA OLAZA MARCO ANTONIO,*20&lt;br&gt;LEON IRIARTE MARITZA</v>
          </cell>
          <cell r="L2626" t="str">
            <v>APROBADO</v>
          </cell>
          <cell r="P2626" t="str">
            <v>USD</v>
          </cell>
        </row>
        <row r="2627">
          <cell r="A2627">
            <v>2555222</v>
          </cell>
          <cell r="B2627">
            <v>5941</v>
          </cell>
          <cell r="C2627" t="str">
            <v>EIA-d</v>
          </cell>
          <cell r="D2627">
            <v>42331</v>
          </cell>
          <cell r="E2627">
            <v>2015</v>
          </cell>
          <cell r="F2627">
            <v>11</v>
          </cell>
          <cell r="G2627" t="str">
            <v>FOSFATOS DEL PACIFICO S.A.</v>
          </cell>
          <cell r="H2627" t="str">
            <v>BAYOBAR Nº9</v>
          </cell>
          <cell r="I2627" t="str">
            <v>MODIFICACION DEL EIA DEL PROYECTO FOSFATOS</v>
          </cell>
          <cell r="J2627" t="str">
            <v>*200801&lt;br&gt;PIURA-SECHURA-SECHURA</v>
          </cell>
          <cell r="K2627" t="str">
            <v>*1&lt;br&gt;ACEVEDO FERNANDEZ ELIAS,*441&lt;br&gt;MESIAS CASTRO JACKSON,*418&lt;br&gt;ZARATE SANCHEZ MARLON GUIDO (apoyo),*404&lt;br&gt;ROBLADILLO HUANCA, EDGARDO MANFREDO,*340&lt;br&gt;REYES UBILLUS ISMAEL,*321&lt;br&gt;ATENCIO MERINO MIGUEL (APOYO),*311&lt;br&gt;ROJAS VALLADARES, TANIA LUPE,*295&lt;br&gt;DIAZ BERRIOS ABEL,*220&lt;br&gt;VILLACORTA OLAZA MARCO ANTONIO,*25&lt;br&gt;PRADO VELASQUEZ ALFONSO,*20&lt;br&gt;LEON IRIARTE MARITZA</v>
          </cell>
          <cell r="L2627" t="str">
            <v>APROBADO&lt;br/&gt;NOTIFICADO A LA EMPRESA</v>
          </cell>
          <cell r="M2627" t="str">
            <v>ResDirec-0269-2016/MEM-DGAAM</v>
          </cell>
          <cell r="N2627" t="str">
            <v>09/09/2016</v>
          </cell>
          <cell r="O2627">
            <v>4139221000</v>
          </cell>
          <cell r="P2627" t="str">
            <v>USD</v>
          </cell>
        </row>
        <row r="2628">
          <cell r="A2628">
            <v>2480631</v>
          </cell>
          <cell r="B2628">
            <v>6749</v>
          </cell>
          <cell r="C2628" t="str">
            <v>PC</v>
          </cell>
          <cell r="D2628">
            <v>42074</v>
          </cell>
          <cell r="E2628">
            <v>2015</v>
          </cell>
          <cell r="F2628">
            <v>3</v>
          </cell>
          <cell r="G2628" t="str">
            <v>FOSFATOS DEL PACIFICO S.A.</v>
          </cell>
          <cell r="H2628" t="str">
            <v>BAYOBAR Nº9 (FOSFATOS)</v>
          </cell>
          <cell r="I2628" t="str">
            <v>PLAN DE CIERRE DEL PROYECTO FOSFATOS</v>
          </cell>
          <cell r="J2628" t="str">
            <v>*200801&lt;br&gt;PIURA-SECHURA-SECHURA</v>
          </cell>
          <cell r="K2628" t="str">
            <v>*24&lt;br&gt;PORTILLA CORNEJO MATEO</v>
          </cell>
          <cell r="L2628" t="str">
            <v>APROBADO</v>
          </cell>
          <cell r="P2628" t="str">
            <v>USD</v>
          </cell>
        </row>
        <row r="2629">
          <cell r="A2629" t="str">
            <v>M-ITS-00141-2018</v>
          </cell>
          <cell r="B2629">
            <v>6947</v>
          </cell>
          <cell r="C2629" t="str">
            <v>ITS</v>
          </cell>
          <cell r="D2629">
            <v>43266</v>
          </cell>
          <cell r="E2629">
            <v>2018</v>
          </cell>
          <cell r="F2629">
            <v>6</v>
          </cell>
          <cell r="G2629" t="str">
            <v>FOSFATOS DEL PACIFICO S.A.</v>
          </cell>
          <cell r="H2629" t="str">
            <v>BAYOBAR Nº9</v>
          </cell>
          <cell r="I2629" t="str">
            <v>Instrumento tecnico sustentatorio Actividades de Confirmación de reservas de la MEIA del proytecto Fosfatos</v>
          </cell>
          <cell r="J2629" t="str">
            <v>*200801&lt;br&gt;PIURA-SECHURA-SECHURA</v>
          </cell>
          <cell r="K2629" t="str">
            <v>*413&lt;br&gt;ZZ_SENACE ATARAMA MORI,DANNY EDUARDO,*574&lt;br&gt;JOSE ALEJANDRO ZEGARRA,*414&lt;br&gt;ZZ_SENACE LUCEN BUSTAMANTE, MARIELENA NEREYDA</v>
          </cell>
          <cell r="L2629" t="str">
            <v>CONFORME</v>
          </cell>
          <cell r="O2629">
            <v>1100000</v>
          </cell>
        </row>
        <row r="2630">
          <cell r="A2630">
            <v>1703963</v>
          </cell>
          <cell r="B2630">
            <v>1668</v>
          </cell>
          <cell r="C2630" t="str">
            <v>EIAsd</v>
          </cell>
          <cell r="D2630">
            <v>39269</v>
          </cell>
          <cell r="E2630">
            <v>2007</v>
          </cell>
          <cell r="F2630">
            <v>7</v>
          </cell>
          <cell r="G2630" t="str">
            <v>FRANC-OR RESOURCES PERU S.A.C.</v>
          </cell>
          <cell r="H2630" t="str">
            <v>MARIO</v>
          </cell>
          <cell r="I2630" t="str">
            <v>EXPLORACION</v>
          </cell>
          <cell r="J2630" t="str">
            <v>*120108&lt;br&gt;JUNIN-HUANCAYO-CHONGOS ALTO</v>
          </cell>
          <cell r="K2630" t="str">
            <v>*49&lt;br&gt;RETAMOZO PLACIDO</v>
          </cell>
          <cell r="L2630" t="str">
            <v>APROBADO</v>
          </cell>
          <cell r="P2630" t="str">
            <v>USD</v>
          </cell>
        </row>
        <row r="2631">
          <cell r="A2631">
            <v>1737976</v>
          </cell>
          <cell r="B2631">
            <v>1754</v>
          </cell>
          <cell r="C2631" t="str">
            <v>EIAsd</v>
          </cell>
          <cell r="D2631">
            <v>39412</v>
          </cell>
          <cell r="E2631">
            <v>2007</v>
          </cell>
          <cell r="F2631">
            <v>11</v>
          </cell>
          <cell r="G2631" t="str">
            <v>FRANC-OR RESOURCES PERU S.A.C.</v>
          </cell>
          <cell r="H2631" t="str">
            <v>MARIO</v>
          </cell>
          <cell r="I2631" t="str">
            <v>EXPLORACION MARIO (MODIFICACION)</v>
          </cell>
          <cell r="J2631" t="str">
            <v>*120108&lt;br&gt;JUNIN-HUANCAYO-CHONGOS ALTO</v>
          </cell>
          <cell r="K2631" t="str">
            <v>*49&lt;br&gt;RETAMOZO PLACIDO</v>
          </cell>
          <cell r="L2631" t="str">
            <v>APROBADO&lt;br/&gt;NOTIFICADO A LA EMPRESA</v>
          </cell>
          <cell r="P2631" t="str">
            <v>USD</v>
          </cell>
        </row>
        <row r="2632">
          <cell r="A2632">
            <v>2075155</v>
          </cell>
          <cell r="B2632">
            <v>2369</v>
          </cell>
          <cell r="C2632" t="str">
            <v>DIA</v>
          </cell>
          <cell r="D2632">
            <v>40612</v>
          </cell>
          <cell r="E2632">
            <v>2011</v>
          </cell>
          <cell r="F2632">
            <v>3</v>
          </cell>
          <cell r="G2632" t="str">
            <v>FRESNILLO PERU S.A.C.</v>
          </cell>
          <cell r="H2632" t="str">
            <v>HUACRAVILCA</v>
          </cell>
          <cell r="I2632" t="str">
            <v>HUACRAVILCA</v>
          </cell>
          <cell r="J2632" t="str">
            <v>*120108&lt;br&gt;JUNIN-HUANCAYO-CHONGOS ALTO</v>
          </cell>
          <cell r="K2632" t="str">
            <v>*25&lt;br&gt;PRADO VELASQUEZ ALFONSO</v>
          </cell>
          <cell r="L2632" t="str">
            <v>APROBADO&lt;br/&gt;NOTIFICADO A LA EMPRESA</v>
          </cell>
          <cell r="P2632" t="str">
            <v>USD</v>
          </cell>
        </row>
        <row r="2633">
          <cell r="A2633">
            <v>2099573</v>
          </cell>
          <cell r="B2633">
            <v>2431</v>
          </cell>
          <cell r="C2633" t="str">
            <v>DIA</v>
          </cell>
          <cell r="D2633">
            <v>40704</v>
          </cell>
          <cell r="E2633">
            <v>2011</v>
          </cell>
          <cell r="F2633">
            <v>6</v>
          </cell>
          <cell r="G2633" t="str">
            <v>FRESNILLO PERU S.A.C.</v>
          </cell>
          <cell r="H2633" t="str">
            <v>AMATA</v>
          </cell>
          <cell r="I2633" t="str">
            <v>AMATA</v>
          </cell>
          <cell r="J2633" t="str">
            <v>*180203&lt;br&gt;MOQUEGUA-GENERAL SANCHEZ CERRO-COALAQUE</v>
          </cell>
          <cell r="K2633" t="str">
            <v>*8&lt;br&gt;BREÑA TORRES GRACIELA</v>
          </cell>
          <cell r="L2633" t="str">
            <v>APROBADO&lt;br/&gt;NOTIFICADO A LA EMPRESA</v>
          </cell>
          <cell r="P2633" t="str">
            <v>USD</v>
          </cell>
        </row>
        <row r="2634">
          <cell r="A2634">
            <v>2136300</v>
          </cell>
          <cell r="B2634">
            <v>2693</v>
          </cell>
          <cell r="C2634" t="str">
            <v>DIA</v>
          </cell>
          <cell r="D2634">
            <v>40834</v>
          </cell>
          <cell r="E2634">
            <v>2011</v>
          </cell>
          <cell r="F2634">
            <v>10</v>
          </cell>
          <cell r="G2634" t="str">
            <v>FRESNILLO PERU S.A.C.</v>
          </cell>
          <cell r="H2634" t="str">
            <v>PILARICA</v>
          </cell>
          <cell r="I2634" t="str">
            <v>PILARICA</v>
          </cell>
          <cell r="J2634" t="str">
            <v>*050611&lt;br&gt;AYACUCHO-LUCANAS-LUCANAS</v>
          </cell>
          <cell r="K2634" t="str">
            <v>*4&lt;br&gt;AQUINO ESPINOZA PAVEL,*294&lt;br&gt;BEGGLO CACERES-OLAZO ADRIAN ,*218&lt;br&gt;BERROSPI GALINDO ROSA CATHERINE,*180&lt;br&gt;RAMIREZ PALET ALDO,*172&lt;br&gt;BUSTAMANTE BECERRA, JOSE LUIS,*149&lt;br&gt;LESMA JARA ALFREDO (APOYO),*83&lt;br&gt;TENORIO MALDONADO MARIO,*25&lt;br&gt;PRADO VELASQUEZ ALFONSO</v>
          </cell>
          <cell r="L2634" t="str">
            <v>APROBADO&lt;br/&gt;NOTIFICADO A LA EMPRESA</v>
          </cell>
          <cell r="M2634" t="str">
            <v>ResDirec-0104-2012/MEM-AAM</v>
          </cell>
          <cell r="N2634" t="str">
            <v>04/04/2012</v>
          </cell>
          <cell r="O2634">
            <v>500000</v>
          </cell>
          <cell r="P2634" t="str">
            <v>USD</v>
          </cell>
        </row>
        <row r="2635">
          <cell r="A2635">
            <v>2179710</v>
          </cell>
          <cell r="B2635">
            <v>2934</v>
          </cell>
          <cell r="C2635" t="str">
            <v>DIA</v>
          </cell>
          <cell r="D2635">
            <v>41002</v>
          </cell>
          <cell r="E2635">
            <v>2012</v>
          </cell>
          <cell r="F2635">
            <v>4</v>
          </cell>
          <cell r="G2635" t="str">
            <v>FRESNILLO PERU S.A.C.</v>
          </cell>
          <cell r="H2635" t="str">
            <v>AMATA</v>
          </cell>
          <cell r="I2635" t="str">
            <v>PRIMERA MODIFICACIÓN DE LA DECLARACION DE IMPACTO AMBIENTAL DEL PROYECTO DE EXPLORACIÓN AMATA</v>
          </cell>
          <cell r="J2635" t="str">
            <v>*180203&lt;br&gt;MOQUEGUA-GENERAL SANCHEZ CERRO-COALAQUE</v>
          </cell>
          <cell r="K2635" t="str">
            <v>*8&lt;br&gt;BREÑA TORRES GRACIELA,*310&lt;br&gt;ROSALES GONZALES LUIS ALBERTO,*28&lt;br&gt;VELIZ SOTO KRISTIAM</v>
          </cell>
          <cell r="L2635" t="str">
            <v>APROBADO&lt;br/&gt;NOTIFICADO A LA EMPRESA</v>
          </cell>
          <cell r="O2635">
            <v>1000000</v>
          </cell>
          <cell r="P2635" t="str">
            <v>USD</v>
          </cell>
        </row>
        <row r="2636">
          <cell r="A2636">
            <v>2217259</v>
          </cell>
          <cell r="B2636">
            <v>3070</v>
          </cell>
          <cell r="C2636" t="str">
            <v>DIA</v>
          </cell>
          <cell r="D2636">
            <v>41121</v>
          </cell>
          <cell r="E2636">
            <v>2012</v>
          </cell>
          <cell r="F2636">
            <v>7</v>
          </cell>
          <cell r="G2636" t="str">
            <v>FRESNILLO PERU S.A.C.</v>
          </cell>
          <cell r="H2636" t="str">
            <v>HUACRAVILCA</v>
          </cell>
          <cell r="I2636" t="str">
            <v>PRIMERA MODIFICACIÓN DEL PROYECTO DE EXPLORACIÓN HUACRAVILCA</v>
          </cell>
          <cell r="J2636" t="str">
            <v>*120108&lt;br&gt;JUNIN-HUANCAYO-CHONGOS ALTO</v>
          </cell>
          <cell r="K2636" t="str">
            <v>*8&lt;br&gt;BREÑA TORRES GRACIELA,*310&lt;br&gt;ROSALES GONZALES LUIS ALBERTO,*179&lt;br&gt;ZEGARRA ANCAJIMA, ANA SOFIA</v>
          </cell>
          <cell r="L2636" t="str">
            <v>APROBADO&lt;br/&gt;NOTIFICADO A LA EMPRESA</v>
          </cell>
          <cell r="O2636">
            <v>1000000</v>
          </cell>
          <cell r="P2636" t="str">
            <v>USD</v>
          </cell>
        </row>
        <row r="2637">
          <cell r="A2637">
            <v>2231461</v>
          </cell>
          <cell r="B2637">
            <v>3181</v>
          </cell>
          <cell r="C2637" t="str">
            <v>DIA</v>
          </cell>
          <cell r="D2637">
            <v>41173</v>
          </cell>
          <cell r="E2637">
            <v>2012</v>
          </cell>
          <cell r="F2637">
            <v>9</v>
          </cell>
          <cell r="G2637" t="str">
            <v>FRESNILLO PERU S.A.C.</v>
          </cell>
          <cell r="H2637" t="str">
            <v>CAUTIVAS</v>
          </cell>
          <cell r="I2637" t="str">
            <v>CAUTIVAS</v>
          </cell>
          <cell r="J2637" t="str">
            <v>*130503&lt;br&gt;LA LIBERTAD-JULCAN-CARABAMBA</v>
          </cell>
          <cell r="K2637" t="str">
            <v>*8&lt;br&gt;BREÑA TORRES GRACIELA,*310&lt;br&gt;ROSALES GONZALES LUIS ALBERTO,*179&lt;br&gt;ZEGARRA ANCAJIMA, ANA SOFIA</v>
          </cell>
          <cell r="L2637" t="str">
            <v>APROBADO&lt;br/&gt;NOTIFICADO A LA EMPRESA</v>
          </cell>
          <cell r="O2637">
            <v>500000</v>
          </cell>
          <cell r="P2637" t="str">
            <v>USD</v>
          </cell>
        </row>
        <row r="2638">
          <cell r="A2638">
            <v>2549117</v>
          </cell>
          <cell r="B2638">
            <v>5919</v>
          </cell>
          <cell r="C2638" t="str">
            <v>DIA</v>
          </cell>
          <cell r="D2638">
            <v>42311</v>
          </cell>
          <cell r="E2638">
            <v>2015</v>
          </cell>
          <cell r="F2638">
            <v>11</v>
          </cell>
          <cell r="G2638" t="str">
            <v>FRESNILLO PERU S.A.C.</v>
          </cell>
          <cell r="H2638" t="str">
            <v>HUACRAVILCA</v>
          </cell>
          <cell r="I2638" t="str">
            <v>HUACRAVILCA</v>
          </cell>
          <cell r="J2638" t="str">
            <v>*120108&lt;br&gt;JUNIN-HUANCAYO-CHONGOS ALTO</v>
          </cell>
          <cell r="K2638" t="str">
            <v>*8&lt;br&gt;BREÑA TORRES GRACIELA,*343&lt;br&gt;ALVARADO BARRENECHEA, MARKO,*341&lt;br&gt;INFANTE QUISPE, CESAR ANIBAL,*332&lt;br&gt;CANO VARGAS, SAMIR (APOYO),*310&lt;br&gt;ROSALES GONZALES LUIS ALBERTO</v>
          </cell>
          <cell r="L2638" t="str">
            <v>APROBADO&lt;br/&gt;NOTIFICADO A LA EMPRESA</v>
          </cell>
          <cell r="O2638">
            <v>1000000</v>
          </cell>
          <cell r="P2638" t="str">
            <v>USD</v>
          </cell>
        </row>
        <row r="2639">
          <cell r="A2639">
            <v>2652441</v>
          </cell>
          <cell r="B2639">
            <v>6063</v>
          </cell>
          <cell r="C2639" t="str">
            <v>DIA</v>
          </cell>
          <cell r="D2639">
            <v>42671</v>
          </cell>
          <cell r="E2639">
            <v>2016</v>
          </cell>
          <cell r="F2639">
            <v>10</v>
          </cell>
          <cell r="G2639" t="str">
            <v>FRESNILLO PERU S.A.C.</v>
          </cell>
          <cell r="H2639" t="str">
            <v>SANTO DOMINGO</v>
          </cell>
          <cell r="I2639" t="str">
            <v>SANTO DOMINGO</v>
          </cell>
          <cell r="J2639" t="str">
            <v>*030301&lt;br&gt;APURIMAC-ANTABAMBA-ANTABAMBA</v>
          </cell>
          <cell r="K2639" t="str">
            <v>*25&lt;br&gt;PRADO VELASQUEZ ALFONSO,*310&lt;br&gt;ROSALES GONZALES LUIS ALBERTO</v>
          </cell>
          <cell r="L2639" t="str">
            <v>APROBADO&lt;br/&gt;NOTIFICADO A LA EMPRESA</v>
          </cell>
          <cell r="O2639">
            <v>1000000</v>
          </cell>
          <cell r="P2639" t="str">
            <v>USD</v>
          </cell>
        </row>
        <row r="2640">
          <cell r="A2640">
            <v>2665397</v>
          </cell>
          <cell r="B2640">
            <v>6920</v>
          </cell>
          <cell r="C2640" t="str">
            <v>DIA</v>
          </cell>
          <cell r="D2640">
            <v>42721</v>
          </cell>
          <cell r="E2640">
            <v>2016</v>
          </cell>
          <cell r="F2640">
            <v>12</v>
          </cell>
          <cell r="G2640" t="str">
            <v>FRESNILLO PERU S.A.C.</v>
          </cell>
          <cell r="H2640" t="str">
            <v>LA PAMPA</v>
          </cell>
          <cell r="I2640" t="str">
            <v>LA PAMPA</v>
          </cell>
          <cell r="J2640" t="str">
            <v>*140102&lt;br&gt;LAMBAYEQUE-CHICLAYO-CHONGOYAPE</v>
          </cell>
          <cell r="K2640" t="str">
            <v>*25&lt;br&gt;PRADO VELASQUEZ ALFONSO,*310&lt;br&gt;ROSALES GONZALES LUIS ALBERTO,*164&lt;br&gt;TREJO PANTOJA CYNTHIA</v>
          </cell>
          <cell r="L2640" t="str">
            <v>APROBADO&lt;br/&gt;NOTIFICADO A LA EMPRESA</v>
          </cell>
          <cell r="O2640">
            <v>1000000</v>
          </cell>
          <cell r="P2640" t="str">
            <v>USD</v>
          </cell>
        </row>
        <row r="2641">
          <cell r="A2641">
            <v>2928729</v>
          </cell>
          <cell r="B2641">
            <v>7846</v>
          </cell>
          <cell r="C2641" t="str">
            <v>DIA</v>
          </cell>
          <cell r="D2641">
            <v>43598</v>
          </cell>
          <cell r="E2641">
            <v>2019</v>
          </cell>
          <cell r="F2641">
            <v>5</v>
          </cell>
          <cell r="G2641" t="str">
            <v>FRESNILLO PERU S.A.C.</v>
          </cell>
          <cell r="H2641" t="str">
            <v>SANTO DOMINGO</v>
          </cell>
          <cell r="I2641" t="str">
            <v>PROYECTO DE EXPLORACIÓN MINERA SANTO DOMINGO</v>
          </cell>
          <cell r="J2641" t="str">
            <v>*030301&lt;br&gt;APURIMAC-ANTABAMBA-ANTABAMBA</v>
          </cell>
          <cell r="K2641" t="str">
            <v>*1&lt;br&gt;ACEVEDO FERNANDEZ ELIAS,*676&lt;br&gt;VILLAR VASQUEZ MERCEDES DEL PILAR,*643&lt;br&gt;NISSE MEI-LIN GARCIA LAY,*599&lt;br&gt;CHUQUIMANTARI ARTEAGA,RUDDY ANDRE,*584&lt;br&gt;QUIROZ AHUANARI, CHARLEE JHON (APOYO),*570&lt;br&gt;PEREZ BALDEON KAREN GRACIELA,*495&lt;br&gt;CHAMORRO BELLIDO CARMEN ROSA,*311&lt;br&gt;ROJAS VALLADARES, TANIA LUPE,*220&lt;br&gt;VILLACORTA OLAZA MARCO ANTONIO,*25&lt;br&gt;PRADO VELASQUEZ ALFONSO</v>
          </cell>
          <cell r="L2641" t="str">
            <v>APROBADO&lt;br/&gt;NOTIFICADO A LA EMPRESA</v>
          </cell>
          <cell r="M2641" t="str">
            <v>ResDirec-0223-2019/MINEM-DGAAM</v>
          </cell>
          <cell r="N2641" t="str">
            <v>18/12/2019</v>
          </cell>
          <cell r="O2641">
            <v>1300000</v>
          </cell>
          <cell r="P2641" t="str">
            <v>USD</v>
          </cell>
        </row>
        <row r="2642">
          <cell r="A2642">
            <v>2283205</v>
          </cell>
          <cell r="B2642">
            <v>3845</v>
          </cell>
          <cell r="C2642" t="str">
            <v>EIAsd</v>
          </cell>
          <cell r="D2642">
            <v>41375</v>
          </cell>
          <cell r="E2642">
            <v>2013</v>
          </cell>
          <cell r="F2642">
            <v>4</v>
          </cell>
          <cell r="G2642" t="str">
            <v>FRESNILLO PERU S.A.C.</v>
          </cell>
          <cell r="H2642" t="str">
            <v>PILARICA</v>
          </cell>
          <cell r="I2642" t="str">
            <v xml:space="preserve"> PILARICA</v>
          </cell>
          <cell r="J2642" t="str">
            <v>*050611&lt;br&gt;AYACUCHO-LUCANAS-LUCANAS</v>
          </cell>
          <cell r="K2642" t="str">
            <v>*142&lt;br&gt;VELASQUEZ CONTRERAS ANNIE (APOYO),*347&lt;br&gt;TENORIO MALDONADO, MARIO,*346&lt;br&gt;TIPULA MAMANI, RICHARD JOHNSON,*310&lt;br&gt;ROSALES GONZALES LUIS ALBERTO,*295&lt;br&gt;DIAZ BERRIOS ABEL,*256&lt;br&gt;DEL SOLAR PALOMINO, PABEL,*242&lt;br&gt;PASTRANA, MATEO,*241&lt;br&gt;TELLO ISLA, ANA CAROLINA,*186&lt;br&gt;LUCEN BUSTAMANTE MARIELENA,*183&lt;br&gt;ZZ_ANA02 (AQUINO ESPINOZA, PAVEL),*180&lt;br&gt;RAMIREZ PALET ALDO,*177&lt;br&gt;PIMENTEL, JOSE,*147&lt;br&gt;PEREZ BALDEON KAREN</v>
          </cell>
          <cell r="L2642" t="str">
            <v>APROBADO&lt;br/&gt;NOTIFICADO A LA EMPRESA</v>
          </cell>
          <cell r="M2642" t="str">
            <v>ResDirec-0415-2013/MEM-AAM</v>
          </cell>
          <cell r="N2642" t="str">
            <v>31/10/2013</v>
          </cell>
          <cell r="O2642">
            <v>10000000</v>
          </cell>
          <cell r="P2642" t="str">
            <v>USD</v>
          </cell>
        </row>
        <row r="2643">
          <cell r="A2643">
            <v>2341619</v>
          </cell>
          <cell r="B2643">
            <v>3938</v>
          </cell>
          <cell r="C2643" t="str">
            <v>EIAsd</v>
          </cell>
          <cell r="D2643">
            <v>41586</v>
          </cell>
          <cell r="E2643">
            <v>2013</v>
          </cell>
          <cell r="F2643">
            <v>11</v>
          </cell>
          <cell r="G2643" t="str">
            <v>FRESNILLO PERU S.A.C.</v>
          </cell>
          <cell r="H2643" t="str">
            <v>AMATA</v>
          </cell>
          <cell r="I2643" t="str">
            <v xml:space="preserve"> AMATA</v>
          </cell>
          <cell r="J2643" t="str">
            <v>*180203&lt;br&gt;MOQUEGUA-GENERAL SANCHEZ CERRO-COALAQUE</v>
          </cell>
          <cell r="K2643" t="str">
            <v>*180&lt;br&gt;RAMIREZ PALET ALDO,*347&lt;br&gt;TENORIO MALDONADO, MARIO,*346&lt;br&gt;TIPULA MAMANI, RICHARD JOHNSON,*310&lt;br&gt;ROSALES GONZALES LUIS ALBERTO,*295&lt;br&gt;DIAZ BERRIOS ABEL,*286&lt;br&gt;MIYASIRO LÓPEZ, MARÍA,*284&lt;br&gt;LINARES ALVARADO, JOSE LUIS,*256&lt;br&gt;DEL SOLAR PALOMINO, PABEL,*242&lt;br&gt;PASTRANA, MATEO,*241&lt;br&gt;TELLO ISLA, ANA CAROLINA,*217&lt;br&gt;CASTELO MAMANCHURA GUSTAVO JAVIER,*186&lt;br&gt;LUCEN BUSTAMANTE MARIELENA</v>
          </cell>
          <cell r="L2643" t="str">
            <v>APROBADO&lt;br/&gt;NOTIFICADO A LA EMPRESA</v>
          </cell>
          <cell r="M2643" t="str">
            <v>ResDirec-0252-2014/MEM-DGAAM</v>
          </cell>
          <cell r="N2643" t="str">
            <v>27/05/2014</v>
          </cell>
          <cell r="O2643">
            <v>2000000</v>
          </cell>
          <cell r="P2643" t="str">
            <v>USD</v>
          </cell>
        </row>
        <row r="2644">
          <cell r="A2644">
            <v>2441339</v>
          </cell>
          <cell r="B2644">
            <v>5500</v>
          </cell>
          <cell r="C2644" t="str">
            <v>ITS</v>
          </cell>
          <cell r="D2644">
            <v>41932</v>
          </cell>
          <cell r="E2644">
            <v>2014</v>
          </cell>
          <cell r="F2644">
            <v>10</v>
          </cell>
          <cell r="G2644" t="str">
            <v>FRESNILLO PERU S.A.C.</v>
          </cell>
          <cell r="H2644" t="str">
            <v>PILARICA</v>
          </cell>
          <cell r="I2644" t="str">
            <v xml:space="preserve"> PILARICA</v>
          </cell>
          <cell r="J2644" t="str">
            <v>*050611&lt;br&gt;AYACUCHO-LUCANAS-LUCANAS</v>
          </cell>
          <cell r="K2644" t="str">
            <v>*148&lt;br&gt;ROSALES GONZALES,LUIS,*304&lt;br&gt;VARGAS MARTÍNEZ, YOSLY VIRGINIA,*301&lt;br&gt;DIAZ ALVAREZ, CHRISTIAN ENRIQUE,*284&lt;br&gt;LINARES ALVARADO, JOSE LUIS,*278&lt;br&gt;TENORIO MALDONADO, MARIO,*256&lt;br&gt;DEL SOLAR PALOMINO, PABEL,*227&lt;br&gt;BUSTAMANTE BECERRA JOSE LUIS,*190&lt;br&gt;TIPULA MAMANI, RICHARD</v>
          </cell>
          <cell r="L2644" t="str">
            <v>DESISTIDO&lt;br/&gt;NOTIFICADO A LA EMPRESA</v>
          </cell>
          <cell r="M2644" t="str">
            <v>ResDirec-0555-2014/MEM-DGAAM</v>
          </cell>
          <cell r="N2644" t="str">
            <v>11/11/2014</v>
          </cell>
          <cell r="O2644">
            <v>0</v>
          </cell>
        </row>
        <row r="2645">
          <cell r="A2645">
            <v>2454107</v>
          </cell>
          <cell r="B2645">
            <v>5592</v>
          </cell>
          <cell r="C2645" t="str">
            <v>ITS</v>
          </cell>
          <cell r="D2645">
            <v>41976</v>
          </cell>
          <cell r="E2645">
            <v>2014</v>
          </cell>
          <cell r="F2645">
            <v>12</v>
          </cell>
          <cell r="G2645" t="str">
            <v>FRESNILLO PERU S.A.C.</v>
          </cell>
          <cell r="H2645" t="str">
            <v>PILARICA</v>
          </cell>
          <cell r="I2645" t="str">
            <v xml:space="preserve"> PILARICA</v>
          </cell>
          <cell r="J2645" t="str">
            <v>*050611&lt;br&gt;AYACUCHO-LUCANAS-LUCANAS</v>
          </cell>
          <cell r="K2645" t="str">
            <v>*190&lt;br&gt;TIPULA MAMANI, RICHARD,*310&lt;br&gt;ROSALES GONZALES LUIS ALBERTO,*309&lt;br&gt;FARFAN REYES, MIRIAM ELIZABETH (APOYO),*304&lt;br&gt;VARGAS MARTÍNEZ, YOSLY VIRGINIA,*301&lt;br&gt;DIAZ ALVAREZ, CHRISTIAN ENRIQUE,*284&lt;br&gt;LINARES ALVARADO, JOSE LUIS,*278&lt;br&gt;TENORIO MALDONADO, MARIO,*256&lt;br&gt;DEL SOLAR PALOMINO, PABEL,*227&lt;br&gt;BUSTAMANTE BECERRA JOSE LUIS</v>
          </cell>
          <cell r="L2645" t="str">
            <v>CONFORME&lt;br/&gt;NOTIFICADO A LA EMPRESA</v>
          </cell>
          <cell r="M2645" t="str">
            <v>ResDirec-0628-2014/MEM-DGAAM</v>
          </cell>
          <cell r="N2645" t="str">
            <v>30/12/2014</v>
          </cell>
          <cell r="O2645">
            <v>0</v>
          </cell>
        </row>
        <row r="2646">
          <cell r="A2646">
            <v>2521766</v>
          </cell>
          <cell r="B2646">
            <v>5808</v>
          </cell>
          <cell r="C2646" t="str">
            <v>EIAsd</v>
          </cell>
          <cell r="D2646">
            <v>42215</v>
          </cell>
          <cell r="E2646">
            <v>2015</v>
          </cell>
          <cell r="F2646">
            <v>7</v>
          </cell>
          <cell r="G2646" t="str">
            <v>FRESNILLO PERU S.A.C.</v>
          </cell>
          <cell r="H2646" t="str">
            <v>PILARICA</v>
          </cell>
          <cell r="I2646" t="str">
            <v>PILARICA</v>
          </cell>
          <cell r="J2646" t="str">
            <v>*050611&lt;br&gt;AYACUCHO-LUCANAS-LUCANAS</v>
          </cell>
          <cell r="K2646" t="str">
            <v>*3&lt;br&gt;ALFARO LÓPEZ WUALTER,*347&lt;br&gt;TENORIO MALDONADO, MARIO,*346&lt;br&gt;TIPULA MAMANI, RICHARD JOHNSON,*342&lt;br&gt;VARGAS MARTINEZ, YOSLY VIRGINIA,*310&lt;br&gt;ROSALES GONZALES LUIS ALBERTO,*295&lt;br&gt;DIAZ BERRIOS ABEL,*284&lt;br&gt;LINARES ALVARADO, JOSE LUIS,*227&lt;br&gt;BUSTAMANTE BECERRA JOSE LUIS,*25&lt;br&gt;PRADO VELASQUEZ ALFONSO</v>
          </cell>
          <cell r="L2646" t="str">
            <v>APROBADO&lt;br/&gt;NOTIFICADO A LA EMPRESA</v>
          </cell>
          <cell r="M2646" t="str">
            <v>ResDirec-0076-2016/MEM-DGAAM</v>
          </cell>
          <cell r="N2646" t="str">
            <v>10/03/2016</v>
          </cell>
          <cell r="O2646">
            <v>4000000</v>
          </cell>
          <cell r="P2646" t="str">
            <v>USD</v>
          </cell>
        </row>
        <row r="2647">
          <cell r="A2647">
            <v>2627394</v>
          </cell>
          <cell r="B2647">
            <v>6308</v>
          </cell>
          <cell r="C2647" t="str">
            <v>ITS</v>
          </cell>
          <cell r="D2647">
            <v>42578</v>
          </cell>
          <cell r="E2647">
            <v>2016</v>
          </cell>
          <cell r="F2647">
            <v>7</v>
          </cell>
          <cell r="G2647" t="str">
            <v>FRESNILLO PERU S.A.C.</v>
          </cell>
          <cell r="H2647" t="str">
            <v>PILARICA</v>
          </cell>
          <cell r="I2647" t="str">
            <v>PILARICA</v>
          </cell>
          <cell r="J2647" t="str">
            <v>*050611&lt;br&gt;AYACUCHO-LUCANAS-LUCANAS</v>
          </cell>
          <cell r="K2647" t="str">
            <v>*227&lt;br&gt;BUSTAMANTE BECERRA JOSE LUIS,*346&lt;br&gt;TIPULA MAMANI, RICHARD JOHNSON,*342&lt;br&gt;VARGAS MARTINEZ, YOSLY VIRGINIA,*310&lt;br&gt;ROSALES GONZALES LUIS ALBERTO,*284&lt;br&gt;LINARES ALVARADO, JOSE LUIS</v>
          </cell>
          <cell r="L2647" t="str">
            <v>CONFORME&lt;br/&gt;NOTIFICADO A LA EMPRESA</v>
          </cell>
          <cell r="M2647" t="str">
            <v>ResDirec-0266-2016/MEM-DGAAM</v>
          </cell>
          <cell r="N2647" t="str">
            <v>07/09/2016</v>
          </cell>
          <cell r="O2647">
            <v>0</v>
          </cell>
        </row>
        <row r="2648">
          <cell r="A2648">
            <v>2695615</v>
          </cell>
          <cell r="B2648">
            <v>6521</v>
          </cell>
          <cell r="C2648" t="str">
            <v>ITS</v>
          </cell>
          <cell r="D2648">
            <v>42832</v>
          </cell>
          <cell r="E2648">
            <v>2017</v>
          </cell>
          <cell r="F2648">
            <v>4</v>
          </cell>
          <cell r="G2648" t="str">
            <v>FRESNILLO PERU S.A.C.</v>
          </cell>
          <cell r="H2648" t="str">
            <v>HUACRAVILCA</v>
          </cell>
          <cell r="I2648" t="str">
            <v>HUACRAVILCA</v>
          </cell>
          <cell r="J2648" t="str">
            <v>*120108&lt;br&gt;JUNIN-HUANCAYO-CHONGOS ALTO</v>
          </cell>
          <cell r="K2648" t="str">
            <v>*25&lt;br&gt;PRADO VELASQUEZ ALFONSO,*310&lt;br&gt;ROSALES GONZALES LUIS ALBERTO</v>
          </cell>
          <cell r="L2648" t="str">
            <v>CONFORME&lt;br/&gt;NOTIFICADO A LA EMPRESA</v>
          </cell>
          <cell r="M2648" t="str">
            <v>ResDirec-0135-2017/MEM-DGAAM</v>
          </cell>
          <cell r="N2648" t="str">
            <v>03/05/2017</v>
          </cell>
          <cell r="O2648">
            <v>1000000</v>
          </cell>
        </row>
        <row r="2649">
          <cell r="A2649">
            <v>2715079</v>
          </cell>
          <cell r="B2649">
            <v>6570</v>
          </cell>
          <cell r="C2649" t="str">
            <v>ITS</v>
          </cell>
          <cell r="D2649">
            <v>42900</v>
          </cell>
          <cell r="E2649">
            <v>2017</v>
          </cell>
          <cell r="F2649">
            <v>6</v>
          </cell>
          <cell r="G2649" t="str">
            <v>FRESNILLO PERU S.A.C.</v>
          </cell>
          <cell r="H2649" t="str">
            <v>LA PAMPA</v>
          </cell>
          <cell r="I2649" t="str">
            <v>LA PAMPA</v>
          </cell>
          <cell r="J2649" t="str">
            <v>*140102&lt;br&gt;LAMBAYEQUE-CHICLAYO-CHONGOYAPE</v>
          </cell>
          <cell r="K2649" t="str">
            <v>*25&lt;br&gt;PRADO VELASQUEZ ALFONSO,*518&lt;br&gt;CHUQUIMANTARI ARTEAGA RUDDY ANDRE (APOYO),*509&lt;br&gt;CRUZ LEDESMA, DEISY ROSALIA,*310&lt;br&gt;ROSALES GONZALES LUIS ALBERTO</v>
          </cell>
          <cell r="L2649" t="str">
            <v>CONFORME&lt;br/&gt;NOTIFICADO A LA EMPRESA</v>
          </cell>
          <cell r="M2649" t="str">
            <v>ResDirec-0187-2017/MEM-DGAAM</v>
          </cell>
          <cell r="N2649" t="str">
            <v>11/07/2017</v>
          </cell>
          <cell r="O2649">
            <v>1000000</v>
          </cell>
        </row>
        <row r="2650">
          <cell r="A2650">
            <v>2795516</v>
          </cell>
          <cell r="B2650">
            <v>6854</v>
          </cell>
          <cell r="C2650" t="str">
            <v>ITS</v>
          </cell>
          <cell r="D2650">
            <v>43173</v>
          </cell>
          <cell r="E2650">
            <v>2018</v>
          </cell>
          <cell r="F2650">
            <v>3</v>
          </cell>
          <cell r="G2650" t="str">
            <v>FRESNILLO PERU S.A.C.</v>
          </cell>
          <cell r="H2650" t="str">
            <v>PILARICA</v>
          </cell>
          <cell r="I2650" t="str">
            <v>PILARICA</v>
          </cell>
          <cell r="J2650" t="str">
            <v>*050600&lt;br&gt;AYACUCHO-LUCANAS--,*050611&lt;br&gt;AYACUCHO-LUCANAS-LUCANAS,*050000&lt;br&gt;AYACUCHO----</v>
          </cell>
          <cell r="K2650" t="str">
            <v>*25&lt;br&gt;PRADO VELASQUEZ ALFONSO,*570&lt;br&gt;PEREZ BALDEON KAREN GRACIELA,*511&lt;br&gt;FARFAN REYES, MIRIAM ELIZABET,*348&lt;br&gt;PEREZ SOLIS, EVELYN ENA,*221&lt;br&gt;SANGA YAMPASI WILSON WILFREDO</v>
          </cell>
          <cell r="L2650" t="str">
            <v>CONFORME&lt;br/&gt;NOTIFICADO A LA EMPRESA</v>
          </cell>
          <cell r="M2650" t="str">
            <v>ResDirec-0080-2018/MEM-DGAAM</v>
          </cell>
          <cell r="N2650" t="str">
            <v>20/04/2018</v>
          </cell>
          <cell r="O2650">
            <v>100000</v>
          </cell>
        </row>
        <row r="2651">
          <cell r="A2651">
            <v>2705866</v>
          </cell>
          <cell r="B2651">
            <v>7170</v>
          </cell>
          <cell r="C2651" t="str">
            <v>EIAsd</v>
          </cell>
          <cell r="D2651">
            <v>42873</v>
          </cell>
          <cell r="E2651">
            <v>2017</v>
          </cell>
          <cell r="F2651">
            <v>5</v>
          </cell>
          <cell r="G2651" t="str">
            <v>FRESNILLO PERU S.A.C.</v>
          </cell>
          <cell r="H2651" t="str">
            <v>PILARICA</v>
          </cell>
          <cell r="I2651" t="str">
            <v>PILARICA</v>
          </cell>
          <cell r="J2651" t="str">
            <v>*050611&lt;br&gt;AYACUCHO-LUCANAS-LUCANAS</v>
          </cell>
          <cell r="K2651" t="str">
            <v>*220&lt;br&gt;VILLACORTA OLAZA MARCO ANTONIO,*610&lt;br&gt;FARFAN REYES MIRIAM ELIZABETH,*581&lt;br&gt;ARENAS ESPINOZA,JULISSA,*508&lt;br&gt;SÁNCHEZ ALVAREZ, MELISSA,*500&lt;br&gt;TRELLES TICSE TANIA LUZ MARINA (apoyo),*499&lt;br&gt;CRUZATT CARDENAS CARLOS ANGEL,*495&lt;br&gt;CHAMORRO BELLIDO CARMEN ROSA,*310&lt;br&gt;ROSALES GONZALES LUIS ALBERTO,*295&lt;br&gt;DIAZ BERRIOS ABEL,*221&lt;br&gt;SANGA YAMPASI WILSON WILFREDO</v>
          </cell>
          <cell r="L2651" t="str">
            <v>APROBADO&lt;br/&gt;NOTIFICADO A LA EMPRESA</v>
          </cell>
          <cell r="M2651" t="str">
            <v>ResDirec-0357-2017/MEM-DGAAM</v>
          </cell>
          <cell r="N2651" t="str">
            <v>20/12/2017</v>
          </cell>
          <cell r="O2651">
            <v>4000000</v>
          </cell>
          <cell r="P2651" t="str">
            <v>USD</v>
          </cell>
        </row>
        <row r="2652">
          <cell r="A2652">
            <v>3028981</v>
          </cell>
          <cell r="B2652">
            <v>7267</v>
          </cell>
          <cell r="C2652" t="str">
            <v>ITS</v>
          </cell>
          <cell r="D2652">
            <v>43894</v>
          </cell>
          <cell r="E2652">
            <v>2020</v>
          </cell>
          <cell r="F2652">
            <v>3</v>
          </cell>
          <cell r="G2652" t="str">
            <v>FRESNILLO PERU S.A.C.</v>
          </cell>
          <cell r="I2652" t="str">
            <v>PRIMER INFORME TÉCNICO SUSTENTATORIO DE LA FICHA TÉCNICA AMBIENTAL DEL PROYECTO DE EXPLORACIÓN MINERA SUPAYPACHA</v>
          </cell>
          <cell r="J2652" t="str">
            <v>*131007&lt;br&gt;LA LIBERTAD-SANTIAGO DE CHUCO-SANTA CRUZ DE CHUCA</v>
          </cell>
          <cell r="K2652" t="str">
            <v>*25&lt;br&gt;PRADO VELASQUEZ ALFONSO,*684&lt;br&gt;MARTEL GORA MIGUEL LUIS,*671&lt;br&gt;CUBAS PARIMANGO LORENZO JARED</v>
          </cell>
          <cell r="L2652" t="str">
            <v>CONFORME</v>
          </cell>
          <cell r="M2652" t="str">
            <v>ResDirec-0099-2018/MEM-DGAAM</v>
          </cell>
          <cell r="N2652" t="str">
            <v>11/05/2018</v>
          </cell>
          <cell r="O2652">
            <v>1000000</v>
          </cell>
        </row>
        <row r="2653">
          <cell r="A2653">
            <v>2855313</v>
          </cell>
          <cell r="B2653">
            <v>7660</v>
          </cell>
          <cell r="C2653" t="str">
            <v>FTA</v>
          </cell>
          <cell r="D2653">
            <v>43364</v>
          </cell>
          <cell r="E2653">
            <v>2018</v>
          </cell>
          <cell r="F2653">
            <v>9</v>
          </cell>
          <cell r="G2653" t="str">
            <v>FRESNILLO PERU S.A.C.</v>
          </cell>
          <cell r="H2653" t="str">
            <v>PUCACRUZ</v>
          </cell>
          <cell r="I2653" t="str">
            <v>PUCACRUZ</v>
          </cell>
          <cell r="J2653" t="str">
            <v>*050611&lt;br&gt;AYACUCHO-LUCANAS-LUCANAS</v>
          </cell>
          <cell r="K2653" t="str">
            <v>*25&lt;br&gt;PRADO VELASQUEZ ALFONSO,*610&lt;br&gt;FARFAN REYES MIRIAM ELIZABETH,*570&lt;br&gt;PEREZ BALDEON KAREN GRACIELA,*509&lt;br&gt;CRUZ LEDESMA, DEISY ROSALIA,*438&lt;br&gt;PEREYRA VALENCIA ELIZABETH</v>
          </cell>
          <cell r="L2653" t="str">
            <v>DESAPROBADO&lt;br/&gt;NOTIFICADO A LA EMPRESA</v>
          </cell>
          <cell r="M2653" t="str">
            <v>ResDirec-0186-2018/MEM-DGAAM</v>
          </cell>
          <cell r="N2653" t="str">
            <v>10/10/2018</v>
          </cell>
          <cell r="O2653">
            <v>1000000</v>
          </cell>
          <cell r="P2653" t="str">
            <v>USD</v>
          </cell>
        </row>
        <row r="2654">
          <cell r="A2654">
            <v>2867997</v>
          </cell>
          <cell r="B2654">
            <v>7799</v>
          </cell>
          <cell r="C2654" t="str">
            <v>FTA</v>
          </cell>
          <cell r="D2654">
            <v>43404</v>
          </cell>
          <cell r="E2654">
            <v>2018</v>
          </cell>
          <cell r="F2654">
            <v>10</v>
          </cell>
          <cell r="G2654" t="str">
            <v>FRESNILLO PERU S.A.C.</v>
          </cell>
          <cell r="H2654" t="str">
            <v>PUCACRUZ</v>
          </cell>
          <cell r="I2654" t="str">
            <v>PROYECTO DE EXPLORACIÓN PUCACRUZ</v>
          </cell>
          <cell r="J2654" t="str">
            <v>*050611&lt;br&gt;AYACUCHO-LUCANAS-LUCANAS</v>
          </cell>
          <cell r="K2654" t="str">
            <v>*509&lt;br&gt;CRUZ LEDESMA, DEISY ROSALIA,*610&lt;br&gt;FARFAN REYES MIRIAM ELIZABETH</v>
          </cell>
          <cell r="L2654" t="str">
            <v>APROBADO&lt;br/&gt;NOTIFICADO A LA EMPRESA</v>
          </cell>
          <cell r="M2654" t="str">
            <v>ResDirec-0207-2018/MEM-DGAAM</v>
          </cell>
          <cell r="N2654" t="str">
            <v>16/11/2018</v>
          </cell>
          <cell r="O2654">
            <v>1000000</v>
          </cell>
          <cell r="P2654" t="str">
            <v>USD</v>
          </cell>
        </row>
        <row r="2655">
          <cell r="A2655">
            <v>2888326</v>
          </cell>
          <cell r="B2655">
            <v>7831</v>
          </cell>
          <cell r="C2655" t="str">
            <v>EIAsd</v>
          </cell>
          <cell r="D2655">
            <v>43469</v>
          </cell>
          <cell r="E2655">
            <v>2019</v>
          </cell>
          <cell r="F2655">
            <v>1</v>
          </cell>
          <cell r="G2655" t="str">
            <v>FRESNILLO PERU S.A.C.</v>
          </cell>
          <cell r="H2655" t="str">
            <v>LA PAMPA</v>
          </cell>
          <cell r="I2655" t="str">
            <v>PROYECTO DE EXPLORACION LA PAMPA</v>
          </cell>
          <cell r="J2655" t="str">
            <v>*140102&lt;br&gt;LAMBAYEQUE-CHICLAYO-CHONGOYAPE</v>
          </cell>
          <cell r="K2655" t="str">
            <v>*25&lt;br&gt;PRADO VELASQUEZ ALFONSO,*635&lt;br&gt;LEON SAAVEDRA SEBASTIAN,*610&lt;br&gt;FARFAN REYES MIRIAM ELIZABETH,*570&lt;br&gt;PEREZ BALDEON KAREN GRACIELA</v>
          </cell>
          <cell r="L2655" t="str">
            <v>NO PRESENTADO&lt;br/&gt;NOTIFICADO A LA EMPRESA</v>
          </cell>
          <cell r="M2655" t="str">
            <v>ResDirec-0013-2019/MEM-DGAAM</v>
          </cell>
          <cell r="N2655" t="str">
            <v>31/01/2019</v>
          </cell>
          <cell r="O2655">
            <v>700000</v>
          </cell>
          <cell r="P2655" t="str">
            <v>USD</v>
          </cell>
        </row>
        <row r="2656">
          <cell r="A2656">
            <v>2988593</v>
          </cell>
          <cell r="B2656">
            <v>8158</v>
          </cell>
          <cell r="C2656" t="str">
            <v>EIAsd</v>
          </cell>
          <cell r="D2656">
            <v>43760</v>
          </cell>
          <cell r="E2656">
            <v>2019</v>
          </cell>
          <cell r="F2656">
            <v>10</v>
          </cell>
          <cell r="G2656" t="str">
            <v>FRESNILLO PERU S.A.C.</v>
          </cell>
          <cell r="H2656" t="str">
            <v>LA PAMPA</v>
          </cell>
          <cell r="I2656" t="str">
            <v xml:space="preserve">PROYECTO DE EXPLORACIÓN </v>
          </cell>
          <cell r="J2656" t="str">
            <v>*140102&lt;br&gt;LAMBAYEQUE-CHICLAYO-CHONGOYAPE</v>
          </cell>
          <cell r="K2656" t="str">
            <v>*25&lt;br&gt;PRADO VELASQUEZ ALFONSO,*706&lt;br&gt;BALLESTEROS INCIO FLOR DE MARIA,*698&lt;br&gt;BOTTGER BORONDA AUGUSTO LENIN,*684&lt;br&gt;MARTEL GORA MIGUEL LUIS,*677&lt;br&gt;SERVAN VARGAS MARIO,*669&lt;br&gt;PARAVECINO SANTIAGO MARILU,*668&lt;br&gt;MEJIA ISIDRO JHONNY ANIVAL,*641&lt;br&gt;ALEGRE BUSTAMANTE, LAURA MELISSA,*221&lt;br&gt;SANGA YAMPASI WILSON WILFREDO</v>
          </cell>
          <cell r="L2656" t="str">
            <v>APROBADO&lt;br/&gt;NOTIFICADO A LA EMPRESA</v>
          </cell>
          <cell r="M2656" t="str">
            <v>ResDirec-0004-2021/MINEM-DGAAM</v>
          </cell>
          <cell r="N2656" t="str">
            <v>15/01/2021</v>
          </cell>
          <cell r="P2656" t="str">
            <v>USD</v>
          </cell>
        </row>
        <row r="2657">
          <cell r="A2657">
            <v>2995681</v>
          </cell>
          <cell r="B2657">
            <v>8197</v>
          </cell>
          <cell r="C2657" t="str">
            <v>FTA</v>
          </cell>
          <cell r="D2657">
            <v>43784</v>
          </cell>
          <cell r="E2657">
            <v>2019</v>
          </cell>
          <cell r="F2657">
            <v>11</v>
          </cell>
          <cell r="G2657" t="str">
            <v>FRESNILLO PERU S.A.C.</v>
          </cell>
          <cell r="H2657" t="str">
            <v>SUPAYPACHA</v>
          </cell>
          <cell r="I2657" t="str">
            <v>SUPAYPACHA</v>
          </cell>
          <cell r="J2657" t="str">
            <v>*131007&lt;br&gt;LA LIBERTAD-SANTIAGO DE CHUCO-SANTA CRUZ DE CHUCA</v>
          </cell>
          <cell r="K2657" t="str">
            <v>*25&lt;br&gt;PRADO VELASQUEZ ALFONSO,*671&lt;br&gt;CUBAS PARIMANGO LORENZO JARED,*610&lt;br&gt;FARFAN REYES MIRIAM ELIZABETH</v>
          </cell>
          <cell r="L2657" t="str">
            <v>APROBADO&lt;br/&gt;NOTIFICADO A LA EMPRESA</v>
          </cell>
          <cell r="M2657" t="str">
            <v>ResDirec-0212-2019/MINEM-DGAAM</v>
          </cell>
          <cell r="N2657" t="str">
            <v>03/12/2019</v>
          </cell>
          <cell r="O2657">
            <v>1000000</v>
          </cell>
          <cell r="P2657" t="str">
            <v>USD</v>
          </cell>
        </row>
        <row r="2658">
          <cell r="A2658">
            <v>2077416</v>
          </cell>
          <cell r="B2658">
            <v>2374</v>
          </cell>
          <cell r="C2658" t="str">
            <v>DIA</v>
          </cell>
          <cell r="D2658">
            <v>40619</v>
          </cell>
          <cell r="E2658">
            <v>2011</v>
          </cell>
          <cell r="F2658">
            <v>3</v>
          </cell>
          <cell r="G2658" t="str">
            <v>FUDA MINING S.A</v>
          </cell>
          <cell r="H2658" t="str">
            <v>MORRO 4</v>
          </cell>
          <cell r="I2658" t="str">
            <v>MORRO 4</v>
          </cell>
          <cell r="J2658" t="str">
            <v>*230303&lt;br&gt;TACNA-JORGE BASADRE-ITE</v>
          </cell>
          <cell r="K2658" t="str">
            <v>*25&lt;br&gt;PRADO VELASQUEZ ALFONSO</v>
          </cell>
          <cell r="L2658" t="str">
            <v>APROBADO&lt;br/&gt;NOTIFICADO A LA EMPRESA</v>
          </cell>
          <cell r="P2658" t="str">
            <v>USD</v>
          </cell>
        </row>
        <row r="2659">
          <cell r="A2659">
            <v>2077417</v>
          </cell>
          <cell r="B2659">
            <v>2375</v>
          </cell>
          <cell r="C2659" t="str">
            <v>DIA</v>
          </cell>
          <cell r="D2659">
            <v>40619</v>
          </cell>
          <cell r="E2659">
            <v>2011</v>
          </cell>
          <cell r="F2659">
            <v>3</v>
          </cell>
          <cell r="G2659" t="str">
            <v>FUDA MINING S.A</v>
          </cell>
          <cell r="H2659" t="str">
            <v>MORRO 1</v>
          </cell>
          <cell r="I2659" t="str">
            <v>MORRO 1</v>
          </cell>
          <cell r="J2659" t="str">
            <v>*180301&lt;br&gt;MOQUEGUA-ILO-ILO</v>
          </cell>
          <cell r="K2659" t="str">
            <v>*25&lt;br&gt;PRADO VELASQUEZ ALFONSO</v>
          </cell>
          <cell r="L2659" t="str">
            <v>APROBADO&lt;br/&gt;NOTIFICADO A LA EMPRESA</v>
          </cell>
          <cell r="P2659" t="str">
            <v>USD</v>
          </cell>
        </row>
        <row r="2660">
          <cell r="A2660">
            <v>2336364</v>
          </cell>
          <cell r="B2660">
            <v>4008</v>
          </cell>
          <cell r="C2660" t="str">
            <v>DIA</v>
          </cell>
          <cell r="D2660">
            <v>41568</v>
          </cell>
          <cell r="E2660">
            <v>2013</v>
          </cell>
          <cell r="F2660">
            <v>10</v>
          </cell>
          <cell r="G2660" t="str">
            <v>FUDA MINING S.A</v>
          </cell>
          <cell r="H2660" t="str">
            <v>PUYOBAMBA</v>
          </cell>
          <cell r="I2660" t="str">
            <v>PUYOBAMBA</v>
          </cell>
          <cell r="J2660" t="str">
            <v>*020201&lt;br&gt;ANCASH-AIJA-AIJA,*021702&lt;br&gt;ANCASH-RECUAY-CATAC</v>
          </cell>
          <cell r="K2660" t="str">
            <v>*8&lt;br&gt;BREÑA TORRES GRACIELA,*310&lt;br&gt;ROSALES GONZALES LUIS ALBERTO,*279&lt;br&gt;CRUZ LEDESMA, DEISY,*179&lt;br&gt;ZEGARRA ANCAJIMA, ANA SOFIA</v>
          </cell>
          <cell r="L2660" t="str">
            <v>NO PRESENTADO&lt;br/&gt;NOTIFICADO A LA EMPRESA</v>
          </cell>
          <cell r="M2660" t="str">
            <v>ResDirec-0412-2013/MEM-AAM</v>
          </cell>
          <cell r="N2660" t="str">
            <v>30/10/2013</v>
          </cell>
          <cell r="O2660">
            <v>1000000</v>
          </cell>
          <cell r="P2660" t="str">
            <v>USD</v>
          </cell>
        </row>
        <row r="2661">
          <cell r="A2661">
            <v>2337346</v>
          </cell>
          <cell r="B2661">
            <v>4030</v>
          </cell>
          <cell r="C2661" t="str">
            <v>DIA</v>
          </cell>
          <cell r="D2661">
            <v>41571</v>
          </cell>
          <cell r="E2661">
            <v>2013</v>
          </cell>
          <cell r="F2661">
            <v>10</v>
          </cell>
          <cell r="G2661" t="str">
            <v>FUDA MINING S.A</v>
          </cell>
          <cell r="H2661" t="str">
            <v>AHDK 5-9-14</v>
          </cell>
          <cell r="I2661" t="str">
            <v>AHDK 5-9-14</v>
          </cell>
          <cell r="J2661" t="str">
            <v>*040702&lt;br&gt;AREQUIPA-ISLAY-COCACHACRA</v>
          </cell>
          <cell r="K2661" t="str">
            <v>*8&lt;br&gt;BREÑA TORRES GRACIELA,*310&lt;br&gt;ROSALES GONZALES LUIS ALBERTO,*279&lt;br&gt;CRUZ LEDESMA, DEISY,*179&lt;br&gt;ZEGARRA ANCAJIMA, ANA SOFIA</v>
          </cell>
          <cell r="L2661" t="str">
            <v>DESISTIDO&lt;br/&gt;NOTIFICADO A LA EMPRESA</v>
          </cell>
          <cell r="M2661" t="str">
            <v>ResDirec-0418-2013/MEM-AAM</v>
          </cell>
          <cell r="N2661" t="str">
            <v>05/11/2013</v>
          </cell>
          <cell r="O2661">
            <v>850000</v>
          </cell>
          <cell r="P2661" t="str">
            <v>USD</v>
          </cell>
        </row>
        <row r="2662">
          <cell r="A2662">
            <v>2348722</v>
          </cell>
          <cell r="B2662">
            <v>4080</v>
          </cell>
          <cell r="C2662" t="str">
            <v>DIA</v>
          </cell>
          <cell r="D2662">
            <v>41613</v>
          </cell>
          <cell r="E2662">
            <v>2013</v>
          </cell>
          <cell r="F2662">
            <v>12</v>
          </cell>
          <cell r="G2662" t="str">
            <v>FUDA MINING S.A</v>
          </cell>
          <cell r="H2662" t="str">
            <v>AHDK</v>
          </cell>
          <cell r="I2662" t="str">
            <v>AHDK</v>
          </cell>
          <cell r="J2662" t="str">
            <v>*040702&lt;br&gt;AREQUIPA-ISLAY-COCACHACRA</v>
          </cell>
          <cell r="K2662" t="str">
            <v>*8&lt;br&gt;BREÑA TORRES GRACIELA,*310&lt;br&gt;ROSALES GONZALES LUIS ALBERTO,*279&lt;br&gt;CRUZ LEDESMA, DEISY,*179&lt;br&gt;ZEGARRA ANCAJIMA, ANA SOFIA</v>
          </cell>
          <cell r="L2662" t="str">
            <v>APROBADO&lt;br/&gt;NOTIFICADO A LA EMPRESA</v>
          </cell>
          <cell r="O2662">
            <v>850000</v>
          </cell>
          <cell r="P2662" t="str">
            <v>USD</v>
          </cell>
        </row>
        <row r="2663">
          <cell r="A2663">
            <v>2352134</v>
          </cell>
          <cell r="B2663">
            <v>4059</v>
          </cell>
          <cell r="C2663" t="str">
            <v>DIA</v>
          </cell>
          <cell r="D2663">
            <v>41624</v>
          </cell>
          <cell r="E2663">
            <v>2013</v>
          </cell>
          <cell r="F2663">
            <v>12</v>
          </cell>
          <cell r="G2663" t="str">
            <v>FUDA MINING S.A</v>
          </cell>
          <cell r="H2663" t="str">
            <v>PUYOBAMBA.</v>
          </cell>
          <cell r="I2663" t="str">
            <v>PUYOBAMBA.</v>
          </cell>
          <cell r="J2663" t="str">
            <v>*020201&lt;br&gt;ANCASH-AIJA-AIJA,*021702&lt;br&gt;ANCASH-RECUAY-CATAC</v>
          </cell>
          <cell r="K2663" t="str">
            <v>*8&lt;br&gt;BREÑA TORRES GRACIELA,*310&lt;br&gt;ROSALES GONZALES LUIS ALBERTO,*279&lt;br&gt;CRUZ LEDESMA, DEISY,*179&lt;br&gt;ZEGARRA ANCAJIMA, ANA SOFIA</v>
          </cell>
          <cell r="L2663" t="str">
            <v>APROBADO&lt;br/&gt;NOTIFICADO A LA EMPRESA</v>
          </cell>
          <cell r="O2663">
            <v>1000000</v>
          </cell>
          <cell r="P2663" t="str">
            <v>USD</v>
          </cell>
        </row>
        <row r="2664">
          <cell r="A2664">
            <v>1545869</v>
          </cell>
          <cell r="B2664">
            <v>1295</v>
          </cell>
          <cell r="C2664" t="str">
            <v>EIAsd</v>
          </cell>
          <cell r="D2664">
            <v>38541</v>
          </cell>
          <cell r="E2664">
            <v>2005</v>
          </cell>
          <cell r="F2664">
            <v>7</v>
          </cell>
          <cell r="G2664" t="str">
            <v>GALLANT MINERALS PERU LTD. S.A.</v>
          </cell>
          <cell r="H2664" t="str">
            <v>HUMAJALA</v>
          </cell>
          <cell r="I2664" t="str">
            <v>EXPLORACION</v>
          </cell>
          <cell r="J2664" t="str">
            <v>*040519&lt;br&gt;AREQUIPA-CAYLLOMA-YANQUE</v>
          </cell>
          <cell r="K2664" t="str">
            <v>*62&lt;br&gt;VILLEGAS ANA</v>
          </cell>
          <cell r="L2664" t="str">
            <v>APROBADO</v>
          </cell>
          <cell r="P2664" t="str">
            <v>USD</v>
          </cell>
        </row>
        <row r="2665">
          <cell r="A2665">
            <v>1592442</v>
          </cell>
          <cell r="B2665">
            <v>1396</v>
          </cell>
          <cell r="C2665" t="str">
            <v>EIAsd</v>
          </cell>
          <cell r="D2665">
            <v>38771</v>
          </cell>
          <cell r="E2665">
            <v>2006</v>
          </cell>
          <cell r="F2665">
            <v>2</v>
          </cell>
          <cell r="G2665" t="str">
            <v>GALLANT MINERALS PERU LTD. S.A.</v>
          </cell>
          <cell r="H2665" t="str">
            <v>HUMAJALA</v>
          </cell>
          <cell r="I2665" t="str">
            <v xml:space="preserve">MODIFICACION </v>
          </cell>
          <cell r="J2665" t="str">
            <v>*040519&lt;br&gt;AREQUIPA-CAYLLOMA-YANQUE</v>
          </cell>
          <cell r="K2665" t="str">
            <v>*62&lt;br&gt;VILLEGAS ANA</v>
          </cell>
          <cell r="L2665" t="str">
            <v>APROBADO</v>
          </cell>
          <cell r="P2665" t="str">
            <v>USD</v>
          </cell>
        </row>
        <row r="2666">
          <cell r="A2666">
            <v>1409091</v>
          </cell>
          <cell r="B2666">
            <v>863</v>
          </cell>
          <cell r="C2666" t="str">
            <v>DIA</v>
          </cell>
          <cell r="D2666">
            <v>37734</v>
          </cell>
          <cell r="E2666">
            <v>2003</v>
          </cell>
          <cell r="F2666">
            <v>4</v>
          </cell>
          <cell r="G2666" t="str">
            <v>GALLANT MINERALS PERU LTD. S.A.</v>
          </cell>
          <cell r="I2666" t="str">
            <v>CCELLO</v>
          </cell>
          <cell r="J2666" t="str">
            <v>*040504&lt;br&gt;AREQUIPA-CAYLLOMA-CALLALLI</v>
          </cell>
          <cell r="K2666" t="str">
            <v>*1&lt;br&gt;ACEVEDO FERNANDEZ ELIAS</v>
          </cell>
          <cell r="L2666" t="str">
            <v>APROBADO</v>
          </cell>
          <cell r="P2666" t="str">
            <v>USD</v>
          </cell>
        </row>
        <row r="2667">
          <cell r="A2667">
            <v>1409094</v>
          </cell>
          <cell r="B2667">
            <v>864</v>
          </cell>
          <cell r="C2667" t="str">
            <v>DIA</v>
          </cell>
          <cell r="D2667">
            <v>37734</v>
          </cell>
          <cell r="E2667">
            <v>2003</v>
          </cell>
          <cell r="F2667">
            <v>4</v>
          </cell>
          <cell r="G2667" t="str">
            <v>GALLANT MINERALS PERU LTD. S.A.</v>
          </cell>
          <cell r="I2667" t="str">
            <v>HUMAJALA</v>
          </cell>
          <cell r="J2667" t="str">
            <v>*040519&lt;br&gt;AREQUIPA-CAYLLOMA-YANQUE</v>
          </cell>
          <cell r="K2667" t="str">
            <v>*1&lt;br&gt;ACEVEDO FERNANDEZ ELIAS</v>
          </cell>
          <cell r="L2667" t="str">
            <v>APROBADO</v>
          </cell>
          <cell r="P2667" t="str">
            <v>USD</v>
          </cell>
        </row>
        <row r="2668">
          <cell r="A2668">
            <v>1451042</v>
          </cell>
          <cell r="B2668">
            <v>1009</v>
          </cell>
          <cell r="C2668" t="str">
            <v>DIA</v>
          </cell>
          <cell r="D2668">
            <v>38020</v>
          </cell>
          <cell r="E2668">
            <v>2004</v>
          </cell>
          <cell r="F2668">
            <v>2</v>
          </cell>
          <cell r="G2668" t="str">
            <v>GALLANT MINERALS PERU LTD. S.A.</v>
          </cell>
          <cell r="I2668" t="str">
            <v>HUMAJALA (MODIFICACIÓN)</v>
          </cell>
          <cell r="J2668" t="str">
            <v>*040519&lt;br&gt;AREQUIPA-CAYLLOMA-YANQUE</v>
          </cell>
          <cell r="K2668" t="str">
            <v>*35&lt;br&gt;BLANCO IRMA</v>
          </cell>
          <cell r="L2668" t="str">
            <v>APROBADO</v>
          </cell>
          <cell r="P2668" t="str">
            <v>USD</v>
          </cell>
        </row>
        <row r="2669">
          <cell r="A2669">
            <v>1456454</v>
          </cell>
          <cell r="B2669">
            <v>1029</v>
          </cell>
          <cell r="C2669" t="str">
            <v>DIA</v>
          </cell>
          <cell r="D2669">
            <v>38051</v>
          </cell>
          <cell r="E2669">
            <v>2004</v>
          </cell>
          <cell r="F2669">
            <v>3</v>
          </cell>
          <cell r="G2669" t="str">
            <v>GALLANT MINERALS PERU LTD. S.A.</v>
          </cell>
          <cell r="I2669" t="str">
            <v>HUMAJALA (MODIFICACIÓN POR AMPLIACIÓN</v>
          </cell>
          <cell r="J2669" t="str">
            <v>*040519&lt;br&gt;AREQUIPA-CAYLLOMA-YANQUE</v>
          </cell>
          <cell r="K2669" t="str">
            <v>*35&lt;br&gt;BLANCO IRMA</v>
          </cell>
          <cell r="L2669" t="str">
            <v>IMPROCEDENTE</v>
          </cell>
          <cell r="P2669" t="str">
            <v>USD</v>
          </cell>
        </row>
        <row r="2670">
          <cell r="A2670">
            <v>1471633</v>
          </cell>
          <cell r="B2670">
            <v>1078</v>
          </cell>
          <cell r="C2670" t="str">
            <v>DIA</v>
          </cell>
          <cell r="D2670">
            <v>38146</v>
          </cell>
          <cell r="E2670">
            <v>2004</v>
          </cell>
          <cell r="F2670">
            <v>6</v>
          </cell>
          <cell r="G2670" t="str">
            <v>GALLANT MINERALS PERU LTD. S.A.</v>
          </cell>
          <cell r="I2670" t="str">
            <v>HUMAJALA III</v>
          </cell>
          <cell r="J2670" t="str">
            <v>*040519&lt;br&gt;AREQUIPA-CAYLLOMA-YANQUE</v>
          </cell>
          <cell r="K2670" t="str">
            <v>*47&lt;br&gt;PINEDO CESAR</v>
          </cell>
          <cell r="L2670" t="str">
            <v>APROBADO</v>
          </cell>
          <cell r="P2670" t="str">
            <v>USD</v>
          </cell>
        </row>
        <row r="2671">
          <cell r="A2671">
            <v>1487638</v>
          </cell>
          <cell r="B2671">
            <v>1120</v>
          </cell>
          <cell r="C2671" t="str">
            <v>DIA</v>
          </cell>
          <cell r="D2671">
            <v>38231</v>
          </cell>
          <cell r="E2671">
            <v>2004</v>
          </cell>
          <cell r="F2671">
            <v>9</v>
          </cell>
          <cell r="G2671" t="str">
            <v>GALLANT MINERALS PERU LTD. S.A.</v>
          </cell>
          <cell r="I2671" t="str">
            <v>HUMAJALA III (AMPLIACION)</v>
          </cell>
          <cell r="J2671" t="str">
            <v>*040519&lt;br&gt;AREQUIPA-CAYLLOMA-YANQUE</v>
          </cell>
          <cell r="K2671" t="str">
            <v>*47&lt;br&gt;PINEDO CESAR</v>
          </cell>
          <cell r="L2671" t="str">
            <v>APROBADO&lt;br/&gt;NOTIFICADO A LA EMPRESA</v>
          </cell>
          <cell r="P2671" t="str">
            <v>USD</v>
          </cell>
        </row>
        <row r="2672">
          <cell r="A2672">
            <v>1530456</v>
          </cell>
          <cell r="B2672">
            <v>1257</v>
          </cell>
          <cell r="C2672" t="str">
            <v>DIA</v>
          </cell>
          <cell r="D2672">
            <v>38475</v>
          </cell>
          <cell r="E2672">
            <v>2005</v>
          </cell>
          <cell r="F2672">
            <v>5</v>
          </cell>
          <cell r="G2672" t="str">
            <v>GALLANT MINERALS PERU LTD. S.A.</v>
          </cell>
          <cell r="I2672" t="str">
            <v>HUMAJALA III</v>
          </cell>
          <cell r="J2672" t="str">
            <v>*040519&lt;br&gt;AREQUIPA-CAYLLOMA-YANQUE</v>
          </cell>
          <cell r="K2672" t="str">
            <v>*47&lt;br&gt;PINEDO CESAR</v>
          </cell>
          <cell r="L2672" t="str">
            <v>APROBADO&lt;br/&gt;NOTIFICADO A LA EMPRESA</v>
          </cell>
          <cell r="P2672" t="str">
            <v>USD</v>
          </cell>
        </row>
        <row r="2673">
          <cell r="A2673">
            <v>1535928</v>
          </cell>
          <cell r="B2673">
            <v>1277</v>
          </cell>
          <cell r="C2673" t="str">
            <v>DIA</v>
          </cell>
          <cell r="D2673">
            <v>38504</v>
          </cell>
          <cell r="E2673">
            <v>2005</v>
          </cell>
          <cell r="F2673">
            <v>6</v>
          </cell>
          <cell r="G2673" t="str">
            <v>GALLANT MINERALS PERU LTD. S.A.</v>
          </cell>
          <cell r="H2673" t="str">
            <v>PUCARANA</v>
          </cell>
          <cell r="I2673" t="str">
            <v>PUCARANA</v>
          </cell>
          <cell r="J2673" t="str">
            <v>*040405&lt;br&gt;AREQUIPA-CASTILLA-CHILCAYMARCA</v>
          </cell>
          <cell r="K2673" t="str">
            <v>*1&lt;br&gt;ACEVEDO FERNANDEZ ELIAS</v>
          </cell>
          <cell r="L2673" t="str">
            <v>APROBADO</v>
          </cell>
          <cell r="P2673" t="str">
            <v>USD</v>
          </cell>
        </row>
        <row r="2674">
          <cell r="A2674">
            <v>1552245</v>
          </cell>
          <cell r="B2674">
            <v>1304</v>
          </cell>
          <cell r="C2674" t="str">
            <v>DIA</v>
          </cell>
          <cell r="D2674">
            <v>38573</v>
          </cell>
          <cell r="E2674">
            <v>2005</v>
          </cell>
          <cell r="F2674">
            <v>8</v>
          </cell>
          <cell r="G2674" t="str">
            <v>GALLANT MINERALS PERU LTD. S.A.</v>
          </cell>
          <cell r="H2674" t="str">
            <v>CCELLO</v>
          </cell>
          <cell r="I2674" t="str">
            <v>CCELLOCCELLO</v>
          </cell>
          <cell r="J2674" t="str">
            <v>*040504&lt;br&gt;AREQUIPA-CAYLLOMA-CALLALLI</v>
          </cell>
          <cell r="K2674" t="str">
            <v>*62&lt;br&gt;VILLEGAS ANA</v>
          </cell>
          <cell r="L2674" t="str">
            <v>APROBADO</v>
          </cell>
          <cell r="P2674" t="str">
            <v>USD</v>
          </cell>
        </row>
        <row r="2675">
          <cell r="A2675">
            <v>1554787</v>
          </cell>
          <cell r="B2675">
            <v>1315</v>
          </cell>
          <cell r="C2675" t="str">
            <v>DIA</v>
          </cell>
          <cell r="D2675">
            <v>38586</v>
          </cell>
          <cell r="E2675">
            <v>2005</v>
          </cell>
          <cell r="F2675">
            <v>8</v>
          </cell>
          <cell r="G2675" t="str">
            <v>GALLANT MINERALS PERU LTD. S.A.</v>
          </cell>
          <cell r="H2675" t="str">
            <v>HUMAJALA</v>
          </cell>
          <cell r="I2675" t="str">
            <v>HUMAJALA III (MODIFIC. CRONOGRAMA)</v>
          </cell>
          <cell r="J2675" t="str">
            <v>*040519&lt;br&gt;AREQUIPA-CAYLLOMA-YANQUE</v>
          </cell>
          <cell r="K2675" t="str">
            <v>*47&lt;br&gt;PINEDO CESAR</v>
          </cell>
          <cell r="L2675" t="str">
            <v>APROBADO&lt;br/&gt;NOTIFICADO A LA EMPRESA</v>
          </cell>
          <cell r="P2675" t="str">
            <v>USD</v>
          </cell>
        </row>
        <row r="2676">
          <cell r="A2676">
            <v>1558716</v>
          </cell>
          <cell r="B2676">
            <v>1327</v>
          </cell>
          <cell r="C2676" t="str">
            <v>DIA</v>
          </cell>
          <cell r="D2676">
            <v>38607</v>
          </cell>
          <cell r="E2676">
            <v>2005</v>
          </cell>
          <cell r="F2676">
            <v>9</v>
          </cell>
          <cell r="G2676" t="str">
            <v>GALLANT MINERALS PERU LTD. S.A.</v>
          </cell>
          <cell r="H2676" t="str">
            <v>CERRO CORI</v>
          </cell>
          <cell r="I2676" t="str">
            <v>CERRO CORI</v>
          </cell>
          <cell r="J2676" t="str">
            <v>*050601&lt;br&gt;AYACUCHO-LUCANAS-PUQUIO</v>
          </cell>
          <cell r="K2676" t="str">
            <v>*62&lt;br&gt;VILLEGAS ANA</v>
          </cell>
          <cell r="L2676" t="str">
            <v>APROBADO</v>
          </cell>
          <cell r="P2676" t="str">
            <v>USD</v>
          </cell>
        </row>
        <row r="2677">
          <cell r="A2677">
            <v>1591162</v>
          </cell>
          <cell r="B2677">
            <v>1391</v>
          </cell>
          <cell r="C2677" t="str">
            <v>DIA</v>
          </cell>
          <cell r="D2677">
            <v>38765</v>
          </cell>
          <cell r="E2677">
            <v>2006</v>
          </cell>
          <cell r="F2677">
            <v>2</v>
          </cell>
          <cell r="G2677" t="str">
            <v>GALLANT MINERALS PERU LTD. S.A.</v>
          </cell>
          <cell r="H2677" t="str">
            <v>CERRO CORI</v>
          </cell>
          <cell r="I2677" t="str">
            <v>CERRO CORI (MODIF DE CRONOGRAMA)</v>
          </cell>
          <cell r="J2677" t="str">
            <v>*050601&lt;br&gt;AYACUCHO-LUCANAS-PUQUIO</v>
          </cell>
          <cell r="K2677" t="str">
            <v>*49&lt;br&gt;RETAMOZO PLACIDO</v>
          </cell>
          <cell r="L2677" t="str">
            <v>APROBADO&lt;br/&gt;NOTIFICADO A LA EMPRESA</v>
          </cell>
          <cell r="P2677" t="str">
            <v>USD</v>
          </cell>
        </row>
        <row r="2678">
          <cell r="A2678">
            <v>1319065</v>
          </cell>
          <cell r="B2678">
            <v>4529</v>
          </cell>
          <cell r="C2678" t="str">
            <v>EIA</v>
          </cell>
          <cell r="D2678">
            <v>37018</v>
          </cell>
          <cell r="E2678">
            <v>2001</v>
          </cell>
          <cell r="F2678">
            <v>5</v>
          </cell>
          <cell r="G2678" t="str">
            <v>GALLOS MARMOLERIA SA</v>
          </cell>
          <cell r="H2678" t="str">
            <v>ANGELICA</v>
          </cell>
          <cell r="I2678" t="str">
            <v>EXPLOTACION DE TRAVERTINOS</v>
          </cell>
          <cell r="J2678" t="str">
            <v>*120406&lt;br&gt;JUNIN-JAUJA-CURICACA</v>
          </cell>
          <cell r="K2678" t="str">
            <v>*29&lt;br&gt;ARCHIVO</v>
          </cell>
          <cell r="L2678" t="str">
            <v>CONCLUIDO</v>
          </cell>
          <cell r="P2678" t="str">
            <v>USD</v>
          </cell>
        </row>
        <row r="2679">
          <cell r="A2679">
            <v>1448569</v>
          </cell>
          <cell r="B2679">
            <v>995</v>
          </cell>
          <cell r="C2679" t="str">
            <v>EIAsd</v>
          </cell>
          <cell r="D2679">
            <v>38006</v>
          </cell>
          <cell r="E2679">
            <v>2004</v>
          </cell>
          <cell r="F2679">
            <v>1</v>
          </cell>
          <cell r="G2679" t="str">
            <v>GARAYAR ROCHA OLIVIA DEL ROSARIO</v>
          </cell>
          <cell r="H2679" t="str">
            <v>RETORNO II</v>
          </cell>
          <cell r="I2679" t="str">
            <v>EXPLORACIÓN</v>
          </cell>
          <cell r="J2679" t="str">
            <v>*040308&lt;br&gt;AREQUIPA-CARAVELI-CHAPARRA</v>
          </cell>
          <cell r="K2679" t="str">
            <v>*1&lt;br&gt;ACEVEDO FERNANDEZ ELIAS</v>
          </cell>
          <cell r="L2679" t="str">
            <v>APROBADO</v>
          </cell>
          <cell r="P2679" t="str">
            <v>USD</v>
          </cell>
        </row>
        <row r="2680">
          <cell r="A2680">
            <v>1401206</v>
          </cell>
          <cell r="B2680">
            <v>831</v>
          </cell>
          <cell r="C2680" t="str">
            <v>DIA</v>
          </cell>
          <cell r="D2680">
            <v>37671</v>
          </cell>
          <cell r="E2680">
            <v>2003</v>
          </cell>
          <cell r="F2680">
            <v>2</v>
          </cell>
          <cell r="G2680" t="str">
            <v>GARCIA BASTIDAS RICHARD JORGE</v>
          </cell>
          <cell r="H2680" t="str">
            <v>LUCILA 1</v>
          </cell>
          <cell r="I2680" t="str">
            <v>LUCILA 1</v>
          </cell>
          <cell r="J2680" t="str">
            <v>*120909&lt;br&gt;JUNIN-CHUPACA-YANACANCHA</v>
          </cell>
          <cell r="K2680" t="str">
            <v>*35&lt;br&gt;BLANCO IRMA</v>
          </cell>
          <cell r="L2680" t="str">
            <v>APROBADO</v>
          </cell>
          <cell r="P2680" t="str">
            <v>USD</v>
          </cell>
        </row>
        <row r="2681">
          <cell r="A2681">
            <v>1340901</v>
          </cell>
          <cell r="B2681">
            <v>683</v>
          </cell>
          <cell r="C2681" t="str">
            <v>DIA</v>
          </cell>
          <cell r="D2681">
            <v>37195</v>
          </cell>
          <cell r="E2681">
            <v>2001</v>
          </cell>
          <cell r="F2681">
            <v>10</v>
          </cell>
          <cell r="G2681" t="str">
            <v>GASTAÑETA CARRILLO DE ALBORNOZ  MANUEL JULIO FAUSTO FR.</v>
          </cell>
          <cell r="H2681" t="str">
            <v>FALCON</v>
          </cell>
          <cell r="I2681" t="str">
            <v>FALCON2</v>
          </cell>
          <cell r="J2681" t="str">
            <v>*200604&lt;br&gt;PIURA-SULLANA-LANCONES</v>
          </cell>
          <cell r="K2681" t="str">
            <v>*57&lt;br&gt;SUAREZ JUAN</v>
          </cell>
          <cell r="L2681" t="str">
            <v>APROBADO</v>
          </cell>
          <cell r="P2681" t="str">
            <v>USD</v>
          </cell>
        </row>
        <row r="2682">
          <cell r="A2682">
            <v>1340903</v>
          </cell>
          <cell r="B2682">
            <v>684</v>
          </cell>
          <cell r="C2682" t="str">
            <v>DIA</v>
          </cell>
          <cell r="D2682">
            <v>37195</v>
          </cell>
          <cell r="E2682">
            <v>2001</v>
          </cell>
          <cell r="F2682">
            <v>10</v>
          </cell>
          <cell r="G2682" t="str">
            <v>GASTAÑETA CARRILLO DE ALBORNOZ  MANUEL JULIO FAUSTO FR.</v>
          </cell>
          <cell r="I2682" t="str">
            <v>FALCON5</v>
          </cell>
          <cell r="J2682" t="str">
            <v>*200604&lt;br&gt;PIURA-SULLANA-LANCONES</v>
          </cell>
          <cell r="K2682" t="str">
            <v>*57&lt;br&gt;SUAREZ JUAN</v>
          </cell>
          <cell r="L2682" t="str">
            <v>APROBADO</v>
          </cell>
          <cell r="P2682" t="str">
            <v>USD</v>
          </cell>
        </row>
        <row r="2683">
          <cell r="A2683">
            <v>2182607</v>
          </cell>
          <cell r="B2683">
            <v>2928</v>
          </cell>
          <cell r="C2683" t="str">
            <v>DIA</v>
          </cell>
          <cell r="D2683">
            <v>41011</v>
          </cell>
          <cell r="E2683">
            <v>2012</v>
          </cell>
          <cell r="F2683">
            <v>4</v>
          </cell>
          <cell r="G2683" t="str">
            <v>GBU MINERALES S.A.C.</v>
          </cell>
          <cell r="H2683" t="str">
            <v>CONDOROMA</v>
          </cell>
          <cell r="I2683" t="str">
            <v>CONDOROMA</v>
          </cell>
          <cell r="J2683" t="str">
            <v>*080802&lt;br&gt;CUSCO-ESPINAR-CONDOROMA</v>
          </cell>
          <cell r="K2683" t="str">
            <v>*8&lt;br&gt;BREÑA TORRES GRACIELA,*310&lt;br&gt;ROSALES GONZALES LUIS ALBERTO,*150&lt;br&gt;CHAVEZ MENDOZA ANGEL</v>
          </cell>
          <cell r="L2683" t="str">
            <v>APROBADO&lt;br/&gt;NOTIFICADO A LA EMPRESA</v>
          </cell>
          <cell r="M2683" t="str">
            <v>ResDirec-0154-2014/MEM-DGAAM</v>
          </cell>
          <cell r="N2683" t="str">
            <v>27/03/2014</v>
          </cell>
          <cell r="O2683">
            <v>770000</v>
          </cell>
          <cell r="P2683" t="str">
            <v>USD</v>
          </cell>
        </row>
        <row r="2684">
          <cell r="A2684">
            <v>1459041</v>
          </cell>
          <cell r="B2684">
            <v>1042</v>
          </cell>
          <cell r="C2684" t="str">
            <v>DIA</v>
          </cell>
          <cell r="D2684">
            <v>38069</v>
          </cell>
          <cell r="E2684">
            <v>2004</v>
          </cell>
          <cell r="F2684">
            <v>3</v>
          </cell>
          <cell r="G2684" t="str">
            <v>GEOLOGIX (PERU) S.A.</v>
          </cell>
          <cell r="H2684" t="str">
            <v>CALORCO</v>
          </cell>
          <cell r="I2684" t="str">
            <v>CALORCO</v>
          </cell>
          <cell r="J2684" t="str">
            <v>*131003&lt;br&gt;LA LIBERTAD-SANTIAGO DE CHUCO-CACHICADAN</v>
          </cell>
          <cell r="K2684" t="str">
            <v>*43&lt;br&gt;LEON ALDO</v>
          </cell>
          <cell r="L2684" t="str">
            <v>APROBADO</v>
          </cell>
          <cell r="P2684" t="str">
            <v>USD</v>
          </cell>
        </row>
        <row r="2685">
          <cell r="A2685">
            <v>1493619</v>
          </cell>
          <cell r="B2685">
            <v>1139</v>
          </cell>
          <cell r="C2685" t="str">
            <v>DIA</v>
          </cell>
          <cell r="D2685">
            <v>38260</v>
          </cell>
          <cell r="E2685">
            <v>2004</v>
          </cell>
          <cell r="F2685">
            <v>9</v>
          </cell>
          <cell r="G2685" t="str">
            <v>GEOLOGIX (PERU) S.A.</v>
          </cell>
          <cell r="I2685" t="str">
            <v>CALORCO (MODIFICACION)</v>
          </cell>
          <cell r="J2685" t="str">
            <v>*131003&lt;br&gt;LA LIBERTAD-SANTIAGO DE CHUCO-CACHICADAN</v>
          </cell>
          <cell r="K2685" t="str">
            <v>*54&lt;br&gt;SANCHEZ MARIELA</v>
          </cell>
          <cell r="L2685" t="str">
            <v>IMPROCEDENTE</v>
          </cell>
          <cell r="P2685" t="str">
            <v>USD</v>
          </cell>
        </row>
        <row r="2686">
          <cell r="A2686">
            <v>1528295</v>
          </cell>
          <cell r="B2686">
            <v>1249</v>
          </cell>
          <cell r="C2686" t="str">
            <v>DIA</v>
          </cell>
          <cell r="D2686">
            <v>38462</v>
          </cell>
          <cell r="E2686">
            <v>2005</v>
          </cell>
          <cell r="F2686">
            <v>4</v>
          </cell>
          <cell r="G2686" t="str">
            <v>GEOLOGIX (PERU) S.A.</v>
          </cell>
          <cell r="I2686" t="str">
            <v>HUACULLO</v>
          </cell>
          <cell r="J2686" t="str">
            <v>*090102&lt;br&gt;HUANCAVELICA-HUANCAVELICA-ACOBAMBILLA</v>
          </cell>
          <cell r="K2686" t="str">
            <v>*47&lt;br&gt;PINEDO CESAR</v>
          </cell>
          <cell r="L2686" t="str">
            <v>APROBADO</v>
          </cell>
          <cell r="P2686" t="str">
            <v>USD</v>
          </cell>
        </row>
        <row r="2687">
          <cell r="A2687">
            <v>1528297</v>
          </cell>
          <cell r="B2687">
            <v>1250</v>
          </cell>
          <cell r="C2687" t="str">
            <v>DIA</v>
          </cell>
          <cell r="D2687">
            <v>38462</v>
          </cell>
          <cell r="E2687">
            <v>2005</v>
          </cell>
          <cell r="F2687">
            <v>4</v>
          </cell>
          <cell r="G2687" t="str">
            <v>GEOLOGIX (PERU) S.A.</v>
          </cell>
          <cell r="H2687" t="str">
            <v>PATACORRAL</v>
          </cell>
          <cell r="I2687" t="str">
            <v>PATACORRAL</v>
          </cell>
          <cell r="J2687" t="str">
            <v>*090601&lt;br&gt;HUANCAVELICA-HUAYTARA-HUAYTARA</v>
          </cell>
          <cell r="K2687" t="str">
            <v>*47&lt;br&gt;PINEDO CESAR</v>
          </cell>
          <cell r="L2687" t="str">
            <v>APROBADO</v>
          </cell>
          <cell r="P2687" t="str">
            <v>USD</v>
          </cell>
        </row>
        <row r="2688">
          <cell r="A2688">
            <v>1592354</v>
          </cell>
          <cell r="B2688">
            <v>1395</v>
          </cell>
          <cell r="C2688" t="str">
            <v>DIA</v>
          </cell>
          <cell r="D2688">
            <v>38771</v>
          </cell>
          <cell r="E2688">
            <v>2006</v>
          </cell>
          <cell r="F2688">
            <v>2</v>
          </cell>
          <cell r="G2688" t="str">
            <v>GEOLOGIX (PERU) S.A.</v>
          </cell>
          <cell r="H2688" t="str">
            <v>HUACULLO</v>
          </cell>
          <cell r="I2688" t="str">
            <v>HUACULLO (MODIFIC DE CRONOGRAMA)</v>
          </cell>
          <cell r="J2688" t="str">
            <v>*090102&lt;br&gt;HUANCAVELICA-HUANCAVELICA-ACOBAMBILLA</v>
          </cell>
          <cell r="K2688" t="str">
            <v>*47&lt;br&gt;PINEDO CESAR</v>
          </cell>
          <cell r="L2688" t="str">
            <v>APROBADO&lt;br/&gt;NOTIFICADO A LA EMPRESA</v>
          </cell>
          <cell r="P2688" t="str">
            <v>USD</v>
          </cell>
        </row>
        <row r="2689">
          <cell r="A2689">
            <v>1648176</v>
          </cell>
          <cell r="B2689">
            <v>1530</v>
          </cell>
          <cell r="C2689" t="str">
            <v>DIA</v>
          </cell>
          <cell r="D2689">
            <v>39029</v>
          </cell>
          <cell r="E2689">
            <v>2006</v>
          </cell>
          <cell r="F2689">
            <v>11</v>
          </cell>
          <cell r="G2689" t="str">
            <v>GEOLOGIX (PERU) S.A.</v>
          </cell>
          <cell r="H2689" t="str">
            <v>PATACORRAL</v>
          </cell>
          <cell r="I2689" t="str">
            <v>PATACORRAL</v>
          </cell>
          <cell r="J2689" t="str">
            <v>*090601&lt;br&gt;HUANCAVELICA-HUAYTARA-HUAYTARA</v>
          </cell>
          <cell r="K2689" t="str">
            <v>*3&lt;br&gt;ALFARO LÓPEZ WUALTER</v>
          </cell>
          <cell r="L2689" t="str">
            <v>ABANDONO&lt;br/&gt;NOTIFICADO A LA EMPRESA</v>
          </cell>
          <cell r="P2689" t="str">
            <v>USD</v>
          </cell>
        </row>
        <row r="2690">
          <cell r="A2690">
            <v>1823086</v>
          </cell>
          <cell r="B2690">
            <v>1950</v>
          </cell>
          <cell r="C2690" t="str">
            <v>DIA</v>
          </cell>
          <cell r="D2690">
            <v>39710</v>
          </cell>
          <cell r="E2690">
            <v>2008</v>
          </cell>
          <cell r="F2690">
            <v>9</v>
          </cell>
          <cell r="G2690" t="str">
            <v>GEOLOGIX (PERU) S.A.</v>
          </cell>
          <cell r="H2690" t="str">
            <v>LISCAY</v>
          </cell>
          <cell r="I2690" t="str">
            <v>LISCAY</v>
          </cell>
          <cell r="J2690" t="str">
            <v>*151005&lt;br&gt;LIMA-YAUYOS-AZANGARO</v>
          </cell>
          <cell r="K2690" t="str">
            <v>*8&lt;br&gt;BREÑA TORRES GRACIELA</v>
          </cell>
          <cell r="L2690" t="str">
            <v>APROBADO&lt;br/&gt;NOTIFICADO A LA EMPRESA</v>
          </cell>
          <cell r="P2690" t="str">
            <v>USD</v>
          </cell>
        </row>
        <row r="2691">
          <cell r="A2691">
            <v>1730924</v>
          </cell>
          <cell r="B2691">
            <v>1735</v>
          </cell>
          <cell r="C2691" t="str">
            <v>DIA</v>
          </cell>
          <cell r="D2691">
            <v>39384</v>
          </cell>
          <cell r="E2691">
            <v>2007</v>
          </cell>
          <cell r="F2691">
            <v>10</v>
          </cell>
          <cell r="G2691" t="str">
            <v>GITENNES EXPLORACIONES PERU S.A.</v>
          </cell>
          <cell r="I2691" t="str">
            <v>TOTORCCO</v>
          </cell>
          <cell r="J2691" t="str">
            <v>*040312&lt;br&gt;AREQUIPA-CARAVELI-QUICACHA</v>
          </cell>
          <cell r="K2691" t="str">
            <v>*8&lt;br&gt;BREÑA TORRES GRACIELA</v>
          </cell>
          <cell r="L2691" t="str">
            <v>APROBADO&lt;br/&gt;NOTIFICADO A LA EMPRESA</v>
          </cell>
          <cell r="P2691" t="str">
            <v>USD</v>
          </cell>
        </row>
        <row r="2692">
          <cell r="A2692">
            <v>1768300</v>
          </cell>
          <cell r="B2692">
            <v>1861</v>
          </cell>
          <cell r="C2692" t="str">
            <v>DIA</v>
          </cell>
          <cell r="D2692">
            <v>39526</v>
          </cell>
          <cell r="E2692">
            <v>2008</v>
          </cell>
          <cell r="F2692">
            <v>3</v>
          </cell>
          <cell r="G2692" t="str">
            <v>GITENNES EXPLORACIONES PERU S.A.</v>
          </cell>
          <cell r="H2692" t="str">
            <v>TOTORCCO</v>
          </cell>
          <cell r="I2692" t="str">
            <v>TOTORCCO (MODIFICACION)</v>
          </cell>
          <cell r="J2692" t="str">
            <v>*040312&lt;br&gt;AREQUIPA-CARAVELI-QUICACHA</v>
          </cell>
          <cell r="K2692" t="str">
            <v>*8&lt;br&gt;BREÑA TORRES GRACIELA</v>
          </cell>
          <cell r="L2692" t="str">
            <v>APROBADO&lt;br/&gt;NOTIFICADO A LA EMPRESA</v>
          </cell>
          <cell r="P2692" t="str">
            <v>USD</v>
          </cell>
        </row>
        <row r="2693">
          <cell r="A2693">
            <v>1277740</v>
          </cell>
          <cell r="B2693">
            <v>4484</v>
          </cell>
          <cell r="C2693" t="str">
            <v>EIA</v>
          </cell>
          <cell r="D2693">
            <v>36642</v>
          </cell>
          <cell r="E2693">
            <v>2000</v>
          </cell>
          <cell r="F2693">
            <v>4</v>
          </cell>
          <cell r="G2693" t="str">
            <v>GOLD ARAOZ EDUARDO CARLOS</v>
          </cell>
          <cell r="H2693" t="str">
            <v>LAGARTO I</v>
          </cell>
          <cell r="I2693" t="str">
            <v>EXPLOTACION MATERIALES DE CONSTRUCCION</v>
          </cell>
          <cell r="J2693" t="str">
            <v>*150127&lt;br&gt;LIMA-LIMA-PUNTA NEGRA</v>
          </cell>
          <cell r="K2693" t="str">
            <v>*89&lt;br&gt;PAULINO AMADOR</v>
          </cell>
          <cell r="L2693" t="str">
            <v>APROBADO</v>
          </cell>
          <cell r="P2693" t="str">
            <v>USD</v>
          </cell>
        </row>
        <row r="2694">
          <cell r="A2694">
            <v>1478326</v>
          </cell>
          <cell r="B2694">
            <v>1092</v>
          </cell>
          <cell r="C2694" t="str">
            <v>DIA</v>
          </cell>
          <cell r="D2694">
            <v>38176</v>
          </cell>
          <cell r="E2694">
            <v>2004</v>
          </cell>
          <cell r="F2694">
            <v>7</v>
          </cell>
          <cell r="G2694" t="str">
            <v>GOLD FIELDS LA CIMA S.A.</v>
          </cell>
          <cell r="H2694" t="str">
            <v>CERRO CORONA</v>
          </cell>
          <cell r="I2694" t="str">
            <v>CERRO CORONA</v>
          </cell>
          <cell r="J2694" t="str">
            <v>*060703&lt;br&gt;CAJAMARCA-HUALGAYOC-HUALGAYOC</v>
          </cell>
          <cell r="K2694" t="str">
            <v>*56&lt;br&gt;SOLARI HENRY</v>
          </cell>
          <cell r="L2694" t="str">
            <v>APROBADO</v>
          </cell>
          <cell r="P2694" t="str">
            <v>USD</v>
          </cell>
        </row>
        <row r="2695">
          <cell r="A2695">
            <v>1506405</v>
          </cell>
          <cell r="B2695">
            <v>1181</v>
          </cell>
          <cell r="C2695" t="str">
            <v>DIA</v>
          </cell>
          <cell r="D2695">
            <v>38327</v>
          </cell>
          <cell r="E2695">
            <v>2004</v>
          </cell>
          <cell r="F2695">
            <v>12</v>
          </cell>
          <cell r="G2695" t="str">
            <v>GOLD FIELDS LA CIMA S.A.</v>
          </cell>
          <cell r="I2695" t="str">
            <v>CERRO CORONA (MODIFICACION)</v>
          </cell>
          <cell r="J2695" t="str">
            <v>*060703&lt;br&gt;CAJAMARCA-HUALGAYOC-HUALGAYOC</v>
          </cell>
          <cell r="K2695" t="str">
            <v>*56&lt;br&gt;SOLARI HENRY</v>
          </cell>
          <cell r="L2695" t="str">
            <v>APROBADO</v>
          </cell>
          <cell r="P2695" t="str">
            <v>USD</v>
          </cell>
        </row>
        <row r="2696">
          <cell r="A2696">
            <v>1563519</v>
          </cell>
          <cell r="B2696">
            <v>1337</v>
          </cell>
          <cell r="C2696" t="str">
            <v>DIA</v>
          </cell>
          <cell r="D2696">
            <v>38629</v>
          </cell>
          <cell r="E2696">
            <v>2005</v>
          </cell>
          <cell r="F2696">
            <v>10</v>
          </cell>
          <cell r="G2696" t="str">
            <v>GOLD FIELDS LA CIMA S.A.</v>
          </cell>
          <cell r="I2696" t="str">
            <v>CERRO CORONA (MODIFICACION CRONOGRAMA)</v>
          </cell>
          <cell r="J2696" t="str">
            <v>*060703&lt;br&gt;CAJAMARCA-HUALGAYOC-HUALGAYOC</v>
          </cell>
          <cell r="K2696" t="str">
            <v>*49&lt;br&gt;RETAMOZO PLACIDO</v>
          </cell>
          <cell r="L2696" t="str">
            <v>APROBADO</v>
          </cell>
          <cell r="P2696" t="str">
            <v>USD</v>
          </cell>
        </row>
        <row r="2697">
          <cell r="A2697">
            <v>1681580</v>
          </cell>
          <cell r="B2697">
            <v>1621</v>
          </cell>
          <cell r="C2697" t="str">
            <v>DIA</v>
          </cell>
          <cell r="D2697">
            <v>39181</v>
          </cell>
          <cell r="E2697">
            <v>2007</v>
          </cell>
          <cell r="F2697">
            <v>4</v>
          </cell>
          <cell r="G2697" t="str">
            <v>GOLD FIELDS LA CIMA S.A.</v>
          </cell>
          <cell r="H2697" t="str">
            <v>ARABE</v>
          </cell>
          <cell r="I2697" t="str">
            <v>ARABE</v>
          </cell>
          <cell r="J2697" t="str">
            <v>*060703&lt;br&gt;CAJAMARCA-HUALGAYOC-HUALGAYOC</v>
          </cell>
          <cell r="K2697" t="str">
            <v>*52&lt;br&gt;RODRIGUEZ ALFREDO</v>
          </cell>
          <cell r="L2697" t="str">
            <v>APROBADO&lt;br/&gt;NOTIFICADO A LA EMPRESA</v>
          </cell>
          <cell r="P2697" t="str">
            <v>USD</v>
          </cell>
        </row>
        <row r="2698">
          <cell r="A2698">
            <v>2370317</v>
          </cell>
          <cell r="B2698">
            <v>2989</v>
          </cell>
          <cell r="C2698" t="str">
            <v>ITS</v>
          </cell>
          <cell r="D2698">
            <v>41694</v>
          </cell>
          <cell r="E2698">
            <v>2014</v>
          </cell>
          <cell r="F2698">
            <v>2</v>
          </cell>
          <cell r="G2698" t="str">
            <v>GOLD FIELDS LA CIMA S.A.</v>
          </cell>
          <cell r="H2698" t="str">
            <v>CERRO CORONA</v>
          </cell>
          <cell r="I2698" t="str">
            <v>MODIFICACION DEL EIA CERRO CORONA</v>
          </cell>
          <cell r="J2698" t="str">
            <v>*060703&lt;br&gt;CAJAMARCA-HUALGAYOC-HUALGAYOC</v>
          </cell>
          <cell r="K2698" t="str">
            <v>*21&lt;br&gt;PAREDES PACHECO RUFO,*280&lt;br&gt;MENDIOLAZA CABRERA, MARiA TERESA (APOYO),*277&lt;br&gt;PADILLA VILLAR, FERNANDO JORGE (APOYO),*274&lt;br&gt;LOPEZ FLORES, ROSSANA,*221&lt;br&gt;SANGA YAMPASI WILSON WILFREDO,*219&lt;br&gt;HUARINO CHURA LUIS ANTONIO,*186&lt;br&gt;LUCEN BUSTAMANTE MARIELENA,*25&lt;br&gt;PRADO VELASQUEZ ALFONSO</v>
          </cell>
          <cell r="L2698" t="str">
            <v>CONFORME&lt;br/&gt;NOTIFICADO A LA EMPRESA</v>
          </cell>
          <cell r="M2698" t="str">
            <v>ResDirec-0149-2014/MEM-DGAAM</v>
          </cell>
          <cell r="N2698" t="str">
            <v>26/03/2014</v>
          </cell>
          <cell r="O2698">
            <v>9800000</v>
          </cell>
        </row>
        <row r="2699">
          <cell r="A2699">
            <v>1529989</v>
          </cell>
          <cell r="B2699">
            <v>4663</v>
          </cell>
          <cell r="C2699" t="str">
            <v>EIA</v>
          </cell>
          <cell r="D2699">
            <v>38476</v>
          </cell>
          <cell r="E2699">
            <v>2005</v>
          </cell>
          <cell r="F2699">
            <v>5</v>
          </cell>
          <cell r="G2699" t="str">
            <v>GOLD FIELDS LA CIMA S.A.</v>
          </cell>
          <cell r="H2699" t="str">
            <v>CERRO CORONA</v>
          </cell>
          <cell r="I2699" t="str">
            <v>EXPLOTACION A TAJO ABIERTO Y PLANTA CONCENTRADORA A 17000 TMD</v>
          </cell>
          <cell r="J2699" t="str">
            <v>*060703&lt;br&gt;CAJAMARCA-HUALGAYOC-HUALGAYOC</v>
          </cell>
          <cell r="K2699" t="str">
            <v>*99&lt;br&gt;VASQUEZ, FREDESBINDO</v>
          </cell>
          <cell r="L2699" t="str">
            <v>DESISTIDO</v>
          </cell>
          <cell r="P2699" t="str">
            <v>USD</v>
          </cell>
        </row>
        <row r="2700">
          <cell r="A2700">
            <v>1535186</v>
          </cell>
          <cell r="B2700">
            <v>4670</v>
          </cell>
          <cell r="C2700" t="str">
            <v>EIA</v>
          </cell>
          <cell r="D2700">
            <v>38499</v>
          </cell>
          <cell r="E2700">
            <v>2005</v>
          </cell>
          <cell r="F2700">
            <v>5</v>
          </cell>
          <cell r="G2700" t="str">
            <v>GOLD FIELDS LA CIMA S.A.</v>
          </cell>
          <cell r="H2700" t="str">
            <v>CERRO CORONA</v>
          </cell>
          <cell r="I2700" t="str">
            <v>EXPLOTACION A TAJO ABIERTO Y PLANTA CONCENTRADORA A 17000 TMD</v>
          </cell>
          <cell r="J2700" t="str">
            <v>*060703&lt;br&gt;CAJAMARCA-HUALGAYOC-HUALGAYOC</v>
          </cell>
          <cell r="K2700" t="str">
            <v>*99&lt;br&gt;VASQUEZ, FREDESBINDO</v>
          </cell>
          <cell r="L2700" t="str">
            <v>APROBADO</v>
          </cell>
          <cell r="P2700" t="str">
            <v>USD</v>
          </cell>
        </row>
        <row r="2701">
          <cell r="A2701">
            <v>1684919</v>
          </cell>
          <cell r="B2701">
            <v>4788</v>
          </cell>
          <cell r="C2701" t="str">
            <v>EIA</v>
          </cell>
          <cell r="D2701">
            <v>39195</v>
          </cell>
          <cell r="E2701">
            <v>2007</v>
          </cell>
          <cell r="F2701">
            <v>4</v>
          </cell>
          <cell r="G2701" t="str">
            <v>GOLD FIELDS LA CIMA S.A.</v>
          </cell>
          <cell r="H2701" t="str">
            <v>CERRO CORONA</v>
          </cell>
          <cell r="I2701" t="str">
            <v>MODIFIC DE EIA PARA LA EXPLOTACION DE LAS CANTERAS Nº 1, Nº 1-A, TOMAS Y CAÑERIA</v>
          </cell>
          <cell r="J2701" t="str">
            <v>*060703&lt;br&gt;CAJAMARCA-HUALGAYOC-HUALGAYOC</v>
          </cell>
          <cell r="K2701" t="str">
            <v>*1&lt;br&gt;ACEVEDO FERNANDEZ ELIAS</v>
          </cell>
          <cell r="L2701" t="str">
            <v>APROBADO</v>
          </cell>
          <cell r="P2701" t="str">
            <v>USD</v>
          </cell>
        </row>
        <row r="2702">
          <cell r="A2702">
            <v>1750919</v>
          </cell>
          <cell r="B2702">
            <v>4838</v>
          </cell>
          <cell r="C2702" t="str">
            <v>EIA</v>
          </cell>
          <cell r="D2702">
            <v>39462</v>
          </cell>
          <cell r="E2702">
            <v>2008</v>
          </cell>
          <cell r="F2702">
            <v>1</v>
          </cell>
          <cell r="G2702" t="str">
            <v>GOLD FIELDS LA CIMA S.A.</v>
          </cell>
          <cell r="H2702" t="str">
            <v>CERRO CORONA</v>
          </cell>
          <cell r="I2702" t="str">
            <v>CERRO CORONA (MODIFICACION)</v>
          </cell>
          <cell r="J2702" t="str">
            <v>*060703&lt;br&gt;CAJAMARCA-HUALGAYOC-HUALGAYOC</v>
          </cell>
          <cell r="K2702" t="str">
            <v>*49&lt;br&gt;RETAMOZO PLACIDO</v>
          </cell>
          <cell r="L2702" t="str">
            <v>APROBADO&lt;br/&gt;NOTIFICADO A LA EMPRESA</v>
          </cell>
          <cell r="P2702" t="str">
            <v>USD</v>
          </cell>
        </row>
        <row r="2703">
          <cell r="A2703">
            <v>1847946</v>
          </cell>
          <cell r="B2703">
            <v>4912</v>
          </cell>
          <cell r="C2703" t="str">
            <v>EIA</v>
          </cell>
          <cell r="D2703">
            <v>39813</v>
          </cell>
          <cell r="E2703">
            <v>2008</v>
          </cell>
          <cell r="F2703">
            <v>12</v>
          </cell>
          <cell r="G2703" t="str">
            <v>GOLD FIELDS LA CIMA S.A.</v>
          </cell>
          <cell r="H2703" t="str">
            <v>CERRO CORONA</v>
          </cell>
          <cell r="I2703" t="str">
            <v>MODIFICACION DEL ESTUDIO DE IMPACTO AMBIENTAL DEL PROYECTO CERRO CORONA</v>
          </cell>
          <cell r="J2703" t="str">
            <v>*130109&lt;br&gt;LA LIBERTAD-TRUJILLO-SALAVERRY</v>
          </cell>
          <cell r="K2703" t="str">
            <v>*38&lt;br&gt;COBEÑAS ALICIA</v>
          </cell>
          <cell r="L2703" t="str">
            <v>APROBADO&lt;br/&gt;NOTIFICADO A LA EMPRESA</v>
          </cell>
          <cell r="P2703" t="str">
            <v>USD</v>
          </cell>
        </row>
        <row r="2704">
          <cell r="A2704">
            <v>2063982</v>
          </cell>
          <cell r="B2704">
            <v>5068</v>
          </cell>
          <cell r="C2704" t="str">
            <v>EIA</v>
          </cell>
          <cell r="D2704">
            <v>40574</v>
          </cell>
          <cell r="E2704">
            <v>2011</v>
          </cell>
          <cell r="F2704">
            <v>1</v>
          </cell>
          <cell r="G2704" t="str">
            <v>GOLD FIELDS LA CIMA S.A.</v>
          </cell>
          <cell r="H2704" t="str">
            <v>CERRO CORONA</v>
          </cell>
          <cell r="I2704" t="str">
            <v>MODIFICACION EIA UNIDAD MINERA CERRO CORONA</v>
          </cell>
          <cell r="J2704" t="str">
            <v>*060703&lt;br&gt;CAJAMARCA-HUALGAYOC-HUALGAYOC</v>
          </cell>
          <cell r="K2704" t="str">
            <v>*55&lt;br&gt;SANTOYO TELLO RAUL</v>
          </cell>
          <cell r="L2704" t="str">
            <v>APROBADO&lt;br/&gt;NOTIFICADO A LA EMPRESA</v>
          </cell>
          <cell r="P2704" t="str">
            <v>USD</v>
          </cell>
        </row>
        <row r="2705">
          <cell r="A2705">
            <v>2070752</v>
          </cell>
          <cell r="B2705">
            <v>5095</v>
          </cell>
          <cell r="C2705" t="str">
            <v>EIA</v>
          </cell>
          <cell r="D2705">
            <v>40596</v>
          </cell>
          <cell r="E2705">
            <v>2011</v>
          </cell>
          <cell r="F2705">
            <v>2</v>
          </cell>
          <cell r="G2705" t="str">
            <v>GOLD FIELDS LA CIMA S.A.</v>
          </cell>
          <cell r="H2705" t="str">
            <v>CERRO CORONA</v>
          </cell>
          <cell r="I2705" t="str">
            <v>PLAN DE IMPLEMENTACION PARA EL CUMPLIMIENTO DE LMP - CERRO CORONA</v>
          </cell>
          <cell r="J2705" t="str">
            <v>*060703&lt;br&gt;CAJAMARCA-HUALGAYOC-HUALGAYOC</v>
          </cell>
          <cell r="K2705" t="str">
            <v>*18&lt;br&gt;HUARINO CHURA LUIS</v>
          </cell>
          <cell r="L2705" t="str">
            <v>DESISTIDO&lt;br/&gt;NOTIFICADO A LA EMPRESA</v>
          </cell>
          <cell r="P2705" t="str">
            <v>USD</v>
          </cell>
        </row>
        <row r="2706">
          <cell r="A2706">
            <v>2152993</v>
          </cell>
          <cell r="B2706">
            <v>5146</v>
          </cell>
          <cell r="C2706" t="str">
            <v>EIA</v>
          </cell>
          <cell r="D2706">
            <v>40898</v>
          </cell>
          <cell r="E2706">
            <v>2011</v>
          </cell>
          <cell r="F2706">
            <v>12</v>
          </cell>
          <cell r="G2706" t="str">
            <v>GOLD FIELDS LA CIMA S.A.</v>
          </cell>
          <cell r="H2706" t="str">
            <v>CERRO CORONA</v>
          </cell>
          <cell r="I2706" t="str">
            <v xml:space="preserve">MODIFICACION DEL EIA CERRO CORONA MODIFICACION DE LA RUTA DE TRANSPORTE </v>
          </cell>
          <cell r="J2706" t="str">
            <v>*060703&lt;br&gt;CAJAMARCA-HUALGAYOC-HUALGAYOC</v>
          </cell>
          <cell r="K2706" t="str">
            <v>*18&lt;br&gt;HUARINO CHURA LUIS</v>
          </cell>
          <cell r="L2706" t="str">
            <v>APROBADO&lt;br/&gt;NOTIFICADO A LA EMPRESA</v>
          </cell>
          <cell r="P2706" t="str">
            <v>USD</v>
          </cell>
        </row>
        <row r="2707">
          <cell r="A2707">
            <v>2180681</v>
          </cell>
          <cell r="B2707">
            <v>5160</v>
          </cell>
          <cell r="C2707" t="str">
            <v>EIA</v>
          </cell>
          <cell r="D2707">
            <v>41008</v>
          </cell>
          <cell r="E2707">
            <v>2012</v>
          </cell>
          <cell r="F2707">
            <v>4</v>
          </cell>
          <cell r="G2707" t="str">
            <v>GOLD FIELDS LA CIMA S.A.</v>
          </cell>
          <cell r="H2707" t="str">
            <v>CERRO CORONA</v>
          </cell>
          <cell r="I2707" t="str">
            <v>MODIFICACION DEL EIA CERRO CORONA</v>
          </cell>
          <cell r="J2707" t="str">
            <v>*060703&lt;br&gt;CAJAMARCA-HUALGAYOC-HUALGAYOC</v>
          </cell>
          <cell r="K2707" t="str">
            <v>*18&lt;br&gt;HUARINO CHURA LUIS</v>
          </cell>
          <cell r="L2707" t="str">
            <v>APROBADO&lt;br/&gt;NOTIFICADO A LA EMPRESA</v>
          </cell>
          <cell r="M2707" t="str">
            <v>ResDirec-0627-2014/MEM-DGAAM</v>
          </cell>
          <cell r="N2707" t="str">
            <v>29/12/2014</v>
          </cell>
          <cell r="P2707" t="str">
            <v>USD</v>
          </cell>
        </row>
        <row r="2708">
          <cell r="A2708">
            <v>2449252</v>
          </cell>
          <cell r="B2708">
            <v>5160</v>
          </cell>
          <cell r="C2708" t="str">
            <v>ITS</v>
          </cell>
          <cell r="D2708">
            <v>41956</v>
          </cell>
          <cell r="E2708">
            <v>2014</v>
          </cell>
          <cell r="F2708">
            <v>11</v>
          </cell>
          <cell r="G2708" t="str">
            <v>GOLD FIELDS LA CIMA S.A.</v>
          </cell>
          <cell r="H2708" t="str">
            <v>CERRO CORONA</v>
          </cell>
          <cell r="I2708" t="str">
            <v>Optimización de Componentes y Modificaciones Operativas en la Unidad Minera Cerro Corona</v>
          </cell>
          <cell r="J2708" t="str">
            <v>*060703&lt;br&gt;CAJAMARCA-HUALGAYOC-HUALGAYOC</v>
          </cell>
          <cell r="K2708" t="str">
            <v>*2&lt;br&gt;ACOSTA ARCE MICHAEL,*313&lt;br&gt;LOPEZ FLORES, ROSSANA,*307&lt;br&gt;PEREZ SOLIS, EVELYN ENA,*277&lt;br&gt;PADILLA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2708" t="str">
            <v>CONFORME&lt;br/&gt;NOTIFICADO A LA EMPRESA</v>
          </cell>
          <cell r="M2708" t="str">
            <v>ResDirec-0627-2014/MEM-DGAAM</v>
          </cell>
          <cell r="N2708" t="str">
            <v>29/12/2014</v>
          </cell>
          <cell r="O2708">
            <v>13239011</v>
          </cell>
        </row>
        <row r="2709">
          <cell r="A2709">
            <v>2225503</v>
          </cell>
          <cell r="B2709">
            <v>5201</v>
          </cell>
          <cell r="C2709" t="str">
            <v>EIA</v>
          </cell>
          <cell r="D2709">
            <v>41155</v>
          </cell>
          <cell r="E2709">
            <v>2012</v>
          </cell>
          <cell r="F2709">
            <v>9</v>
          </cell>
          <cell r="G2709" t="str">
            <v>GOLD FIELDS LA CIMA S.A.</v>
          </cell>
          <cell r="H2709" t="str">
            <v>CERRO CORONA</v>
          </cell>
          <cell r="I2709" t="str">
            <v>PLAN INTEGRAL UNIDAD CERRO CORONA</v>
          </cell>
          <cell r="J2709" t="str">
            <v>*060703&lt;br&gt;CAJAMARCA-HUALGAYOC-HUALGAYOC</v>
          </cell>
          <cell r="K2709" t="str">
            <v>*18&lt;br&gt;HUARINO CHURA LUIS</v>
          </cell>
          <cell r="L2709" t="str">
            <v>OBSERVADO&lt;br/&gt;NOTIFICADO A LA EMPRESA</v>
          </cell>
          <cell r="P2709" t="str">
            <v>USD</v>
          </cell>
        </row>
        <row r="2710">
          <cell r="A2710">
            <v>2494189</v>
          </cell>
          <cell r="B2710">
            <v>5797</v>
          </cell>
          <cell r="C2710" t="str">
            <v>ITS</v>
          </cell>
          <cell r="D2710">
            <v>42124</v>
          </cell>
          <cell r="E2710">
            <v>2015</v>
          </cell>
          <cell r="F2710">
            <v>4</v>
          </cell>
          <cell r="G2710" t="str">
            <v>GOLD FIELDS LA CIMA S.A.</v>
          </cell>
          <cell r="H2710" t="str">
            <v>CERRO CORONA</v>
          </cell>
          <cell r="I2710" t="str">
            <v>OPTIMIZACION DEL MANEJO DEL SUELO ORGANICO Y REEMPLAZO DE CHANCADORA DE PEBBLES</v>
          </cell>
          <cell r="J2710" t="str">
            <v>*060703&lt;br&gt;CAJAMARCA-HUALGAYOC-HUALGAYOC</v>
          </cell>
          <cell r="K2710" t="str">
            <v>*2&lt;br&gt;ACOSTA ARCE MICHAEL,*313&lt;br&gt;LOPEZ FLORES, ROSSANA,*308&lt;br&gt;CCOYLLO FLORES LILIANA (APOYO),*307&lt;br&gt;PEREZ SOLIS, EVELYN ENA,*233&lt;br&gt;MESIAS CASTRO, JACKSON,*221&lt;br&gt;SANGA YAMPASI WILSON WILFREDO,*219&lt;br&gt;HUARINO CHURA LUIS ANTONIO,*3&lt;br&gt;ALFARO LÓPEZ WUALTER</v>
          </cell>
          <cell r="L2710" t="str">
            <v>CONFORME&lt;br/&gt;NOTIFICADO A LA EMPRESA</v>
          </cell>
          <cell r="M2710" t="str">
            <v>ResDirec-0256-2015/MEM-DGAAM</v>
          </cell>
          <cell r="N2710" t="str">
            <v>25/06/2015</v>
          </cell>
          <cell r="O2710">
            <v>6800000</v>
          </cell>
        </row>
        <row r="2711">
          <cell r="A2711">
            <v>2542137</v>
          </cell>
          <cell r="B2711">
            <v>6037</v>
          </cell>
          <cell r="C2711" t="str">
            <v>ITS</v>
          </cell>
          <cell r="D2711">
            <v>42284</v>
          </cell>
          <cell r="E2711">
            <v>2015</v>
          </cell>
          <cell r="F2711">
            <v>10</v>
          </cell>
          <cell r="G2711" t="str">
            <v>GOLD FIELDS LA CIMA S.A.</v>
          </cell>
          <cell r="H2711" t="str">
            <v>CERRO CORONA</v>
          </cell>
          <cell r="I2711" t="str">
            <v>INFORME TECNICO SUSTENTATORIO MODIFICACION Y REUBICACION DE INSTALACIONES AUXILIARES EN LA UNIDAD MINERA CERRO CORONA</v>
          </cell>
          <cell r="J2711" t="str">
            <v>*060703&lt;br&gt;CAJAMARCA-HUALGAYOC-HUALGAYOC</v>
          </cell>
          <cell r="K2711" t="str">
            <v>*3&lt;br&gt;ALFARO LÓPEZ WUALTER,*313&lt;br&gt;LOPEZ FLORES, ROSSANA,*221&lt;br&gt;SANGA YAMPASI WILSON WILFREDO,*219&lt;br&gt;HUARINO CHURA LUIS ANTONIO</v>
          </cell>
          <cell r="L2711" t="str">
            <v>CONFORME&lt;br/&gt;NOTIFICADO A LA EMPRESA</v>
          </cell>
          <cell r="M2711" t="str">
            <v>ResDirec-0212-2016/MEM-DGAAM</v>
          </cell>
          <cell r="N2711" t="str">
            <v>06/07/2016</v>
          </cell>
          <cell r="O2711">
            <v>100000</v>
          </cell>
        </row>
        <row r="2712">
          <cell r="A2712" t="str">
            <v>00705-2016</v>
          </cell>
          <cell r="B2712">
            <v>6083</v>
          </cell>
          <cell r="C2712" t="str">
            <v>EIA-d</v>
          </cell>
          <cell r="D2712">
            <v>42443</v>
          </cell>
          <cell r="E2712">
            <v>2016</v>
          </cell>
          <cell r="F2712">
            <v>3</v>
          </cell>
          <cell r="G2712" t="str">
            <v>GOLD FIELDS LA CIMA S.A.</v>
          </cell>
          <cell r="H2712" t="str">
            <v>CERRO CORONA</v>
          </cell>
          <cell r="I2712" t="str">
            <v>VIII MODIFICACION DEL EIA DE CERRO CORONA</v>
          </cell>
          <cell r="K2712" t="str">
            <v>*381&lt;br&gt;ZZ_SENACE MILLONES VARGAS, CESAR AUGUSTO,*479&lt;br&gt;ZZ_SENACE  BORJAS ALCANTARA, DAVID VICTOR,*416&lt;br&gt;ZZ_SENACE BREÑA TORRES, MILVA GRACIELA,*386&lt;br&gt;ZZ_SENACE CORAL ONCOY, BEATRIZ E.,*383&lt;br&gt;ZZ_SENACE CANGAHUALA GRANDE, MARÍA</v>
          </cell>
          <cell r="L2712" t="str">
            <v>APROBADO</v>
          </cell>
          <cell r="O2712">
            <v>200000000</v>
          </cell>
          <cell r="P2712" t="str">
            <v>USD</v>
          </cell>
        </row>
        <row r="2713">
          <cell r="A2713">
            <v>2473382</v>
          </cell>
          <cell r="B2713">
            <v>6122</v>
          </cell>
          <cell r="C2713" t="str">
            <v>EIA</v>
          </cell>
          <cell r="D2713">
            <v>42047</v>
          </cell>
          <cell r="E2713">
            <v>2015</v>
          </cell>
          <cell r="F2713">
            <v>2</v>
          </cell>
          <cell r="G2713" t="str">
            <v>GOLD FIELDS LA CIMA S.A.</v>
          </cell>
          <cell r="H2713" t="str">
            <v>CERRO CORONA</v>
          </cell>
          <cell r="I2713" t="str">
            <v>IX MODIFICACION DEL EIA CERRO CORONA</v>
          </cell>
          <cell r="J2713" t="str">
            <v>*060703&lt;br&gt;CAJAMARCA-HUALGAYOC-HUALGAYOC</v>
          </cell>
          <cell r="K2713" t="str">
            <v>*18&lt;br&gt;HUARINO CHURA LUIS</v>
          </cell>
          <cell r="L2713" t="str">
            <v>APROBADO</v>
          </cell>
          <cell r="M2713" t="str">
            <v>ResDirec-0095-2016/MEM-DGAAM</v>
          </cell>
          <cell r="N2713" t="str">
            <v>02/04/2016</v>
          </cell>
          <cell r="P2713" t="str">
            <v>USD</v>
          </cell>
        </row>
        <row r="2714">
          <cell r="A2714">
            <v>2563932</v>
          </cell>
          <cell r="B2714">
            <v>6133</v>
          </cell>
          <cell r="C2714" t="str">
            <v>ITS</v>
          </cell>
          <cell r="D2714">
            <v>42363</v>
          </cell>
          <cell r="E2714">
            <v>2015</v>
          </cell>
          <cell r="F2714">
            <v>12</v>
          </cell>
          <cell r="G2714" t="str">
            <v>GOLD FIELDS LA CIMA S.A.</v>
          </cell>
          <cell r="H2714" t="str">
            <v>CERRO CORONA</v>
          </cell>
          <cell r="I2714" t="str">
            <v>MEDIDAS DE CONTINGENCIA PARA EL ALMACENAMIENTO DE CONCENTRADO Y SUELO ORGANICO</v>
          </cell>
          <cell r="J2714" t="str">
            <v>*060703&lt;br&gt;CAJAMARCA-HUALGAYOC-HUALGAYOC</v>
          </cell>
          <cell r="K2714" t="str">
            <v>*2&lt;br&gt;ACOSTA ARCE MICHAEL,*313&lt;br&gt;LOPEZ FLORES, ROSSANA,*219&lt;br&gt;HUARINO CHURA LUIS ANTONIO,*128&lt;br&gt;ESTELA SILVA MELANIO</v>
          </cell>
          <cell r="L2714" t="str">
            <v>CONFORME&lt;br/&gt;NOTIFICADO A LA EMPRESA</v>
          </cell>
          <cell r="M2714" t="str">
            <v>ResDirec-0077-2016/MEM-DGAAM</v>
          </cell>
          <cell r="N2714" t="str">
            <v>14/03/2016</v>
          </cell>
          <cell r="O2714">
            <v>152000</v>
          </cell>
        </row>
        <row r="2715">
          <cell r="A2715">
            <v>1653558</v>
          </cell>
          <cell r="B2715">
            <v>6364</v>
          </cell>
          <cell r="C2715" t="str">
            <v>PC</v>
          </cell>
          <cell r="D2715">
            <v>39055</v>
          </cell>
          <cell r="E2715">
            <v>2006</v>
          </cell>
          <cell r="F2715">
            <v>12</v>
          </cell>
          <cell r="G2715" t="str">
            <v>GOLD FIELDS LA CIMA S.A.</v>
          </cell>
          <cell r="H2715" t="str">
            <v>CERRO CORONA</v>
          </cell>
          <cell r="I2715" t="str">
            <v>CERRO CORONA</v>
          </cell>
          <cell r="J2715" t="str">
            <v>*060703&lt;br&gt;CAJAMARCA-HUALGAYOC-HUALGAYOC</v>
          </cell>
          <cell r="K2715" t="str">
            <v>*13&lt;br&gt;DOLORES CAMONES SANTIAGO</v>
          </cell>
          <cell r="L2715" t="str">
            <v>APROBADO&lt;br/&gt;NOTIFICADO A LA EMPRESA</v>
          </cell>
          <cell r="P2715" t="str">
            <v>USD</v>
          </cell>
        </row>
        <row r="2716">
          <cell r="A2716" t="str">
            <v>03100-2016</v>
          </cell>
          <cell r="B2716">
            <v>6397</v>
          </cell>
          <cell r="C2716" t="str">
            <v>ITS</v>
          </cell>
          <cell r="D2716">
            <v>42651</v>
          </cell>
          <cell r="E2716">
            <v>2016</v>
          </cell>
          <cell r="F2716">
            <v>10</v>
          </cell>
          <cell r="G2716" t="str">
            <v>GOLD FIELDS LA CIMA S.A.</v>
          </cell>
          <cell r="H2716" t="str">
            <v>CERRO CORONA</v>
          </cell>
          <cell r="I2716" t="str">
            <v>Mejoras Tecnológicas en la Unidad Minera Cerro Corona</v>
          </cell>
          <cell r="J2716" t="str">
            <v>*060703&lt;br&gt;CAJAMARCA-HUALGAYOC-HUALGAYOC,*061104&lt;br&gt;CAJAMARCA-SAN MIGUEL-CATILLUC,*130109&lt;br&gt;LA LIBERTAD-TRUJILLO-SALAVERRY</v>
          </cell>
          <cell r="K2716" t="str">
            <v>*381&lt;br&gt;ZZ_SENACE MILLONES VARGAS, CESAR AUGUSTO,*432&lt;br&gt;ZZ_SENACE VARGAS-MACH, MARTHA YACKELINE ,*416&lt;br&gt;ZZ_SENACE BREÑA TORRES, MILVA GRACIELA,*413&lt;br&gt;ZZ_SENACE ATARAMA MORI,DANNY EDUARDO,*412&lt;br&gt;ZZ_SENACE SOLORZANO ORTIZ, ISABEL MERCEDES,*407&lt;br&gt;ZZ_SENACE SAAVEDRA KOVACH, MIRIJAM,*390&lt;br&gt;ZZ_SENACE SIANCAS GOMEZ, WESLY</v>
          </cell>
          <cell r="L2716" t="str">
            <v>CONFORME&lt;br/&gt;NOTIFICADO A LA EMPRESA</v>
          </cell>
          <cell r="O2716">
            <v>13793179</v>
          </cell>
        </row>
        <row r="2717">
          <cell r="A2717">
            <v>1951146</v>
          </cell>
          <cell r="B2717">
            <v>6442</v>
          </cell>
          <cell r="C2717" t="str">
            <v>PC</v>
          </cell>
          <cell r="D2717">
            <v>40185</v>
          </cell>
          <cell r="E2717">
            <v>2010</v>
          </cell>
          <cell r="F2717">
            <v>1</v>
          </cell>
          <cell r="G2717" t="str">
            <v>GOLD FIELDS LA CIMA S.A.</v>
          </cell>
          <cell r="H2717" t="str">
            <v>CERRO CORONA</v>
          </cell>
          <cell r="I2717" t="str">
            <v>ACTUALIZACIÓN PLAN DE CIERRE DE MINA CERRO CORONA</v>
          </cell>
          <cell r="J2717" t="str">
            <v>*060703&lt;br&gt;CAJAMARCA-HUALGAYOC-HUALGAYOC</v>
          </cell>
          <cell r="K2717" t="str">
            <v>*13&lt;br&gt;DOLORES CAMONES SANTIAGO</v>
          </cell>
          <cell r="L2717" t="str">
            <v>APROBADO&lt;br/&gt;NOTIFICADO A LA EMPRESA</v>
          </cell>
          <cell r="P2717" t="str">
            <v>USD</v>
          </cell>
        </row>
        <row r="2718">
          <cell r="A2718">
            <v>2062335</v>
          </cell>
          <cell r="B2718">
            <v>6480</v>
          </cell>
          <cell r="C2718" t="str">
            <v>PC</v>
          </cell>
          <cell r="D2718">
            <v>40567</v>
          </cell>
          <cell r="E2718">
            <v>2011</v>
          </cell>
          <cell r="F2718">
            <v>1</v>
          </cell>
          <cell r="G2718" t="str">
            <v>GOLD FIELDS LA CIMA S.A.</v>
          </cell>
          <cell r="H2718" t="str">
            <v>CERRO CORONA</v>
          </cell>
          <cell r="I2718" t="str">
            <v>II ACTUALIZACION DEL PC DE MINA CERRO CORONA ALMACENAMIENTO, TRANSPORTE Y EMBARQ</v>
          </cell>
          <cell r="J2718" t="str">
            <v>*060703&lt;br&gt;CAJAMARCA-HUALGAYOC-HUALGAYOC</v>
          </cell>
          <cell r="K2718" t="str">
            <v>*13&lt;br&gt;DOLORES CAMONES SANTIAGO</v>
          </cell>
          <cell r="L2718" t="str">
            <v>APROBADO&lt;br/&gt;NOTIFICADO A LA EMPRESA</v>
          </cell>
          <cell r="P2718" t="str">
            <v>USD</v>
          </cell>
        </row>
        <row r="2719">
          <cell r="A2719">
            <v>2230207</v>
          </cell>
          <cell r="B2719">
            <v>6578</v>
          </cell>
          <cell r="C2719" t="str">
            <v>PC</v>
          </cell>
          <cell r="D2719">
            <v>41169</v>
          </cell>
          <cell r="E2719">
            <v>2012</v>
          </cell>
          <cell r="F2719">
            <v>9</v>
          </cell>
          <cell r="G2719" t="str">
            <v>GOLD FIELDS LA CIMA S.A.</v>
          </cell>
          <cell r="H2719" t="str">
            <v>CERRO CORONA</v>
          </cell>
          <cell r="I2719" t="str">
            <v>ACTUALIZACION DEL PLAN DE CIERRE</v>
          </cell>
          <cell r="J2719" t="str">
            <v>*060703&lt;br&gt;CAJAMARCA-HUALGAYOC-HUALGAYOC</v>
          </cell>
          <cell r="K2719" t="str">
            <v>*21&lt;br&gt;PAREDES PACHECO RUFO</v>
          </cell>
          <cell r="L2719" t="str">
            <v>APROBADO&lt;br/&gt;NOTIFICADO A LA EMPRESA</v>
          </cell>
          <cell r="P2719" t="str">
            <v>USD</v>
          </cell>
        </row>
        <row r="2720">
          <cell r="A2720" t="str">
            <v>M-ITS-00145-2018</v>
          </cell>
          <cell r="B2720">
            <v>6709</v>
          </cell>
          <cell r="C2720" t="str">
            <v>ITS</v>
          </cell>
          <cell r="D2720">
            <v>43269</v>
          </cell>
          <cell r="E2720">
            <v>2018</v>
          </cell>
          <cell r="F2720">
            <v>6</v>
          </cell>
          <cell r="G2720" t="str">
            <v>GOLD FIELDS LA CIMA S.A.</v>
          </cell>
          <cell r="H2720" t="str">
            <v>CERRO CORONA</v>
          </cell>
          <cell r="I2720" t="str">
            <v>CUARTO ITS DE LA UM CERRO CORONA</v>
          </cell>
          <cell r="J2720" t="str">
            <v>*060703&lt;br&gt;CAJAMARCA-HUALGAYOC-HUALGAYOC,*061104&lt;br&gt;CAJAMARCA-SAN MIGUEL-CATILLUC</v>
          </cell>
          <cell r="K2720" t="str">
            <v>*413&lt;br&gt;ZZ_SENACE ATARAMA MORI,DANNY EDUARDO,*574&lt;br&gt;JOSE ALEJANDRO ZEGARRA,*414&lt;br&gt;ZZ_SENACE LUCEN BUSTAMANTE, MARIELENA NEREYDA</v>
          </cell>
          <cell r="L2720" t="str">
            <v>CONFORME&lt;br/&gt;NOTIFICADO A LA EMPRESA</v>
          </cell>
          <cell r="O2720">
            <v>3383500</v>
          </cell>
        </row>
        <row r="2721">
          <cell r="A2721" t="str">
            <v>04883-2017</v>
          </cell>
          <cell r="B2721">
            <v>6712</v>
          </cell>
          <cell r="C2721" t="str">
            <v>ITS</v>
          </cell>
          <cell r="D2721">
            <v>43003</v>
          </cell>
          <cell r="E2721">
            <v>2017</v>
          </cell>
          <cell r="F2721">
            <v>9</v>
          </cell>
          <cell r="G2721" t="str">
            <v>GOLD FIELDS LA CIMA S.A.</v>
          </cell>
          <cell r="H2721" t="str">
            <v>CERRO CORONA</v>
          </cell>
          <cell r="I2721" t="str">
            <v>SEGUNDO INFORME TÉCNICO SUSTENTATORIO DE LA UNIDAD MINERA CERRO CORONA</v>
          </cell>
          <cell r="J2721" t="str">
            <v>*060703&lt;br&gt;CAJAMARCA-HUALGAYOC-HUALGAYOC,*130100&lt;br&gt;LA LIBERTAD-TRUJILLO--,*130000&lt;br&gt;LA LIBERTAD----,*060000&lt;br&gt;CAJAMARCA----,*061100&lt;br&gt;CAJAMARCA-SAN MIGUEL--,*060700&lt;br&gt;CAJAMARCA-HUALGAYOC--,*061104&lt;br&gt;CAJAMARCA-SAN MIGUEL-CATILLUC,*130109&lt;br&gt;LA LIBERTAD-TRUJILLO-SALAVERRY</v>
          </cell>
          <cell r="K2721" t="str">
            <v>*382&lt;br&gt;ZZ_SENACE PÉREZ NUÑEZ, FABIÁN,*489&lt;br&gt;ZZ_SENACE TREJO PANTOJA, CYNTHIA KELLY,*488&lt;br&gt;ZZ_SENACE TELLO COCHACHEZ, MARCO ANTONIO,*479&lt;br&gt;ZZ_SENACE  BORJAS ALCANTARA, DAVID VICTOR,*422&lt;br&gt;zz_senace ZEGARRA ANCAJIMA,ANA SOFIA ,*416&lt;br&gt;ZZ_SENACE BREÑA TORRES, MILVA GRACIELA,*413&lt;br&gt;ZZ_SENACE ATARAMA MORI,DANNY EDUARDO</v>
          </cell>
          <cell r="L2721" t="str">
            <v>CONFORME&lt;br/&gt;NOTIFICADO A LA EMPRESA</v>
          </cell>
          <cell r="O2721">
            <v>6662800</v>
          </cell>
        </row>
        <row r="2722">
          <cell r="A2722">
            <v>2423543</v>
          </cell>
          <cell r="B2722">
            <v>6715</v>
          </cell>
          <cell r="C2722" t="str">
            <v>PC</v>
          </cell>
          <cell r="D2722">
            <v>41863</v>
          </cell>
          <cell r="E2722">
            <v>2014</v>
          </cell>
          <cell r="F2722">
            <v>8</v>
          </cell>
          <cell r="G2722" t="str">
            <v>GOLD FIELDS LA CIMA S.A.</v>
          </cell>
          <cell r="H2722" t="str">
            <v>CERRO CORONA</v>
          </cell>
          <cell r="I2722" t="str">
            <v>IV ACTUALIZACION PLAN DE CIERRE DE MINA CERRO CORONA Y PROYECTO DE OPTIMIZACION</v>
          </cell>
          <cell r="J2722" t="str">
            <v>*060703&lt;br&gt;CAJAMARCA-HUALGAYOC-HUALGAYOC</v>
          </cell>
          <cell r="K2722" t="str">
            <v>*128&lt;br&gt;ESTELA SILVA MELANIO</v>
          </cell>
          <cell r="L2722" t="str">
            <v>APROBADO</v>
          </cell>
          <cell r="M2722" t="str">
            <v>ResDirec-0302-2017/MEM-DGAAM</v>
          </cell>
          <cell r="N2722" t="str">
            <v>23/10/2017</v>
          </cell>
          <cell r="P2722" t="str">
            <v>USD</v>
          </cell>
        </row>
        <row r="2723">
          <cell r="A2723" t="str">
            <v>07205-2017</v>
          </cell>
          <cell r="B2723">
            <v>6774</v>
          </cell>
          <cell r="C2723" t="str">
            <v>ITS</v>
          </cell>
          <cell r="D2723">
            <v>43098</v>
          </cell>
          <cell r="E2723">
            <v>2017</v>
          </cell>
          <cell r="F2723">
            <v>12</v>
          </cell>
          <cell r="G2723" t="str">
            <v>GOLD FIELDS LA CIMA S.A.</v>
          </cell>
          <cell r="H2723" t="str">
            <v>CERRO CORONA</v>
          </cell>
          <cell r="I2723" t="str">
            <v xml:space="preserve">TERCER INFORME TÉCNICO SUSTENTATORIO DE LA UNIDAD MINERA CERRO CORONA </v>
          </cell>
          <cell r="J2723" t="str">
            <v>*060703&lt;br&gt;CAJAMARCA-HUALGAYOC-HUALGAYOC,*061104&lt;br&gt;CAJAMARCA-SAN MIGUEL-CATILLUC</v>
          </cell>
          <cell r="K2723" t="str">
            <v xml:space="preserve">*416&lt;br&gt;ZZ_SENACE BREÑA TORRES, MILVA GRACIELA,*489&lt;br&gt;ZZ_SENACE TREJO PANTOJA, CYNTHIA KELLY,*483&lt;br&gt;ZZ_SENACE MOYA SULCA, CARLOS EDUARDO,*482&lt;br&gt;ZZ_SENACE MARTEL GORA, MIGUEL LUIS,*479&lt;br&gt;ZZ_SENACE  BORJAS ALCANTARA, DAVID VICTOR,*447&lt;br&gt;ZZ_SENACE AVILA MOLERO, JAVIER,*432&lt;br&gt;ZZ_SENACE VARGAS-MACH, MARTHA YACKELINE </v>
          </cell>
          <cell r="L2723" t="str">
            <v>CONFORME&lt;br/&gt;NOTIFICADO A LA EMPRESA</v>
          </cell>
          <cell r="O2723">
            <v>12000000</v>
          </cell>
        </row>
        <row r="2724">
          <cell r="A2724">
            <v>3084981</v>
          </cell>
          <cell r="B2724">
            <v>8567</v>
          </cell>
          <cell r="C2724" t="str">
            <v>PC</v>
          </cell>
          <cell r="D2724">
            <v>44120</v>
          </cell>
          <cell r="E2724">
            <v>2020</v>
          </cell>
          <cell r="F2724">
            <v>10</v>
          </cell>
          <cell r="G2724" t="str">
            <v>GOLD FIELDS LA CIMA S.A.</v>
          </cell>
          <cell r="H2724" t="str">
            <v>CERRO CORONA</v>
          </cell>
          <cell r="I2724" t="str">
            <v>VI ACTUALIZACION DEL PLAN DE CIERRE DE MINAS DE LA UNIDAD MINERA CERRO CORONA</v>
          </cell>
          <cell r="J2724" t="str">
            <v>*060703&lt;br&gt;CAJAMARCA-HUALGAYOC-HUALGAYOC,*130109&lt;br&gt;LA LIBERTAD-TRUJILLO-SALAVERRY</v>
          </cell>
          <cell r="K2724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2724" t="str">
            <v>EVALUACIÓN</v>
          </cell>
          <cell r="O2724">
            <v>0</v>
          </cell>
          <cell r="P2724" t="str">
            <v>USD</v>
          </cell>
        </row>
        <row r="2725">
          <cell r="A2725">
            <v>2143092</v>
          </cell>
          <cell r="B2725">
            <v>2677</v>
          </cell>
          <cell r="C2725" t="str">
            <v>DIA</v>
          </cell>
          <cell r="D2725">
            <v>40858</v>
          </cell>
          <cell r="E2725">
            <v>2011</v>
          </cell>
          <cell r="F2725">
            <v>11</v>
          </cell>
          <cell r="G2725" t="str">
            <v>GOLD FIELDS PERU EXPLORACIONES S.A.</v>
          </cell>
          <cell r="H2725" t="str">
            <v>CHAPICHIARA</v>
          </cell>
          <cell r="I2725" t="str">
            <v>CHAPICHIARA</v>
          </cell>
          <cell r="J2725" t="str">
            <v>*180204&lt;br&gt;MOQUEGUA-GENERAL SANCHEZ CERRO-ICHUÑA,*210111&lt;br&gt;PUNO-PUNO-PICHACANI</v>
          </cell>
          <cell r="K2725" t="str">
            <v>*8&lt;br&gt;BREÑA TORRES GRACIELA,*310&lt;br&gt;ROSALES GONZALES LUIS ALBERTO,*180&lt;br&gt;RAMIREZ PALET ALDO</v>
          </cell>
          <cell r="L2725" t="str">
            <v>DESISTIDO&lt;br/&gt;NOTIFICADO A LA EMPRESA</v>
          </cell>
          <cell r="M2725" t="str">
            <v>ResDirec-0347-2011/MEM-AAM</v>
          </cell>
          <cell r="N2725" t="str">
            <v>25/11/2011</v>
          </cell>
          <cell r="O2725">
            <v>1000000</v>
          </cell>
          <cell r="P2725" t="str">
            <v>USD</v>
          </cell>
        </row>
        <row r="2726">
          <cell r="A2726">
            <v>2147667</v>
          </cell>
          <cell r="B2726">
            <v>2750</v>
          </cell>
          <cell r="C2726" t="str">
            <v>DIA</v>
          </cell>
          <cell r="D2726">
            <v>40879</v>
          </cell>
          <cell r="E2726">
            <v>2011</v>
          </cell>
          <cell r="F2726">
            <v>12</v>
          </cell>
          <cell r="G2726" t="str">
            <v>GOLD FIELDS PERU EXPLORACIONES S.A.</v>
          </cell>
          <cell r="H2726" t="str">
            <v>CHAPICHIARA</v>
          </cell>
          <cell r="I2726" t="str">
            <v>PROYECTO CHAPICHIARA</v>
          </cell>
          <cell r="J2726" t="str">
            <v>*180204&lt;br&gt;MOQUEGUA-GENERAL SANCHEZ CERRO-ICHUÑA,*210111&lt;br&gt;PUNO-PUNO-PICHACANI</v>
          </cell>
          <cell r="K2726" t="str">
            <v>*8&lt;br&gt;BREÑA TORRES GRACIELA,*310&lt;br&gt;ROSALES GONZALES LUIS ALBERTO,*180&lt;br&gt;RAMIREZ PALET ALDO</v>
          </cell>
          <cell r="L2726" t="str">
            <v>APROBADO&lt;br/&gt;NOTIFICADO A LA EMPRESA</v>
          </cell>
          <cell r="O2726">
            <v>1000000</v>
          </cell>
          <cell r="P2726" t="str">
            <v>USD</v>
          </cell>
        </row>
        <row r="2727">
          <cell r="A2727">
            <v>1793509</v>
          </cell>
          <cell r="B2727">
            <v>1920</v>
          </cell>
          <cell r="C2727" t="str">
            <v>DIA</v>
          </cell>
          <cell r="D2727">
            <v>39623</v>
          </cell>
          <cell r="E2727">
            <v>2008</v>
          </cell>
          <cell r="F2727">
            <v>6</v>
          </cell>
          <cell r="G2727" t="str">
            <v>GOLD MOUNTAIN EXPLORACIONES S.A.C.</v>
          </cell>
          <cell r="H2727" t="str">
            <v>LOS CHULOS</v>
          </cell>
          <cell r="I2727" t="str">
            <v>LOS CHULOS</v>
          </cell>
          <cell r="J2727" t="str">
            <v>*021702&lt;br&gt;ANCASH-RECUAY-CATAC</v>
          </cell>
          <cell r="K2727" t="str">
            <v>*8&lt;br&gt;BREÑA TORRES GRACIELA</v>
          </cell>
          <cell r="L2727" t="str">
            <v>APROBADO&lt;br/&gt;NOTIFICADO A LA EMPRESA</v>
          </cell>
          <cell r="P2727" t="str">
            <v>USD</v>
          </cell>
        </row>
        <row r="2728">
          <cell r="A2728">
            <v>2153400</v>
          </cell>
          <cell r="B2728">
            <v>2755</v>
          </cell>
          <cell r="C2728" t="str">
            <v>DIA</v>
          </cell>
          <cell r="D2728">
            <v>40900</v>
          </cell>
          <cell r="E2728">
            <v>2011</v>
          </cell>
          <cell r="F2728">
            <v>12</v>
          </cell>
          <cell r="G2728" t="str">
            <v>GOLDEN IDEAL GOLD MINING S.A.C.</v>
          </cell>
          <cell r="H2728" t="str">
            <v>YUQUIBAMBA</v>
          </cell>
          <cell r="I2728" t="str">
            <v>YUQUIBAMBA (FE)</v>
          </cell>
          <cell r="J2728" t="str">
            <v>*040204&lt;br&gt;AREQUIPA-CAMANA-MARISCAL CACERES,*040206&lt;br&gt;AREQUIPA-CAMANA-OCOÑA</v>
          </cell>
          <cell r="K2728" t="str">
            <v>*8&lt;br&gt;BREÑA TORRES GRACIELA,*180&lt;br&gt;RAMIREZ PALET ALDO,*147&lt;br&gt;PEREZ BALDEON KAREN</v>
          </cell>
          <cell r="L2728" t="str">
            <v>APROBADO&lt;br/&gt;NOTIFICADO A LA EMPRESA</v>
          </cell>
          <cell r="O2728">
            <v>5000000</v>
          </cell>
          <cell r="P2728" t="str">
            <v>USD</v>
          </cell>
        </row>
        <row r="2729">
          <cell r="A2729">
            <v>2153402</v>
          </cell>
          <cell r="B2729">
            <v>2752</v>
          </cell>
          <cell r="C2729" t="str">
            <v>DIA</v>
          </cell>
          <cell r="D2729">
            <v>40900</v>
          </cell>
          <cell r="E2729">
            <v>2011</v>
          </cell>
          <cell r="F2729">
            <v>12</v>
          </cell>
          <cell r="G2729" t="str">
            <v>GOLDEN IDEAL GOLD MINING S.A.C.</v>
          </cell>
          <cell r="H2729" t="str">
            <v>ATICO (FE)</v>
          </cell>
          <cell r="I2729" t="str">
            <v>ATICO (FE)</v>
          </cell>
          <cell r="J2729" t="str">
            <v>*040303&lt;br&gt;AREQUIPA-CARAVELI-ATICO</v>
          </cell>
          <cell r="K2729" t="str">
            <v>*8&lt;br&gt;BREÑA TORRES GRACIELA,*180&lt;br&gt;RAMIREZ PALET ALDO,*147&lt;br&gt;PEREZ BALDEON KAREN</v>
          </cell>
          <cell r="L2729" t="str">
            <v>APROBADO&lt;br/&gt;NOTIFICADO A LA EMPRESA</v>
          </cell>
          <cell r="O2729">
            <v>500000</v>
          </cell>
          <cell r="P2729" t="str">
            <v>USD</v>
          </cell>
        </row>
        <row r="2730">
          <cell r="A2730">
            <v>2153403</v>
          </cell>
          <cell r="B2730">
            <v>2757</v>
          </cell>
          <cell r="C2730" t="str">
            <v>DIA</v>
          </cell>
          <cell r="D2730">
            <v>40900</v>
          </cell>
          <cell r="E2730">
            <v>2011</v>
          </cell>
          <cell r="F2730">
            <v>12</v>
          </cell>
          <cell r="G2730" t="str">
            <v>GOLDEN IDEAL GOLD MINING S.A.C.</v>
          </cell>
          <cell r="H2730" t="str">
            <v>AREQUIPA 3</v>
          </cell>
          <cell r="I2730" t="str">
            <v>AREQUIPA 3 (FE)</v>
          </cell>
          <cell r="J2730" t="str">
            <v>*040207&lt;br&gt;AREQUIPA-CAMANA-QUILCA,*040704&lt;br&gt;AREQUIPA-ISLAY-ISLAY</v>
          </cell>
          <cell r="K2730" t="str">
            <v>*8&lt;br&gt;BREÑA TORRES GRACIELA,*180&lt;br&gt;RAMIREZ PALET ALDO,*147&lt;br&gt;PEREZ BALDEON KAREN</v>
          </cell>
          <cell r="L2730" t="str">
            <v>APROBADO&lt;br/&gt;NOTIFICADO A LA EMPRESA</v>
          </cell>
          <cell r="O2730">
            <v>5000000</v>
          </cell>
          <cell r="P2730" t="str">
            <v>USD</v>
          </cell>
        </row>
        <row r="2731">
          <cell r="A2731">
            <v>2175481</v>
          </cell>
          <cell r="B2731">
            <v>2830</v>
          </cell>
          <cell r="C2731" t="str">
            <v>DIA</v>
          </cell>
          <cell r="D2731">
            <v>40983</v>
          </cell>
          <cell r="E2731">
            <v>2012</v>
          </cell>
          <cell r="F2731">
            <v>3</v>
          </cell>
          <cell r="G2731" t="str">
            <v>GOLDEN IDEAL GOLD MINING S.A.C.</v>
          </cell>
          <cell r="H2731" t="str">
            <v>PAN DE AZUCAR NORTH</v>
          </cell>
          <cell r="I2731" t="str">
            <v>PAN DE AZUCAR NORTH</v>
          </cell>
          <cell r="J2731" t="str">
            <v>*180101&lt;br&gt;MOQUEGUA-MARISCAL NIETO-MOQUEGUA</v>
          </cell>
          <cell r="K2731" t="str">
            <v>*8&lt;br&gt;BREÑA TORRES GRACIELA,*147&lt;br&gt;PEREZ BALDEON KAREN,*28&lt;br&gt;VELIZ SOTO KRISTIAM</v>
          </cell>
          <cell r="L2731" t="str">
            <v>APROBADO&lt;br/&gt;NOTIFICADO A LA EMPRESA</v>
          </cell>
          <cell r="O2731">
            <v>500000</v>
          </cell>
          <cell r="P2731" t="str">
            <v>USD</v>
          </cell>
        </row>
        <row r="2732">
          <cell r="A2732">
            <v>2175482</v>
          </cell>
          <cell r="B2732">
            <v>2832</v>
          </cell>
          <cell r="C2732" t="str">
            <v>DIA</v>
          </cell>
          <cell r="D2732">
            <v>40983</v>
          </cell>
          <cell r="E2732">
            <v>2012</v>
          </cell>
          <cell r="F2732">
            <v>3</v>
          </cell>
          <cell r="G2732" t="str">
            <v>GOLDEN IDEAL GOLD MINING S.A.C.</v>
          </cell>
          <cell r="H2732" t="str">
            <v>CONYMECAR</v>
          </cell>
          <cell r="I2732" t="str">
            <v>CONYMECAR</v>
          </cell>
          <cell r="J2732" t="str">
            <v>*180302&lt;br&gt;MOQUEGUA-ILO-EL ALGARROBAL,*180303&lt;br&gt;MOQUEGUA-ILO-PACOCHA</v>
          </cell>
          <cell r="K2732" t="str">
            <v>*8&lt;br&gt;BREÑA TORRES GRACIELA,*147&lt;br&gt;PEREZ BALDEON KAREN,*28&lt;br&gt;VELIZ SOTO KRISTIAM</v>
          </cell>
          <cell r="L2732" t="str">
            <v>APROBADO&lt;br/&gt;NOTIFICADO A LA EMPRESA</v>
          </cell>
          <cell r="O2732">
            <v>500000</v>
          </cell>
          <cell r="P2732" t="str">
            <v>USD</v>
          </cell>
        </row>
        <row r="2733">
          <cell r="A2733">
            <v>2238965</v>
          </cell>
          <cell r="B2733">
            <v>3225</v>
          </cell>
          <cell r="C2733" t="str">
            <v>DIA</v>
          </cell>
          <cell r="D2733">
            <v>41204</v>
          </cell>
          <cell r="E2733">
            <v>2012</v>
          </cell>
          <cell r="F2733">
            <v>10</v>
          </cell>
          <cell r="G2733" t="str">
            <v>GOLDEN IDEAL GOLD MINING S.A.C.</v>
          </cell>
          <cell r="H2733" t="str">
            <v>VITOR</v>
          </cell>
          <cell r="I2733" t="str">
            <v>VITOR</v>
          </cell>
          <cell r="J2733" t="str">
            <v>*040125&lt;br&gt;AREQUIPA-AREQUIPA-VITOR</v>
          </cell>
          <cell r="K2733" t="str">
            <v>*8&lt;br&gt;BREÑA TORRES GRACIELA,*179&lt;br&gt;ZEGARRA ANCAJIMA, ANA SOFIA,*147&lt;br&gt;PEREZ BALDEON KAREN</v>
          </cell>
          <cell r="L2733" t="str">
            <v>APROBADO&lt;br/&gt;NOTIFICADO A LA EMPRESA</v>
          </cell>
          <cell r="O2733">
            <v>500000</v>
          </cell>
          <cell r="P2733" t="str">
            <v>USD</v>
          </cell>
        </row>
        <row r="2734">
          <cell r="A2734">
            <v>2255268</v>
          </cell>
          <cell r="B2734">
            <v>3293</v>
          </cell>
          <cell r="C2734" t="str">
            <v>DIA</v>
          </cell>
          <cell r="D2734">
            <v>41269</v>
          </cell>
          <cell r="E2734">
            <v>2012</v>
          </cell>
          <cell r="F2734">
            <v>12</v>
          </cell>
          <cell r="G2734" t="str">
            <v>GOLDEN IDEAL GOLD MINING S.A.C.</v>
          </cell>
          <cell r="H2734" t="str">
            <v>MARIANITAS</v>
          </cell>
          <cell r="I2734" t="str">
            <v>MARIANITAS</v>
          </cell>
          <cell r="J2734" t="str">
            <v>*050705&lt;br&gt;AYACUCHO-PARINACOCHAS-PULLO</v>
          </cell>
          <cell r="K2734" t="str">
            <v>*8&lt;br&gt;BREÑA TORRES GRACIELA,*179&lt;br&gt;ZEGARRA ANCAJIMA, ANA SOFIA,*147&lt;br&gt;PEREZ BALDEON KAREN</v>
          </cell>
          <cell r="L2734" t="str">
            <v>NO PRESENTADO&lt;br/&gt;NOTIFICADO A LA EMPRESA</v>
          </cell>
          <cell r="M2734" t="str">
            <v>ResDirec-0006-2013/MEM-AAM</v>
          </cell>
          <cell r="N2734" t="str">
            <v>07/01/2013</v>
          </cell>
          <cell r="O2734">
            <v>50000</v>
          </cell>
          <cell r="P2734" t="str">
            <v>USD</v>
          </cell>
        </row>
        <row r="2735">
          <cell r="A2735">
            <v>1737530</v>
          </cell>
          <cell r="B2735">
            <v>4825</v>
          </cell>
          <cell r="C2735" t="str">
            <v>EIA</v>
          </cell>
          <cell r="D2735">
            <v>39408</v>
          </cell>
          <cell r="E2735">
            <v>2007</v>
          </cell>
          <cell r="F2735">
            <v>11</v>
          </cell>
          <cell r="G2735" t="str">
            <v>GOLDEN MINE COMPANY S.A.C.</v>
          </cell>
          <cell r="H2735" t="str">
            <v>MERCEDES 3L</v>
          </cell>
          <cell r="I2735" t="str">
            <v>MINA Y PLANTA DE BENEFICIO COLCAPAMPA</v>
          </cell>
          <cell r="J2735" t="str">
            <v>*150904&lt;br&gt;LIMA-OYON-COCHAMARCA</v>
          </cell>
          <cell r="K2735" t="str">
            <v>*12&lt;br&gt;DEL CASTILLO ALCANTARA AIME</v>
          </cell>
          <cell r="L2735" t="str">
            <v>IMPROCEDENTE&lt;br/&gt;NOTIFICADO A LA EMPRESA</v>
          </cell>
          <cell r="P2735" t="str">
            <v>USD</v>
          </cell>
        </row>
        <row r="2736">
          <cell r="A2736">
            <v>1455088</v>
          </cell>
          <cell r="B2736">
            <v>1024</v>
          </cell>
          <cell r="C2736" t="str">
            <v>EIAsd</v>
          </cell>
          <cell r="D2736">
            <v>38043</v>
          </cell>
          <cell r="E2736">
            <v>2004</v>
          </cell>
          <cell r="F2736">
            <v>2</v>
          </cell>
          <cell r="G2736" t="str">
            <v>GOMEZ BAQUEDANO ROLANDO WALTER</v>
          </cell>
          <cell r="H2736" t="str">
            <v>KORICOLQUI 2</v>
          </cell>
          <cell r="I2736" t="str">
            <v xml:space="preserve">EXPLORACIÓN  </v>
          </cell>
          <cell r="J2736" t="str">
            <v>*130503&lt;br&gt;LA LIBERTAD-JULCAN-CARABAMBA</v>
          </cell>
          <cell r="K2736" t="str">
            <v>*1&lt;br&gt;ACEVEDO FERNANDEZ ELIAS</v>
          </cell>
          <cell r="L2736" t="str">
            <v>APROBADO</v>
          </cell>
          <cell r="P2736" t="str">
            <v>USD</v>
          </cell>
        </row>
        <row r="2737">
          <cell r="A2737">
            <v>1298912</v>
          </cell>
          <cell r="B2737">
            <v>573</v>
          </cell>
          <cell r="C2737" t="str">
            <v>DIA</v>
          </cell>
          <cell r="D2737">
            <v>36824</v>
          </cell>
          <cell r="E2737">
            <v>2000</v>
          </cell>
          <cell r="F2737">
            <v>10</v>
          </cell>
          <cell r="G2737" t="str">
            <v>GOMEZ BAQUEDANO ROLANDO WALTER</v>
          </cell>
          <cell r="I2737" t="str">
            <v>KORICOLQUI 2</v>
          </cell>
          <cell r="J2737" t="str">
            <v>*130503&lt;br&gt;LA LIBERTAD-JULCAN-CARABAMBA</v>
          </cell>
          <cell r="K2737" t="str">
            <v>*21&lt;br&gt;PAREDES PACHECO RUFO</v>
          </cell>
          <cell r="L2737" t="str">
            <v>APROBADO</v>
          </cell>
          <cell r="P2737" t="str">
            <v>USD</v>
          </cell>
        </row>
        <row r="2738">
          <cell r="A2738">
            <v>1460424</v>
          </cell>
          <cell r="B2738">
            <v>1045</v>
          </cell>
          <cell r="C2738" t="str">
            <v>EIAsd</v>
          </cell>
          <cell r="D2738">
            <v>38077</v>
          </cell>
          <cell r="E2738">
            <v>2004</v>
          </cell>
          <cell r="F2738">
            <v>3</v>
          </cell>
          <cell r="G2738" t="str">
            <v>GREAT PANTHER CORICANCHA S.A.</v>
          </cell>
          <cell r="H2738" t="str">
            <v>MACHACALA</v>
          </cell>
          <cell r="I2738" t="str">
            <v xml:space="preserve">EXPLORACIÓN GEOLÓGICA </v>
          </cell>
          <cell r="J2738" t="str">
            <v>*131201&lt;br&gt;LA LIBERTAD-VIRU-VIRU</v>
          </cell>
          <cell r="K2738" t="str">
            <v>*1&lt;br&gt;ACEVEDO FERNANDEZ ELIAS</v>
          </cell>
          <cell r="L2738" t="str">
            <v>APROBADO</v>
          </cell>
          <cell r="P2738" t="str">
            <v>USD</v>
          </cell>
        </row>
        <row r="2739">
          <cell r="A2739">
            <v>2096866</v>
          </cell>
          <cell r="B2739">
            <v>2427</v>
          </cell>
          <cell r="C2739" t="str">
            <v>DIA</v>
          </cell>
          <cell r="D2739">
            <v>40697</v>
          </cell>
          <cell r="E2739">
            <v>2011</v>
          </cell>
          <cell r="F2739">
            <v>6</v>
          </cell>
          <cell r="G2739" t="str">
            <v>GREAT PANTHER CORICANCHA S.A.</v>
          </cell>
          <cell r="H2739" t="str">
            <v>CORICANCHA</v>
          </cell>
          <cell r="I2739" t="str">
            <v>VETA NIQUELIFERA</v>
          </cell>
          <cell r="J2739" t="str">
            <v>*150722&lt;br&gt;LIMA-HUAROCHIRI-SAN MATEO</v>
          </cell>
          <cell r="K2739" t="str">
            <v>*8&lt;br&gt;BREÑA TORRES GRACIELA</v>
          </cell>
          <cell r="L2739" t="str">
            <v>APROBADO&lt;br/&gt;NOTIFICADO A LA EMPRESA</v>
          </cell>
          <cell r="P2739" t="str">
            <v>USD</v>
          </cell>
        </row>
        <row r="2740">
          <cell r="A2740">
            <v>2123964</v>
          </cell>
          <cell r="B2740">
            <v>2575</v>
          </cell>
          <cell r="C2740" t="str">
            <v>DIA</v>
          </cell>
          <cell r="D2740">
            <v>40788</v>
          </cell>
          <cell r="E2740">
            <v>2011</v>
          </cell>
          <cell r="F2740">
            <v>9</v>
          </cell>
          <cell r="G2740" t="str">
            <v>GREAT PANTHER CORICANCHA S.A.</v>
          </cell>
          <cell r="H2740" t="str">
            <v>PROYECTO DE EXPLORACIÓN MINERA CORICANCHA(CONSTANCIA Y SKART</v>
          </cell>
          <cell r="I2740" t="str">
            <v>PROYECTO DE EXPLORACIÓN MINERA CORICANCHA(CONSTANCIA Y SKART)</v>
          </cell>
          <cell r="J2740" t="str">
            <v>*150722&lt;br&gt;LIMA-HUAROCHIRI-SAN MATEO</v>
          </cell>
          <cell r="K2740" t="str">
            <v>*8&lt;br&gt;BREÑA TORRES GRACIELA</v>
          </cell>
          <cell r="L2740" t="str">
            <v>APROBADO&lt;br/&gt;NOTIFICADO A LA EMPRESA</v>
          </cell>
          <cell r="O2740">
            <v>500000</v>
          </cell>
          <cell r="P2740" t="str">
            <v>USD</v>
          </cell>
        </row>
        <row r="2741">
          <cell r="A2741">
            <v>2321008</v>
          </cell>
          <cell r="B2741">
            <v>3958</v>
          </cell>
          <cell r="C2741" t="str">
            <v>DIA</v>
          </cell>
          <cell r="D2741">
            <v>41505</v>
          </cell>
          <cell r="E2741">
            <v>2013</v>
          </cell>
          <cell r="F2741">
            <v>8</v>
          </cell>
          <cell r="G2741" t="str">
            <v>GREAT PANTHER CORICANCHA S.A.</v>
          </cell>
          <cell r="H2741" t="str">
            <v>CORICANCHA</v>
          </cell>
          <cell r="I2741" t="str">
            <v>SKARN TARGET</v>
          </cell>
          <cell r="J2741" t="str">
            <v>*150722&lt;br&gt;LIMA-HUAROCHIRI-SAN MATEO</v>
          </cell>
          <cell r="K2741" t="str">
            <v>*8&lt;br&gt;BREÑA TORRES GRACIELA,*310&lt;br&gt;ROSALES GONZALES LUIS ALBERTO,*179&lt;br&gt;ZEGARRA ANCAJIMA, ANA SOFIA</v>
          </cell>
          <cell r="L2741" t="str">
            <v>APROBADO&lt;br/&gt;NOTIFICADO A LA EMPRESA</v>
          </cell>
          <cell r="O2741">
            <v>250000</v>
          </cell>
          <cell r="P2741" t="str">
            <v>USD</v>
          </cell>
        </row>
        <row r="2742">
          <cell r="A2742">
            <v>2545147</v>
          </cell>
          <cell r="B2742">
            <v>5910</v>
          </cell>
          <cell r="C2742" t="str">
            <v>DIA</v>
          </cell>
          <cell r="D2742">
            <v>42297</v>
          </cell>
          <cell r="E2742">
            <v>2015</v>
          </cell>
          <cell r="F2742">
            <v>10</v>
          </cell>
          <cell r="G2742" t="str">
            <v>GREAT PANTHER CORICANCHA S.A.</v>
          </cell>
          <cell r="H2742" t="str">
            <v>CORICANCHA</v>
          </cell>
          <cell r="I2742" t="str">
            <v>CORICANCHA I</v>
          </cell>
          <cell r="J2742" t="str">
            <v>*150722&lt;br&gt;LIMA-HUAROCHIRI-SAN MATEO</v>
          </cell>
          <cell r="K2742" t="str">
            <v>*8&lt;br&gt;BREÑA TORRES GRACIELA,*343&lt;br&gt;ALVARADO BARRENECHEA, MARKO,*341&lt;br&gt;INFANTE QUISPE, CESAR ANIBAL,*332&lt;br&gt;CANO VARGAS, SAMIR (APOYO),*310&lt;br&gt;ROSALES GONZALES LUIS ALBERTO</v>
          </cell>
          <cell r="L2742" t="str">
            <v>DESISTIDO&lt;br/&gt;NOTIFICADO A LA EMPRESA</v>
          </cell>
          <cell r="M2742" t="str">
            <v>ResDirec-0415-2015/MEM-DGAAM</v>
          </cell>
          <cell r="N2742" t="str">
            <v>29/10/2015</v>
          </cell>
          <cell r="O2742">
            <v>100000</v>
          </cell>
          <cell r="P2742" t="str">
            <v>USD</v>
          </cell>
        </row>
        <row r="2743">
          <cell r="A2743">
            <v>2553670</v>
          </cell>
          <cell r="B2743">
            <v>5935</v>
          </cell>
          <cell r="C2743" t="str">
            <v>DIA</v>
          </cell>
          <cell r="D2743">
            <v>42324</v>
          </cell>
          <cell r="E2743">
            <v>2015</v>
          </cell>
          <cell r="F2743">
            <v>11</v>
          </cell>
          <cell r="G2743" t="str">
            <v>GREAT PANTHER CORICANCHA S.A.</v>
          </cell>
          <cell r="H2743" t="str">
            <v>CORICANCHA</v>
          </cell>
          <cell r="I2743" t="str">
            <v>CORICANCHA I</v>
          </cell>
          <cell r="J2743" t="str">
            <v>*150722&lt;br&gt;LIMA-HUAROCHIRI-SAN MATEO</v>
          </cell>
          <cell r="K2743" t="str">
            <v>*8&lt;br&gt;BREÑA TORRES GRACIELA,*343&lt;br&gt;ALVARADO BARRENECHEA, MARKO,*341&lt;br&gt;INFANTE QUISPE, CESAR ANIBAL,*332&lt;br&gt;CANO VARGAS, SAMIR (APOYO),*310&lt;br&gt;ROSALES GONZALES LUIS ALBERTO</v>
          </cell>
          <cell r="L2743" t="str">
            <v>APROBADO&lt;br/&gt;NOTIFICADO A LA EMPRESA</v>
          </cell>
          <cell r="O2743">
            <v>100000</v>
          </cell>
          <cell r="P2743" t="str">
            <v>USD</v>
          </cell>
        </row>
        <row r="2744">
          <cell r="A2744">
            <v>1827356</v>
          </cell>
          <cell r="B2744">
            <v>4890</v>
          </cell>
          <cell r="C2744" t="str">
            <v>EIA</v>
          </cell>
          <cell r="D2744">
            <v>39728</v>
          </cell>
          <cell r="E2744">
            <v>2008</v>
          </cell>
          <cell r="F2744">
            <v>10</v>
          </cell>
          <cell r="G2744" t="str">
            <v>GREAT PANTHER CORICANCHA S.A.</v>
          </cell>
          <cell r="H2744" t="str">
            <v>CHINCHAN</v>
          </cell>
          <cell r="I2744" t="str">
            <v>MODIFICACION DE E.I.A. DEPOSITO DE RELAVES CHINCHAN</v>
          </cell>
          <cell r="J2744" t="str">
            <v>*150705&lt;br&gt;LIMA-HUAROCHIRI-CHICLA</v>
          </cell>
          <cell r="K2744" t="str">
            <v>*49&lt;br&gt;RETAMOZO PLACIDO</v>
          </cell>
          <cell r="L2744" t="str">
            <v>NO PRESENTADO&lt;br/&gt;NOTIFICADO A LA EMPRESA</v>
          </cell>
          <cell r="P2744" t="str">
            <v>USD</v>
          </cell>
        </row>
        <row r="2745">
          <cell r="A2745">
            <v>1845979</v>
          </cell>
          <cell r="B2745">
            <v>4909</v>
          </cell>
          <cell r="C2745" t="str">
            <v>EIA</v>
          </cell>
          <cell r="D2745">
            <v>39800</v>
          </cell>
          <cell r="E2745">
            <v>2008</v>
          </cell>
          <cell r="F2745">
            <v>12</v>
          </cell>
          <cell r="G2745" t="str">
            <v>GREAT PANTHER CORICANCHA S.A.</v>
          </cell>
          <cell r="H2745" t="str">
            <v>CHINCHAN</v>
          </cell>
          <cell r="I2745" t="str">
            <v>MODIFICACION DE EIA DEPOSITO DE RELAVES CHINCHAN</v>
          </cell>
          <cell r="J2745" t="str">
            <v>*150705&lt;br&gt;LIMA-HUAROCHIRI-CHICLA</v>
          </cell>
          <cell r="K2745" t="str">
            <v>*3&lt;br&gt;ALFARO LÓPEZ WUALTER</v>
          </cell>
          <cell r="L2745" t="str">
            <v>APROBADO&lt;br/&gt;NOTIFICADO A LA EMPRESA</v>
          </cell>
          <cell r="P2745" t="str">
            <v>USD</v>
          </cell>
        </row>
        <row r="2746">
          <cell r="A2746">
            <v>2052117</v>
          </cell>
          <cell r="B2746">
            <v>5050</v>
          </cell>
          <cell r="C2746" t="str">
            <v>EIA</v>
          </cell>
          <cell r="D2746">
            <v>40530</v>
          </cell>
          <cell r="E2746">
            <v>2010</v>
          </cell>
          <cell r="F2746">
            <v>12</v>
          </cell>
          <cell r="G2746" t="str">
            <v>GREAT PANTHER CORICANCHA S.A.</v>
          </cell>
          <cell r="H2746" t="str">
            <v>TAMBORAQUE</v>
          </cell>
          <cell r="I2746" t="str">
            <v>ADECUACION A ECA ACTUALIZACION DEL PLAN DE MANEJO AMBIENTAL</v>
          </cell>
          <cell r="J2746" t="str">
            <v>*150709&lt;br&gt;LIMA-HUAROCHIRI-HUAROCHIRI</v>
          </cell>
          <cell r="K2746" t="str">
            <v>*3&lt;br&gt;ALFARO LÓPEZ WUALTER</v>
          </cell>
          <cell r="L2746" t="str">
            <v>DESISTIDO&lt;br/&gt;NOTIFICADO A LA EMPRESA</v>
          </cell>
          <cell r="P2746" t="str">
            <v>USD</v>
          </cell>
        </row>
        <row r="2747">
          <cell r="A2747">
            <v>2070477</v>
          </cell>
          <cell r="B2747">
            <v>5072</v>
          </cell>
          <cell r="C2747" t="str">
            <v>EIA</v>
          </cell>
          <cell r="D2747">
            <v>40595</v>
          </cell>
          <cell r="E2747">
            <v>2011</v>
          </cell>
          <cell r="F2747">
            <v>2</v>
          </cell>
          <cell r="G2747" t="str">
            <v>GREAT PANTHER CORICANCHA S.A.</v>
          </cell>
          <cell r="H2747" t="str">
            <v>CORICANCHA AIRE</v>
          </cell>
          <cell r="I2747" t="str">
            <v>PLAN DE IMPLEMENTACION PARA EL CUMPLIMIENTO DE LMP - UM CORICANCHA</v>
          </cell>
          <cell r="J2747" t="str">
            <v>*150722&lt;br&gt;LIMA-HUAROCHIRI-SAN MATEO</v>
          </cell>
          <cell r="K2747" t="str">
            <v>*3&lt;br&gt;ALFARO LÓPEZ WUALTER</v>
          </cell>
          <cell r="L2747" t="str">
            <v>NO PRESENTADO&lt;br/&gt;NOTIFICADO A LA EMPRESA</v>
          </cell>
          <cell r="P2747" t="str">
            <v>USD</v>
          </cell>
        </row>
        <row r="2748">
          <cell r="A2748">
            <v>2225633</v>
          </cell>
          <cell r="B2748">
            <v>5205</v>
          </cell>
          <cell r="C2748" t="str">
            <v>EIA</v>
          </cell>
          <cell r="D2748">
            <v>41155</v>
          </cell>
          <cell r="E2748">
            <v>2012</v>
          </cell>
          <cell r="F2748">
            <v>9</v>
          </cell>
          <cell r="G2748" t="str">
            <v>GREAT PANTHER CORICANCHA S.A.</v>
          </cell>
          <cell r="H2748" t="str">
            <v>CORICANCHA AIRE</v>
          </cell>
          <cell r="I2748" t="str">
            <v>PLAN INTEGRAL UNIDAD CORICANCHA</v>
          </cell>
          <cell r="J2748" t="str">
            <v>*150722&lt;br&gt;LIMA-HUAROCHIRI-SAN MATEO</v>
          </cell>
          <cell r="L2748" t="str">
            <v>EVALUACIÓN</v>
          </cell>
          <cell r="P2748" t="str">
            <v>USD</v>
          </cell>
        </row>
        <row r="2749">
          <cell r="A2749">
            <v>2236986</v>
          </cell>
          <cell r="B2749">
            <v>5240</v>
          </cell>
          <cell r="C2749" t="str">
            <v>EIA</v>
          </cell>
          <cell r="D2749">
            <v>41194</v>
          </cell>
          <cell r="E2749">
            <v>2012</v>
          </cell>
          <cell r="F2749">
            <v>10</v>
          </cell>
          <cell r="G2749" t="str">
            <v>GREAT PANTHER CORICANCHA S.A.</v>
          </cell>
          <cell r="H2749" t="str">
            <v>CHINCHAN</v>
          </cell>
          <cell r="I2749" t="str">
            <v>MODIFICACION DE ESTUDIO DE AMBIENTALES DEL DEPOSITO DE RELAVES CHINCHAN</v>
          </cell>
          <cell r="J2749" t="str">
            <v>*150705&lt;br&gt;LIMA-HUAROCHIRI-CHICLA</v>
          </cell>
          <cell r="K2749" t="str">
            <v>*10&lt;br&gt;CARRANZA VALDIVIESO JOSE</v>
          </cell>
          <cell r="L2749" t="str">
            <v>APROBADO&lt;br/&gt;NOTIFICADO A LA EMPRESA</v>
          </cell>
          <cell r="P2749" t="str">
            <v>USD</v>
          </cell>
        </row>
        <row r="2750">
          <cell r="A2750">
            <v>1829561</v>
          </cell>
          <cell r="B2750">
            <v>6420</v>
          </cell>
          <cell r="C2750" t="str">
            <v>PC</v>
          </cell>
          <cell r="D2750">
            <v>39735</v>
          </cell>
          <cell r="E2750">
            <v>2008</v>
          </cell>
          <cell r="F2750">
            <v>10</v>
          </cell>
          <cell r="G2750" t="str">
            <v>GREAT PANTHER CORICANCHA S.A.</v>
          </cell>
          <cell r="H2750" t="str">
            <v>CORICANCHA AIRE</v>
          </cell>
          <cell r="I2750" t="str">
            <v>PLAN DE CIERRE UNIDAD MINERA TAMBORAQUE (CORICANCHA)</v>
          </cell>
          <cell r="J2750" t="str">
            <v>*150722&lt;br&gt;LIMA-HUAROCHIRI-SAN MATEO</v>
          </cell>
          <cell r="K2750" t="str">
            <v>*24&lt;br&gt;PORTILLA CORNEJO MATEO</v>
          </cell>
          <cell r="L2750" t="str">
            <v>APROBADO&lt;br/&gt;NOTIFICADO A LA EMPRESA</v>
          </cell>
          <cell r="P2750" t="str">
            <v>USD</v>
          </cell>
        </row>
        <row r="2751">
          <cell r="A2751">
            <v>2182962</v>
          </cell>
          <cell r="B2751">
            <v>6540</v>
          </cell>
          <cell r="C2751" t="str">
            <v>PC</v>
          </cell>
          <cell r="D2751">
            <v>41015</v>
          </cell>
          <cell r="E2751">
            <v>2012</v>
          </cell>
          <cell r="F2751">
            <v>4</v>
          </cell>
          <cell r="G2751" t="str">
            <v>GREAT PANTHER CORICANCHA S.A.</v>
          </cell>
          <cell r="H2751" t="str">
            <v>CORICANCHA AIRE</v>
          </cell>
          <cell r="I2751" t="str">
            <v xml:space="preserve">MODIFICACION DEL PLAN DE CIERRE DE LA MINA CORICANCHA </v>
          </cell>
          <cell r="J2751" t="str">
            <v>*150722&lt;br&gt;LIMA-HUAROCHIRI-SAN MATEO</v>
          </cell>
          <cell r="K2751" t="str">
            <v>*13&lt;br&gt;DOLORES CAMONES SANTIAGO</v>
          </cell>
          <cell r="L2751" t="str">
            <v>APROBADO&lt;br/&gt;NOTIFICADO A LA EMPRESA</v>
          </cell>
          <cell r="P2751" t="str">
            <v>USD</v>
          </cell>
        </row>
        <row r="2752">
          <cell r="A2752">
            <v>2183190</v>
          </cell>
          <cell r="B2752">
            <v>6541</v>
          </cell>
          <cell r="C2752" t="str">
            <v>PC</v>
          </cell>
          <cell r="D2752">
            <v>41015</v>
          </cell>
          <cell r="E2752">
            <v>2012</v>
          </cell>
          <cell r="F2752">
            <v>4</v>
          </cell>
          <cell r="G2752" t="str">
            <v>GREAT PANTHER CORICANCHA S.A.</v>
          </cell>
          <cell r="H2752" t="str">
            <v>PUCARRAJO</v>
          </cell>
          <cell r="I2752" t="str">
            <v>MODIFICACION DEL PLAN DE CIERRE DE MINAS DE LA MINA PUCARRAJO</v>
          </cell>
          <cell r="J2752" t="str">
            <v>*020508&lt;br&gt;ANCASH-BOLOGNESI-HUALLANCA</v>
          </cell>
          <cell r="K2752" t="str">
            <v>*21&lt;br&gt;PAREDES PACHECO RUFO</v>
          </cell>
          <cell r="L2752" t="str">
            <v>APROBADO&lt;br/&gt;NOTIFICADO A LA EMPRESA</v>
          </cell>
          <cell r="P2752" t="str">
            <v>USD</v>
          </cell>
        </row>
        <row r="2753">
          <cell r="A2753">
            <v>2401254</v>
          </cell>
          <cell r="B2753">
            <v>6706</v>
          </cell>
          <cell r="C2753" t="str">
            <v>PC</v>
          </cell>
          <cell r="D2753">
            <v>41806</v>
          </cell>
          <cell r="E2753">
            <v>2014</v>
          </cell>
          <cell r="F2753">
            <v>6</v>
          </cell>
          <cell r="G2753" t="str">
            <v>GREAT PANTHER CORICANCHA S.A.</v>
          </cell>
          <cell r="H2753" t="str">
            <v>CORICANCHA AIRE</v>
          </cell>
          <cell r="I2753" t="str">
            <v>MOD. CRONOGRAMA DEL PC CIERRE PROGRESIVO MINA CORICANCHA</v>
          </cell>
          <cell r="J2753" t="str">
            <v>*150722&lt;br&gt;LIMA-HUAROCHIRI-SAN MATEO</v>
          </cell>
          <cell r="K2753" t="str">
            <v>*128&lt;br&gt;ESTELA SILVA MELANIO</v>
          </cell>
          <cell r="L2753" t="str">
            <v>APROBADO&lt;br/&gt;NOTIFICADO A LA EMPRESA</v>
          </cell>
          <cell r="P2753" t="str">
            <v>USD</v>
          </cell>
        </row>
        <row r="2754">
          <cell r="A2754">
            <v>2426119</v>
          </cell>
          <cell r="B2754">
            <v>6719</v>
          </cell>
          <cell r="C2754" t="str">
            <v>PC</v>
          </cell>
          <cell r="D2754">
            <v>41876</v>
          </cell>
          <cell r="E2754">
            <v>2014</v>
          </cell>
          <cell r="F2754">
            <v>8</v>
          </cell>
          <cell r="G2754" t="str">
            <v>GREAT PANTHER CORICANCHA S.A.</v>
          </cell>
          <cell r="H2754" t="str">
            <v>CORICANCHA AIRE</v>
          </cell>
          <cell r="I2754" t="str">
            <v>MODIFICACION DEL PLAN DE CIERRE DE LA MINA CORICANCHA</v>
          </cell>
          <cell r="J2754" t="str">
            <v>*150722&lt;br&gt;LIMA-HUAROCHIRI-SAN MATEO</v>
          </cell>
          <cell r="K2754" t="str">
            <v>*13&lt;br&gt;DOLORES CAMONES SANTIAGO</v>
          </cell>
          <cell r="L2754" t="str">
            <v>IMPROCEDENTE</v>
          </cell>
          <cell r="P2754" t="str">
            <v>USD</v>
          </cell>
        </row>
        <row r="2755">
          <cell r="A2755">
            <v>2518486</v>
          </cell>
          <cell r="B2755">
            <v>6766</v>
          </cell>
          <cell r="C2755" t="str">
            <v>PC</v>
          </cell>
          <cell r="D2755">
            <v>42199</v>
          </cell>
          <cell r="E2755">
            <v>2015</v>
          </cell>
          <cell r="F2755">
            <v>7</v>
          </cell>
          <cell r="G2755" t="str">
            <v>GREAT PANTHER CORICANCHA S.A.</v>
          </cell>
          <cell r="H2755" t="str">
            <v>PUCARRAJO</v>
          </cell>
          <cell r="I2755" t="str">
            <v>MODFICACION DEL PLAN DE CIERRE UNIDAD MINERA PUCARRAJO</v>
          </cell>
          <cell r="J2755" t="str">
            <v>*020508&lt;br&gt;ANCASH-BOLOGNESI-HUALLANCA</v>
          </cell>
          <cell r="K2755" t="str">
            <v>*24&lt;br&gt;PORTILLA CORNEJO MATEO</v>
          </cell>
          <cell r="L2755" t="str">
            <v>APROBADO</v>
          </cell>
          <cell r="P2755" t="str">
            <v>USD</v>
          </cell>
        </row>
        <row r="2756">
          <cell r="A2756">
            <v>2608412</v>
          </cell>
          <cell r="B2756">
            <v>6826</v>
          </cell>
          <cell r="C2756" t="str">
            <v>PC</v>
          </cell>
          <cell r="D2756">
            <v>42515</v>
          </cell>
          <cell r="E2756">
            <v>2016</v>
          </cell>
          <cell r="F2756">
            <v>5</v>
          </cell>
          <cell r="G2756" t="str">
            <v>GREAT PANTHER CORICANCHA S.A.</v>
          </cell>
          <cell r="H2756" t="str">
            <v>CORICANCHA AIRE</v>
          </cell>
          <cell r="I2756" t="str">
            <v>TERCERA MODIFICACION DEL PLAN DE CIERRE DE MINAS DE LA UNIDAD MINERA CORICANCHA</v>
          </cell>
          <cell r="J2756" t="str">
            <v>*150722&lt;br&gt;LIMA-HUAROCHIRI-SAN MATEO</v>
          </cell>
          <cell r="K2756" t="str">
            <v>*24&lt;br&gt;PORTILLA CORNEJO MATEO</v>
          </cell>
          <cell r="L2756" t="str">
            <v>EVALUACIÓN</v>
          </cell>
          <cell r="P2756" t="str">
            <v>USD</v>
          </cell>
        </row>
        <row r="2757">
          <cell r="A2757">
            <v>1044</v>
          </cell>
          <cell r="B2757">
            <v>4287</v>
          </cell>
          <cell r="C2757" t="str">
            <v>EIA</v>
          </cell>
          <cell r="D2757">
            <v>34886</v>
          </cell>
          <cell r="E2757">
            <v>1995</v>
          </cell>
          <cell r="F2757">
            <v>7</v>
          </cell>
          <cell r="G2757" t="str">
            <v>GRUPO MINERO COMERCIAL S.A.</v>
          </cell>
          <cell r="H2757" t="str">
            <v>GRUMINCO</v>
          </cell>
          <cell r="I2757" t="str">
            <v>HACIENDA DE BENEFICIO</v>
          </cell>
          <cell r="J2757" t="str">
            <v>*050614&lt;br&gt;AYACUCHO-LUCANAS-SAISA</v>
          </cell>
          <cell r="K2757" t="str">
            <v>*93&lt;br&gt;SERRANO COSME</v>
          </cell>
          <cell r="L2757" t="str">
            <v>APROBADO</v>
          </cell>
          <cell r="P2757" t="str">
            <v>USD</v>
          </cell>
        </row>
        <row r="2758">
          <cell r="A2758">
            <v>1528316</v>
          </cell>
          <cell r="B2758">
            <v>1251</v>
          </cell>
          <cell r="C2758" t="str">
            <v>DIA</v>
          </cell>
          <cell r="D2758">
            <v>38462</v>
          </cell>
          <cell r="E2758">
            <v>2005</v>
          </cell>
          <cell r="F2758">
            <v>4</v>
          </cell>
          <cell r="G2758" t="str">
            <v>GRUPO MINERO INTERNACIONAL S.A.C.</v>
          </cell>
          <cell r="H2758" t="str">
            <v>WINICOCHA</v>
          </cell>
          <cell r="I2758" t="str">
            <v>WINICOCHA</v>
          </cell>
          <cell r="J2758" t="str">
            <v>*080705&lt;br&gt;CUSCO-CHUMBIVILCAS-LIVITACA</v>
          </cell>
          <cell r="K2758" t="str">
            <v>*43&lt;br&gt;LEON ALDO</v>
          </cell>
          <cell r="L2758" t="str">
            <v>APROBADO</v>
          </cell>
          <cell r="P2758" t="str">
            <v>USD</v>
          </cell>
        </row>
        <row r="2759">
          <cell r="A2759">
            <v>89996</v>
          </cell>
          <cell r="B2759">
            <v>4324</v>
          </cell>
          <cell r="C2759" t="str">
            <v>EIA</v>
          </cell>
          <cell r="D2759">
            <v>35179</v>
          </cell>
          <cell r="E2759">
            <v>1996</v>
          </cell>
          <cell r="F2759">
            <v>4</v>
          </cell>
          <cell r="G2759" t="str">
            <v>GUACAMAYO DORADO S.A.</v>
          </cell>
          <cell r="H2759" t="str">
            <v>GUACAMAYO DORADO</v>
          </cell>
          <cell r="I2759" t="str">
            <v>PLANTA PORTATIL O MOVIL</v>
          </cell>
          <cell r="J2759" t="str">
            <v>*150731&lt;br&gt;LIMA-HUAROCHIRI-SANTO DOMINGO DE LOS OLLEROS</v>
          </cell>
          <cell r="K2759" t="str">
            <v>*29&lt;br&gt;ARCHIVO</v>
          </cell>
          <cell r="L2759" t="str">
            <v>APROBADO</v>
          </cell>
          <cell r="P2759" t="str">
            <v>USD</v>
          </cell>
        </row>
        <row r="2760">
          <cell r="A2760">
            <v>1342301</v>
          </cell>
          <cell r="B2760">
            <v>689</v>
          </cell>
          <cell r="C2760" t="str">
            <v>DIA</v>
          </cell>
          <cell r="D2760">
            <v>37208</v>
          </cell>
          <cell r="E2760">
            <v>2001</v>
          </cell>
          <cell r="F2760">
            <v>11</v>
          </cell>
          <cell r="G2760" t="str">
            <v>GUERRA OSORIO DONALDO ADONIAS</v>
          </cell>
          <cell r="I2760" t="str">
            <v>MINERA METGOD</v>
          </cell>
          <cell r="J2760" t="str">
            <v>*190201&lt;br&gt;PASCO-DANIEL ALCIDES CARRION-YANAHUANCA</v>
          </cell>
          <cell r="K2760" t="str">
            <v>*57&lt;br&gt;SUAREZ JUAN</v>
          </cell>
          <cell r="L2760" t="str">
            <v>APROBADO</v>
          </cell>
          <cell r="P2760" t="str">
            <v>USD</v>
          </cell>
        </row>
        <row r="2761">
          <cell r="A2761">
            <v>1077458</v>
          </cell>
          <cell r="B2761">
            <v>4336</v>
          </cell>
          <cell r="C2761" t="str">
            <v>EIA</v>
          </cell>
          <cell r="D2761">
            <v>35258</v>
          </cell>
          <cell r="E2761">
            <v>1996</v>
          </cell>
          <cell r="F2761">
            <v>7</v>
          </cell>
          <cell r="G2761" t="str">
            <v>GUEVARA OCSAS LILIANA ELIZABETH</v>
          </cell>
          <cell r="H2761" t="str">
            <v>TULA</v>
          </cell>
          <cell r="I2761" t="str">
            <v>PLANTA PORTATIL O MOVIL</v>
          </cell>
          <cell r="J2761" t="str">
            <v>*150103&lt;br&gt;LIMA-LIMA-ATE</v>
          </cell>
          <cell r="K2761" t="str">
            <v>*29&lt;br&gt;ARCHIVO</v>
          </cell>
          <cell r="L2761" t="str">
            <v>APROBADO</v>
          </cell>
          <cell r="P2761" t="str">
            <v>USD</v>
          </cell>
        </row>
        <row r="2762">
          <cell r="A2762">
            <v>1261984</v>
          </cell>
          <cell r="B2762">
            <v>4434</v>
          </cell>
          <cell r="C2762" t="str">
            <v>EIA</v>
          </cell>
          <cell r="D2762">
            <v>36490</v>
          </cell>
          <cell r="E2762">
            <v>1999</v>
          </cell>
          <cell r="F2762">
            <v>11</v>
          </cell>
          <cell r="G2762" t="str">
            <v>GUEVARA OCSAS WILFREDO MARIO</v>
          </cell>
          <cell r="H2762" t="str">
            <v>PAMPA AZUL</v>
          </cell>
          <cell r="I2762" t="str">
            <v>EXPLOTACION Y FUNCIONAMIENTO DE LA PLANTA PORTATIL</v>
          </cell>
          <cell r="J2762" t="str">
            <v>*150119&lt;br&gt;LIMA-LIMA-LURIN</v>
          </cell>
          <cell r="K2762" t="str">
            <v>*1&lt;br&gt;ACEVEDO FERNANDEZ ELIAS</v>
          </cell>
          <cell r="L2762" t="str">
            <v>APROBADO</v>
          </cell>
          <cell r="P2762" t="str">
            <v>USD</v>
          </cell>
        </row>
        <row r="2763">
          <cell r="A2763">
            <v>1338745</v>
          </cell>
          <cell r="B2763">
            <v>677</v>
          </cell>
          <cell r="C2763" t="str">
            <v>EIAsd</v>
          </cell>
          <cell r="D2763">
            <v>37176</v>
          </cell>
          <cell r="E2763">
            <v>2001</v>
          </cell>
          <cell r="F2763">
            <v>10</v>
          </cell>
          <cell r="G2763" t="str">
            <v>GUTIERREZ RISCO PEDRO HUGO</v>
          </cell>
          <cell r="H2763" t="str">
            <v>VEN A MI CORAZON</v>
          </cell>
          <cell r="I2763" t="str">
            <v>EXPLORACION</v>
          </cell>
          <cell r="J2763" t="str">
            <v>*150724&lt;br&gt;LIMA-HUAROCHIRI-SAN PEDRO DE CASTA</v>
          </cell>
          <cell r="K2763" t="str">
            <v>*1&lt;br&gt;ACEVEDO FERNANDEZ ELIAS</v>
          </cell>
          <cell r="L2763" t="str">
            <v>APROBADO</v>
          </cell>
          <cell r="P2763" t="str">
            <v>USD</v>
          </cell>
        </row>
        <row r="2764">
          <cell r="A2764">
            <v>1484645</v>
          </cell>
          <cell r="B2764">
            <v>1108</v>
          </cell>
          <cell r="C2764" t="str">
            <v>DIA</v>
          </cell>
          <cell r="D2764">
            <v>38212</v>
          </cell>
          <cell r="E2764">
            <v>2004</v>
          </cell>
          <cell r="F2764">
            <v>8</v>
          </cell>
          <cell r="G2764" t="str">
            <v>H &amp; L MINERA S.R.L.</v>
          </cell>
          <cell r="H2764" t="str">
            <v>NICOLE 2001</v>
          </cell>
          <cell r="I2764" t="str">
            <v>NICOLE 2001</v>
          </cell>
          <cell r="J2764" t="str">
            <v>*090507&lt;br&gt;HUANCAVELICA-CHURCAMPA-PAUCARBAMBA</v>
          </cell>
          <cell r="K2764" t="str">
            <v>*56&lt;br&gt;SOLARI HENRY</v>
          </cell>
          <cell r="L2764" t="str">
            <v>ABANDONO</v>
          </cell>
          <cell r="P2764" t="str">
            <v>USD</v>
          </cell>
        </row>
        <row r="2765">
          <cell r="A2765">
            <v>2113828</v>
          </cell>
          <cell r="B2765">
            <v>2522</v>
          </cell>
          <cell r="C2765" t="str">
            <v>DIA</v>
          </cell>
          <cell r="D2765">
            <v>40744</v>
          </cell>
          <cell r="E2765">
            <v>2011</v>
          </cell>
          <cell r="F2765">
            <v>7</v>
          </cell>
          <cell r="G2765" t="str">
            <v>HATUM MINAS S.A.C.</v>
          </cell>
          <cell r="H2765" t="str">
            <v>ICHUNA</v>
          </cell>
          <cell r="I2765" t="str">
            <v>PROYECTO DE EXPLORACIÓN MINERA ICHUÑA</v>
          </cell>
          <cell r="J2765" t="str">
            <v>*180204&lt;br&gt;MOQUEGUA-GENERAL SANCHEZ CERRO-ICHUÑA</v>
          </cell>
          <cell r="K2765" t="str">
            <v>*6&lt;br&gt;ATARAMA MORI DANNY,*8&lt;br&gt;BREÑA TORRES GRACIELA</v>
          </cell>
          <cell r="L2765" t="str">
            <v>APROBADO&lt;br/&gt;NOTIFICADO A LA EMPRESA</v>
          </cell>
          <cell r="O2765">
            <v>1000000</v>
          </cell>
          <cell r="P2765" t="str">
            <v>USD</v>
          </cell>
        </row>
        <row r="2766">
          <cell r="A2766">
            <v>2234395</v>
          </cell>
          <cell r="B2766">
            <v>3186</v>
          </cell>
          <cell r="C2766" t="str">
            <v>DIA</v>
          </cell>
          <cell r="D2766">
            <v>41187</v>
          </cell>
          <cell r="E2766">
            <v>2012</v>
          </cell>
          <cell r="F2766">
            <v>10</v>
          </cell>
          <cell r="G2766" t="str">
            <v>HBDK EPER MINING COMPANY S.A.C.</v>
          </cell>
          <cell r="H2766" t="str">
            <v>CERRO REDONDO I, CERRO II</v>
          </cell>
          <cell r="I2766" t="str">
            <v>PROYECTO DE EXPLORACION MINERA CERRO REDONDO</v>
          </cell>
          <cell r="J2766" t="str">
            <v>*040108&lt;br&gt;AREQUIPA-AREQUIPA-LA JOYA</v>
          </cell>
          <cell r="K2766" t="str">
            <v>*8&lt;br&gt;BREÑA TORRES GRACIELA,*179&lt;br&gt;ZEGARRA ANCAJIMA, ANA SOFIA,*147&lt;br&gt;PEREZ BALDEON KAREN</v>
          </cell>
          <cell r="L2766" t="str">
            <v>NO PRESENTADO&lt;br/&gt;NOTIFICADO A LA EMPRESA</v>
          </cell>
          <cell r="M2766" t="str">
            <v>ResDirec-0436-2014/MEM-DGAAM</v>
          </cell>
          <cell r="N2766" t="str">
            <v>21/08/2014</v>
          </cell>
          <cell r="O2766">
            <v>180000</v>
          </cell>
          <cell r="P2766" t="str">
            <v>USD</v>
          </cell>
        </row>
        <row r="2767">
          <cell r="A2767">
            <v>2279397</v>
          </cell>
          <cell r="B2767">
            <v>3269</v>
          </cell>
          <cell r="C2767" t="str">
            <v>DIA</v>
          </cell>
          <cell r="D2767">
            <v>41365</v>
          </cell>
          <cell r="E2767">
            <v>2013</v>
          </cell>
          <cell r="F2767">
            <v>4</v>
          </cell>
          <cell r="G2767" t="str">
            <v>HBDK EPER MINING COMPANY S.A.C.</v>
          </cell>
          <cell r="H2767" t="str">
            <v>CERRO REDONDO I, CERRO REDONDO II</v>
          </cell>
          <cell r="I2767" t="str">
            <v xml:space="preserve">CERRO REDONDO </v>
          </cell>
          <cell r="J2767" t="str">
            <v>*040108&lt;br&gt;AREQUIPA-AREQUIPA-LA JOYA</v>
          </cell>
          <cell r="K2767" t="str">
            <v>*8&lt;br&gt;BREÑA TORRES GRACIELA,*310&lt;br&gt;ROSALES GONZALES LUIS ALBERTO,*179&lt;br&gt;ZEGARRA ANCAJIMA, ANA SOFIA</v>
          </cell>
          <cell r="L2767" t="str">
            <v>APROBADO&lt;br/&gt;NOTIFICADO A LA EMPRESA</v>
          </cell>
          <cell r="O2767">
            <v>180000</v>
          </cell>
          <cell r="P2767" t="str">
            <v>USD</v>
          </cell>
        </row>
        <row r="2768">
          <cell r="A2768">
            <v>2330269</v>
          </cell>
          <cell r="B2768">
            <v>3932</v>
          </cell>
          <cell r="C2768" t="str">
            <v>DIA</v>
          </cell>
          <cell r="D2768">
            <v>41547</v>
          </cell>
          <cell r="E2768">
            <v>2013</v>
          </cell>
          <cell r="F2768">
            <v>9</v>
          </cell>
          <cell r="G2768" t="str">
            <v>HBDK EPER MINING COMPANY S.A.C.</v>
          </cell>
          <cell r="H2768" t="str">
            <v>BAYA</v>
          </cell>
          <cell r="I2768" t="str">
            <v>PROYECTO BAYA</v>
          </cell>
          <cell r="J2768" t="str">
            <v>*150508&lt;br&gt;LIMA-CAÑETE-LUNAHUANA</v>
          </cell>
          <cell r="K2768" t="str">
            <v>*8&lt;br&gt;BREÑA TORRES GRACIELA,*310&lt;br&gt;ROSALES GONZALES LUIS ALBERTO,*179&lt;br&gt;ZEGARRA ANCAJIMA, ANA SOFIA</v>
          </cell>
          <cell r="L2768" t="str">
            <v>DESISTIDO&lt;br/&gt;NOTIFICADO A LA EMPRESA</v>
          </cell>
          <cell r="M2768" t="str">
            <v>ResDirec-0375-2013/MEM-AAM</v>
          </cell>
          <cell r="N2768" t="str">
            <v>09/10/2013</v>
          </cell>
          <cell r="O2768">
            <v>1217300</v>
          </cell>
          <cell r="P2768" t="str">
            <v>USD</v>
          </cell>
        </row>
        <row r="2769">
          <cell r="A2769">
            <v>2349560</v>
          </cell>
          <cell r="B2769">
            <v>4074</v>
          </cell>
          <cell r="C2769" t="str">
            <v>DIA</v>
          </cell>
          <cell r="D2769">
            <v>41617</v>
          </cell>
          <cell r="E2769">
            <v>2013</v>
          </cell>
          <cell r="F2769">
            <v>12</v>
          </cell>
          <cell r="G2769" t="str">
            <v>HBDK EPER MINING COMPANY S.A.C.</v>
          </cell>
          <cell r="H2769" t="str">
            <v>RAYA</v>
          </cell>
          <cell r="I2769" t="str">
            <v>BAYA</v>
          </cell>
          <cell r="J2769" t="str">
            <v>*150508&lt;br&gt;LIMA-CAÑETE-LUNAHUANA</v>
          </cell>
          <cell r="K2769" t="str">
            <v>*8&lt;br&gt;BREÑA TORRES GRACIELA,*310&lt;br&gt;ROSALES GONZALES LUIS ALBERTO,*279&lt;br&gt;CRUZ LEDESMA, DEISY,*179&lt;br&gt;ZEGARRA ANCAJIMA, ANA SOFIA</v>
          </cell>
          <cell r="L2769" t="str">
            <v>APROBADO&lt;br/&gt;NOTIFICADO A LA EMPRESA</v>
          </cell>
          <cell r="O2769">
            <v>1014450</v>
          </cell>
          <cell r="P2769" t="str">
            <v>USD</v>
          </cell>
        </row>
        <row r="2770">
          <cell r="A2770">
            <v>2655074</v>
          </cell>
          <cell r="B2770">
            <v>6147</v>
          </cell>
          <cell r="C2770" t="str">
            <v>DIA</v>
          </cell>
          <cell r="D2770">
            <v>42682</v>
          </cell>
          <cell r="E2770">
            <v>2016</v>
          </cell>
          <cell r="F2770">
            <v>11</v>
          </cell>
          <cell r="G2770" t="str">
            <v>HBDK EPER MINING COMPANY S.A.C.</v>
          </cell>
          <cell r="H2770" t="str">
            <v>PUCAPUCA</v>
          </cell>
          <cell r="I2770" t="str">
            <v>PROYECTO DE EXPLORACION MINERA PUCAPUCA</v>
          </cell>
          <cell r="J2770" t="str">
            <v>*090613&lt;br&gt;HUANCAVELICA-HUAYTARA-SANTIAGO DE CHOCORVOS</v>
          </cell>
          <cell r="K2770" t="str">
            <v>*25&lt;br&gt;PRADO VELASQUEZ ALFONSO,*310&lt;br&gt;ROSALES GONZALES LUIS ALBERTO</v>
          </cell>
          <cell r="L2770" t="str">
            <v>DESISTIDO&lt;br/&gt;NOTIFICADO A LA EMPRESA</v>
          </cell>
          <cell r="M2770" t="str">
            <v>ResDirec-0334-2016/MEM-DGAAM</v>
          </cell>
          <cell r="N2770" t="str">
            <v>22/11/2016</v>
          </cell>
          <cell r="O2770">
            <v>1000000</v>
          </cell>
          <cell r="P2770" t="str">
            <v>USD</v>
          </cell>
        </row>
        <row r="2771">
          <cell r="A2771">
            <v>2668923</v>
          </cell>
          <cell r="B2771">
            <v>3886</v>
          </cell>
          <cell r="C2771" t="str">
            <v>DIA</v>
          </cell>
          <cell r="D2771">
            <v>42735</v>
          </cell>
          <cell r="E2771">
            <v>2016</v>
          </cell>
          <cell r="F2771">
            <v>12</v>
          </cell>
          <cell r="G2771" t="str">
            <v>HBDK EPER MINING COMPANY S.A.C.</v>
          </cell>
          <cell r="H2771" t="str">
            <v>PUCAPUCA</v>
          </cell>
          <cell r="I2771" t="str">
            <v>PROYECTO DE EXPLORACION PUCAPUCA</v>
          </cell>
          <cell r="J2771" t="str">
            <v>*090613&lt;br&gt;HUANCAVELICA-HUAYTARA-SANTIAGO DE CHOCORVOS</v>
          </cell>
          <cell r="K2771" t="str">
            <v>*25&lt;br&gt;PRADO VELASQUEZ ALFONSO,*310&lt;br&gt;ROSALES GONZALES LUIS ALBERTO,*164&lt;br&gt;TREJO PANTOJA CYNTHIA</v>
          </cell>
          <cell r="L2771" t="str">
            <v>APROBADO&lt;br/&gt;NOTIFICADO A LA EMPRESA</v>
          </cell>
          <cell r="O2771">
            <v>900000</v>
          </cell>
          <cell r="P2771" t="str">
            <v>USD</v>
          </cell>
        </row>
        <row r="2772">
          <cell r="A2772">
            <v>1264403</v>
          </cell>
          <cell r="B2772">
            <v>4464</v>
          </cell>
          <cell r="C2772" t="str">
            <v>EIA</v>
          </cell>
          <cell r="D2772">
            <v>36514</v>
          </cell>
          <cell r="E2772">
            <v>1999</v>
          </cell>
          <cell r="F2772">
            <v>12</v>
          </cell>
          <cell r="G2772" t="str">
            <v>HIDALGO SIFUENTES DELIA</v>
          </cell>
          <cell r="H2772" t="str">
            <v>CRISTOPHER</v>
          </cell>
          <cell r="I2772" t="str">
            <v>ACUMULACIÓN</v>
          </cell>
          <cell r="J2772" t="str">
            <v>*150106&lt;br&gt;LIMA-LIMA-CARABAYLLO</v>
          </cell>
          <cell r="K2772" t="str">
            <v>*50&lt;br&gt;RODAS EDDI</v>
          </cell>
          <cell r="L2772" t="str">
            <v>APROBADO</v>
          </cell>
          <cell r="P2772" t="str">
            <v>USD</v>
          </cell>
        </row>
        <row r="2773">
          <cell r="A2773">
            <v>1523367</v>
          </cell>
          <cell r="B2773">
            <v>1235</v>
          </cell>
          <cell r="C2773" t="str">
            <v>DIA</v>
          </cell>
          <cell r="D2773">
            <v>38434</v>
          </cell>
          <cell r="E2773">
            <v>2005</v>
          </cell>
          <cell r="F2773">
            <v>3</v>
          </cell>
          <cell r="G2773" t="str">
            <v>HIDALGO VARGAS MACHUCA RAUL ANTONIO</v>
          </cell>
          <cell r="H2773" t="str">
            <v>LITHOCAP 1</v>
          </cell>
          <cell r="I2773" t="str">
            <v>LITHOCAP 1</v>
          </cell>
          <cell r="J2773" t="str">
            <v>*050304&lt;br&gt;AYACUCHO-HUANCA SANCOS-SANTIAGO DE LUCANAMARCA</v>
          </cell>
          <cell r="K2773" t="str">
            <v>*62&lt;br&gt;VILLEGAS ANA</v>
          </cell>
          <cell r="L2773" t="str">
            <v>APROBADO</v>
          </cell>
          <cell r="P2773" t="str">
            <v>USD</v>
          </cell>
        </row>
        <row r="2774">
          <cell r="A2774">
            <v>2702924</v>
          </cell>
          <cell r="B2774">
            <v>7084</v>
          </cell>
          <cell r="C2774" t="str">
            <v>DIA</v>
          </cell>
          <cell r="D2774">
            <v>42863</v>
          </cell>
          <cell r="E2774">
            <v>2017</v>
          </cell>
          <cell r="F2774">
            <v>5</v>
          </cell>
          <cell r="G2774" t="str">
            <v>HPX PERU HOLDINGS S.A.C.</v>
          </cell>
          <cell r="H2774" t="str">
            <v>TINAJAS</v>
          </cell>
          <cell r="I2774" t="str">
            <v>TINAJAS</v>
          </cell>
          <cell r="J2774" t="str">
            <v>*040602&lt;br&gt;AREQUIPA-CONDESUYOS-ANDARAY</v>
          </cell>
          <cell r="K2774" t="str">
            <v>*310&lt;br&gt;ROSALES GONZALES LUIS ALBERTO,*509&lt;br&gt;CRUZ LEDESMA, DEISY ROSALIA</v>
          </cell>
          <cell r="L2774" t="str">
            <v>APROBADO&lt;br/&gt;NOTIFICADO A LA EMPRESA</v>
          </cell>
          <cell r="O2774">
            <v>1000000</v>
          </cell>
          <cell r="P2774" t="str">
            <v>USD</v>
          </cell>
        </row>
        <row r="2775">
          <cell r="A2775">
            <v>2561060</v>
          </cell>
          <cell r="B2775">
            <v>5950</v>
          </cell>
          <cell r="C2775" t="str">
            <v>DIA</v>
          </cell>
          <cell r="D2775">
            <v>42349</v>
          </cell>
          <cell r="E2775">
            <v>2015</v>
          </cell>
          <cell r="F2775">
            <v>12</v>
          </cell>
          <cell r="G2775" t="str">
            <v>HUANQUI GUERRA FREDY JOSE</v>
          </cell>
          <cell r="H2775" t="str">
            <v>PROYECTO DE EXPLORACIÓN TIERRA VERDE</v>
          </cell>
          <cell r="I2775" t="str">
            <v>TIERRA VERDE</v>
          </cell>
          <cell r="J2775" t="str">
            <v>*040312&lt;br&gt;AREQUIPA-CARAVELI-QUICACHA</v>
          </cell>
          <cell r="K2775" t="str">
            <v>*8&lt;br&gt;BREÑA TORRES GRACIELA,*341&lt;br&gt;INFANTE QUISPE, CESAR ANIBAL,*332&lt;br&gt;CANO VARGAS, SAMIR (APOYO),*310&lt;br&gt;ROSALES GONZALES LUIS ALBERTO</v>
          </cell>
          <cell r="L2775" t="str">
            <v>DESISTIDO&lt;br/&gt;NOTIFICADO A LA EMPRESA</v>
          </cell>
          <cell r="M2775" t="str">
            <v>ResDirec-0502-2015/MEM-DGAAM</v>
          </cell>
          <cell r="N2775" t="str">
            <v>29/12/2015</v>
          </cell>
          <cell r="O2775">
            <v>310355</v>
          </cell>
          <cell r="P2775" t="str">
            <v>USD</v>
          </cell>
        </row>
        <row r="2776">
          <cell r="A2776">
            <v>2573559</v>
          </cell>
          <cell r="B2776">
            <v>6014</v>
          </cell>
          <cell r="C2776" t="str">
            <v>DIA</v>
          </cell>
          <cell r="D2776">
            <v>42396</v>
          </cell>
          <cell r="E2776">
            <v>2016</v>
          </cell>
          <cell r="F2776">
            <v>1</v>
          </cell>
          <cell r="G2776" t="str">
            <v>HUANQUI GUERRA FREDY JOSE</v>
          </cell>
          <cell r="H2776" t="str">
            <v>PROYECTO DE EXPLORACIÓN TIERRA VERDE</v>
          </cell>
          <cell r="I2776" t="str">
            <v>PROYECTO DE EXPLORACIÓN TIERRA VERDE</v>
          </cell>
          <cell r="J2776" t="str">
            <v>*040312&lt;br&gt;AREQUIPA-CARAVELI-QUICACHA</v>
          </cell>
          <cell r="K2776" t="str">
            <v>*25&lt;br&gt;PRADO VELASQUEZ ALFONSO,*341&lt;br&gt;INFANTE QUISPE, CESAR ANIBAL,*332&lt;br&gt;CANO VARGAS, SAMIR (APOYO),*310&lt;br&gt;ROSALES GONZALES LUIS ALBERTO</v>
          </cell>
          <cell r="L2776" t="str">
            <v>APROBADO&lt;br/&gt;NOTIFICADO A LA EMPRESA</v>
          </cell>
          <cell r="O2776">
            <v>323800</v>
          </cell>
          <cell r="P2776" t="str">
            <v>USD</v>
          </cell>
        </row>
        <row r="2777">
          <cell r="A2777">
            <v>3032220</v>
          </cell>
          <cell r="B2777">
            <v>8424</v>
          </cell>
          <cell r="C2777" t="str">
            <v>DIA</v>
          </cell>
          <cell r="D2777">
            <v>43901</v>
          </cell>
          <cell r="E2777">
            <v>2020</v>
          </cell>
          <cell r="F2777">
            <v>3</v>
          </cell>
          <cell r="G2777" t="str">
            <v>HUARMY COLOSAL S.A.C.</v>
          </cell>
          <cell r="H2777" t="str">
            <v xml:space="preserve">UNIDAD MINERA COLOSO </v>
          </cell>
          <cell r="I2777" t="str">
            <v>EXPLORACIÓN MINERA COLOSO</v>
          </cell>
          <cell r="J2777" t="str">
            <v>*021101&lt;br&gt;ANCASH-HUARMEY-HUARMEY</v>
          </cell>
          <cell r="K2777" t="str">
            <v>*617&lt;br&gt;QUISPE CLEMENTE, KARLA BRIGHITT,*684&lt;br&gt;MARTEL GORA MIGUEL LUIS,*675&lt;br&gt;ESCATE AMPUERO CINTHYA LETICIA,*670&lt;br&gt;QUISPE HUAMAN JORGE LUIS,*669&lt;br&gt;PARAVECINO SANTIAGO MARILU,*643&lt;br&gt;NISSE MEI-LIN GARCIA LAY,*618&lt;br&gt;BERROSPI GALINDO ROSA CATHERINE</v>
          </cell>
          <cell r="L2777" t="str">
            <v>APROBADO&lt;br/&gt;NOTIFICADO A LA EMPRESA</v>
          </cell>
          <cell r="O2777">
            <v>12450000</v>
          </cell>
          <cell r="P2777" t="str">
            <v>USD</v>
          </cell>
        </row>
        <row r="2778">
          <cell r="A2778">
            <v>1566096</v>
          </cell>
          <cell r="B2778">
            <v>1343</v>
          </cell>
          <cell r="C2778" t="str">
            <v>EIAsd</v>
          </cell>
          <cell r="D2778">
            <v>38639</v>
          </cell>
          <cell r="E2778">
            <v>2005</v>
          </cell>
          <cell r="F2778">
            <v>10</v>
          </cell>
          <cell r="G2778" t="str">
            <v>HUDBAY PERU S.A.C.</v>
          </cell>
          <cell r="H2778" t="str">
            <v>CONSTANCIA</v>
          </cell>
          <cell r="I2778" t="str">
            <v>EXPLORACION</v>
          </cell>
          <cell r="J2778" t="str">
            <v>*080708&lt;br&gt;CUSCO-CHUMBIVILCAS-VELILLE</v>
          </cell>
          <cell r="K2778" t="str">
            <v>*1&lt;br&gt;ACEVEDO FERNANDEZ ELIAS</v>
          </cell>
          <cell r="L2778" t="str">
            <v>APROBADO</v>
          </cell>
          <cell r="P2778" t="str">
            <v>USD</v>
          </cell>
        </row>
        <row r="2779">
          <cell r="A2779">
            <v>1684747</v>
          </cell>
          <cell r="B2779">
            <v>1632</v>
          </cell>
          <cell r="C2779" t="str">
            <v>EIAsd</v>
          </cell>
          <cell r="D2779">
            <v>39195</v>
          </cell>
          <cell r="E2779">
            <v>2007</v>
          </cell>
          <cell r="F2779">
            <v>4</v>
          </cell>
          <cell r="G2779" t="str">
            <v>HUDBAY PERU S.A.C.</v>
          </cell>
          <cell r="H2779" t="str">
            <v>CONSTANCIA</v>
          </cell>
          <cell r="I2779" t="str">
            <v>MODIFICACION</v>
          </cell>
          <cell r="J2779" t="str">
            <v>*080708&lt;br&gt;CUSCO-CHUMBIVILCAS-VELILLE</v>
          </cell>
          <cell r="K2779" t="str">
            <v>*1&lt;br&gt;ACEVEDO FERNANDEZ ELIAS</v>
          </cell>
          <cell r="L2779" t="str">
            <v>APROBADO</v>
          </cell>
          <cell r="P2779" t="str">
            <v>USD</v>
          </cell>
        </row>
        <row r="2780">
          <cell r="A2780">
            <v>1694470</v>
          </cell>
          <cell r="B2780">
            <v>1648</v>
          </cell>
          <cell r="C2780" t="str">
            <v>EIAsd</v>
          </cell>
          <cell r="D2780">
            <v>39239</v>
          </cell>
          <cell r="E2780">
            <v>2007</v>
          </cell>
          <cell r="F2780">
            <v>6</v>
          </cell>
          <cell r="G2780" t="str">
            <v>HUDBAY PERU S.A.C.</v>
          </cell>
          <cell r="H2780" t="str">
            <v>CONSTANCIA</v>
          </cell>
          <cell r="I2780" t="str">
            <v>MODIFICACION CRONOGRAMA</v>
          </cell>
          <cell r="J2780" t="str">
            <v>*080703&lt;br&gt;CUSCO-CHUMBIVILCAS-CHAMACA</v>
          </cell>
          <cell r="K2780" t="str">
            <v>*1&lt;br&gt;ACEVEDO FERNANDEZ ELIAS</v>
          </cell>
          <cell r="L2780" t="str">
            <v>APROBADO&lt;br/&gt;NOTIFICADO A LA EMPRESA</v>
          </cell>
          <cell r="P2780" t="str">
            <v>USD</v>
          </cell>
        </row>
        <row r="2781">
          <cell r="A2781">
            <v>1865021</v>
          </cell>
          <cell r="B2781">
            <v>2007</v>
          </cell>
          <cell r="C2781" t="str">
            <v>DIA</v>
          </cell>
          <cell r="D2781">
            <v>39876</v>
          </cell>
          <cell r="E2781">
            <v>2009</v>
          </cell>
          <cell r="F2781">
            <v>3</v>
          </cell>
          <cell r="G2781" t="str">
            <v>HUDBAY PERU S.A.C.</v>
          </cell>
          <cell r="H2781" t="str">
            <v>CONSTANCIA</v>
          </cell>
          <cell r="I2781" t="str">
            <v>CONSTANCIA</v>
          </cell>
          <cell r="J2781" t="str">
            <v>*080703&lt;br&gt;CUSCO-CHUMBIVILCAS-CHAMACA</v>
          </cell>
          <cell r="K2781" t="str">
            <v>*48&lt;br&gt;QUENALLATA ANA</v>
          </cell>
          <cell r="L2781" t="str">
            <v>IMPROCEDENTE&lt;br/&gt;NOTIFICADO A LA EMPRESA</v>
          </cell>
          <cell r="P2781" t="str">
            <v>USD</v>
          </cell>
        </row>
        <row r="2782">
          <cell r="A2782">
            <v>2728414</v>
          </cell>
          <cell r="B2782">
            <v>7246</v>
          </cell>
          <cell r="C2782" t="str">
            <v>DIA</v>
          </cell>
          <cell r="D2782">
            <v>42947</v>
          </cell>
          <cell r="E2782">
            <v>2017</v>
          </cell>
          <cell r="F2782">
            <v>7</v>
          </cell>
          <cell r="G2782" t="str">
            <v>HUDBAY PERU S.A.C.</v>
          </cell>
          <cell r="H2782" t="str">
            <v>LUCMO</v>
          </cell>
          <cell r="I2782" t="str">
            <v>LUCMO</v>
          </cell>
          <cell r="J2782" t="str">
            <v>*110205&lt;br&gt;ICA-CHINCHA-EL CARMEN</v>
          </cell>
          <cell r="K2782" t="str">
            <v>*25&lt;br&gt;PRADO VELASQUEZ ALFONSO,*518&lt;br&gt;CHUQUIMANTARI ARTEAGA RUDDY ANDRE (APOYO),*509&lt;br&gt;CRUZ LEDESMA, DEISY ROSALIA,*310&lt;br&gt;ROSALES GONZALES LUIS ALBERTO</v>
          </cell>
          <cell r="L2782" t="str">
            <v>APROBADO&lt;br/&gt;NOTIFICADO A LA EMPRESA</v>
          </cell>
          <cell r="O2782">
            <v>1300000</v>
          </cell>
          <cell r="P2782" t="str">
            <v>USD</v>
          </cell>
        </row>
        <row r="2783">
          <cell r="A2783">
            <v>2790376</v>
          </cell>
          <cell r="B2783">
            <v>7499</v>
          </cell>
          <cell r="C2783" t="str">
            <v>DIA</v>
          </cell>
          <cell r="D2783">
            <v>43157</v>
          </cell>
          <cell r="E2783">
            <v>2018</v>
          </cell>
          <cell r="F2783">
            <v>2</v>
          </cell>
          <cell r="G2783" t="str">
            <v>HUDBAY PERU S.A.C.</v>
          </cell>
          <cell r="H2783" t="str">
            <v>TINGO</v>
          </cell>
          <cell r="I2783" t="str">
            <v>DIA - PROYECTO DE EXPLORACIÓN MINERA TINGO</v>
          </cell>
          <cell r="J2783" t="str">
            <v>*090613&lt;br&gt;HUANCAVELICA-HUAYTARA-SANTIAGO DE CHOCORVOS</v>
          </cell>
          <cell r="K2783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783" t="str">
            <v>APROBADO&lt;br/&gt;NOTIFICADO A LA EMPRESA</v>
          </cell>
          <cell r="O2783">
            <v>1300000</v>
          </cell>
          <cell r="P2783" t="str">
            <v>USD</v>
          </cell>
        </row>
        <row r="2784">
          <cell r="A2784">
            <v>2950859</v>
          </cell>
          <cell r="B2784">
            <v>8075</v>
          </cell>
          <cell r="C2784" t="str">
            <v>DIA</v>
          </cell>
          <cell r="D2784">
            <v>43647</v>
          </cell>
          <cell r="E2784">
            <v>2019</v>
          </cell>
          <cell r="F2784">
            <v>7</v>
          </cell>
          <cell r="G2784" t="str">
            <v>HUDBAY PERU S.A.C.</v>
          </cell>
          <cell r="H2784" t="str">
            <v>PROYECTO DE EXPLORACION MINERA QUEHUINCHA NORTE</v>
          </cell>
          <cell r="I2784" t="str">
            <v>DECLARACIÓN DE IMPACTO AMBIENTAL PROYECTO DE EXPLORACIÓN MINERA QUEHUINCHA NORTE</v>
          </cell>
          <cell r="J2784" t="str">
            <v>*080705&lt;br&gt;CUSCO-CHUMBIVILCAS-LIVITACA</v>
          </cell>
          <cell r="K2784" t="str">
            <v>*1&lt;br&gt;ACEVEDO FERNANDEZ ELIAS,*677&lt;br&gt;SERVAN VARGAS MARIO,*675&lt;br&gt;ESCATE AMPUERO CINTHYA LETICIA,*673&lt;br&gt;LIBERATO SOLANO JEAN CUTTER,*669&lt;br&gt;PARAVECINO SANTIAGO MARILU,*610&lt;br&gt;FARFAN REYES MIRIAM ELIZABETH,*495&lt;br&gt;CHAMORRO BELLIDO CARMEN ROSA,*311&lt;br&gt;ROJAS VALLADARES, TANIA LUPE,*220&lt;br&gt;VILLACORTA OLAZA MARCO ANTONIO,*25&lt;br&gt;PRADO VELASQUEZ ALFONSO</v>
          </cell>
          <cell r="L2784" t="str">
            <v>APROBADO&lt;br/&gt;NOTIFICADO A LA EMPRESA</v>
          </cell>
          <cell r="M2784" t="str">
            <v>ResDirec-0230-2019/MINEM-DGAAM</v>
          </cell>
          <cell r="N2784" t="str">
            <v>24/12/2019</v>
          </cell>
          <cell r="O2784">
            <v>3000000</v>
          </cell>
          <cell r="P2784" t="str">
            <v>USD</v>
          </cell>
        </row>
        <row r="2785">
          <cell r="A2785">
            <v>3051563</v>
          </cell>
          <cell r="B2785">
            <v>8427</v>
          </cell>
          <cell r="C2785" t="str">
            <v>DIA</v>
          </cell>
          <cell r="D2785">
            <v>44025</v>
          </cell>
          <cell r="E2785">
            <v>2020</v>
          </cell>
          <cell r="F2785">
            <v>7</v>
          </cell>
          <cell r="G2785" t="str">
            <v>HUDBAY PERU S.A.C.</v>
          </cell>
          <cell r="H2785" t="str">
            <v>LLAGUEN</v>
          </cell>
          <cell r="I2785" t="str">
            <v>LLAGUÉN</v>
          </cell>
          <cell r="J2785" t="str">
            <v>*130613&lt;br&gt;LA LIBERTAD-OTUZCO-SINSICAP</v>
          </cell>
          <cell r="K2785" t="str">
            <v>*25&lt;br&gt;PRADO VELASQUEZ ALFONSO,*684&lt;br&gt;MARTEL GORA MIGUEL LUIS,*670&lt;br&gt;QUISPE HUAMAN JORGE LUIS,*643&lt;br&gt;NISSE MEI-LIN GARCIA LAY,*618&lt;br&gt;BERROSPI GALINDO ROSA CATHERINE,*617&lt;br&gt;QUISPE CLEMENTE, KARLA BRIGHITT</v>
          </cell>
          <cell r="L2785" t="str">
            <v>APROBADO&lt;br/&gt;NOTIFICADO A LA EMPRESA</v>
          </cell>
          <cell r="M2785" t="str">
            <v>ResDirec-0166-2020/MINEM-DGAAM</v>
          </cell>
          <cell r="N2785" t="str">
            <v>02/12/2020</v>
          </cell>
          <cell r="O2785">
            <v>3000000</v>
          </cell>
          <cell r="P2785" t="str">
            <v>USD</v>
          </cell>
        </row>
        <row r="2786">
          <cell r="A2786">
            <v>1806111</v>
          </cell>
          <cell r="B2786">
            <v>1929</v>
          </cell>
          <cell r="C2786" t="str">
            <v>EIAsd</v>
          </cell>
          <cell r="D2786">
            <v>39651</v>
          </cell>
          <cell r="E2786">
            <v>2008</v>
          </cell>
          <cell r="F2786">
            <v>7</v>
          </cell>
          <cell r="G2786" t="str">
            <v>HUDBAY PERU S.A.C.</v>
          </cell>
          <cell r="H2786" t="str">
            <v>CONSTANCIA</v>
          </cell>
          <cell r="I2786" t="str">
            <v>MODIFICACION EXPLORACION CONSTANCIA</v>
          </cell>
          <cell r="J2786" t="str">
            <v>*080708&lt;br&gt;CUSCO-CHUMBIVILCAS-VELILLE</v>
          </cell>
          <cell r="K2786" t="str">
            <v>*1&lt;br&gt;ACEVEDO FERNANDEZ ELIAS</v>
          </cell>
          <cell r="L2786" t="str">
            <v>APROBADO&lt;br/&gt;NOTIFICADO A LA EMPRESA</v>
          </cell>
          <cell r="P2786" t="str">
            <v>USD</v>
          </cell>
        </row>
        <row r="2787">
          <cell r="A2787">
            <v>1939366</v>
          </cell>
          <cell r="B2787">
            <v>2101</v>
          </cell>
          <cell r="C2787" t="str">
            <v>EIAsd</v>
          </cell>
          <cell r="D2787">
            <v>40129</v>
          </cell>
          <cell r="E2787">
            <v>2009</v>
          </cell>
          <cell r="F2787">
            <v>11</v>
          </cell>
          <cell r="G2787" t="str">
            <v>HUDBAY PERU S.A.C.</v>
          </cell>
          <cell r="H2787" t="str">
            <v>CONSTANCIA</v>
          </cell>
          <cell r="I2787" t="str">
            <v>SEGUNDA MODIFICACION DEL EIASDE</v>
          </cell>
          <cell r="J2787" t="str">
            <v>*080703&lt;br&gt;CUSCO-CHUMBIVILCAS-CHAMACA</v>
          </cell>
          <cell r="K2787" t="str">
            <v>*10&lt;br&gt;CARRANZA VALDIVIESO JOSE</v>
          </cell>
          <cell r="L2787" t="str">
            <v>APROBADO&lt;br/&gt;NOTIFICADO A LA EMPRESA</v>
          </cell>
          <cell r="P2787" t="str">
            <v>USD</v>
          </cell>
        </row>
        <row r="2788">
          <cell r="A2788">
            <v>2051310</v>
          </cell>
          <cell r="B2788">
            <v>2329</v>
          </cell>
          <cell r="C2788" t="str">
            <v>EIAsd</v>
          </cell>
          <cell r="D2788">
            <v>40527</v>
          </cell>
          <cell r="E2788">
            <v>2010</v>
          </cell>
          <cell r="F2788">
            <v>12</v>
          </cell>
          <cell r="G2788" t="str">
            <v>HUDBAY PERU S.A.C.</v>
          </cell>
          <cell r="H2788" t="str">
            <v>CONSTANCIA</v>
          </cell>
          <cell r="I2788" t="str">
            <v>CONSTANCIA TERCERA MODIFICACION</v>
          </cell>
          <cell r="J2788" t="str">
            <v>*080708&lt;br&gt;CUSCO-CHUMBIVILCAS-VELILLE</v>
          </cell>
          <cell r="K2788" t="str">
            <v>*10&lt;br&gt;CARRANZA VALDIVIESO JOSE</v>
          </cell>
          <cell r="L2788" t="str">
            <v>APROBADO&lt;br/&gt;NOTIFICADO A LA EMPRESA</v>
          </cell>
          <cell r="P2788" t="str">
            <v>USD</v>
          </cell>
        </row>
        <row r="2789">
          <cell r="A2789">
            <v>2185895</v>
          </cell>
          <cell r="B2789">
            <v>2868</v>
          </cell>
          <cell r="C2789" t="str">
            <v>EIAsd</v>
          </cell>
          <cell r="D2789">
            <v>41026</v>
          </cell>
          <cell r="E2789">
            <v>2012</v>
          </cell>
          <cell r="F2789">
            <v>4</v>
          </cell>
          <cell r="G2789" t="str">
            <v>HUDBAY PERU S.A.C.</v>
          </cell>
          <cell r="H2789" t="str">
            <v>CONSTANCIA</v>
          </cell>
          <cell r="I2789" t="str">
            <v>CUARTA MODIFICACIÓN DEL EIASD DEL PROYECTO DE EXPLORACIÓN CONSTANCIA</v>
          </cell>
          <cell r="J2789" t="str">
            <v>*080708&lt;br&gt;CUSCO-CHUMBIVILCAS-VELILLE</v>
          </cell>
          <cell r="K2789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ALBERTO,*170&lt;br&gt;TORRES LOPEZ SHEYLA,*167&lt;br&gt;SOTOMAYOR TACA SAUL,*10&lt;br&gt;CARRANZA VALDIVIESO JOSE</v>
          </cell>
          <cell r="L2789" t="str">
            <v>APROBADO&lt;br/&gt;NOTIFICADO A LA EMPRESA</v>
          </cell>
          <cell r="M2789" t="str">
            <v>ResDirec-0388-2012/MEM-AAM</v>
          </cell>
          <cell r="N2789" t="str">
            <v>23/11/2012</v>
          </cell>
          <cell r="O2789">
            <v>7000000</v>
          </cell>
          <cell r="P2789" t="str">
            <v>USD</v>
          </cell>
        </row>
        <row r="2790">
          <cell r="A2790">
            <v>1976277</v>
          </cell>
          <cell r="B2790">
            <v>5000</v>
          </cell>
          <cell r="C2790" t="str">
            <v>EIA</v>
          </cell>
          <cell r="D2790">
            <v>40263</v>
          </cell>
          <cell r="E2790">
            <v>2010</v>
          </cell>
          <cell r="F2790">
            <v>3</v>
          </cell>
          <cell r="G2790" t="str">
            <v>HUDBAY PERU S.A.C.</v>
          </cell>
          <cell r="H2790" t="str">
            <v>CONSTANCIA</v>
          </cell>
          <cell r="I2790" t="str">
            <v>EIA CONSTANCIA</v>
          </cell>
          <cell r="J2790" t="str">
            <v>*080703&lt;br&gt;CUSCO-CHUMBIVILCAS-CHAMACA</v>
          </cell>
          <cell r="K2790" t="str">
            <v>*10&lt;br&gt;CARRANZA VALDIVIESO JOSE</v>
          </cell>
          <cell r="L2790" t="str">
            <v>APROBADO&lt;br/&gt;NOTIFICADO A LA EMPRESA</v>
          </cell>
          <cell r="P2790" t="str">
            <v>USD</v>
          </cell>
        </row>
        <row r="2791">
          <cell r="A2791">
            <v>2241158</v>
          </cell>
          <cell r="B2791">
            <v>5242</v>
          </cell>
          <cell r="C2791" t="str">
            <v>EIA</v>
          </cell>
          <cell r="D2791">
            <v>41213</v>
          </cell>
          <cell r="E2791">
            <v>2012</v>
          </cell>
          <cell r="F2791">
            <v>10</v>
          </cell>
          <cell r="G2791" t="str">
            <v>HUDBAY PERU S.A.C.</v>
          </cell>
          <cell r="H2791" t="str">
            <v>CONSTANCIA</v>
          </cell>
          <cell r="I2791" t="str">
            <v xml:space="preserve">MODIFICACION DE EIA CONSTANCIA </v>
          </cell>
          <cell r="J2791" t="str">
            <v>*080703&lt;br&gt;CUSCO-CHUMBIVILCAS-CHAMACA</v>
          </cell>
          <cell r="K2791" t="str">
            <v>*10&lt;br&gt;CARRANZA VALDIVIESO JOSE</v>
          </cell>
          <cell r="L2791" t="str">
            <v>APROBADO&lt;br/&gt;NOTIFICADO A LA EMPRESA</v>
          </cell>
          <cell r="P2791" t="str">
            <v>USD</v>
          </cell>
        </row>
        <row r="2792">
          <cell r="A2792">
            <v>2625253</v>
          </cell>
          <cell r="B2792">
            <v>5242</v>
          </cell>
          <cell r="C2792" t="str">
            <v>ITS</v>
          </cell>
          <cell r="D2792">
            <v>42571</v>
          </cell>
          <cell r="E2792">
            <v>2016</v>
          </cell>
          <cell r="F2792">
            <v>7</v>
          </cell>
          <cell r="G2792" t="str">
            <v>HUDBAY PERU S.A.C.</v>
          </cell>
          <cell r="H2792" t="str">
            <v>CONSTANCIA</v>
          </cell>
          <cell r="I2792" t="str">
            <v xml:space="preserve">MODIFICACION DE EIA CONSTANCIA </v>
          </cell>
          <cell r="J2792" t="str">
            <v>*080708&lt;br&gt;CUSCO-CHUMBIVILCAS-VELILLE,*080703&lt;br&gt;CUSCO-CHUMBIVILCAS-CHAMACA</v>
          </cell>
          <cell r="K2792" t="str">
            <v>*25&lt;br&gt;PRADO VELASQUEZ ALFONSO</v>
          </cell>
          <cell r="L2792" t="str">
            <v>DESISTIDO&lt;br/&gt;NOTIFICADO A LA EMPRESA</v>
          </cell>
          <cell r="O2792">
            <v>4900000</v>
          </cell>
        </row>
        <row r="2793">
          <cell r="A2793">
            <v>2353080</v>
          </cell>
          <cell r="B2793">
            <v>5292</v>
          </cell>
          <cell r="C2793" t="str">
            <v>EIA</v>
          </cell>
          <cell r="D2793">
            <v>41628</v>
          </cell>
          <cell r="E2793">
            <v>2013</v>
          </cell>
          <cell r="F2793">
            <v>12</v>
          </cell>
          <cell r="G2793" t="str">
            <v>HUDBAY PERU S.A.C.</v>
          </cell>
          <cell r="H2793" t="str">
            <v>CONSTANCIA</v>
          </cell>
          <cell r="I2793" t="str">
            <v>MODIFICACION DEL EIA PROYECTO CONSTANCIA</v>
          </cell>
          <cell r="J2793" t="str">
            <v>*080703&lt;br&gt;CUSCO-CHUMBIVILCAS-CHAMACA</v>
          </cell>
          <cell r="K2793" t="str">
            <v>*10&lt;br&gt;CARRANZA VALDIVIESO JOSE</v>
          </cell>
          <cell r="L2793" t="str">
            <v>APROBADO&lt;br/&gt;NOTIFICADO A LA EMPRESA</v>
          </cell>
          <cell r="M2793" t="str">
            <v>ResDirec-0168-2015/MEM-DGAAM</v>
          </cell>
          <cell r="N2793" t="str">
            <v>16/04/2015</v>
          </cell>
          <cell r="P2793" t="str">
            <v>USD</v>
          </cell>
        </row>
        <row r="2794">
          <cell r="A2794">
            <v>2527247</v>
          </cell>
          <cell r="B2794">
            <v>5292</v>
          </cell>
          <cell r="C2794" t="str">
            <v>ITS</v>
          </cell>
          <cell r="D2794">
            <v>42230</v>
          </cell>
          <cell r="E2794">
            <v>2015</v>
          </cell>
          <cell r="F2794">
            <v>8</v>
          </cell>
          <cell r="G2794" t="str">
            <v>HUDBAY PERU S.A.C.</v>
          </cell>
          <cell r="H2794" t="str">
            <v>CONSTANCIA</v>
          </cell>
          <cell r="I2794" t="str">
            <v>MODIFICACION DEL EIA PROYECTO CONSTANCIA</v>
          </cell>
          <cell r="J2794" t="str">
            <v>*080708&lt;br&gt;CUSCO-CHUMBIVILCAS-VELILLE,*080703&lt;br&gt;CUSCO-CHUMBIVILCAS-CHAMACA</v>
          </cell>
          <cell r="K2794" t="str">
            <v>*25&lt;br&gt;PRADO VELASQUEZ ALFONSO,*345&lt;br&gt;YUCRA ZELA, SONIA LISSET,*340&lt;br&gt;REYES UBILLUS ISMAEL,*331&lt;br&gt;SOSA RUIZ, EYMI DEL PILAR,*312&lt;br&gt;PINEDO REA PAOLA VANESSA,*181&lt;br&gt;LEON HUAMAN BETTY,*164&lt;br&gt;TREJO PANTOJA CYNTHIA</v>
          </cell>
          <cell r="L2794" t="str">
            <v>CONFORME&lt;br/&gt;NOTIFICADO A LA EMPRESA</v>
          </cell>
          <cell r="M2794" t="str">
            <v>ResDirec-0168-2015/MEM-DGAAM</v>
          </cell>
          <cell r="N2794" t="str">
            <v>16/04/2015</v>
          </cell>
          <cell r="O2794">
            <v>2500000</v>
          </cell>
        </row>
        <row r="2795">
          <cell r="A2795" t="str">
            <v>01861-2016</v>
          </cell>
          <cell r="B2795">
            <v>6301</v>
          </cell>
          <cell r="C2795" t="str">
            <v>ITS</v>
          </cell>
          <cell r="D2795">
            <v>42552</v>
          </cell>
          <cell r="E2795">
            <v>2016</v>
          </cell>
          <cell r="F2795">
            <v>7</v>
          </cell>
          <cell r="G2795" t="str">
            <v>HUDBAY PERU S.A.C.</v>
          </cell>
          <cell r="H2795" t="str">
            <v>CONSTANCIA</v>
          </cell>
          <cell r="I2795" t="str">
            <v>MODIFICACION DEL EIA CONSTANCIA</v>
          </cell>
          <cell r="J2795" t="str">
            <v>*080708&lt;br&gt;CUSCO-CHUMBIVILCAS-VELILLE,*080703&lt;br&gt;CUSCO-CHUMBIVILCAS-CHAMACA</v>
          </cell>
          <cell r="K2795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2795" t="str">
            <v>CONFORME&lt;br/&gt;NOTIFICADO A LA EMPRESA</v>
          </cell>
          <cell r="O2795">
            <v>4900000</v>
          </cell>
        </row>
        <row r="2796">
          <cell r="A2796">
            <v>2146025</v>
          </cell>
          <cell r="B2796">
            <v>6515</v>
          </cell>
          <cell r="C2796" t="str">
            <v>PC</v>
          </cell>
          <cell r="D2796">
            <v>40871</v>
          </cell>
          <cell r="E2796">
            <v>2011</v>
          </cell>
          <cell r="F2796">
            <v>11</v>
          </cell>
          <cell r="G2796" t="str">
            <v>HUDBAY PERU S.A.C.</v>
          </cell>
          <cell r="H2796" t="str">
            <v>CONSTANCIA</v>
          </cell>
          <cell r="I2796" t="str">
            <v>PLAN DE CIERRE  PROYECTO MINERO CONSTANCIA</v>
          </cell>
          <cell r="J2796" t="str">
            <v>*080705&lt;br&gt;CUSCO-CHUMBIVILCAS-LIVITACA</v>
          </cell>
          <cell r="K2796" t="str">
            <v>*128&lt;br&gt;ESTELA SILVA MELANIO</v>
          </cell>
          <cell r="L2796" t="str">
            <v>APROBADO&lt;br/&gt;NOTIFICADO A LA EMPRESA</v>
          </cell>
          <cell r="M2796" t="str">
            <v>ResDirec-0111-2017/MEM-DGAAM</v>
          </cell>
          <cell r="N2796" t="str">
            <v>11/04/2017</v>
          </cell>
          <cell r="P2796" t="str">
            <v>USD</v>
          </cell>
        </row>
        <row r="2797">
          <cell r="A2797">
            <v>2492233</v>
          </cell>
          <cell r="B2797">
            <v>6752</v>
          </cell>
          <cell r="C2797" t="str">
            <v>PC</v>
          </cell>
          <cell r="D2797">
            <v>42118</v>
          </cell>
          <cell r="E2797">
            <v>2015</v>
          </cell>
          <cell r="F2797">
            <v>4</v>
          </cell>
          <cell r="G2797" t="str">
            <v>HUDBAY PERU S.A.C.</v>
          </cell>
          <cell r="H2797" t="str">
            <v>CONSTANCIA</v>
          </cell>
          <cell r="I2797" t="str">
            <v>MODIFICACION DE PLAN DE CIERRE DE MINAS DE LA U.M. CONSTANCIA</v>
          </cell>
          <cell r="J2797" t="str">
            <v>*080708&lt;br&gt;CUSCO-CHUMBIVILCAS-VELILLE</v>
          </cell>
          <cell r="K2797" t="str">
            <v>*24&lt;br&gt;PORTILLA CORNEJO MATEO</v>
          </cell>
          <cell r="L2797" t="str">
            <v>APROBADO</v>
          </cell>
          <cell r="P2797" t="str">
            <v>USD</v>
          </cell>
        </row>
        <row r="2798">
          <cell r="A2798" t="str">
            <v>03396-2016</v>
          </cell>
          <cell r="B2798">
            <v>6875</v>
          </cell>
          <cell r="C2798" t="str">
            <v>EIA-d</v>
          </cell>
          <cell r="D2798">
            <v>42670</v>
          </cell>
          <cell r="E2798">
            <v>2016</v>
          </cell>
          <cell r="F2798">
            <v>10</v>
          </cell>
          <cell r="G2798" t="str">
            <v>HUDBAY PERU S.A.C.</v>
          </cell>
          <cell r="H2798" t="str">
            <v>CONSTANCIA</v>
          </cell>
          <cell r="I2798" t="str">
            <v>TERCERA MODIFICACION EIA PROYECTO CONSTANCIA</v>
          </cell>
          <cell r="J2798" t="str">
            <v>*080703&lt;br&gt;CUSCO-CHUMBIVILCAS-CHAMACA,*080803&lt;br&gt;CUSCO-ESPINAR-COPORAQUE,*080708&lt;br&gt;CUSCO-CHUMBIVILCAS-VELILLE,*080705&lt;br&gt;CUSCO-CHUMBIVILCAS-LIVITACA</v>
          </cell>
          <cell r="K2798" t="str">
            <v>*382&lt;br&gt;ZZ_SENACE PÉREZ NUÑEZ, FABIÁN,*451&lt;br&gt;ZZ_SENACE QUISPE SULCA, JHONNY IBAN,*416&lt;br&gt;ZZ_SENACE BREÑA TORRES, MILVA GRACIELA,*415&lt;br&gt;ZZ_SENACE BEATRIZ HUAMANI PAUCCARA,*413&lt;br&gt;ZZ_SENACE ATARAMA MORI,DANNY EDUARDO</v>
          </cell>
          <cell r="L2798" t="str">
            <v>APROBADO</v>
          </cell>
          <cell r="O2798">
            <v>1200000</v>
          </cell>
          <cell r="P2798" t="str">
            <v>USD</v>
          </cell>
        </row>
        <row r="2799">
          <cell r="A2799">
            <v>2983191</v>
          </cell>
          <cell r="B2799">
            <v>7244</v>
          </cell>
          <cell r="C2799" t="str">
            <v>ITS</v>
          </cell>
          <cell r="D2799">
            <v>43742</v>
          </cell>
          <cell r="E2799">
            <v>2019</v>
          </cell>
          <cell r="F2799">
            <v>10</v>
          </cell>
          <cell r="G2799" t="str">
            <v>HUDBAY PERU S.A.C.</v>
          </cell>
          <cell r="H2799" t="str">
            <v>TINGO</v>
          </cell>
          <cell r="I2799" t="str">
            <v>DIA - PROYECTO DE EXPLORACIÓN MINERA TINGO</v>
          </cell>
          <cell r="J2799" t="str">
            <v>*090613&lt;br&gt;HUANCAVELICA-HUAYTARA-SANTIAGO DE CHOCORVOS</v>
          </cell>
          <cell r="K2799" t="str">
            <v>*25&lt;br&gt;PRADO VELASQUEZ ALFONSO,*671&lt;br&gt;CUBAS PARIMANGO LORENZO JARED,*663&lt;br&gt;CAMAN SANTILLANA REINHARD OLENKO (APoyo),*610&lt;br&gt;FARFAN REYES MIRIAM ELIZABETH</v>
          </cell>
          <cell r="L2799" t="str">
            <v>CONFORME&lt;br/&gt;NOTIFICADO A LA EMPRESA</v>
          </cell>
          <cell r="M2799" t="str">
            <v>ResDirec-0215-2019/MINEM-DGAAM</v>
          </cell>
          <cell r="N2799" t="str">
            <v>06/12/2019</v>
          </cell>
          <cell r="O2799">
            <v>500000</v>
          </cell>
        </row>
        <row r="2800">
          <cell r="A2800" t="str">
            <v>M-ITS-00126-2019</v>
          </cell>
          <cell r="B2800">
            <v>7246</v>
          </cell>
          <cell r="C2800" t="str">
            <v>ITS</v>
          </cell>
          <cell r="D2800">
            <v>43621</v>
          </cell>
          <cell r="E2800">
            <v>2019</v>
          </cell>
          <cell r="F2800">
            <v>6</v>
          </cell>
          <cell r="G2800" t="str">
            <v>HUDBAY PERU S.A.C.</v>
          </cell>
          <cell r="I2800" t="str">
            <v xml:space="preserve">TERCER ITS DE LA UM </v>
          </cell>
          <cell r="L2800" t="str">
            <v>CONFORME</v>
          </cell>
          <cell r="O2800">
            <v>5500000</v>
          </cell>
        </row>
        <row r="2801">
          <cell r="A2801" t="str">
            <v>M-EIAD-00116-2018</v>
          </cell>
          <cell r="B2801">
            <v>7602</v>
          </cell>
          <cell r="C2801" t="str">
            <v>EIA-d</v>
          </cell>
          <cell r="D2801">
            <v>43245</v>
          </cell>
          <cell r="E2801">
            <v>2018</v>
          </cell>
          <cell r="F2801">
            <v>5</v>
          </cell>
          <cell r="G2801" t="str">
            <v>HUDBAY PERU S.A.C.</v>
          </cell>
          <cell r="H2801" t="str">
            <v>CONSTANCIA</v>
          </cell>
          <cell r="I2801" t="str">
            <v>TERCERA MODIFICACION EIA-d um CONSTANCIA</v>
          </cell>
          <cell r="J2801" t="str">
            <v>*080703&lt;br&gt;CUSCO-CHUMBIVILCAS-CHAMACA,*080708&lt;br&gt;CUSCO-CHUMBIVILCAS-VELILLE</v>
          </cell>
          <cell r="K2801" t="str">
            <v>*413&lt;br&gt;ZZ_SENACE ATARAMA MORI,DANNY EDUARDO,*451&lt;br&gt;ZZ_SENACE QUISPE SULCA, JHONNY IBAN,*416&lt;br&gt;ZZ_SENACE BREÑA TORRES, MILVA GRACIELA</v>
          </cell>
          <cell r="L2801" t="str">
            <v>NOTIFICADO A LA EMPRESA&lt;br/&gt;NOTIFICADO A LA EMPRESA</v>
          </cell>
          <cell r="O2801">
            <v>11000000</v>
          </cell>
          <cell r="P2801" t="str">
            <v>USD</v>
          </cell>
        </row>
        <row r="2802">
          <cell r="A2802">
            <v>3010469</v>
          </cell>
          <cell r="B2802">
            <v>8339</v>
          </cell>
          <cell r="C2802" t="str">
            <v>PAD</v>
          </cell>
          <cell r="D2802">
            <v>43838</v>
          </cell>
          <cell r="E2802">
            <v>2020</v>
          </cell>
          <cell r="F2802">
            <v>1</v>
          </cell>
          <cell r="G2802" t="str">
            <v>HUDBAY PERU S.A.C.</v>
          </cell>
          <cell r="H2802" t="str">
            <v>CONSTANCIA</v>
          </cell>
          <cell r="I2802" t="str">
            <v>PLAN AMBIENTAL DETALLADO DE LA UNIDAD MINERA CONSTANCIA</v>
          </cell>
          <cell r="J2802" t="str">
            <v>*080703&lt;br&gt;CUSCO-CHUMBIVILCAS-CHAMACA,*080708&lt;br&gt;CUSCO-CHUMBIVILCAS-VELILLE,*080705&lt;br&gt;CUSCO-CHUMBIVILCAS-LIVITACA</v>
          </cell>
          <cell r="K2802" t="str">
            <v>*25&lt;br&gt;PRADO VELASQUEZ ALFONSO,*687&lt;br&gt;CISNEROS PRADO ELIZABETH (Apoyo),*668&lt;br&gt;MEJIA ISIDRO JHONNY ANIVAL,*645&lt;br&gt;CINTHYA ESCATE AMPUERO,*641&lt;br&gt;ALEGRE BUSTAMANTE, LAURA MELISSA,*221&lt;br&gt;SANGA YAMPASI WILSON WILFREDO</v>
          </cell>
          <cell r="L2802" t="str">
            <v>APROBADO&lt;br/&gt;NOTIFICADO A LA EMPRESA</v>
          </cell>
          <cell r="M2802" t="str">
            <v>ResDirec-0094-2020/MINEM-DGAAM</v>
          </cell>
          <cell r="N2802" t="str">
            <v>07/08/2020</v>
          </cell>
          <cell r="O2802">
            <v>23970000</v>
          </cell>
          <cell r="P2802" t="str">
            <v>USD</v>
          </cell>
        </row>
        <row r="2803">
          <cell r="A2803">
            <v>3069996</v>
          </cell>
          <cell r="B2803">
            <v>8530</v>
          </cell>
          <cell r="C2803" t="str">
            <v>PC</v>
          </cell>
          <cell r="D2803">
            <v>44084</v>
          </cell>
          <cell r="E2803">
            <v>2020</v>
          </cell>
          <cell r="F2803">
            <v>9</v>
          </cell>
          <cell r="G2803" t="str">
            <v>HUDBAY PERU S.A.C.</v>
          </cell>
          <cell r="H2803" t="str">
            <v>CONSTANCIA</v>
          </cell>
          <cell r="I2803" t="str">
            <v>SEGUNDA MODIFICACIÓN DEL PLAN DE CIERRE DE MINAS DE LA UNIDAD MINERA CONSTANCIA</v>
          </cell>
          <cell r="J2803" t="str">
            <v>*080703&lt;br&gt;CUSCO-CHUMBIVILCAS-CHAMACA,*080708&lt;br&gt;CUSCO-CHUMBIVILCAS-VELILLE,*080705&lt;br&gt;CUSCO-CHUMBIVILCAS-LIVITACA</v>
          </cell>
          <cell r="K2803" t="str">
            <v>*9&lt;br&gt;CAMPOS DIAZ LUIS,*672&lt;br&gt;TRUJILLO ESPINOZA JANETT GUISSELA,*188&lt;br&gt;PORTILLA CORNEJO MATEO,*128&lt;br&gt;ESTELA SILVA MELANIO,*34&lt;br&gt;BEDRIÑANA RIOS ABAD</v>
          </cell>
          <cell r="L2803" t="str">
            <v>EVALUACIÓN</v>
          </cell>
          <cell r="P2803" t="str">
            <v>USD</v>
          </cell>
        </row>
        <row r="2804">
          <cell r="A2804">
            <v>1351626</v>
          </cell>
          <cell r="B2804">
            <v>710</v>
          </cell>
          <cell r="C2804" t="str">
            <v>DIA</v>
          </cell>
          <cell r="D2804">
            <v>37293</v>
          </cell>
          <cell r="E2804">
            <v>2002</v>
          </cell>
          <cell r="F2804">
            <v>2</v>
          </cell>
          <cell r="G2804" t="str">
            <v>HUERTA DEPAZ JULIO CESAR</v>
          </cell>
          <cell r="I2804" t="str">
            <v>CAROLA JCE</v>
          </cell>
          <cell r="J2804" t="str">
            <v>*050612&lt;br&gt;AYACUCHO-LUCANAS-OCAÑA</v>
          </cell>
          <cell r="K2804" t="str">
            <v>*29&lt;br&gt;ARCHIVO</v>
          </cell>
          <cell r="L2804" t="str">
            <v>APROBADO</v>
          </cell>
          <cell r="P2804" t="str">
            <v>USD</v>
          </cell>
        </row>
        <row r="2805">
          <cell r="A2805">
            <v>1406616</v>
          </cell>
          <cell r="B2805">
            <v>850</v>
          </cell>
          <cell r="C2805" t="str">
            <v>DIA</v>
          </cell>
          <cell r="D2805">
            <v>37714</v>
          </cell>
          <cell r="E2805">
            <v>2003</v>
          </cell>
          <cell r="F2805">
            <v>4</v>
          </cell>
          <cell r="G2805" t="str">
            <v>HUERTA DEPAZ JULIO CESAR</v>
          </cell>
          <cell r="H2805" t="str">
            <v>CAROLA JCE</v>
          </cell>
          <cell r="I2805" t="str">
            <v>CAROLA JCE (MODIFICACION)</v>
          </cell>
          <cell r="J2805" t="str">
            <v>*050612&lt;br&gt;AYACUCHO-LUCANAS-OCAÑA</v>
          </cell>
          <cell r="K2805" t="str">
            <v>*57&lt;br&gt;SUAREZ JUAN</v>
          </cell>
          <cell r="L2805" t="str">
            <v>APROBADO</v>
          </cell>
          <cell r="P2805" t="str">
            <v>USD</v>
          </cell>
        </row>
        <row r="2806">
          <cell r="A2806">
            <v>1762797</v>
          </cell>
          <cell r="B2806">
            <v>1834</v>
          </cell>
          <cell r="C2806" t="str">
            <v>DIA</v>
          </cell>
          <cell r="D2806">
            <v>39507</v>
          </cell>
          <cell r="E2806">
            <v>2008</v>
          </cell>
          <cell r="F2806">
            <v>2</v>
          </cell>
          <cell r="G2806" t="str">
            <v>IAMGOLD PERU S.A.</v>
          </cell>
          <cell r="H2806" t="str">
            <v>INCAPACHA</v>
          </cell>
          <cell r="I2806" t="str">
            <v>INCAPACHA</v>
          </cell>
          <cell r="J2806" t="str">
            <v>*050601&lt;br&gt;AYACUCHO-LUCANAS-PUQUIO</v>
          </cell>
          <cell r="K2806" t="str">
            <v>*8&lt;br&gt;BREÑA TORRES GRACIELA</v>
          </cell>
          <cell r="L2806" t="str">
            <v>APROBADO&lt;br/&gt;NOTIFICADO A LA EMPRESA</v>
          </cell>
          <cell r="P2806" t="str">
            <v>USD</v>
          </cell>
        </row>
        <row r="2807">
          <cell r="A2807">
            <v>1779187</v>
          </cell>
          <cell r="B2807">
            <v>1906</v>
          </cell>
          <cell r="C2807" t="str">
            <v>DIA</v>
          </cell>
          <cell r="D2807">
            <v>39568</v>
          </cell>
          <cell r="E2807">
            <v>2008</v>
          </cell>
          <cell r="F2807">
            <v>4</v>
          </cell>
          <cell r="G2807" t="str">
            <v>IAMGOLD PERU S.A.</v>
          </cell>
          <cell r="H2807" t="str">
            <v>RIO LLAJHUA</v>
          </cell>
          <cell r="I2807" t="str">
            <v>RIO LLAJHUA</v>
          </cell>
          <cell r="J2807" t="str">
            <v>*050608&lt;br&gt;AYACUCHO-LUCANAS-LARAMATE</v>
          </cell>
          <cell r="K2807" t="str">
            <v>*8&lt;br&gt;BREÑA TORRES GRACIELA</v>
          </cell>
          <cell r="L2807" t="str">
            <v>APROBADO</v>
          </cell>
          <cell r="P2807" t="str">
            <v>USD</v>
          </cell>
        </row>
        <row r="2808">
          <cell r="A2808">
            <v>2008363</v>
          </cell>
          <cell r="B2808">
            <v>2217</v>
          </cell>
          <cell r="C2808" t="str">
            <v>DIA</v>
          </cell>
          <cell r="D2808">
            <v>40366</v>
          </cell>
          <cell r="E2808">
            <v>2010</v>
          </cell>
          <cell r="F2808">
            <v>7</v>
          </cell>
          <cell r="G2808" t="str">
            <v>IAMGOLD PERU S.A.</v>
          </cell>
          <cell r="H2808" t="str">
            <v>CANDELARIA</v>
          </cell>
          <cell r="I2808" t="str">
            <v>CANDELARIA</v>
          </cell>
          <cell r="J2808" t="str">
            <v>*210109&lt;br&gt;PUNO-PUNO-MAÑAZO</v>
          </cell>
          <cell r="K2808" t="str">
            <v>*8&lt;br&gt;BREÑA TORRES GRACIELA</v>
          </cell>
          <cell r="L2808" t="str">
            <v>NO PRESENTADO</v>
          </cell>
          <cell r="P2808" t="str">
            <v>USD</v>
          </cell>
        </row>
        <row r="2809">
          <cell r="A2809">
            <v>2012868</v>
          </cell>
          <cell r="B2809">
            <v>2220</v>
          </cell>
          <cell r="C2809" t="str">
            <v>DIA</v>
          </cell>
          <cell r="D2809">
            <v>40378</v>
          </cell>
          <cell r="E2809">
            <v>2010</v>
          </cell>
          <cell r="F2809">
            <v>7</v>
          </cell>
          <cell r="G2809" t="str">
            <v>IAMGOLD PERU S.A.</v>
          </cell>
          <cell r="H2809" t="str">
            <v>CANDELARIA</v>
          </cell>
          <cell r="I2809" t="str">
            <v>CANDELARIA</v>
          </cell>
          <cell r="J2809" t="str">
            <v>*210109&lt;br&gt;PUNO-PUNO-MAÑAZO</v>
          </cell>
          <cell r="K2809" t="str">
            <v>*8&lt;br&gt;BREÑA TORRES GRACIELA</v>
          </cell>
          <cell r="L2809" t="str">
            <v>APROBADO</v>
          </cell>
          <cell r="P2809" t="str">
            <v>USD</v>
          </cell>
        </row>
        <row r="2810">
          <cell r="A2810">
            <v>2069727</v>
          </cell>
          <cell r="B2810">
            <v>2360</v>
          </cell>
          <cell r="C2810" t="str">
            <v>DIA</v>
          </cell>
          <cell r="D2810">
            <v>40591</v>
          </cell>
          <cell r="E2810">
            <v>2011</v>
          </cell>
          <cell r="F2810">
            <v>2</v>
          </cell>
          <cell r="G2810" t="str">
            <v>IAMGOLD PERU S.A.</v>
          </cell>
          <cell r="H2810" t="str">
            <v>OYO OYO</v>
          </cell>
          <cell r="I2810" t="str">
            <v>OYO OYO</v>
          </cell>
          <cell r="J2810" t="str">
            <v>*180204&lt;br&gt;MOQUEGUA-GENERAL SANCHEZ CERRO-ICHUÑA</v>
          </cell>
          <cell r="K2810" t="str">
            <v>*25&lt;br&gt;PRADO VELASQUEZ ALFONSO</v>
          </cell>
          <cell r="L2810" t="str">
            <v>APROBADO&lt;br/&gt;NOTIFICADO A LA EMPRESA</v>
          </cell>
          <cell r="P2810" t="str">
            <v>USD</v>
          </cell>
        </row>
        <row r="2811">
          <cell r="A2811">
            <v>2162055</v>
          </cell>
          <cell r="B2811">
            <v>2729</v>
          </cell>
          <cell r="C2811" t="str">
            <v>DIA</v>
          </cell>
          <cell r="D2811">
            <v>40933</v>
          </cell>
          <cell r="E2811">
            <v>2012</v>
          </cell>
          <cell r="F2811">
            <v>1</v>
          </cell>
          <cell r="G2811" t="str">
            <v>IAMGOLD PERU S.A.</v>
          </cell>
          <cell r="H2811" t="str">
            <v>YANASALLA NORTE</v>
          </cell>
          <cell r="I2811" t="str">
            <v>YANASALLA NORTE</v>
          </cell>
          <cell r="J2811" t="str">
            <v>*180204&lt;br&gt;MOQUEGUA-GENERAL SANCHEZ CERRO-ICHUÑA</v>
          </cell>
          <cell r="K2811" t="str">
            <v>*8&lt;br&gt;BREÑA TORRES GRACIELA,*180&lt;br&gt;RAMIREZ PALET ALDO,*147&lt;br&gt;PEREZ BALDEON KAREN</v>
          </cell>
          <cell r="L2811" t="str">
            <v>DESISTIDO&lt;br/&gt;NOTIFICADO A LA EMPRESA</v>
          </cell>
          <cell r="M2811" t="str">
            <v>ResDirec-0030-2012/MEM-AAM</v>
          </cell>
          <cell r="N2811" t="str">
            <v>06/02/2012</v>
          </cell>
          <cell r="O2811">
            <v>800000</v>
          </cell>
          <cell r="P2811" t="str">
            <v>USD</v>
          </cell>
        </row>
        <row r="2812">
          <cell r="A2812">
            <v>2162950</v>
          </cell>
          <cell r="B2812">
            <v>2726</v>
          </cell>
          <cell r="C2812" t="str">
            <v>DIA</v>
          </cell>
          <cell r="D2812">
            <v>40935</v>
          </cell>
          <cell r="E2812">
            <v>2012</v>
          </cell>
          <cell r="F2812">
            <v>1</v>
          </cell>
          <cell r="G2812" t="str">
            <v>IAMGOLD PERU S.A.</v>
          </cell>
          <cell r="H2812" t="str">
            <v>CONCHUCOS</v>
          </cell>
          <cell r="I2812" t="str">
            <v>CONCHUCOS</v>
          </cell>
          <cell r="J2812" t="str">
            <v>*021503&lt;br&gt;ANCASH-PALLASCA-CONCHUCOS</v>
          </cell>
          <cell r="K2812" t="str">
            <v>*8&lt;br&gt;BREÑA TORRES GRACIELA,*180&lt;br&gt;RAMIREZ PALET ALDO,*147&lt;br&gt;PEREZ BALDEON KAREN</v>
          </cell>
          <cell r="L2812" t="str">
            <v>APROBADO&lt;br/&gt;NOTIFICADO A LA EMPRESA</v>
          </cell>
          <cell r="O2812">
            <v>800000</v>
          </cell>
          <cell r="P2812" t="str">
            <v>USD</v>
          </cell>
        </row>
        <row r="2813">
          <cell r="A2813">
            <v>2165436</v>
          </cell>
          <cell r="B2813">
            <v>2853</v>
          </cell>
          <cell r="C2813" t="str">
            <v>DIA</v>
          </cell>
          <cell r="D2813">
            <v>40945</v>
          </cell>
          <cell r="E2813">
            <v>2012</v>
          </cell>
          <cell r="F2813">
            <v>2</v>
          </cell>
          <cell r="G2813" t="str">
            <v>IAMGOLD PERU S.A.</v>
          </cell>
          <cell r="H2813" t="str">
            <v>YANASALLA NORTE</v>
          </cell>
          <cell r="I2813" t="str">
            <v>YANASALLA NORTE</v>
          </cell>
          <cell r="J2813" t="str">
            <v>*180204&lt;br&gt;MOQUEGUA-GENERAL SANCHEZ CERRO-ICHUÑA</v>
          </cell>
          <cell r="K2813" t="str">
            <v>*8&lt;br&gt;BREÑA TORRES GRACIELA,*180&lt;br&gt;RAMIREZ PALET ALDO,*147&lt;br&gt;PEREZ BALDEON KAREN</v>
          </cell>
          <cell r="L2813" t="str">
            <v>APROBADO&lt;br/&gt;NOTIFICADO A LA EMPRESA</v>
          </cell>
          <cell r="O2813">
            <v>800000</v>
          </cell>
          <cell r="P2813" t="str">
            <v>USD</v>
          </cell>
        </row>
        <row r="2814">
          <cell r="A2814">
            <v>2181305</v>
          </cell>
          <cell r="B2814">
            <v>2964</v>
          </cell>
          <cell r="C2814" t="str">
            <v>DIA</v>
          </cell>
          <cell r="D2814">
            <v>41009</v>
          </cell>
          <cell r="E2814">
            <v>2012</v>
          </cell>
          <cell r="F2814">
            <v>4</v>
          </cell>
          <cell r="G2814" t="str">
            <v>IAMGOLD PERU S.A.</v>
          </cell>
          <cell r="H2814" t="str">
            <v>GRANATE</v>
          </cell>
          <cell r="I2814" t="str">
            <v>GRANATE</v>
          </cell>
          <cell r="J2814" t="str">
            <v>*210109&lt;br&gt;PUNO-PUNO-MAÑAZO</v>
          </cell>
          <cell r="K2814" t="str">
            <v>*8&lt;br&gt;BREÑA TORRES GRACIELA,*310&lt;br&gt;ROSALES GONZALES LUIS ALBERTO,*150&lt;br&gt;CHAVEZ MENDOZA ANGEL</v>
          </cell>
          <cell r="L2814" t="str">
            <v>APROBADO&lt;br/&gt;NOTIFICADO A LA EMPRESA</v>
          </cell>
          <cell r="O2814">
            <v>600000</v>
          </cell>
          <cell r="P2814" t="str">
            <v>USD</v>
          </cell>
        </row>
        <row r="2815">
          <cell r="A2815">
            <v>2247705</v>
          </cell>
          <cell r="B2815">
            <v>3235</v>
          </cell>
          <cell r="C2815" t="str">
            <v>DIA</v>
          </cell>
          <cell r="D2815">
            <v>41236</v>
          </cell>
          <cell r="E2815">
            <v>2012</v>
          </cell>
          <cell r="F2815">
            <v>11</v>
          </cell>
          <cell r="G2815" t="str">
            <v>IAMGOLD PERU S.A.</v>
          </cell>
          <cell r="H2815" t="str">
            <v>ESPERANZA</v>
          </cell>
          <cell r="I2815" t="str">
            <v>ESPERANZA</v>
          </cell>
          <cell r="J2815" t="str">
            <v>*021502&lt;br&gt;ANCASH-PALLASCA-BOLOGNESI</v>
          </cell>
          <cell r="K2815" t="str">
            <v>*8&lt;br&gt;BREÑA TORRES GRACIELA,*310&lt;br&gt;ROSALES GONZALES LUIS ALBERTO,*179&lt;br&gt;ZEGARRA ANCAJIMA, ANA SOFIA</v>
          </cell>
          <cell r="L2815" t="str">
            <v>APROBADO&lt;br/&gt;NOTIFICADO A LA EMPRESA</v>
          </cell>
          <cell r="O2815">
            <v>1074000</v>
          </cell>
          <cell r="P2815" t="str">
            <v>USD</v>
          </cell>
        </row>
        <row r="2816">
          <cell r="A2816">
            <v>2336289</v>
          </cell>
          <cell r="B2816">
            <v>4023</v>
          </cell>
          <cell r="C2816" t="str">
            <v>DIA</v>
          </cell>
          <cell r="D2816">
            <v>41565</v>
          </cell>
          <cell r="E2816">
            <v>2013</v>
          </cell>
          <cell r="F2816">
            <v>10</v>
          </cell>
          <cell r="G2816" t="str">
            <v>IAMGOLD PERU S.A.</v>
          </cell>
          <cell r="H2816" t="str">
            <v>CONCHUCOS</v>
          </cell>
          <cell r="I2816" t="str">
            <v>CONCHUCOS.</v>
          </cell>
          <cell r="J2816" t="str">
            <v>*021503&lt;br&gt;ANCASH-PALLASCA-CONCHUCOS</v>
          </cell>
          <cell r="K2816" t="str">
            <v>*8&lt;br&gt;BREÑA TORRES GRACIELA,*310&lt;br&gt;ROSALES GONZALES LUIS ALBERTO,*279&lt;br&gt;CRUZ LEDESMA, DEISY,*179&lt;br&gt;ZEGARRA ANCAJIMA, ANA SOFIA</v>
          </cell>
          <cell r="L2816" t="str">
            <v>DESISTIDO&lt;br/&gt;NOTIFICADO A LA EMPRESA</v>
          </cell>
          <cell r="M2816" t="str">
            <v>ResDirec-0405-2013/MEM-AAM</v>
          </cell>
          <cell r="N2816" t="str">
            <v>29/10/2013</v>
          </cell>
          <cell r="O2816">
            <v>1115000</v>
          </cell>
          <cell r="P2816" t="str">
            <v>USD</v>
          </cell>
        </row>
        <row r="2817">
          <cell r="A2817">
            <v>2347461</v>
          </cell>
          <cell r="B2817">
            <v>4076</v>
          </cell>
          <cell r="C2817" t="str">
            <v>DIA</v>
          </cell>
          <cell r="D2817">
            <v>41610</v>
          </cell>
          <cell r="E2817">
            <v>2013</v>
          </cell>
          <cell r="F2817">
            <v>12</v>
          </cell>
          <cell r="G2817" t="str">
            <v>IAMGOLD PERU S.A.</v>
          </cell>
          <cell r="H2817" t="str">
            <v>CONCHUCOS</v>
          </cell>
          <cell r="I2817" t="str">
            <v xml:space="preserve"> CONCHUCOS.</v>
          </cell>
          <cell r="J2817" t="str">
            <v>*021503&lt;br&gt;ANCASH-PALLASCA-CONCHUCOS</v>
          </cell>
          <cell r="K2817" t="str">
            <v>*8&lt;br&gt;BREÑA TORRES GRACIELA,*310&lt;br&gt;ROSALES GONZALES LUIS ALBERTO,*279&lt;br&gt;CRUZ LEDESMA, DEISY,*179&lt;br&gt;ZEGARRA ANCAJIMA, ANA SOFIA</v>
          </cell>
          <cell r="L2817" t="str">
            <v>APROBADO&lt;br/&gt;NOTIFICADO A LA EMPRESA</v>
          </cell>
          <cell r="O2817">
            <v>1115000</v>
          </cell>
          <cell r="P2817" t="str">
            <v>USD</v>
          </cell>
        </row>
        <row r="2818">
          <cell r="A2818">
            <v>2580720</v>
          </cell>
          <cell r="B2818">
            <v>6051</v>
          </cell>
          <cell r="C2818" t="str">
            <v>DIA</v>
          </cell>
          <cell r="D2818">
            <v>42418</v>
          </cell>
          <cell r="E2818">
            <v>2016</v>
          </cell>
          <cell r="F2818">
            <v>2</v>
          </cell>
          <cell r="G2818" t="str">
            <v>IAMGOLD PERU S.A.</v>
          </cell>
          <cell r="H2818" t="str">
            <v>CALAMACA</v>
          </cell>
          <cell r="I2818" t="str">
            <v>CALAMACA</v>
          </cell>
          <cell r="J2818" t="str">
            <v>*131008&lt;br&gt;LA LIBERTAD-SANTIAGO DE CHUCO-SITABAMBA</v>
          </cell>
          <cell r="K2818" t="str">
            <v>*164&lt;br&gt;TREJO PANTOJA CYNTHIA,*348&lt;br&gt;PEREZ SOLIS, EVELYN ENA,*345&lt;br&gt;YUCRA ZELA, SONIA LISSET,*331&lt;br&gt;SOSA RUIZ, EYMI DEL PILAR,*310&lt;br&gt;ROSALES GONZALES LUIS ALBERTO</v>
          </cell>
          <cell r="L2818" t="str">
            <v>APROBADO&lt;br/&gt;NOTIFICADO A LA EMPRESA</v>
          </cell>
          <cell r="M2818" t="str">
            <v>ResDirec-0204-2016/MEM-DGAAM</v>
          </cell>
          <cell r="N2818" t="str">
            <v>28/06/2016</v>
          </cell>
          <cell r="O2818">
            <v>1000000</v>
          </cell>
          <cell r="P2818" t="str">
            <v>USD</v>
          </cell>
        </row>
        <row r="2819">
          <cell r="A2819">
            <v>2998007</v>
          </cell>
          <cell r="B2819">
            <v>8216</v>
          </cell>
          <cell r="C2819" t="str">
            <v>DIA</v>
          </cell>
          <cell r="D2819">
            <v>43794</v>
          </cell>
          <cell r="E2819">
            <v>2019</v>
          </cell>
          <cell r="F2819">
            <v>11</v>
          </cell>
          <cell r="G2819" t="str">
            <v>IAMGOLD PERU S.A.</v>
          </cell>
          <cell r="H2819" t="str">
            <v>LOS TAMBOS</v>
          </cell>
          <cell r="I2819" t="str">
            <v>PROYECTO DE EXPLORACIÓN MINERA LOS TAMBOS</v>
          </cell>
          <cell r="J2819" t="str">
            <v>*050618&lt;br&gt;AYACUCHO-LUCANAS-SAN PEDRO DE PALCO</v>
          </cell>
          <cell r="K2819" t="str">
            <v>*25&lt;br&gt;PRADO VELASQUEZ ALFONSO,*678&lt;br&gt;PAREDES MARCHENA RUTH,*671&lt;br&gt;CUBAS PARIMANGO LORENZO JARED,*649&lt;br&gt;BOTTGER GAMARRA JOYCE CAROL,*643&lt;br&gt;NISSE MEI-LIN GARCIA LAY,*618&lt;br&gt;BERROSPI GALINDO ROSA CATHERINE,*617&lt;br&gt;QUISPE CLEMENTE, KARLA BRIGHITT,*227&lt;br&gt;BUSTAMANTE BECERRA JOSE LUIS</v>
          </cell>
          <cell r="L2819" t="str">
            <v>APROBADO&lt;br/&gt;NOTIFICADO A LA EMPRESA</v>
          </cell>
          <cell r="O2819">
            <v>650000</v>
          </cell>
          <cell r="P2819" t="str">
            <v>USD</v>
          </cell>
        </row>
        <row r="2820">
          <cell r="A2820">
            <v>2402055</v>
          </cell>
          <cell r="B2820">
            <v>3190</v>
          </cell>
          <cell r="C2820" t="str">
            <v>ITS</v>
          </cell>
          <cell r="D2820">
            <v>41809</v>
          </cell>
          <cell r="E2820">
            <v>2014</v>
          </cell>
          <cell r="F2820">
            <v>6</v>
          </cell>
          <cell r="G2820" t="str">
            <v>IAMGOLD PERU S.A.</v>
          </cell>
          <cell r="H2820" t="str">
            <v>CONCHUCOS</v>
          </cell>
          <cell r="I2820" t="str">
            <v xml:space="preserve"> CONCHUCOS.</v>
          </cell>
          <cell r="J2820" t="str">
            <v>*021503&lt;br&gt;ANCASH-PALLASCA-CONCHUCOS</v>
          </cell>
          <cell r="K2820" t="str">
            <v>*8&lt;br&gt;BREÑA TORRES GRACIELA,*251&lt;br&gt;INFANTE QUISPE, CESAR ANIBAL,*179&lt;br&gt;ZEGARRA ANCAJIMA, ANA SOFIA,*148&lt;br&gt;ROSALES GONZALES,LUIS</v>
          </cell>
          <cell r="L2820" t="str">
            <v>CONFORME&lt;br/&gt;NOTIFICADO A LA EMPRESA</v>
          </cell>
          <cell r="M2820" t="str">
            <v>ResDirec-0357-2014/MEM-DGAAM</v>
          </cell>
          <cell r="N2820" t="str">
            <v>11/07/2014</v>
          </cell>
          <cell r="O2820">
            <v>1115000</v>
          </cell>
        </row>
        <row r="2821">
          <cell r="A2821">
            <v>2718705</v>
          </cell>
          <cell r="B2821">
            <v>6621</v>
          </cell>
          <cell r="C2821" t="str">
            <v>ITS</v>
          </cell>
          <cell r="D2821">
            <v>42913</v>
          </cell>
          <cell r="E2821">
            <v>2017</v>
          </cell>
          <cell r="F2821">
            <v>6</v>
          </cell>
          <cell r="G2821" t="str">
            <v>IAMGOLD PERU S.A.</v>
          </cell>
          <cell r="H2821" t="str">
            <v>CALAMACA</v>
          </cell>
          <cell r="I2821" t="str">
            <v>1er Informe Técnico Sustentatorio de la DIA del Proyecto CALAMACA</v>
          </cell>
          <cell r="J2821" t="str">
            <v>*131008&lt;br&gt;LA LIBERTAD-SANTIAGO DE CHUCO-SITABAMBA</v>
          </cell>
          <cell r="K2821" t="str">
            <v>*310&lt;br&gt;ROSALES GONZALES LUIS ALBERTO,*524&lt;br&gt;ZAMORA  RIOS, LESLY,*510&lt;br&gt;SOSA RUIZ, EYMI,*502&lt;br&gt;CERCEDO CAJAS DONNY LUCIA (APOYO),*348&lt;br&gt;PEREZ SOLIS, EVELYN ENA</v>
          </cell>
          <cell r="L2821" t="str">
            <v>DESISTIDO&lt;br/&gt;NOTIFICADO A LA EMPRESA</v>
          </cell>
          <cell r="M2821" t="str">
            <v>ResDirec-0214-2017/MEM-DGAAM</v>
          </cell>
          <cell r="N2821" t="str">
            <v>26/07/2017</v>
          </cell>
          <cell r="O2821">
            <v>1000000</v>
          </cell>
        </row>
        <row r="2822">
          <cell r="A2822">
            <v>2845591</v>
          </cell>
          <cell r="B2822">
            <v>7666</v>
          </cell>
          <cell r="C2822" t="str">
            <v>FTA</v>
          </cell>
          <cell r="D2822">
            <v>43328</v>
          </cell>
          <cell r="E2822">
            <v>2018</v>
          </cell>
          <cell r="F2822">
            <v>8</v>
          </cell>
          <cell r="G2822" t="str">
            <v>IAMGOLD PERU S.A.</v>
          </cell>
          <cell r="H2822" t="str">
            <v>PROYECTO DE EXPLORACION MINERA MANSA MUSA</v>
          </cell>
          <cell r="I2822" t="str">
            <v>MANSA MUSA</v>
          </cell>
          <cell r="J2822" t="str">
            <v>*090608&lt;br&gt;HUANCAVELICA-HUAYTARA-QUERCO</v>
          </cell>
          <cell r="K2822" t="str">
            <v>*25&lt;br&gt;PRADO VELASQUEZ ALFONSO,*635&lt;br&gt;LEON SAAVEDRA SEBASTIAN,*610&lt;br&gt;FARFAN REYES MIRIAM ELIZABETH,*570&lt;br&gt;PEREZ BALDEON KAREN GRACIELA,*550&lt;br&gt;PEREZ LEON, LUZMILA (APOYO),*438&lt;br&gt;PEREYRA VALENCIA ELIZABETH</v>
          </cell>
          <cell r="L2822" t="str">
            <v>APROBADO&lt;br/&gt;NOTIFICADO A LA EMPRESA</v>
          </cell>
          <cell r="M2822" t="str">
            <v>ResDirec-0164-2018/MEM-DGAAM</v>
          </cell>
          <cell r="N2822" t="str">
            <v>05/09/2018</v>
          </cell>
          <cell r="O2822">
            <v>624000</v>
          </cell>
          <cell r="P2822" t="str">
            <v>USD</v>
          </cell>
        </row>
        <row r="2823">
          <cell r="A2823">
            <v>1257786</v>
          </cell>
          <cell r="B2823">
            <v>4428</v>
          </cell>
          <cell r="C2823" t="str">
            <v>EIA</v>
          </cell>
          <cell r="D2823">
            <v>36452</v>
          </cell>
          <cell r="E2823">
            <v>1999</v>
          </cell>
          <cell r="F2823">
            <v>10</v>
          </cell>
          <cell r="G2823" t="str">
            <v>IBARRA SIHUE MOISES BENJAMIN</v>
          </cell>
          <cell r="H2823" t="str">
            <v>VIRGEN DEL ROSARIO UNO - 97</v>
          </cell>
          <cell r="I2823" t="str">
            <v>OPERACION MINA</v>
          </cell>
          <cell r="J2823" t="str">
            <v>*050705&lt;br&gt;AYACUCHO-PARINACOCHAS-PULLO</v>
          </cell>
          <cell r="K2823" t="str">
            <v>*91&lt;br&gt;SALINAS SOFIA</v>
          </cell>
          <cell r="L2823" t="str">
            <v>APROBADO</v>
          </cell>
          <cell r="P2823" t="str">
            <v>USD</v>
          </cell>
        </row>
        <row r="2824">
          <cell r="A2824">
            <v>1115076</v>
          </cell>
          <cell r="B2824">
            <v>4349</v>
          </cell>
          <cell r="C2824" t="str">
            <v>EIA</v>
          </cell>
          <cell r="D2824">
            <v>35479</v>
          </cell>
          <cell r="E2824">
            <v>1997</v>
          </cell>
          <cell r="F2824">
            <v>2</v>
          </cell>
          <cell r="G2824" t="str">
            <v>ICM PACHAPAQUI S.A.C.</v>
          </cell>
          <cell r="H2824" t="str">
            <v>PACHAPAQUI</v>
          </cell>
          <cell r="I2824" t="str">
            <v>REINICIO DE OPERACIONES MINERAS METALÚRGICAS</v>
          </cell>
          <cell r="J2824" t="str">
            <v>*020504&lt;br&gt;ANCASH-BOLOGNESI-AQUIA</v>
          </cell>
          <cell r="K2824" t="str">
            <v>*1&lt;br&gt;ACEVEDO FERNANDEZ ELIAS</v>
          </cell>
          <cell r="L2824" t="str">
            <v>APROBADO</v>
          </cell>
          <cell r="P2824" t="str">
            <v>USD</v>
          </cell>
        </row>
        <row r="2825">
          <cell r="A2825">
            <v>1625806</v>
          </cell>
          <cell r="B2825">
            <v>4752</v>
          </cell>
          <cell r="C2825" t="str">
            <v>EIA</v>
          </cell>
          <cell r="D2825">
            <v>38943</v>
          </cell>
          <cell r="E2825">
            <v>2006</v>
          </cell>
          <cell r="F2825">
            <v>8</v>
          </cell>
          <cell r="G2825" t="str">
            <v>ICM PACHAPAQUI S.A.C.</v>
          </cell>
          <cell r="H2825" t="str">
            <v>PACHAPAQUI</v>
          </cell>
          <cell r="I2825" t="str">
            <v>AMPLIACION DE PLANTA CONCENTRADORA DE 450 A 1500 TMD</v>
          </cell>
          <cell r="J2825" t="str">
            <v>*020504&lt;br&gt;ANCASH-BOLOGNESI-AQUIA</v>
          </cell>
          <cell r="K2825" t="str">
            <v>*33&lt;br&gt;BARBA LUIS</v>
          </cell>
          <cell r="L2825" t="str">
            <v>APROBADO</v>
          </cell>
          <cell r="M2825" t="str">
            <v xml:space="preserve">ResDirec-0021-2008/MEM-AAM </v>
          </cell>
          <cell r="N2825" t="str">
            <v>04/02/2008</v>
          </cell>
          <cell r="P2825" t="str">
            <v>USD</v>
          </cell>
        </row>
        <row r="2826">
          <cell r="A2826">
            <v>2219568</v>
          </cell>
          <cell r="B2826">
            <v>5177</v>
          </cell>
          <cell r="C2826" t="str">
            <v>EIA</v>
          </cell>
          <cell r="D2826">
            <v>41128</v>
          </cell>
          <cell r="E2826">
            <v>2012</v>
          </cell>
          <cell r="F2826">
            <v>8</v>
          </cell>
          <cell r="G2826" t="str">
            <v>ICM PACHAPAQUI S.A.C.</v>
          </cell>
          <cell r="H2826" t="str">
            <v>PACHAPAQUI</v>
          </cell>
          <cell r="I2826" t="str">
            <v>LINEA DE TRANSMISION ELECTRICA PARAMONGA - HUALLANCA</v>
          </cell>
          <cell r="J2826" t="str">
            <v>*020504&lt;br&gt;ANCASH-BOLOGNESI-AQUIA</v>
          </cell>
          <cell r="K2826" t="str">
            <v>*227&lt;br&gt;BUSTAMANTE BECERRA JOSE LUIS</v>
          </cell>
          <cell r="L2826" t="str">
            <v>APROBADO&lt;br/&gt;NOTIFICADO A LA EMPRESA</v>
          </cell>
          <cell r="P2826" t="str">
            <v>USD</v>
          </cell>
        </row>
        <row r="2827">
          <cell r="A2827">
            <v>2428626</v>
          </cell>
          <cell r="B2827">
            <v>5396</v>
          </cell>
          <cell r="C2827" t="str">
            <v>EIA-d</v>
          </cell>
          <cell r="D2827">
            <v>41886</v>
          </cell>
          <cell r="E2827">
            <v>2014</v>
          </cell>
          <cell r="F2827">
            <v>9</v>
          </cell>
          <cell r="G2827" t="str">
            <v>ICM PACHAPAQUI S.A.C.</v>
          </cell>
          <cell r="H2827" t="str">
            <v>PACHAPAQUI</v>
          </cell>
          <cell r="I2827" t="str">
            <v>EXPANSION UNIDAD MINERA PACHAPAQUI A 2500 TMD.</v>
          </cell>
          <cell r="K2827" t="str">
            <v>*1&lt;br&gt;ACEVEDO FERNANDEZ ELIAS,*340&lt;br&gt;REYES UBILLUS ISMAEL,*311&lt;br&gt;ROJAS VALLADARES, TANIA LUPE,*294&lt;br&gt;BEGGLO CACERES-OLAZO ADRIAN ,*292&lt;br&gt;CAMPOS ARMAS DANY HANS (APOYO),*285&lt;br&gt;NOLASCO MELGAREJO, KARINA,*20&lt;br&gt;LEON IRIARTE MARITZA,*8&lt;br&gt;BREÑA TORRES GRACIELA</v>
          </cell>
          <cell r="L2827" t="str">
            <v>APROBADO</v>
          </cell>
          <cell r="P2827" t="str">
            <v>USD</v>
          </cell>
        </row>
        <row r="2828">
          <cell r="A2828" t="str">
            <v>00431-2016</v>
          </cell>
          <cell r="B2828">
            <v>5962</v>
          </cell>
          <cell r="C2828" t="str">
            <v>EIA-d</v>
          </cell>
          <cell r="D2828">
            <v>42419</v>
          </cell>
          <cell r="E2828">
            <v>2016</v>
          </cell>
          <cell r="F2828">
            <v>2</v>
          </cell>
          <cell r="G2828" t="str">
            <v>ICM PACHAPAQUI S.A.C.</v>
          </cell>
          <cell r="H2828" t="str">
            <v>PACHAPAQUI</v>
          </cell>
          <cell r="I2828" t="str">
            <v>EXPANSIÓN A 3300 TMD DE LA UNIDAD MINERA PACHAPAQUI</v>
          </cell>
          <cell r="J2828" t="str">
            <v>*020504&lt;br&gt;ANCASH-BOLOGNESI-AQUIA</v>
          </cell>
          <cell r="K2828" t="str">
            <v>*381&lt;br&gt;ZZ_SENACE MILLONES VARGAS, CESAR AUGUSTO,*416&lt;br&gt;ZZ_SENACE BREÑA TORRES, MILVA GRACIELA,*414&lt;br&gt;ZZ_SENACE LUCEN BUSTAMANTE, MARIELENA NEREYDA,*412&lt;br&gt;ZZ_SENACE SOLORZANO ORTIZ, ISABEL MERCEDES,*407&lt;br&gt;ZZ_SENACE SAAVEDRA KOVACH, MIRIJAM,*406&lt;br&gt;ZZ_SENACE ROMANI LAVERDE, OSCAR ENRIQUE,*391&lt;br&gt;ZZ_SENACE MARTEL GORA, MIGUEL,*390&lt;br&gt;ZZ_SENACE SIANCAS GOMEZ, WESLY,*389&lt;br&gt;ZZ_SENACE NIZAMA TEIXEIRA, MARTIN,*387&lt;br&gt;ZZ_SENACE CARDENAS VILLAVICENCIO, EUDI ELI,*386&lt;br&gt;ZZ_SENACE CORAL ONCOY, BEATRIZ E.,*383&lt;br&gt;ZZ_SENACE CANGAHUALA GRANDE, MARÍA,*382&lt;br&gt;ZZ_SENACE PÉREZ NUÑEZ, FABIÁN</v>
          </cell>
          <cell r="L2828" t="str">
            <v>INADMISIBLE&lt;br/&gt;NOTIFICADO A LA EMPRESA</v>
          </cell>
          <cell r="O2828">
            <v>109100650</v>
          </cell>
          <cell r="P2828" t="str">
            <v>USD</v>
          </cell>
        </row>
        <row r="2829">
          <cell r="A2829" t="str">
            <v>01069-2016</v>
          </cell>
          <cell r="B2829">
            <v>6130</v>
          </cell>
          <cell r="C2829" t="str">
            <v>EIA-d</v>
          </cell>
          <cell r="D2829">
            <v>42482</v>
          </cell>
          <cell r="E2829">
            <v>2016</v>
          </cell>
          <cell r="F2829">
            <v>4</v>
          </cell>
          <cell r="G2829" t="str">
            <v>ICM PACHAPAQUI S.A.C.</v>
          </cell>
          <cell r="H2829" t="str">
            <v>PACHAPAQUI</v>
          </cell>
          <cell r="I2829" t="str">
            <v>PROYECTO DE EXPANSIÓN A 3300 TMD DE LA UNIDAD MINERA PACHAPAQUI</v>
          </cell>
          <cell r="J2829" t="str">
            <v>*020504&lt;br&gt;ANCASH-BOLOGNESI-AQUIA,*020508&lt;br&gt;ANCASH-BOLOGNESI-HUALLANCA</v>
          </cell>
          <cell r="K2829" t="str">
            <v>*381&lt;br&gt;ZZ_SENACE MILLONES VARGAS, CESAR AUGUSTO,*416&lt;br&gt;ZZ_SENACE BREÑA TORRES, MILVA GRACIELA</v>
          </cell>
          <cell r="L2829" t="str">
            <v>APROBADO</v>
          </cell>
          <cell r="M2829" t="str">
            <v>ResDirec-0055-2016/MEM-DGAAM</v>
          </cell>
          <cell r="N2829" t="str">
            <v>23/02/2016</v>
          </cell>
          <cell r="O2829">
            <v>116474697</v>
          </cell>
          <cell r="P2829" t="str">
            <v>USD</v>
          </cell>
        </row>
        <row r="2830">
          <cell r="A2830" t="str">
            <v>01165-2016</v>
          </cell>
          <cell r="B2830">
            <v>6134</v>
          </cell>
          <cell r="C2830" t="str">
            <v>EIA-d</v>
          </cell>
          <cell r="D2830">
            <v>42489</v>
          </cell>
          <cell r="E2830">
            <v>2016</v>
          </cell>
          <cell r="F2830">
            <v>4</v>
          </cell>
          <cell r="G2830" t="str">
            <v>ICM PACHAPAQUI S.A.C.</v>
          </cell>
          <cell r="H2830" t="str">
            <v>PACHAPAQUI</v>
          </cell>
          <cell r="I2830" t="str">
            <v>PROYECTO DE EXPANSIÓN A 3300 TMD DE LA UM PACHAPAQUI</v>
          </cell>
          <cell r="J2830" t="str">
            <v>*020504&lt;br&gt;ANCASH-BOLOGNESI-AQUIA</v>
          </cell>
          <cell r="K2830" t="str">
            <v>*381&lt;br&gt;ZZ_SENACE MILLONES VARGAS, CESAR AUGUSTO,*489&lt;br&gt;ZZ_SENACE TREJO PANTOJA, CYNTHIA KELLY,*451&lt;br&gt;ZZ_SENACE QUISPE SULCA, JHONNY IBAN,*416&lt;br&gt;ZZ_SENACE BREÑA TORRES, MILVA GRACIELA,*415&lt;br&gt;ZZ_SENACE BEATRIZ HUAMANI PAUCCARA,*413&lt;br&gt;ZZ_SENACE ATARAMA MORI,DANNY EDUARDO,*412&lt;br&gt;ZZ_SENACE SOLORZANO ORTIZ, ISABEL MERCEDES,*389&lt;br&gt;ZZ_SENACE NIZAMA TEIXEIRA, MARTIN,*386&lt;br&gt;ZZ_SENACE CORAL ONCOY, BEATRIZ E.,*382&lt;br&gt;ZZ_SENACE PÉREZ NUÑEZ, FABIÁN</v>
          </cell>
          <cell r="L2830" t="str">
            <v>APROBADO&lt;br/&gt;NOTIFICADO A LA EMPRESA</v>
          </cell>
          <cell r="O2830">
            <v>116474697</v>
          </cell>
          <cell r="P2830" t="str">
            <v>USD</v>
          </cell>
        </row>
        <row r="2831">
          <cell r="A2831">
            <v>1856999</v>
          </cell>
          <cell r="B2831">
            <v>6430</v>
          </cell>
          <cell r="C2831" t="str">
            <v>PC</v>
          </cell>
          <cell r="D2831">
            <v>39847</v>
          </cell>
          <cell r="E2831">
            <v>2009</v>
          </cell>
          <cell r="F2831">
            <v>2</v>
          </cell>
          <cell r="G2831" t="str">
            <v>ICM PACHAPAQUI S.A.C.</v>
          </cell>
          <cell r="H2831" t="str">
            <v>PACHAPAQUI</v>
          </cell>
          <cell r="I2831" t="str">
            <v>PLAN DE CIERRE DE LA U.O. PACHAPAQUI</v>
          </cell>
          <cell r="J2831" t="str">
            <v>*020504&lt;br&gt;ANCASH-BOLOGNESI-AQUIA</v>
          </cell>
          <cell r="K2831" t="str">
            <v>*9&lt;br&gt;CAMPOS DIAZ LUIS</v>
          </cell>
          <cell r="L2831" t="str">
            <v>APROBADO&lt;br/&gt;NOTIFICADO A LA EMPRESA</v>
          </cell>
          <cell r="M2831" t="str">
            <v>ResDirec-0060-2017/MEM-DGAAM</v>
          </cell>
          <cell r="N2831" t="str">
            <v>24/02/2017</v>
          </cell>
          <cell r="P2831" t="str">
            <v>USD</v>
          </cell>
        </row>
        <row r="2832">
          <cell r="A2832">
            <v>2328155</v>
          </cell>
          <cell r="B2832">
            <v>6658</v>
          </cell>
          <cell r="C2832" t="str">
            <v>PC</v>
          </cell>
          <cell r="D2832">
            <v>41535</v>
          </cell>
          <cell r="E2832">
            <v>2013</v>
          </cell>
          <cell r="F2832">
            <v>9</v>
          </cell>
          <cell r="G2832" t="str">
            <v>ICM PACHAPAQUI S.A.C.</v>
          </cell>
          <cell r="H2832" t="str">
            <v>PACHAPAQUI</v>
          </cell>
          <cell r="I2832" t="str">
            <v xml:space="preserve">ACTUALIZACION DEL PLAN DE CIERRE </v>
          </cell>
          <cell r="J2832" t="str">
            <v>*020504&lt;br&gt;ANCASH-BOLOGNESI-AQUIA</v>
          </cell>
          <cell r="K2832" t="str">
            <v>*24&lt;br&gt;PORTILLA CORNEJO MATEO</v>
          </cell>
          <cell r="L2832" t="str">
            <v>APROBADO&lt;br/&gt;NOTIFICADO A LA EMPRESA</v>
          </cell>
          <cell r="P2832" t="str">
            <v>USD</v>
          </cell>
        </row>
        <row r="2833">
          <cell r="A2833">
            <v>1628923</v>
          </cell>
          <cell r="B2833">
            <v>4753</v>
          </cell>
          <cell r="C2833" t="str">
            <v>EIA</v>
          </cell>
          <cell r="D2833">
            <v>38950</v>
          </cell>
          <cell r="E2833">
            <v>2006</v>
          </cell>
          <cell r="F2833">
            <v>8</v>
          </cell>
          <cell r="G2833" t="str">
            <v>ICM PROCESADORA S.A.C.</v>
          </cell>
          <cell r="H2833" t="str">
            <v>CAMPANARIO</v>
          </cell>
          <cell r="I2833" t="str">
            <v>PLANTA DE BENEFICIO SANTA ROSA</v>
          </cell>
          <cell r="J2833" t="str">
            <v>*050705&lt;br&gt;AYACUCHO-PARINACOCHAS-PULLO</v>
          </cell>
          <cell r="K2833" t="str">
            <v>*56&lt;br&gt;SOLARI HENRY</v>
          </cell>
          <cell r="L2833" t="str">
            <v>IMPROCEDENTE&lt;br/&gt;NOTIFICADO A LA EMPRESA</v>
          </cell>
          <cell r="P2833" t="str">
            <v>USD</v>
          </cell>
        </row>
        <row r="2834">
          <cell r="A2834">
            <v>1648937</v>
          </cell>
          <cell r="B2834">
            <v>4767</v>
          </cell>
          <cell r="C2834" t="str">
            <v>EIA</v>
          </cell>
          <cell r="D2834">
            <v>39031</v>
          </cell>
          <cell r="E2834">
            <v>2006</v>
          </cell>
          <cell r="F2834">
            <v>11</v>
          </cell>
          <cell r="G2834" t="str">
            <v>ICM PROCESADORA S.A.C.</v>
          </cell>
          <cell r="H2834" t="str">
            <v>CAMPANARIO</v>
          </cell>
          <cell r="I2834" t="str">
            <v>PLANTA DE BENEFICIO SANTA ROSA</v>
          </cell>
          <cell r="J2834" t="str">
            <v>*050619&lt;br&gt;AYACUCHO-LUCANAS-SANCOS</v>
          </cell>
          <cell r="K2834" t="str">
            <v>*33&lt;br&gt;BARBA LUIS</v>
          </cell>
          <cell r="L2834" t="str">
            <v>APROBADO&lt;br/&gt;NOTIFICADO A LA EMPRESA</v>
          </cell>
          <cell r="P2834" t="str">
            <v>USD</v>
          </cell>
        </row>
        <row r="2835">
          <cell r="A2835">
            <v>1881143</v>
          </cell>
          <cell r="B2835">
            <v>6433</v>
          </cell>
          <cell r="C2835" t="str">
            <v>PC</v>
          </cell>
          <cell r="D2835">
            <v>39938</v>
          </cell>
          <cell r="E2835">
            <v>2009</v>
          </cell>
          <cell r="F2835">
            <v>5</v>
          </cell>
          <cell r="G2835" t="str">
            <v>ICM PROCESADORA S.A.C.</v>
          </cell>
          <cell r="H2835" t="str">
            <v>CAMPANARIO</v>
          </cell>
          <cell r="I2835" t="str">
            <v>PRESENTA PLAN DE CIERRE PROYECTO CAMPANARIO PLANTA DE BENEFICIO SANTA ROSA</v>
          </cell>
          <cell r="J2835" t="str">
            <v>*050619&lt;br&gt;AYACUCHO-LUCANAS-SANCOS</v>
          </cell>
          <cell r="K2835" t="str">
            <v>*24&lt;br&gt;PORTILLA CORNEJO MATEO</v>
          </cell>
          <cell r="L2835" t="str">
            <v>APROBADO&lt;br/&gt;NOTIFICADO A LA EMPRESA</v>
          </cell>
          <cell r="M2835" t="str">
            <v>ResDirec-0079-2017/MEM-DGAAM</v>
          </cell>
          <cell r="N2835" t="str">
            <v>16/03/2017</v>
          </cell>
          <cell r="P2835" t="str">
            <v>USD</v>
          </cell>
        </row>
        <row r="2836">
          <cell r="A2836">
            <v>1707928</v>
          </cell>
          <cell r="B2836">
            <v>6368</v>
          </cell>
          <cell r="C2836" t="str">
            <v>PC</v>
          </cell>
          <cell r="D2836">
            <v>39286</v>
          </cell>
          <cell r="E2836">
            <v>2007</v>
          </cell>
          <cell r="F2836">
            <v>7</v>
          </cell>
          <cell r="G2836" t="str">
            <v>IMERYS MINERALES PERU S.A.</v>
          </cell>
          <cell r="H2836" t="str">
            <v>U.E.A. GLORIA I 96</v>
          </cell>
          <cell r="I2836" t="str">
            <v>ANDREA I 88</v>
          </cell>
          <cell r="J2836" t="str">
            <v>*040114&lt;br&gt;AREQUIPA-AREQUIPA-POLOBAYA</v>
          </cell>
          <cell r="K2836" t="str">
            <v>*13&lt;br&gt;DOLORES CAMONES SANTIAGO</v>
          </cell>
          <cell r="L2836" t="str">
            <v>CONCLUIDO&lt;br/&gt;NOTIFICADO A LA EMPRESA</v>
          </cell>
          <cell r="P2836" t="str">
            <v>USD</v>
          </cell>
        </row>
        <row r="2837">
          <cell r="A2837">
            <v>2231262</v>
          </cell>
          <cell r="B2837">
            <v>6582</v>
          </cell>
          <cell r="C2837" t="str">
            <v>PC</v>
          </cell>
          <cell r="D2837">
            <v>41173</v>
          </cell>
          <cell r="E2837">
            <v>2012</v>
          </cell>
          <cell r="F2837">
            <v>9</v>
          </cell>
          <cell r="G2837" t="str">
            <v>IMERYS MINERALES PERU S.A.</v>
          </cell>
          <cell r="H2837" t="str">
            <v>U.E.A. GLORIA I 96</v>
          </cell>
          <cell r="I2837" t="str">
            <v>PLAN DE CIERRE PROYECTO ANDREA  I 88</v>
          </cell>
          <cell r="J2837" t="str">
            <v>*040102&lt;br&gt;AREQUIPA-AREQUIPA-ALTO SELVA ALEGRE</v>
          </cell>
          <cell r="L2837" t="str">
            <v>DESISTIDO&lt;br/&gt;NOTIFICADO A LA EMPRESA</v>
          </cell>
          <cell r="P2837" t="str">
            <v>USD</v>
          </cell>
        </row>
        <row r="2838">
          <cell r="A2838">
            <v>2292773</v>
          </cell>
          <cell r="B2838">
            <v>6635</v>
          </cell>
          <cell r="C2838" t="str">
            <v>PC</v>
          </cell>
          <cell r="D2838">
            <v>41411</v>
          </cell>
          <cell r="E2838">
            <v>2013</v>
          </cell>
          <cell r="F2838">
            <v>5</v>
          </cell>
          <cell r="G2838" t="str">
            <v>IMERYS MINERALES PERU S.A.</v>
          </cell>
          <cell r="H2838" t="str">
            <v>ANDREA I 88</v>
          </cell>
          <cell r="I2838" t="str">
            <v xml:space="preserve">PLAN DE CIERRE EXPLOTACION A CIELO ABIERTO </v>
          </cell>
          <cell r="J2838" t="str">
            <v>*040114&lt;br&gt;AREQUIPA-AREQUIPA-POLOBAYA</v>
          </cell>
          <cell r="K2838" t="str">
            <v>*128&lt;br&gt;ESTELA SILVA MELANIO</v>
          </cell>
          <cell r="L2838" t="str">
            <v>DESAPROBADO&lt;br/&gt;NOTIFICADO A LA EMPRESA</v>
          </cell>
          <cell r="P2838" t="str">
            <v>USD</v>
          </cell>
        </row>
        <row r="2839">
          <cell r="A2839">
            <v>2426392</v>
          </cell>
          <cell r="B2839">
            <v>6720</v>
          </cell>
          <cell r="C2839" t="str">
            <v>PC</v>
          </cell>
          <cell r="D2839">
            <v>41877</v>
          </cell>
          <cell r="E2839">
            <v>2014</v>
          </cell>
          <cell r="F2839">
            <v>8</v>
          </cell>
          <cell r="G2839" t="str">
            <v>IMERYS MINERALES PERU S.A.</v>
          </cell>
          <cell r="H2839" t="str">
            <v>ANDREA I 88</v>
          </cell>
          <cell r="I2839" t="str">
            <v>PLAN DE CIERRE DE MINA ANDREA I 88</v>
          </cell>
          <cell r="J2839" t="str">
            <v>*040114&lt;br&gt;AREQUIPA-AREQUIPA-POLOBAYA</v>
          </cell>
          <cell r="K2839" t="str">
            <v>*34&lt;br&gt;BEDRIÑANA RIOS ABAD</v>
          </cell>
          <cell r="L2839" t="str">
            <v>APROBADO</v>
          </cell>
          <cell r="P2839" t="str">
            <v>USD</v>
          </cell>
        </row>
        <row r="2840">
          <cell r="A2840">
            <v>2010086</v>
          </cell>
          <cell r="B2840">
            <v>5026</v>
          </cell>
          <cell r="C2840" t="str">
            <v>EIA</v>
          </cell>
          <cell r="D2840">
            <v>40371</v>
          </cell>
          <cell r="E2840">
            <v>2010</v>
          </cell>
          <cell r="F2840">
            <v>7</v>
          </cell>
          <cell r="G2840" t="str">
            <v>IMERYS MINERALES PERU S.A.C.</v>
          </cell>
          <cell r="H2840" t="str">
            <v>AGREGADOS DEL NORTE</v>
          </cell>
          <cell r="I2840" t="str">
            <v>EXPLOTACION DE ANDALUCITA Y PLANTA PILOTO DE 5000 TM-AÑO</v>
          </cell>
          <cell r="J2840" t="str">
            <v>*200501&lt;br&gt;PIURA-PAITA-PAITA</v>
          </cell>
          <cell r="K2840" t="str">
            <v>*55&lt;br&gt;SANTOYO TELLO RAUL</v>
          </cell>
          <cell r="L2840" t="str">
            <v>APROBADO&lt;br/&gt;NOTIFICADO A LA EMPRESA</v>
          </cell>
          <cell r="P2840" t="str">
            <v>USD</v>
          </cell>
        </row>
        <row r="2841">
          <cell r="A2841">
            <v>2216883</v>
          </cell>
          <cell r="B2841">
            <v>6570</v>
          </cell>
          <cell r="C2841" t="str">
            <v>PC</v>
          </cell>
          <cell r="D2841">
            <v>41116</v>
          </cell>
          <cell r="E2841">
            <v>2012</v>
          </cell>
          <cell r="F2841">
            <v>7</v>
          </cell>
          <cell r="G2841" t="str">
            <v>IMERYS MINERALES PERU S.A.C.</v>
          </cell>
          <cell r="H2841" t="str">
            <v>AGREGADOS DEL NORTE</v>
          </cell>
          <cell r="I2841" t="str">
            <v>CIERRE DEL PROYECTO DE EXPLOTACION DE ANDALUCITA Y PLANTA PILOTO DE 5000 TM</v>
          </cell>
          <cell r="J2841" t="str">
            <v>*200501&lt;br&gt;PIURA-PAITA-PAITA</v>
          </cell>
          <cell r="K2841" t="str">
            <v>*34&lt;br&gt;BEDRIÑANA RIOS ABAD</v>
          </cell>
          <cell r="L2841" t="str">
            <v>APROBADO&lt;br/&gt;NOTIFICADO A LA EMPRESA</v>
          </cell>
          <cell r="M2841" t="str">
            <v>ResDirec-0187-2017/MEM-DGAAM</v>
          </cell>
          <cell r="N2841" t="str">
            <v>11/07/2017</v>
          </cell>
          <cell r="P2841" t="str">
            <v>USD</v>
          </cell>
        </row>
        <row r="2842">
          <cell r="A2842">
            <v>2387945</v>
          </cell>
          <cell r="B2842">
            <v>3100</v>
          </cell>
          <cell r="C2842" t="str">
            <v>ITS</v>
          </cell>
          <cell r="D2842">
            <v>41759</v>
          </cell>
          <cell r="E2842">
            <v>2014</v>
          </cell>
          <cell r="F2842">
            <v>4</v>
          </cell>
          <cell r="G2842" t="str">
            <v>IMPALA TERMINALS PERU S.A.C.</v>
          </cell>
          <cell r="H2842" t="str">
            <v>DEPOSITO DE CONCENTRADOS MINERALES Nº1</v>
          </cell>
          <cell r="I2842" t="str">
            <v>Informe Técnico Sustentatorio para Obras Complementarias en el Almac¿Impala</v>
          </cell>
          <cell r="J2842" t="str">
            <v>*070101&lt;br&gt;CALLAO-CALLAO-CALLAO</v>
          </cell>
          <cell r="K2842" t="str">
            <v>*25&lt;br&gt;PRADO VELASQUEZ ALFONSO,*280&lt;br&gt;MENDIOLAZA CABRERA, MARiA TERESA (APOYO),*277&lt;br&gt;PADILLA VILLAR, FERNANDO JORGE (APOYO),*274&lt;br&gt;LOPEZ FLORES, ROSSANA,*233&lt;br&gt;MESIAS CASTRO, JACKSON,*221&lt;br&gt;SANGA YAMPASI WILSON WILFREDO,*219&lt;br&gt;HUARINO CHURA LUIS ANTONIO</v>
          </cell>
          <cell r="L2842" t="str">
            <v>CONFORME&lt;br/&gt;NOTIFICADO A LA EMPRESA</v>
          </cell>
          <cell r="M2842" t="str">
            <v>ResDirec-0280-2014/MEM-DGAAM</v>
          </cell>
          <cell r="N2842" t="str">
            <v>11/06/2014</v>
          </cell>
          <cell r="O2842">
            <v>14000000</v>
          </cell>
        </row>
        <row r="2843">
          <cell r="A2843">
            <v>1838343</v>
          </cell>
          <cell r="B2843">
            <v>4898</v>
          </cell>
          <cell r="C2843" t="str">
            <v>EIA</v>
          </cell>
          <cell r="D2843">
            <v>39770</v>
          </cell>
          <cell r="E2843">
            <v>2008</v>
          </cell>
          <cell r="F2843">
            <v>11</v>
          </cell>
          <cell r="G2843" t="str">
            <v>IMPALA TERMINALS PERU S.A.C.</v>
          </cell>
          <cell r="H2843" t="str">
            <v>PUERTO DEL CALLAO</v>
          </cell>
          <cell r="I2843" t="str">
            <v>EIA DEPOSITO DE CONCENTRADOS DE MINERALES METALICOS Y NO METALICOS</v>
          </cell>
          <cell r="J2843" t="str">
            <v>*070101&lt;br&gt;CALLAO-CALLAO-CALLAO</v>
          </cell>
          <cell r="K2843" t="str">
            <v>*39&lt;br&gt;ESPINOZA ARIAS REBECA</v>
          </cell>
          <cell r="L2843" t="str">
            <v>APROBADO</v>
          </cell>
          <cell r="P2843" t="str">
            <v>USD</v>
          </cell>
        </row>
        <row r="2844">
          <cell r="A2844">
            <v>2001591</v>
          </cell>
          <cell r="B2844">
            <v>5016</v>
          </cell>
          <cell r="C2844" t="str">
            <v>EIA</v>
          </cell>
          <cell r="D2844">
            <v>40350</v>
          </cell>
          <cell r="E2844">
            <v>2010</v>
          </cell>
          <cell r="F2844">
            <v>6</v>
          </cell>
          <cell r="G2844" t="str">
            <v>IMPALA TERMINALS PERU S.A.C.</v>
          </cell>
          <cell r="H2844" t="str">
            <v>DEPOSITO DE CONCENTRADOS MINERALES Nº1</v>
          </cell>
          <cell r="I2844" t="str">
            <v>MODIFICACION DEL EIA AMPLIACIÓN Y MODERNIZACION DEL ALMACEN 1</v>
          </cell>
          <cell r="J2844" t="str">
            <v>*070101&lt;br&gt;CALLAO-CALLAO-CALLAO</v>
          </cell>
          <cell r="K2844" t="str">
            <v>*7&lt;br&gt;BERROSPI GALINDO ROSA</v>
          </cell>
          <cell r="L2844" t="str">
            <v>APROBADO</v>
          </cell>
          <cell r="M2844" t="str">
            <v>ResDirec-0073-2016/MEM-DGAAM</v>
          </cell>
          <cell r="N2844" t="str">
            <v>08/03/2016</v>
          </cell>
          <cell r="P2844" t="str">
            <v>USD</v>
          </cell>
        </row>
        <row r="2845">
          <cell r="A2845">
            <v>2557849</v>
          </cell>
          <cell r="B2845">
            <v>5016</v>
          </cell>
          <cell r="C2845" t="str">
            <v>ITS</v>
          </cell>
          <cell r="D2845">
            <v>42342</v>
          </cell>
          <cell r="E2845">
            <v>2015</v>
          </cell>
          <cell r="F2845">
            <v>12</v>
          </cell>
          <cell r="G2845" t="str">
            <v>IMPALA TERMINALS PERU S.A.C.</v>
          </cell>
          <cell r="H2845" t="str">
            <v>DEPOSITO DE CONCENTRADOS MINERALES Nº1</v>
          </cell>
          <cell r="I2845" t="str">
            <v>MODIFICACION DEL EIA AMPLIACIÓN Y MODERNIZACION DEL ALMACEN 1</v>
          </cell>
          <cell r="J2845" t="str">
            <v>*070101&lt;br&gt;CALLAO-CALLAO-CALLAO</v>
          </cell>
          <cell r="K2845" t="str">
            <v>*2&lt;br&gt;ACOSTA ARCE MICHAEL,*348&lt;br&gt;PEREZ SOLIS, EVELYN ENA,*313&lt;br&gt;LOPEZ FLORES, ROSSANA,*295&lt;br&gt;DIAZ BERRIOS ABEL,*221&lt;br&gt;SANGA YAMPASI WILSON WILFREDO,*219&lt;br&gt;HUARINO CHURA LUIS ANTONIO,*3&lt;br&gt;ALFARO LÓPEZ WUALTER</v>
          </cell>
          <cell r="L2845" t="str">
            <v>CONFORME&lt;br/&gt;NOTIFICADO A LA EMPRESA</v>
          </cell>
          <cell r="M2845" t="str">
            <v>ResDirec-0073-2016/MEM-DGAAM</v>
          </cell>
          <cell r="N2845" t="str">
            <v>08/03/2016</v>
          </cell>
          <cell r="O2845">
            <v>1804000</v>
          </cell>
        </row>
        <row r="2846">
          <cell r="A2846" t="str">
            <v>05579-2017</v>
          </cell>
          <cell r="B2846">
            <v>6702</v>
          </cell>
          <cell r="C2846" t="str">
            <v>ITS</v>
          </cell>
          <cell r="D2846">
            <v>43033</v>
          </cell>
          <cell r="E2846">
            <v>2017</v>
          </cell>
          <cell r="F2846">
            <v>10</v>
          </cell>
          <cell r="G2846" t="str">
            <v>IMPALA TERMINALS PERU S.A.C.</v>
          </cell>
          <cell r="H2846" t="str">
            <v>DEPOSITO DE CONCENTRADOS MINERALES Nº1</v>
          </cell>
          <cell r="I2846" t="str">
            <v>TERCER ITS DE LA MODIFICACION DEL EIA AMPLIACIÓN Y MODERNIZACION DEL ALMACEN 1</v>
          </cell>
          <cell r="J2846" t="str">
            <v>*070101&lt;br&gt;CALLAO-CALLAO-CALLAO,*070000&lt;br&gt;CALLAO----,*070100&lt;br&gt;CALLAO-CALLAO--</v>
          </cell>
          <cell r="K2846" t="str">
            <v>*409&lt;br&gt;ZZ_SENACE CUBA CASTILLO, SILVIA LUISA,*545&lt;br&gt;YOSLY VIRGINIA VARGAS MART¿NEZ,*542&lt;br&gt;JOAN CATHERINE LOZA MONTOYA,*489&lt;br&gt;ZZ_SENACE TREJO PANTOJA, CYNTHIA KELLY,*488&lt;br&gt;ZZ_SENACE TELLO COCHACHEZ, MARCO ANTONIO,*480&lt;br&gt;ZZ_SENACE CACERES BUENO, CELIA MARIA,*432&lt;br&gt;ZZ_SENACE VARGAS-MACH, MARTHA YACKELINE ,*413&lt;br&gt;ZZ_SENACE ATARAMA MORI,DANNY EDUARDO</v>
          </cell>
          <cell r="L2846" t="str">
            <v>CONFORME&lt;br/&gt;NOTIFICADO A LA EMPRESA</v>
          </cell>
          <cell r="O2846">
            <v>4807500</v>
          </cell>
        </row>
        <row r="2847">
          <cell r="A2847" t="str">
            <v>05733-2017</v>
          </cell>
          <cell r="B2847">
            <v>6746</v>
          </cell>
          <cell r="C2847" t="str">
            <v>ITS</v>
          </cell>
          <cell r="D2847">
            <v>43039</v>
          </cell>
          <cell r="E2847">
            <v>2017</v>
          </cell>
          <cell r="F2847">
            <v>10</v>
          </cell>
          <cell r="G2847" t="str">
            <v>IMPALA TERMINALS PERU S.A.C.</v>
          </cell>
          <cell r="H2847" t="str">
            <v>PUERTO DEL CALLAO</v>
          </cell>
          <cell r="I2847" t="str">
            <v>EIA DEPOSITO DE CONCENTRADOS DE MINERALES METALICOS Y NO METALICOS</v>
          </cell>
          <cell r="J2847" t="str">
            <v>*070101&lt;br&gt;CALLAO-CALLAO-CALLAO,*070000&lt;br&gt;CALLAO----,*070100&lt;br&gt;CALLAO-CALLAO--</v>
          </cell>
          <cell r="K2847" t="str">
            <v>*409&lt;br&gt;ZZ_SENACE CUBA CASTILLO, SILVIA LUISA,*542&lt;br&gt;JOAN CATHERINE LOZA MONTOYA,*489&lt;br&gt;ZZ_SENACE TREJO PANTOJA, CYNTHIA KELLY,*416&lt;br&gt;ZZ_SENACE BREÑA TORRES, MILVA GRACIELA,*413&lt;br&gt;ZZ_SENACE ATARAMA MORI,DANNY EDUARDO</v>
          </cell>
          <cell r="L2847" t="str">
            <v>CONFORME&lt;br/&gt;NOTIFICADO A LA EMPRESA</v>
          </cell>
          <cell r="O2847">
            <v>400000</v>
          </cell>
        </row>
        <row r="2848">
          <cell r="A2848">
            <v>3044400</v>
          </cell>
          <cell r="B2848">
            <v>8491</v>
          </cell>
          <cell r="C2848" t="str">
            <v>PC</v>
          </cell>
          <cell r="D2848">
            <v>43994</v>
          </cell>
          <cell r="E2848">
            <v>2020</v>
          </cell>
          <cell r="F2848">
            <v>6</v>
          </cell>
          <cell r="G2848" t="str">
            <v>IMPALA TERMINALS PERU S.A.C.</v>
          </cell>
          <cell r="H2848" t="str">
            <v>DEPOSITO DE CONCENTRADOS MINERALES Nº1</v>
          </cell>
          <cell r="I2848" t="str">
            <v>ALMACEN IMPALA</v>
          </cell>
          <cell r="J2848" t="str">
            <v>*070101&lt;br&gt;CALLAO-CALLAO-CALLAO</v>
          </cell>
          <cell r="K2848" t="str">
            <v>*25&lt;br&gt;PRADO VELASQUEZ ALFONSO,*684&lt;br&gt;MARTEL GORA MIGUEL LUIS,*188&lt;br&gt;PORTILLA CORNEJO MATEO</v>
          </cell>
          <cell r="L2848" t="str">
            <v>APROBADO</v>
          </cell>
          <cell r="O2848">
            <v>0</v>
          </cell>
          <cell r="P2848" t="str">
            <v>USD</v>
          </cell>
        </row>
        <row r="2849">
          <cell r="A2849">
            <v>2233702</v>
          </cell>
          <cell r="B2849">
            <v>3197</v>
          </cell>
          <cell r="C2849" t="str">
            <v>DIA</v>
          </cell>
          <cell r="D2849">
            <v>41185</v>
          </cell>
          <cell r="E2849">
            <v>2012</v>
          </cell>
          <cell r="F2849">
            <v>10</v>
          </cell>
          <cell r="G2849" t="str">
            <v>INCA MINERALES S.A.C.</v>
          </cell>
          <cell r="H2849" t="str">
            <v>CHANAPE</v>
          </cell>
          <cell r="I2849" t="str">
            <v>CHANAPE</v>
          </cell>
          <cell r="J2849" t="str">
            <v>*150718&lt;br&gt;LIMA-HUAROCHIRI-SAN DAMIAN</v>
          </cell>
          <cell r="K2849" t="str">
            <v>*8&lt;br&gt;BREÑA TORRES GRACIELA,*310&lt;br&gt;ROSALES GONZALES LUIS ALBERTO,*179&lt;br&gt;ZEGARRA ANCAJIMA, ANA SOFIA</v>
          </cell>
          <cell r="L2849" t="str">
            <v>APROBADO&lt;br/&gt;NOTIFICADO A LA EMPRESA</v>
          </cell>
          <cell r="O2849">
            <v>2000000</v>
          </cell>
          <cell r="P2849" t="str">
            <v>USD</v>
          </cell>
        </row>
        <row r="2850">
          <cell r="A2850">
            <v>2320914</v>
          </cell>
          <cell r="B2850">
            <v>3971</v>
          </cell>
          <cell r="C2850" t="str">
            <v>DIA</v>
          </cell>
          <cell r="D2850">
            <v>41502</v>
          </cell>
          <cell r="E2850">
            <v>2013</v>
          </cell>
          <cell r="F2850">
            <v>8</v>
          </cell>
          <cell r="G2850" t="str">
            <v>INCA MINERALES S.A.C.</v>
          </cell>
          <cell r="H2850" t="str">
            <v>CHANAPE</v>
          </cell>
          <cell r="I2850" t="str">
            <v>CHANAPE</v>
          </cell>
          <cell r="J2850" t="str">
            <v>*150718&lt;br&gt;LIMA-HUAROCHIRI-SAN DAMIAN</v>
          </cell>
          <cell r="K2850" t="str">
            <v>*3&lt;br&gt;ALFARO LÓPEZ WUALTER,*310&lt;br&gt;ROSALES GONZALES LUIS ALBERTO,*306&lt;br&gt;MIRANDA UNCHUPAICO, JULIO (APOYO),*296&lt;br&gt;ROSALES MONTES LUCIO,*294&lt;br&gt;BEGGLO CACERES-OLAZO ADRIAN ,*181&lt;br&gt;LEON HUAMAN BETTY,*173&lt;br&gt;QUISPE BENAVENTE, CARLOS ALBERTO,*167&lt;br&gt;SOTOMAYOR TACA SAUL,*10&lt;br&gt;CARRANZA VALDIVIESO JOSE</v>
          </cell>
          <cell r="L2850" t="str">
            <v>APROBADO&lt;br/&gt;NOTIFICADO A LA EMPRESA</v>
          </cell>
          <cell r="M2850" t="str">
            <v>ResDirec-0416-2013/MEM-AAM</v>
          </cell>
          <cell r="N2850" t="str">
            <v>04/11/2013</v>
          </cell>
          <cell r="O2850">
            <v>3000000</v>
          </cell>
          <cell r="P2850" t="str">
            <v>USD</v>
          </cell>
        </row>
        <row r="2851">
          <cell r="A2851">
            <v>2629867</v>
          </cell>
          <cell r="B2851">
            <v>6209</v>
          </cell>
          <cell r="C2851" t="str">
            <v>DIA</v>
          </cell>
          <cell r="D2851">
            <v>42591</v>
          </cell>
          <cell r="E2851">
            <v>2016</v>
          </cell>
          <cell r="F2851">
            <v>8</v>
          </cell>
          <cell r="G2851" t="str">
            <v>INCA MINERALES S.A.C.</v>
          </cell>
          <cell r="H2851" t="str">
            <v>RIQUEZA</v>
          </cell>
          <cell r="I2851" t="str">
            <v>RIQUEZA</v>
          </cell>
          <cell r="J2851" t="str">
            <v>*090102&lt;br&gt;HUANCAVELICA-HUANCAVELICA-ACOBAMBILLA</v>
          </cell>
          <cell r="K2851" t="str">
            <v>*164&lt;br&gt;TREJO PANTOJA CYNTHIA,*438&lt;br&gt;PEREYRA VALENCIA ELIZABETH,*345&lt;br&gt;YUCRA ZELA, SONIA LISSET,*310&lt;br&gt;ROSALES GONZALES LUIS ALBERTO,*181&lt;br&gt;LEON HUAMAN BETTY</v>
          </cell>
          <cell r="L2851" t="str">
            <v>APROBADO&lt;br/&gt;NOTIFICADO A LA EMPRESA</v>
          </cell>
          <cell r="M2851" t="str">
            <v>ResDirec-0371-2016/MEM-DGAAM</v>
          </cell>
          <cell r="N2851" t="str">
            <v>30/12/2016</v>
          </cell>
          <cell r="O2851">
            <v>2689452</v>
          </cell>
          <cell r="P2851" t="str">
            <v>USD</v>
          </cell>
        </row>
        <row r="2852">
          <cell r="A2852">
            <v>2404301</v>
          </cell>
          <cell r="B2852">
            <v>4135</v>
          </cell>
          <cell r="C2852" t="str">
            <v>EIAsd</v>
          </cell>
          <cell r="D2852">
            <v>41816</v>
          </cell>
          <cell r="E2852">
            <v>2014</v>
          </cell>
          <cell r="F2852">
            <v>6</v>
          </cell>
          <cell r="G2852" t="str">
            <v>INCA MINERALES S.A.C.</v>
          </cell>
          <cell r="H2852" t="str">
            <v>CHANAPE</v>
          </cell>
          <cell r="I2852" t="str">
            <v>PROYECTO CHANAPE</v>
          </cell>
          <cell r="J2852" t="str">
            <v>*150718&lt;br&gt;LIMA-HUAROCHIRI-SAN DAMIAN</v>
          </cell>
          <cell r="K2852" t="str">
            <v>*10&lt;br&gt;CARRANZA VALDIVIESO JOSE,*310&lt;br&gt;ROSALES GONZALES LUIS ALBERTO,*306&lt;br&gt;MIRANDA UNCHUPAICO, JULIO (APOYO),*300&lt;br&gt;CRUZ CORONEL, HUMBERTO,*296&lt;br&gt;ROSALES MONTES LUCIO,*294&lt;br&gt;BEGGLO CACERES-OLAZO ADRIAN ,*220&lt;br&gt;VILLACORTA OLAZA MARCO ANTONIO,*181&lt;br&gt;LEON HUAMAN BETTY</v>
          </cell>
          <cell r="L2852" t="str">
            <v>DESISTIDO&lt;br/&gt;NOTIFICADO A LA EMPRESA</v>
          </cell>
          <cell r="M2852" t="str">
            <v>ResDirec-0370-2014/MEM-DGAAM</v>
          </cell>
          <cell r="N2852" t="str">
            <v>18/07/2014</v>
          </cell>
          <cell r="O2852">
            <v>6100000</v>
          </cell>
          <cell r="P2852" t="str">
            <v>USD</v>
          </cell>
        </row>
        <row r="2853">
          <cell r="A2853">
            <v>2425583</v>
          </cell>
          <cell r="B2853">
            <v>5350</v>
          </cell>
          <cell r="C2853" t="str">
            <v>EIAsd</v>
          </cell>
          <cell r="D2853">
            <v>41873</v>
          </cell>
          <cell r="E2853">
            <v>2014</v>
          </cell>
          <cell r="F2853">
            <v>8</v>
          </cell>
          <cell r="G2853" t="str">
            <v>INCA MINERALES S.A.C.</v>
          </cell>
          <cell r="H2853" t="str">
            <v>CHANAPE</v>
          </cell>
          <cell r="I2853" t="str">
            <v>CHANAPE</v>
          </cell>
          <cell r="J2853" t="str">
            <v>*150718&lt;br&gt;LIMA-HUAROCHIRI-SAN DAMIAN</v>
          </cell>
          <cell r="K2853" t="str">
            <v>*10&lt;br&gt;CARRANZA VALDIVIESO JOSE,*345&lt;br&gt;YUCRA ZELA, SONIA LISSET,*310&lt;br&gt;ROSALES GONZALES LUIS ALBERTO,*306&lt;br&gt;MIRANDA UNCHUPAICO, JULIO (APOYO),*300&lt;br&gt;CRUZ CORONEL, HUMBERTO,*294&lt;br&gt;BEGGLO CACERES-OLAZO ADRIAN ,*220&lt;br&gt;VILLACORTA OLAZA MARCO ANTONIO,*181&lt;br&gt;LEON HUAMAN BETTY,*164&lt;br&gt;TREJO PANTOJA CYNTHIA</v>
          </cell>
          <cell r="L2853" t="str">
            <v>APROBADO&lt;br/&gt;NOTIFICADO A LA EMPRESA</v>
          </cell>
          <cell r="M2853" t="str">
            <v>ResDirec-0149-2015/MEM-DGAAM</v>
          </cell>
          <cell r="N2853" t="str">
            <v>24/03/2015</v>
          </cell>
          <cell r="O2853">
            <v>6100000</v>
          </cell>
          <cell r="P2853" t="str">
            <v>USD</v>
          </cell>
        </row>
        <row r="2854">
          <cell r="A2854">
            <v>2944121</v>
          </cell>
          <cell r="B2854">
            <v>7230</v>
          </cell>
          <cell r="C2854" t="str">
            <v>ITS</v>
          </cell>
          <cell r="D2854">
            <v>43628</v>
          </cell>
          <cell r="E2854">
            <v>2019</v>
          </cell>
          <cell r="F2854">
            <v>6</v>
          </cell>
          <cell r="G2854" t="str">
            <v>INCA MINERALES S.A.C.</v>
          </cell>
          <cell r="H2854" t="str">
            <v>RIQUEZA</v>
          </cell>
          <cell r="I2854" t="str">
            <v>RIQUEZA</v>
          </cell>
          <cell r="J2854" t="str">
            <v>*090102&lt;br&gt;HUANCAVELICA-HUANCAVELICA-ACOBAMBILLA</v>
          </cell>
          <cell r="K2854" t="str">
            <v>*25&lt;br&gt;PRADO VELASQUEZ ALFONSO,*645&lt;br&gt;CINTHYA ESCATE AMPUERO,*618&lt;br&gt;BERROSPI GALINDO ROSA CATHERINE,*617&lt;br&gt;QUISPE CLEMENTE, KARLA BRIGHITT,*615&lt;br&gt;FIGUEROA REINOSO, LUIS ALBERTO</v>
          </cell>
          <cell r="L2854" t="str">
            <v>NO CONFORME&lt;br/&gt;NOTIFICADO A LA EMPRESA</v>
          </cell>
          <cell r="M2854" t="str">
            <v>ResDirec-0150-2019/MINEM-DGAAM</v>
          </cell>
          <cell r="N2854" t="str">
            <v>12/09/2019</v>
          </cell>
          <cell r="O2854">
            <v>2689452</v>
          </cell>
        </row>
        <row r="2855">
          <cell r="A2855">
            <v>1508632</v>
          </cell>
          <cell r="B2855">
            <v>1192</v>
          </cell>
          <cell r="C2855" t="str">
            <v>EIAsd</v>
          </cell>
          <cell r="D2855">
            <v>38357</v>
          </cell>
          <cell r="E2855">
            <v>2005</v>
          </cell>
          <cell r="F2855">
            <v>1</v>
          </cell>
          <cell r="G2855" t="str">
            <v>INCA MINERALS CORP. S.A.C.</v>
          </cell>
          <cell r="H2855" t="str">
            <v>CONDOR DE ORO</v>
          </cell>
          <cell r="I2855" t="str">
            <v>EXPLORACION</v>
          </cell>
          <cell r="J2855" t="str">
            <v>*080901&lt;br&gt;CUSCO-LA CONVENCION-SANTA ANA</v>
          </cell>
          <cell r="K2855" t="str">
            <v>*56&lt;br&gt;SOLARI HENRY</v>
          </cell>
          <cell r="L2855" t="str">
            <v>ABANDONO</v>
          </cell>
          <cell r="P2855" t="str">
            <v>USD</v>
          </cell>
        </row>
        <row r="2856">
          <cell r="A2856">
            <v>1508635</v>
          </cell>
          <cell r="B2856">
            <v>1193</v>
          </cell>
          <cell r="C2856" t="str">
            <v>EIAsd</v>
          </cell>
          <cell r="D2856">
            <v>38357</v>
          </cell>
          <cell r="E2856">
            <v>2005</v>
          </cell>
          <cell r="F2856">
            <v>1</v>
          </cell>
          <cell r="G2856" t="str">
            <v>INCA MINERALS CORP. S.A.C.</v>
          </cell>
          <cell r="H2856" t="str">
            <v>KUNTUR DE ORO</v>
          </cell>
          <cell r="I2856" t="str">
            <v>EXPLORACION</v>
          </cell>
          <cell r="J2856" t="str">
            <v>*080901&lt;br&gt;CUSCO-LA CONVENCION-SANTA ANA</v>
          </cell>
          <cell r="K2856" t="str">
            <v>*47&lt;br&gt;PINEDO CESAR</v>
          </cell>
          <cell r="L2856" t="str">
            <v>ABANDONO&lt;br/&gt;NOTIFICADO A LA EMPRESA</v>
          </cell>
          <cell r="P2856" t="str">
            <v>USD</v>
          </cell>
        </row>
        <row r="2857">
          <cell r="A2857">
            <v>1734919</v>
          </cell>
          <cell r="B2857">
            <v>1743</v>
          </cell>
          <cell r="C2857" t="str">
            <v>DIA</v>
          </cell>
          <cell r="D2857">
            <v>39398</v>
          </cell>
          <cell r="E2857">
            <v>2007</v>
          </cell>
          <cell r="F2857">
            <v>11</v>
          </cell>
          <cell r="G2857" t="str">
            <v>INFINITA PROSPERIDAD MINERA S.A.C.</v>
          </cell>
          <cell r="H2857" t="str">
            <v>MIRATHE</v>
          </cell>
          <cell r="I2857" t="str">
            <v>MIRATHE</v>
          </cell>
          <cell r="J2857" t="str">
            <v>*210303&lt;br&gt;PUNO-CARABAYA-AYAPATA</v>
          </cell>
          <cell r="K2857" t="str">
            <v>*8&lt;br&gt;BREÑA TORRES GRACIELA</v>
          </cell>
          <cell r="L2857" t="str">
            <v>APROBADO&lt;br/&gt;NOTIFICADO A LA EMPRESA</v>
          </cell>
          <cell r="P2857" t="str">
            <v>USD</v>
          </cell>
        </row>
        <row r="2858">
          <cell r="A2858">
            <v>1947272</v>
          </cell>
          <cell r="B2858">
            <v>2119</v>
          </cell>
          <cell r="C2858" t="str">
            <v>DIA</v>
          </cell>
          <cell r="D2858">
            <v>40158</v>
          </cell>
          <cell r="E2858">
            <v>2009</v>
          </cell>
          <cell r="F2858">
            <v>12</v>
          </cell>
          <cell r="G2858" t="str">
            <v>INFINITA PROSPERIDAD MINERA S.A.C.</v>
          </cell>
          <cell r="H2858" t="str">
            <v>ROMERILLO</v>
          </cell>
          <cell r="I2858" t="str">
            <v>ROMERILLO</v>
          </cell>
          <cell r="J2858" t="str">
            <v>*040305&lt;br&gt;AREQUIPA-CARAVELI-BELLA UNION</v>
          </cell>
          <cell r="K2858" t="str">
            <v>*25&lt;br&gt;PRADO VELASQUEZ ALFONSO</v>
          </cell>
          <cell r="L2858" t="str">
            <v>APROBADO&lt;br/&gt;NOTIFICADO A LA EMPRESA</v>
          </cell>
          <cell r="P2858" t="str">
            <v>USD</v>
          </cell>
        </row>
        <row r="2859">
          <cell r="A2859">
            <v>2131985</v>
          </cell>
          <cell r="B2859">
            <v>2616</v>
          </cell>
          <cell r="C2859" t="str">
            <v>DIA</v>
          </cell>
          <cell r="D2859">
            <v>40820</v>
          </cell>
          <cell r="E2859">
            <v>2011</v>
          </cell>
          <cell r="F2859">
            <v>10</v>
          </cell>
          <cell r="G2859" t="str">
            <v>INFINITA PROSPERIDAD MINERA S.A.C.</v>
          </cell>
          <cell r="H2859" t="str">
            <v>PROYECTO SANTO DOMINGO</v>
          </cell>
          <cell r="I2859" t="str">
            <v>PROYECTO SANTO DOMINGO</v>
          </cell>
          <cell r="J2859" t="str">
            <v>*040511&lt;br&gt;AREQUIPA-CAYLLOMA-LLUTA</v>
          </cell>
          <cell r="K2859" t="str">
            <v>*8&lt;br&gt;BREÑA TORRES GRACIELA,*180&lt;br&gt;RAMIREZ PALET ALDO,*25&lt;br&gt;PRADO VELASQUEZ ALFONSO</v>
          </cell>
          <cell r="L2859" t="str">
            <v>DESISTIDO&lt;br/&gt;NOTIFICADO A LA EMPRESA</v>
          </cell>
          <cell r="M2859" t="str">
            <v>ResDirec-0336-2011/MEM-AAM</v>
          </cell>
          <cell r="N2859" t="str">
            <v>07/11/2011</v>
          </cell>
          <cell r="O2859">
            <v>1226520</v>
          </cell>
          <cell r="P2859" t="str">
            <v>USD</v>
          </cell>
        </row>
        <row r="2860">
          <cell r="A2860">
            <v>2145709</v>
          </cell>
          <cell r="B2860">
            <v>2714</v>
          </cell>
          <cell r="C2860" t="str">
            <v>DIA</v>
          </cell>
          <cell r="D2860">
            <v>40870</v>
          </cell>
          <cell r="E2860">
            <v>2011</v>
          </cell>
          <cell r="F2860">
            <v>11</v>
          </cell>
          <cell r="G2860" t="str">
            <v>INFINITA PROSPERIDAD MINERA S.A.C.</v>
          </cell>
          <cell r="H2860" t="str">
            <v>PROYECTO SANTO DOMINGO</v>
          </cell>
          <cell r="I2860" t="str">
            <v>SANTO DOMINGO</v>
          </cell>
          <cell r="J2860" t="str">
            <v>*040511&lt;br&gt;AREQUIPA-CAYLLOMA-LLUTA</v>
          </cell>
          <cell r="K2860" t="str">
            <v>*8&lt;br&gt;BREÑA TORRES GRACIELA,*310&lt;br&gt;ROSALES GONZALES LUIS ALBERTO,*180&lt;br&gt;RAMIREZ PALET ALDO</v>
          </cell>
          <cell r="L2860" t="str">
            <v>APROBADO&lt;br/&gt;NOTIFICADO A LA EMPRESA</v>
          </cell>
          <cell r="O2860">
            <v>1226520</v>
          </cell>
          <cell r="P2860" t="str">
            <v>USD</v>
          </cell>
        </row>
        <row r="2861">
          <cell r="A2861">
            <v>2170254</v>
          </cell>
          <cell r="B2861">
            <v>2867</v>
          </cell>
          <cell r="C2861" t="str">
            <v>DIA</v>
          </cell>
          <cell r="D2861">
            <v>40966</v>
          </cell>
          <cell r="E2861">
            <v>2012</v>
          </cell>
          <cell r="F2861">
            <v>2</v>
          </cell>
          <cell r="G2861" t="str">
            <v>INFINITA PROSPERIDAD MINERA S.A.C.</v>
          </cell>
          <cell r="H2861" t="str">
            <v>LA MEGA</v>
          </cell>
          <cell r="I2861" t="str">
            <v>LA MEGA</v>
          </cell>
          <cell r="J2861" t="str">
            <v>*040305&lt;br&gt;AREQUIPA-CARAVELI-BELLA UNION</v>
          </cell>
          <cell r="K2861" t="str">
            <v>*8&lt;br&gt;BREÑA TORRES GRACIELA,*310&lt;br&gt;ROSALES GONZALES LUIS ALBERTO</v>
          </cell>
          <cell r="L2861" t="str">
            <v>DESISTIDO&lt;br/&gt;NOTIFICADO A LA EMPRESA</v>
          </cell>
          <cell r="M2861" t="str">
            <v>ResDirec-0070-2012/MEM-AAM</v>
          </cell>
          <cell r="N2861" t="str">
            <v>07/03/2012</v>
          </cell>
          <cell r="O2861">
            <v>600000</v>
          </cell>
          <cell r="P2861" t="str">
            <v>USD</v>
          </cell>
        </row>
        <row r="2862">
          <cell r="A2862">
            <v>2179256</v>
          </cell>
          <cell r="B2862">
            <v>2944</v>
          </cell>
          <cell r="C2862" t="str">
            <v>DIA</v>
          </cell>
          <cell r="D2862">
            <v>41001</v>
          </cell>
          <cell r="E2862">
            <v>2012</v>
          </cell>
          <cell r="F2862">
            <v>4</v>
          </cell>
          <cell r="G2862" t="str">
            <v>INFINITA PROSPERIDAD MINERA S.A.C.</v>
          </cell>
          <cell r="H2862" t="str">
            <v>LA MEGA</v>
          </cell>
          <cell r="I2862" t="str">
            <v>LA MEGA</v>
          </cell>
          <cell r="J2862" t="str">
            <v>*040305&lt;br&gt;AREQUIPA-CARAVELI-BELLA UNION</v>
          </cell>
          <cell r="K2862" t="str">
            <v>*8&lt;br&gt;BREÑA TORRES GRACIELA,*310&lt;br&gt;ROSALES GONZALES LUIS ALBERTO,*28&lt;br&gt;VELIZ SOTO KRISTIAM</v>
          </cell>
          <cell r="L2862" t="str">
            <v>APROBADO&lt;br/&gt;NOTIFICADO A LA EMPRESA</v>
          </cell>
          <cell r="O2862">
            <v>600000</v>
          </cell>
          <cell r="P2862" t="str">
            <v>USD</v>
          </cell>
        </row>
        <row r="2863">
          <cell r="A2863">
            <v>1127275</v>
          </cell>
          <cell r="B2863">
            <v>4353</v>
          </cell>
          <cell r="C2863" t="str">
            <v>EIA</v>
          </cell>
          <cell r="D2863">
            <v>35569</v>
          </cell>
          <cell r="E2863">
            <v>1997</v>
          </cell>
          <cell r="F2863">
            <v>5</v>
          </cell>
          <cell r="G2863" t="str">
            <v>INKABOR S.A.C.</v>
          </cell>
          <cell r="H2863" t="str">
            <v>PLANTA DE BENEFICIO RIO SECO</v>
          </cell>
          <cell r="I2863" t="str">
            <v>PLANTA DE ACIDO BORICO</v>
          </cell>
          <cell r="J2863" t="str">
            <v>*040119&lt;br&gt;AREQUIPA-AREQUIPA-SAN JUAN DE TARUCANI</v>
          </cell>
          <cell r="K2863" t="str">
            <v>*29&lt;br&gt;ARCHIVO</v>
          </cell>
          <cell r="L2863" t="str">
            <v>APROBADO</v>
          </cell>
          <cell r="P2863" t="str">
            <v>USD</v>
          </cell>
        </row>
        <row r="2864">
          <cell r="A2864">
            <v>1561650</v>
          </cell>
          <cell r="B2864">
            <v>4693</v>
          </cell>
          <cell r="C2864" t="str">
            <v>EIA</v>
          </cell>
          <cell r="D2864">
            <v>38621</v>
          </cell>
          <cell r="E2864">
            <v>2005</v>
          </cell>
          <cell r="F2864">
            <v>9</v>
          </cell>
          <cell r="G2864" t="str">
            <v>INKABOR S.A.C.</v>
          </cell>
          <cell r="H2864" t="str">
            <v>PLANTA DE BENEFICIO RIO SECO</v>
          </cell>
          <cell r="I2864" t="str">
            <v>AMPLIACION DE LOS DEPOSITOS DE RESIDUOS SOLIDOS</v>
          </cell>
          <cell r="J2864" t="str">
            <v>*040119&lt;br&gt;AREQUIPA-AREQUIPA-SAN JUAN DE TARUCANI</v>
          </cell>
          <cell r="K2864" t="str">
            <v>*1&lt;br&gt;ACEVEDO FERNANDEZ ELIAS</v>
          </cell>
          <cell r="L2864" t="str">
            <v>APROBADO</v>
          </cell>
          <cell r="P2864" t="str">
            <v>USD</v>
          </cell>
        </row>
        <row r="2865">
          <cell r="A2865">
            <v>1626430</v>
          </cell>
          <cell r="B2865">
            <v>6325</v>
          </cell>
          <cell r="C2865" t="str">
            <v>PC</v>
          </cell>
          <cell r="D2865">
            <v>38945</v>
          </cell>
          <cell r="E2865">
            <v>2006</v>
          </cell>
          <cell r="F2865">
            <v>8</v>
          </cell>
          <cell r="G2865" t="str">
            <v>INKABOR S.A.C.</v>
          </cell>
          <cell r="H2865" t="str">
            <v>U.E.A. BORAX</v>
          </cell>
          <cell r="J2865" t="str">
            <v>*040119&lt;br&gt;AREQUIPA-AREQUIPA-SAN JUAN DE TARUCANI</v>
          </cell>
          <cell r="K2865" t="str">
            <v>*34&lt;br&gt;BEDRIÑANA RIOS ABAD</v>
          </cell>
          <cell r="L2865" t="str">
            <v>APROBADO&lt;br/&gt;NOTIFICADO A LA EMPRESA</v>
          </cell>
          <cell r="P2865" t="str">
            <v>USD</v>
          </cell>
        </row>
        <row r="2866">
          <cell r="A2866">
            <v>1626428</v>
          </cell>
          <cell r="B2866">
            <v>6326</v>
          </cell>
          <cell r="C2866" t="str">
            <v>PC</v>
          </cell>
          <cell r="D2866">
            <v>38945</v>
          </cell>
          <cell r="E2866">
            <v>2006</v>
          </cell>
          <cell r="F2866">
            <v>8</v>
          </cell>
          <cell r="G2866" t="str">
            <v>INKABOR S.A.C.</v>
          </cell>
          <cell r="H2866" t="str">
            <v>PLANTA DE BENEFICIO RIO SECO</v>
          </cell>
          <cell r="J2866" t="str">
            <v>*040104&lt;br&gt;AREQUIPA-AREQUIPA-CERRO COLORADO</v>
          </cell>
          <cell r="K2866" t="str">
            <v>*21&lt;br&gt;PAREDES PACHECO RUFO</v>
          </cell>
          <cell r="L2866" t="str">
            <v>CONCLUIDO&lt;br/&gt;NOTIFICADO A LA EMPRESA</v>
          </cell>
          <cell r="P2866" t="str">
            <v>USD</v>
          </cell>
        </row>
        <row r="2867">
          <cell r="A2867">
            <v>2575122</v>
          </cell>
          <cell r="B2867">
            <v>6816</v>
          </cell>
          <cell r="C2867" t="str">
            <v>PC</v>
          </cell>
          <cell r="D2867">
            <v>42402</v>
          </cell>
          <cell r="E2867">
            <v>2016</v>
          </cell>
          <cell r="F2867">
            <v>2</v>
          </cell>
          <cell r="G2867" t="str">
            <v>INKABOR S.A.C.</v>
          </cell>
          <cell r="H2867" t="str">
            <v>U.E.A. BORAX</v>
          </cell>
          <cell r="I2867" t="str">
            <v>ACTUALIZACION DE PLAN DE CIERRE DE PASIVOS MINEROS UEA BORAX</v>
          </cell>
          <cell r="J2867" t="str">
            <v>*040119&lt;br&gt;AREQUIPA-AREQUIPA-SAN JUAN DE TARUCANI</v>
          </cell>
          <cell r="K2867" t="str">
            <v>*24&lt;br&gt;PORTILLA CORNEJO MATEO</v>
          </cell>
          <cell r="L2867" t="str">
            <v>APROBADO</v>
          </cell>
          <cell r="P2867" t="str">
            <v>USD</v>
          </cell>
        </row>
        <row r="2868">
          <cell r="A2868">
            <v>2901919</v>
          </cell>
          <cell r="B2868">
            <v>7156</v>
          </cell>
          <cell r="C2868" t="str">
            <v>ITS</v>
          </cell>
          <cell r="D2868">
            <v>43514</v>
          </cell>
          <cell r="E2868">
            <v>2019</v>
          </cell>
          <cell r="F2868">
            <v>2</v>
          </cell>
          <cell r="G2868" t="str">
            <v>INKABOR S.A.C.</v>
          </cell>
          <cell r="H2868" t="str">
            <v>SALINAS</v>
          </cell>
          <cell r="I2868" t="str">
            <v>ITS para la Modificación del área de la Planta de Molienda y Calcinado/Secado como área de  resguardo y otros fines de la UEA Bórax</v>
          </cell>
          <cell r="J2868" t="str">
            <v>*040119&lt;br&gt;AREQUIPA-AREQUIPA-SAN JUAN DE TARUCANI</v>
          </cell>
          <cell r="K2868" t="str">
            <v>*502&lt;br&gt;CERCEDO CAJAS DONNY LUCIA (APOYO),*670&lt;br&gt;QUISPE HUAMAN JORGE LUIS,*645&lt;br&gt;CINTHYA ESCATE AMPUERO,*618&lt;br&gt;BERROSPI GALINDO ROSA CATHERINE,*617&lt;br&gt;QUISPE CLEMENTE, KARLA BRIGHITT,*615&lt;br&gt;FIGUEROA REINOSO, LUIS ALBERTO</v>
          </cell>
          <cell r="L2868" t="str">
            <v>NO CONFORME&lt;br/&gt;NOTIFICADO A LA EMPRESA</v>
          </cell>
          <cell r="M2868" t="str">
            <v>ResDirec-0163-2019/MINEM-DGAAM</v>
          </cell>
          <cell r="N2868" t="str">
            <v>19/09/2019</v>
          </cell>
          <cell r="O2868">
            <v>12147.05</v>
          </cell>
        </row>
        <row r="2869">
          <cell r="A2869">
            <v>3010376</v>
          </cell>
          <cell r="B2869">
            <v>8272</v>
          </cell>
          <cell r="C2869" t="str">
            <v>PAD</v>
          </cell>
          <cell r="D2869">
            <v>43838</v>
          </cell>
          <cell r="E2869">
            <v>2020</v>
          </cell>
          <cell r="F2869">
            <v>1</v>
          </cell>
          <cell r="G2869" t="str">
            <v>INKABOR S.A.C.</v>
          </cell>
          <cell r="H2869" t="str">
            <v>U.E.A. BORAX</v>
          </cell>
          <cell r="I2869" t="str">
            <v>PLAN AMBIENTAL DETALLADO DE LA U.E.A. BORAX</v>
          </cell>
          <cell r="J2869" t="str">
            <v>*040119&lt;br&gt;AREQUIPA-AREQUIPA-SAN JUAN DE TARUCANI</v>
          </cell>
          <cell r="K2869" t="str">
            <v>*617&lt;br&gt;QUISPE CLEMENTE, KARLA BRIGHITT,*649&lt;br&gt;BOTTGER GAMARRA JOYCE CAROL,*618&lt;br&gt;BERROSPI GALINDO ROSA CATHERINE</v>
          </cell>
          <cell r="L2869" t="str">
            <v>OBSERVADO&lt;br/&gt;NOTIFICADO A LA EMPRESA</v>
          </cell>
          <cell r="O2869">
            <v>3067500</v>
          </cell>
          <cell r="P2869" t="str">
            <v>USD</v>
          </cell>
        </row>
        <row r="2870">
          <cell r="A2870">
            <v>2086780</v>
          </cell>
          <cell r="B2870">
            <v>5111</v>
          </cell>
          <cell r="C2870" t="str">
            <v>EIA</v>
          </cell>
          <cell r="D2870">
            <v>40660</v>
          </cell>
          <cell r="E2870">
            <v>2011</v>
          </cell>
          <cell r="F2870">
            <v>4</v>
          </cell>
          <cell r="G2870" t="str">
            <v>INTIGOLD MINING S.A.</v>
          </cell>
          <cell r="H2870" t="str">
            <v>MINA CALPA</v>
          </cell>
          <cell r="I2870" t="str">
            <v>AMPLIACION DE LA PLANTA DE BENEFICIO CALPA I DE 500 A 1000 TMD</v>
          </cell>
          <cell r="J2870" t="str">
            <v>*040303&lt;br&gt;AREQUIPA-CARAVELI-ATICO</v>
          </cell>
          <cell r="K2870" t="str">
            <v>*2&lt;br&gt;ACOSTA ARCE MICHAEL</v>
          </cell>
          <cell r="L2870" t="str">
            <v>APROBADO&lt;br/&gt;NOTIFICADO A LA EMPRESA</v>
          </cell>
          <cell r="P2870" t="str">
            <v>USD</v>
          </cell>
        </row>
        <row r="2871">
          <cell r="A2871">
            <v>2267650</v>
          </cell>
          <cell r="B2871">
            <v>6622</v>
          </cell>
          <cell r="C2871" t="str">
            <v>PC</v>
          </cell>
          <cell r="D2871">
            <v>41313</v>
          </cell>
          <cell r="E2871">
            <v>2013</v>
          </cell>
          <cell r="F2871">
            <v>2</v>
          </cell>
          <cell r="G2871" t="str">
            <v>INTIGOLD MINING S.A.</v>
          </cell>
          <cell r="H2871" t="str">
            <v>MINA CALPA</v>
          </cell>
          <cell r="I2871" t="str">
            <v>PLAN DE CIERRE UNIDAD MINERA CALPA</v>
          </cell>
          <cell r="J2871" t="str">
            <v>*040303&lt;br&gt;AREQUIPA-CARAVELI-ATICO</v>
          </cell>
          <cell r="K2871" t="str">
            <v>*9&lt;br&gt;CAMPOS DIAZ LUIS</v>
          </cell>
          <cell r="L2871" t="str">
            <v>APROBADO&lt;br/&gt;NOTIFICADO A LA EMPRESA</v>
          </cell>
          <cell r="P2871" t="str">
            <v>USD</v>
          </cell>
        </row>
        <row r="2872">
          <cell r="A2872">
            <v>1385274</v>
          </cell>
          <cell r="B2872">
            <v>792</v>
          </cell>
          <cell r="C2872" t="str">
            <v>DIA</v>
          </cell>
          <cell r="D2872">
            <v>37540</v>
          </cell>
          <cell r="E2872">
            <v>2002</v>
          </cell>
          <cell r="F2872">
            <v>10</v>
          </cell>
          <cell r="G2872" t="str">
            <v>INTRA GLOBAL COMPANY INC S.A.</v>
          </cell>
          <cell r="H2872" t="str">
            <v>KUNTUR</v>
          </cell>
          <cell r="I2872" t="str">
            <v>KUNTUR A</v>
          </cell>
          <cell r="J2872" t="str">
            <v>*080901&lt;br&gt;CUSCO-LA CONVENCION-SANTA ANA</v>
          </cell>
          <cell r="K2872" t="str">
            <v>*35&lt;br&gt;BLANCO IRMA</v>
          </cell>
          <cell r="L2872" t="str">
            <v>APROBADO</v>
          </cell>
          <cell r="P2872" t="str">
            <v>USD</v>
          </cell>
        </row>
        <row r="2873">
          <cell r="A2873">
            <v>1385278</v>
          </cell>
          <cell r="B2873">
            <v>793</v>
          </cell>
          <cell r="C2873" t="str">
            <v>DIA</v>
          </cell>
          <cell r="D2873">
            <v>37540</v>
          </cell>
          <cell r="E2873">
            <v>2002</v>
          </cell>
          <cell r="F2873">
            <v>10</v>
          </cell>
          <cell r="G2873" t="str">
            <v>INTRA GLOBAL COMPANY INC S.A.</v>
          </cell>
          <cell r="I2873" t="str">
            <v>CONDOR D</v>
          </cell>
          <cell r="J2873" t="str">
            <v>*080901&lt;br&gt;CUSCO-LA CONVENCION-SANTA ANA</v>
          </cell>
          <cell r="K2873" t="str">
            <v>*53&lt;br&gt;SANCHEZ LUIS</v>
          </cell>
          <cell r="L2873" t="str">
            <v>APROBADO</v>
          </cell>
          <cell r="P2873" t="str">
            <v>USD</v>
          </cell>
        </row>
        <row r="2874">
          <cell r="A2874">
            <v>1385279</v>
          </cell>
          <cell r="B2874">
            <v>794</v>
          </cell>
          <cell r="C2874" t="str">
            <v>DIA</v>
          </cell>
          <cell r="D2874">
            <v>37540</v>
          </cell>
          <cell r="E2874">
            <v>2002</v>
          </cell>
          <cell r="F2874">
            <v>10</v>
          </cell>
          <cell r="G2874" t="str">
            <v>INTRA GLOBAL COMPANY INC S.A.</v>
          </cell>
          <cell r="H2874" t="str">
            <v>CONDOR</v>
          </cell>
          <cell r="I2874" t="str">
            <v>CONDOR C</v>
          </cell>
          <cell r="J2874" t="str">
            <v>*080901&lt;br&gt;CUSCO-LA CONVENCION-SANTA ANA</v>
          </cell>
          <cell r="K2874" t="str">
            <v>*53&lt;br&gt;SANCHEZ LUIS</v>
          </cell>
          <cell r="L2874" t="str">
            <v>APROBADO</v>
          </cell>
          <cell r="P2874" t="str">
            <v>USD</v>
          </cell>
        </row>
        <row r="2875">
          <cell r="A2875">
            <v>1385280</v>
          </cell>
          <cell r="B2875">
            <v>795</v>
          </cell>
          <cell r="C2875" t="str">
            <v>DIA</v>
          </cell>
          <cell r="D2875">
            <v>37540</v>
          </cell>
          <cell r="E2875">
            <v>2002</v>
          </cell>
          <cell r="F2875">
            <v>10</v>
          </cell>
          <cell r="G2875" t="str">
            <v>INTRA GLOBAL COMPANY INC S.A.</v>
          </cell>
          <cell r="H2875" t="str">
            <v>KUNTUR</v>
          </cell>
          <cell r="I2875" t="str">
            <v>KUNTUR B</v>
          </cell>
          <cell r="J2875" t="str">
            <v>*080901&lt;br&gt;CUSCO-LA CONVENCION-SANTA ANA</v>
          </cell>
          <cell r="K2875" t="str">
            <v>*29&lt;br&gt;ARCHIVO</v>
          </cell>
          <cell r="L2875" t="str">
            <v>CONCLUIDO</v>
          </cell>
          <cell r="P2875" t="str">
            <v>USD</v>
          </cell>
        </row>
        <row r="2876">
          <cell r="A2876">
            <v>1444853</v>
          </cell>
          <cell r="B2876">
            <v>987</v>
          </cell>
          <cell r="C2876" t="str">
            <v>DIA</v>
          </cell>
          <cell r="D2876">
            <v>37967</v>
          </cell>
          <cell r="E2876">
            <v>2003</v>
          </cell>
          <cell r="F2876">
            <v>12</v>
          </cell>
          <cell r="G2876" t="str">
            <v>INTRA GLOBAL COMPANY INC S.A.</v>
          </cell>
          <cell r="I2876" t="str">
            <v>WACO</v>
          </cell>
          <cell r="J2876" t="str">
            <v>*080901&lt;br&gt;CUSCO-LA CONVENCION-SANTA ANA</v>
          </cell>
          <cell r="K2876" t="str">
            <v>*1&lt;br&gt;ACEVEDO FERNANDEZ ELIAS</v>
          </cell>
          <cell r="L2876" t="str">
            <v>ABANDONO&lt;br/&gt;NOTIFICADO A LA EMPRESA</v>
          </cell>
          <cell r="P2876" t="str">
            <v>USD</v>
          </cell>
        </row>
        <row r="2877">
          <cell r="A2877">
            <v>1459215</v>
          </cell>
          <cell r="B2877">
            <v>1043</v>
          </cell>
          <cell r="C2877" t="str">
            <v>DIA</v>
          </cell>
          <cell r="D2877">
            <v>38070</v>
          </cell>
          <cell r="E2877">
            <v>2004</v>
          </cell>
          <cell r="F2877">
            <v>3</v>
          </cell>
          <cell r="G2877" t="str">
            <v>INTRA GLOBAL COMPANY INC S.A.</v>
          </cell>
          <cell r="I2877" t="str">
            <v>WACO A</v>
          </cell>
          <cell r="J2877" t="str">
            <v>*080901&lt;br&gt;CUSCO-LA CONVENCION-SANTA ANA</v>
          </cell>
          <cell r="K2877" t="str">
            <v>*60&lt;br&gt;VIALE LORENA</v>
          </cell>
          <cell r="L2877" t="str">
            <v>ABANDONO</v>
          </cell>
          <cell r="P2877" t="str">
            <v>USD</v>
          </cell>
        </row>
        <row r="2878">
          <cell r="A2878">
            <v>1459218</v>
          </cell>
          <cell r="B2878">
            <v>1044</v>
          </cell>
          <cell r="C2878" t="str">
            <v>DIA</v>
          </cell>
          <cell r="D2878">
            <v>38070</v>
          </cell>
          <cell r="E2878">
            <v>2004</v>
          </cell>
          <cell r="F2878">
            <v>3</v>
          </cell>
          <cell r="G2878" t="str">
            <v>INTRA GLOBAL COMPANY INC S.A.</v>
          </cell>
          <cell r="I2878" t="str">
            <v>CONDOR E</v>
          </cell>
          <cell r="J2878" t="str">
            <v>*080901&lt;br&gt;CUSCO-LA CONVENCION-SANTA ANA</v>
          </cell>
          <cell r="K2878" t="str">
            <v>*60&lt;br&gt;VIALE LORENA</v>
          </cell>
          <cell r="L2878" t="str">
            <v>ABANDONO</v>
          </cell>
          <cell r="P2878" t="str">
            <v>USD</v>
          </cell>
        </row>
        <row r="2879">
          <cell r="A2879">
            <v>53096</v>
          </cell>
          <cell r="B2879">
            <v>4313</v>
          </cell>
          <cell r="C2879" t="str">
            <v>EIA</v>
          </cell>
          <cell r="D2879">
            <v>35122</v>
          </cell>
          <cell r="E2879">
            <v>1996</v>
          </cell>
          <cell r="F2879">
            <v>2</v>
          </cell>
          <cell r="G2879" t="str">
            <v>INVERSIONES BUENAVENTURA S.A.</v>
          </cell>
          <cell r="H2879" t="str">
            <v>BUENAVENTURA 2</v>
          </cell>
          <cell r="I2879" t="str">
            <v>PLANTA SEMI-PORTATIL</v>
          </cell>
          <cell r="J2879" t="str">
            <v>*150132&lt;br&gt;LIMA-LIMA-SAN JUAN DE LURIGANCHO</v>
          </cell>
          <cell r="K2879" t="str">
            <v>*29&lt;br&gt;ARCHIVO</v>
          </cell>
          <cell r="L2879" t="str">
            <v>APROBADO</v>
          </cell>
          <cell r="P2879" t="str">
            <v>USD</v>
          </cell>
        </row>
        <row r="2880">
          <cell r="A2880">
            <v>52996</v>
          </cell>
          <cell r="B2880">
            <v>4317</v>
          </cell>
          <cell r="C2880" t="str">
            <v>EIA</v>
          </cell>
          <cell r="D2880">
            <v>35137</v>
          </cell>
          <cell r="E2880">
            <v>1996</v>
          </cell>
          <cell r="F2880">
            <v>3</v>
          </cell>
          <cell r="G2880" t="str">
            <v>INVERSIONES BUENAVENTURA S.A.</v>
          </cell>
          <cell r="H2880" t="str">
            <v>BUENAVENTURA 1</v>
          </cell>
          <cell r="I2880" t="str">
            <v>PLANTA SEMI-PORTATIL</v>
          </cell>
          <cell r="J2880" t="str">
            <v>*150132&lt;br&gt;LIMA-LIMA-SAN JUAN DE LURIGANCHO</v>
          </cell>
          <cell r="K2880" t="str">
            <v>*85&lt;br&gt;FALLA JORGE</v>
          </cell>
          <cell r="L2880" t="str">
            <v>APROBADO</v>
          </cell>
          <cell r="P2880" t="str">
            <v>USD</v>
          </cell>
        </row>
        <row r="2881">
          <cell r="A2881">
            <v>2295801</v>
          </cell>
          <cell r="B2881">
            <v>3924</v>
          </cell>
          <cell r="C2881" t="str">
            <v>DIA</v>
          </cell>
          <cell r="D2881">
            <v>41425</v>
          </cell>
          <cell r="E2881">
            <v>2013</v>
          </cell>
          <cell r="F2881">
            <v>5</v>
          </cell>
          <cell r="G2881" t="str">
            <v>INVERSIONES ESTUDIOS Y DESARROLLO S.A.C.</v>
          </cell>
          <cell r="H2881" t="str">
            <v>CARITO</v>
          </cell>
          <cell r="I2881" t="str">
            <v>CARITO</v>
          </cell>
          <cell r="J2881" t="str">
            <v>*021908&lt;br&gt;ANCASH-SIHUAS-RAGASH</v>
          </cell>
          <cell r="K2881" t="str">
            <v>*142&lt;br&gt;VELASQUEZ CONTRERAS ANNIE (APOYO),*347&lt;br&gt;TENORIO MALDONADO, MARIO,*346&lt;br&gt;TIPULA MAMANI, RICHARD JOHNSON,*310&lt;br&gt;ROSALES GONZALES LUIS ALBERTO,*295&lt;br&gt;DIAZ BERRIOS ABEL,*256&lt;br&gt;DEL SOLAR PALOMINO, PABEL,*241&lt;br&gt;TELLO ISLA, ANA CAROLINA,*227&lt;br&gt;BUSTAMANTE BECERRA JOSE LUIS,*186&lt;br&gt;LUCEN BUSTAMANTE MARIELENA,*183&lt;br&gt;ZZ_ANA02 (AQUINO ESPINOZA, PAVEL),*180&lt;br&gt;RAMIREZ PALET ALDO,*177&lt;br&gt;PIMENTEL, JOSE,*147&lt;br&gt;PEREZ BALDEON KAREN</v>
          </cell>
          <cell r="L2881" t="str">
            <v>APROBADO&lt;br/&gt;NOTIFICADO A LA EMPRESA</v>
          </cell>
          <cell r="M2881" t="str">
            <v>ResDirec-0437-2013/MEM-AAM</v>
          </cell>
          <cell r="N2881" t="str">
            <v>19/11/2013</v>
          </cell>
          <cell r="O2881">
            <v>150000</v>
          </cell>
          <cell r="P2881" t="str">
            <v>USD</v>
          </cell>
        </row>
        <row r="2882">
          <cell r="A2882">
            <v>2362745</v>
          </cell>
          <cell r="B2882">
            <v>4125</v>
          </cell>
          <cell r="C2882" t="str">
            <v>DIA</v>
          </cell>
          <cell r="D2882">
            <v>41668</v>
          </cell>
          <cell r="E2882">
            <v>2014</v>
          </cell>
          <cell r="F2882">
            <v>1</v>
          </cell>
          <cell r="G2882" t="str">
            <v>INVERSIONES ESTUDIOS Y DESARROLLO S.A.C.</v>
          </cell>
          <cell r="H2882" t="str">
            <v>MARIA JOSE</v>
          </cell>
          <cell r="I2882" t="str">
            <v>MARÍA JOSÉ</v>
          </cell>
          <cell r="J2882" t="str">
            <v>*021409&lt;br&gt;ANCASH-OCROS-SAN PEDRO</v>
          </cell>
          <cell r="K2882" t="str">
            <v>*8&lt;br&gt;BREÑA TORRES GRACIELA,*310&lt;br&gt;ROSALES GONZALES LUIS ALBERTO,*279&lt;br&gt;CRUZ LEDESMA, DEISY,*179&lt;br&gt;ZEGARRA ANCAJIMA, ANA SOFIA</v>
          </cell>
          <cell r="L2882" t="str">
            <v>APROBADO&lt;br/&gt;NOTIFICADO A LA EMPRESA</v>
          </cell>
          <cell r="O2882">
            <v>700000</v>
          </cell>
          <cell r="P2882" t="str">
            <v>USD</v>
          </cell>
        </row>
        <row r="2883">
          <cell r="A2883">
            <v>2428681</v>
          </cell>
          <cell r="B2883">
            <v>5391</v>
          </cell>
          <cell r="C2883" t="str">
            <v>DIA</v>
          </cell>
          <cell r="D2883">
            <v>41886</v>
          </cell>
          <cell r="E2883">
            <v>2014</v>
          </cell>
          <cell r="F2883">
            <v>9</v>
          </cell>
          <cell r="G2883" t="str">
            <v>INVERSIONES ESTUDIOS Y DESARROLLO S.A.C.</v>
          </cell>
          <cell r="H2883" t="str">
            <v>SUMI</v>
          </cell>
          <cell r="I2883" t="str">
            <v>SUMI</v>
          </cell>
          <cell r="J2883" t="str">
            <v>*090608&lt;br&gt;HUANCAVELICA-HUAYTARA-QUERCO</v>
          </cell>
          <cell r="K2883" t="str">
            <v>*8&lt;br&gt;BREÑA TORRES GRACIELA,*341&lt;br&gt;INFANTE QUISPE, CESAR ANIBAL,*310&lt;br&gt;ROSALES GONZALES LUIS ALBERTO,*179&lt;br&gt;ZEGARRA ANCAJIMA, ANA SOFIA</v>
          </cell>
          <cell r="L2883" t="str">
            <v>APROBADO&lt;br/&gt;NOTIFICADO A LA EMPRESA</v>
          </cell>
          <cell r="O2883">
            <v>300000</v>
          </cell>
          <cell r="P2883" t="str">
            <v>USD</v>
          </cell>
        </row>
        <row r="2884">
          <cell r="A2884">
            <v>2431404</v>
          </cell>
          <cell r="B2884">
            <v>5416</v>
          </cell>
          <cell r="C2884" t="str">
            <v>DIA</v>
          </cell>
          <cell r="D2884">
            <v>41893</v>
          </cell>
          <cell r="E2884">
            <v>2014</v>
          </cell>
          <cell r="F2884">
            <v>9</v>
          </cell>
          <cell r="G2884" t="str">
            <v>INVERSIONES ESTUDIOS Y DESARROLLO S.A.C.</v>
          </cell>
          <cell r="H2884" t="str">
            <v>MARIA JOSE</v>
          </cell>
          <cell r="I2884" t="str">
            <v>MARÍA JOSÉ</v>
          </cell>
          <cell r="J2884" t="str">
            <v>*021409&lt;br&gt;ANCASH-OCROS-SAN PEDRO</v>
          </cell>
          <cell r="K2884" t="str">
            <v>*8&lt;br&gt;BREÑA TORRES GRACIELA,*341&lt;br&gt;INFANTE QUISPE, CESAR ANIBAL,*310&lt;br&gt;ROSALES GONZALES LUIS ALBERTO,*179&lt;br&gt;ZEGARRA ANCAJIMA, ANA SOFIA</v>
          </cell>
          <cell r="L2884" t="str">
            <v>APROBADO&lt;br/&gt;NOTIFICADO A LA EMPRESA</v>
          </cell>
          <cell r="M2884" t="str">
            <v>ResDirec-0529-2014/MEM-DGAAM</v>
          </cell>
          <cell r="N2884" t="str">
            <v>22/10/2014</v>
          </cell>
          <cell r="O2884">
            <v>900000</v>
          </cell>
          <cell r="P2884" t="str">
            <v>USD</v>
          </cell>
        </row>
        <row r="2885">
          <cell r="A2885">
            <v>2700057</v>
          </cell>
          <cell r="B2885">
            <v>7139</v>
          </cell>
          <cell r="C2885" t="str">
            <v>DIA</v>
          </cell>
          <cell r="D2885">
            <v>42852</v>
          </cell>
          <cell r="E2885">
            <v>2017</v>
          </cell>
          <cell r="F2885">
            <v>4</v>
          </cell>
          <cell r="G2885" t="str">
            <v>INVERSIONES ESTUDIOS Y DESARROLLO S.A.C.</v>
          </cell>
          <cell r="H2885" t="str">
            <v>SUMI (QUERCO)</v>
          </cell>
          <cell r="I2885" t="str">
            <v>SUMI (QUERCO)</v>
          </cell>
          <cell r="J2885" t="str">
            <v>*090608&lt;br&gt;HUANCAVELICA-HUAYTARA-QUERCO</v>
          </cell>
          <cell r="K2885" t="str">
            <v>*25&lt;br&gt;PRADO VELASQUEZ ALFONSO,*509&lt;br&gt;CRUZ LEDESMA, DEISY ROSALIA,*310&lt;br&gt;ROSALES GONZALES LUIS ALBERTO</v>
          </cell>
          <cell r="L2885" t="str">
            <v>APROBADO&lt;br/&gt;NOTIFICADO A LA EMPRESA</v>
          </cell>
          <cell r="O2885">
            <v>450000</v>
          </cell>
          <cell r="P2885" t="str">
            <v>USD</v>
          </cell>
        </row>
        <row r="2886">
          <cell r="A2886">
            <v>2535338</v>
          </cell>
          <cell r="B2886">
            <v>5946</v>
          </cell>
          <cell r="C2886" t="str">
            <v>ITS</v>
          </cell>
          <cell r="D2886">
            <v>42261</v>
          </cell>
          <cell r="E2886">
            <v>2015</v>
          </cell>
          <cell r="F2886">
            <v>9</v>
          </cell>
          <cell r="G2886" t="str">
            <v>INVERSIONES ESTUDIOS Y DESARROLLO S.A.C.</v>
          </cell>
          <cell r="H2886" t="str">
            <v>SUMI</v>
          </cell>
          <cell r="I2886" t="str">
            <v>SUMI</v>
          </cell>
          <cell r="J2886" t="str">
            <v>*090608&lt;br&gt;HUANCAVELICA-HUAYTARA-QUERCO</v>
          </cell>
          <cell r="K2886" t="str">
            <v>*8&lt;br&gt;BREÑA TORRES GRACIELA,*344&lt;br&gt;LINAN PAREDES, EDUARDO SALOMON,*343&lt;br&gt;ALVARADO BARRENECHEA, MARKO,*341&lt;br&gt;INFANTE QUISPE, CESAR ANIBAL,*332&lt;br&gt;CANO VARGAS, SAMIR (APOYO),*25&lt;br&gt;PRADO VELASQUEZ ALFONSO</v>
          </cell>
          <cell r="L2886" t="str">
            <v>CONFORME&lt;br/&gt;NOTIFICADO A LA EMPRESA</v>
          </cell>
          <cell r="M2886" t="str">
            <v>ResDirec-0401-2015/MEM-DGAAM</v>
          </cell>
          <cell r="N2886" t="str">
            <v>16/10/2015</v>
          </cell>
          <cell r="O2886">
            <v>600000</v>
          </cell>
        </row>
        <row r="2887">
          <cell r="A2887">
            <v>2596325</v>
          </cell>
          <cell r="B2887">
            <v>6258</v>
          </cell>
          <cell r="C2887" t="str">
            <v>ITS</v>
          </cell>
          <cell r="D2887">
            <v>42478</v>
          </cell>
          <cell r="E2887">
            <v>2016</v>
          </cell>
          <cell r="F2887">
            <v>4</v>
          </cell>
          <cell r="G2887" t="str">
            <v>INVERSIONES ESTUDIOS Y DESARROLLO S.A.C.</v>
          </cell>
          <cell r="H2887" t="str">
            <v>SUMI</v>
          </cell>
          <cell r="I2887" t="str">
            <v>SUMI</v>
          </cell>
          <cell r="J2887" t="str">
            <v>*090608&lt;br&gt;HUANCAVELICA-HUAYTARA-QUERCO</v>
          </cell>
          <cell r="K2887" t="str">
            <v>*310&lt;br&gt;ROSALES GONZALES LUIS ALBERTO,*341&lt;br&gt;INFANTE QUISPE, CESAR ANIBAL</v>
          </cell>
          <cell r="L2887" t="str">
            <v>CONFORME&lt;br/&gt;NOTIFICADO A LA EMPRESA</v>
          </cell>
          <cell r="M2887" t="str">
            <v>ResDirec-0152-2016/MEM-DGAAM</v>
          </cell>
          <cell r="N2887" t="str">
            <v>18/05/2016</v>
          </cell>
          <cell r="O2887">
            <v>600000</v>
          </cell>
        </row>
        <row r="2888">
          <cell r="A2888">
            <v>2389325</v>
          </cell>
          <cell r="B2888">
            <v>3107</v>
          </cell>
          <cell r="C2888" t="str">
            <v>ITS</v>
          </cell>
          <cell r="D2888">
            <v>41764</v>
          </cell>
          <cell r="E2888">
            <v>2014</v>
          </cell>
          <cell r="F2888">
            <v>5</v>
          </cell>
          <cell r="G2888" t="str">
            <v>INVERSIONES GARZA AZUL S.A.C.</v>
          </cell>
          <cell r="H2888" t="str">
            <v>PUERTO DEL CALLAO</v>
          </cell>
          <cell r="I2888" t="str">
            <v>EIA DEPOSITO DE CONCENTRADOS DE MINERALES METALICOS Y NO METALICOS</v>
          </cell>
          <cell r="J2888" t="str">
            <v>*070101&lt;br&gt;CALLAO-CALLAO-CALLAO</v>
          </cell>
          <cell r="K2888" t="str">
            <v>*25&lt;br&gt;PRADO VELASQUEZ ALFONSO,*280&lt;br&gt;MENDIOLAZA CABRERA, MARiA TERESA (APOYO),*277&lt;br&gt;PADILLA VILLAR, FERNANDO JORGE (APOYO),*274&lt;br&gt;LOPEZ FLORES, ROSSANA,*221&lt;br&gt;SANGA YAMPASI WILSON WILFREDO,*219&lt;br&gt;HUARINO CHURA LUIS ANTONIO</v>
          </cell>
          <cell r="L2888" t="str">
            <v>CONFORME&lt;br/&gt;NOTIFICADO A LA EMPRESA</v>
          </cell>
          <cell r="M2888" t="str">
            <v>ResDirec-0312-2014/MEM-DGAAM</v>
          </cell>
          <cell r="N2888" t="str">
            <v>25/06/2014</v>
          </cell>
          <cell r="O2888">
            <v>530000</v>
          </cell>
        </row>
        <row r="2889">
          <cell r="A2889">
            <v>2114376</v>
          </cell>
          <cell r="B2889">
            <v>2456</v>
          </cell>
          <cell r="C2889" t="str">
            <v>DIA</v>
          </cell>
          <cell r="D2889">
            <v>40745</v>
          </cell>
          <cell r="E2889">
            <v>2011</v>
          </cell>
          <cell r="F2889">
            <v>7</v>
          </cell>
          <cell r="G2889" t="str">
            <v>INVERSIONES MINERALES   S.A.C.</v>
          </cell>
          <cell r="H2889" t="str">
            <v>OCAÑA</v>
          </cell>
          <cell r="I2889" t="str">
            <v>PROYECTO EXPLORACION OCAÑA</v>
          </cell>
          <cell r="J2889" t="str">
            <v>*040608&lt;br&gt;AREQUIPA-CONDESUYOS-YANAQUIHUA</v>
          </cell>
          <cell r="K2889" t="str">
            <v>*6&lt;br&gt;ATARAMA MORI DANNY,*8&lt;br&gt;BREÑA TORRES GRACIELA</v>
          </cell>
          <cell r="L2889" t="str">
            <v>APROBADO&lt;br/&gt;NOTIFICADO A LA EMPRESA</v>
          </cell>
          <cell r="O2889">
            <v>50000</v>
          </cell>
          <cell r="P2889" t="str">
            <v>USD</v>
          </cell>
        </row>
        <row r="2890">
          <cell r="A2890">
            <v>2345136</v>
          </cell>
          <cell r="B2890">
            <v>4041</v>
          </cell>
          <cell r="C2890" t="str">
            <v>EIAsd</v>
          </cell>
          <cell r="D2890">
            <v>41599</v>
          </cell>
          <cell r="E2890">
            <v>2013</v>
          </cell>
          <cell r="F2890">
            <v>11</v>
          </cell>
          <cell r="G2890" t="str">
            <v>INVERSIONES MINERALES   S.A.C.</v>
          </cell>
          <cell r="H2890" t="str">
            <v>OCAÑA</v>
          </cell>
          <cell r="I2890" t="str">
            <v>PROYECTO DE EXPLORACION OCAÑA</v>
          </cell>
          <cell r="J2890" t="str">
            <v>*040608&lt;br&gt;AREQUIPA-CONDESUYOS-YANAQUIHUA</v>
          </cell>
          <cell r="K2890" t="str">
            <v>*10&lt;br&gt;CARRANZA VALDIVIESO JOSE,*310&lt;br&gt;ROSALES GONZALES LUIS ALBERTO,*306&lt;br&gt;MIRANDA UNCHUPAICO, JULIO (APOYO),*296&lt;br&gt;ROSALES MONTES LUCIO,*294&lt;br&gt;BEGGLO CACERES-OLAZO ADRIAN ,*242&lt;br&gt;PASTRANA, MATEO,*181&lt;br&gt;LEON HUAMAN BETTY,*173&lt;br&gt;QUISPE BENAVENTE, CARLOS ALBERTO,*167&lt;br&gt;SOTOMAYOR TACA SAUL</v>
          </cell>
          <cell r="L2890" t="str">
            <v>APROBADO&lt;br/&gt;NOTIFICADO A LA EMPRESA</v>
          </cell>
          <cell r="M2890" t="str">
            <v>ResDirec-0259-2014/MEM-DGAAM</v>
          </cell>
          <cell r="N2890" t="str">
            <v>30/05/2014</v>
          </cell>
          <cell r="O2890">
            <v>15000000</v>
          </cell>
          <cell r="P2890" t="str">
            <v>USD</v>
          </cell>
        </row>
        <row r="2891">
          <cell r="A2891">
            <v>2633156</v>
          </cell>
          <cell r="B2891">
            <v>6166</v>
          </cell>
          <cell r="C2891" t="str">
            <v>EIAsd</v>
          </cell>
          <cell r="D2891">
            <v>42600</v>
          </cell>
          <cell r="E2891">
            <v>2016</v>
          </cell>
          <cell r="F2891">
            <v>8</v>
          </cell>
          <cell r="G2891" t="str">
            <v>INVERSIONES MINERALES   S.A.C.</v>
          </cell>
          <cell r="H2891" t="str">
            <v>OCAÑA</v>
          </cell>
          <cell r="I2891" t="str">
            <v>PROYECTO EXPLORACION OCAÑA</v>
          </cell>
          <cell r="J2891" t="str">
            <v>*040608&lt;br&gt;AREQUIPA-CONDESUYOS-YANAQUIHUA</v>
          </cell>
          <cell r="K2891" t="str">
            <v>*164&lt;br&gt;TREJO PANTOJA CYNTHIA,*310&lt;br&gt;ROSALES GONZALES LUIS ALBERTO</v>
          </cell>
          <cell r="L2891" t="str">
            <v>OBSERVACION POR ADMISIBILIDAD&lt;br/&gt;NOTIFICADO A LA EMPRESA</v>
          </cell>
          <cell r="O2891">
            <v>17750000</v>
          </cell>
          <cell r="P2891" t="str">
            <v>USD</v>
          </cell>
        </row>
        <row r="2892">
          <cell r="A2892">
            <v>1384917</v>
          </cell>
          <cell r="B2892">
            <v>791</v>
          </cell>
          <cell r="C2892" t="str">
            <v>EIAsd</v>
          </cell>
          <cell r="D2892">
            <v>37539</v>
          </cell>
          <cell r="E2892">
            <v>2002</v>
          </cell>
          <cell r="F2892">
            <v>10</v>
          </cell>
          <cell r="G2892" t="str">
            <v>INVERSIONES MINERAS DEL SUR S.A.</v>
          </cell>
          <cell r="H2892" t="str">
            <v>HATUN ORCO</v>
          </cell>
          <cell r="I2892" t="str">
            <v>EXPLORACIÓN</v>
          </cell>
          <cell r="J2892" t="str">
            <v>*090613&lt;br&gt;HUANCAVELICA-HUAYTARA-SANTIAGO DE CHOCORVOS</v>
          </cell>
          <cell r="K2892" t="str">
            <v>*35&lt;br&gt;BLANCO IRMA</v>
          </cell>
          <cell r="L2892" t="str">
            <v>APROBADO</v>
          </cell>
          <cell r="P2892" t="str">
            <v>USD</v>
          </cell>
        </row>
        <row r="2893">
          <cell r="A2893">
            <v>1449029</v>
          </cell>
          <cell r="B2893">
            <v>996</v>
          </cell>
          <cell r="C2893" t="str">
            <v>EIAsd</v>
          </cell>
          <cell r="D2893">
            <v>38008</v>
          </cell>
          <cell r="E2893">
            <v>2004</v>
          </cell>
          <cell r="F2893">
            <v>1</v>
          </cell>
          <cell r="G2893" t="str">
            <v>INVERSIONES MINERAS DEL SUR S.A.</v>
          </cell>
          <cell r="H2893" t="str">
            <v>ARENIZO</v>
          </cell>
          <cell r="I2893" t="str">
            <v>EXPLORACIÓN</v>
          </cell>
          <cell r="J2893" t="str">
            <v>*040312&lt;br&gt;AREQUIPA-CARAVELI-QUICACHA</v>
          </cell>
          <cell r="K2893" t="str">
            <v>*1&lt;br&gt;ACEVEDO FERNANDEZ ELIAS</v>
          </cell>
          <cell r="L2893" t="str">
            <v>APROBADO</v>
          </cell>
          <cell r="P2893" t="str">
            <v>USD</v>
          </cell>
        </row>
        <row r="2894">
          <cell r="A2894">
            <v>1485209</v>
          </cell>
          <cell r="B2894">
            <v>1110</v>
          </cell>
          <cell r="C2894" t="str">
            <v>EIAsd</v>
          </cell>
          <cell r="D2894">
            <v>38217</v>
          </cell>
          <cell r="E2894">
            <v>2004</v>
          </cell>
          <cell r="F2894">
            <v>8</v>
          </cell>
          <cell r="G2894" t="str">
            <v>INVERSIONES MINERAS DEL SUR S.A.</v>
          </cell>
          <cell r="H2894" t="str">
            <v>HATUN ORCO</v>
          </cell>
          <cell r="I2894" t="str">
            <v>MODIFICACION</v>
          </cell>
          <cell r="J2894" t="str">
            <v>*090613&lt;br&gt;HUANCAVELICA-HUAYTARA-SANTIAGO DE CHOCORVOS</v>
          </cell>
          <cell r="K2894" t="str">
            <v>*1&lt;br&gt;ACEVEDO FERNANDEZ ELIAS</v>
          </cell>
          <cell r="L2894" t="str">
            <v>APROBADO</v>
          </cell>
          <cell r="P2894" t="str">
            <v>USD</v>
          </cell>
        </row>
        <row r="2895">
          <cell r="A2895">
            <v>1413131</v>
          </cell>
          <cell r="B2895">
            <v>880</v>
          </cell>
          <cell r="C2895" t="str">
            <v>DIA</v>
          </cell>
          <cell r="D2895">
            <v>37769</v>
          </cell>
          <cell r="E2895">
            <v>2003</v>
          </cell>
          <cell r="F2895">
            <v>5</v>
          </cell>
          <cell r="G2895" t="str">
            <v>INVERSIONES MINERAS DEL SUR S.A.</v>
          </cell>
          <cell r="H2895" t="str">
            <v>ARENIZO 2</v>
          </cell>
          <cell r="I2895" t="str">
            <v>ARENIZO</v>
          </cell>
          <cell r="J2895" t="str">
            <v>*050705&lt;br&gt;AYACUCHO-PARINACOCHAS-PULLO</v>
          </cell>
          <cell r="K2895" t="str">
            <v>*35&lt;br&gt;BLANCO IRMA</v>
          </cell>
          <cell r="L2895" t="str">
            <v>APROBADO</v>
          </cell>
          <cell r="P2895" t="str">
            <v>USD</v>
          </cell>
        </row>
        <row r="2896">
          <cell r="A2896">
            <v>1626422</v>
          </cell>
          <cell r="B2896">
            <v>6336</v>
          </cell>
          <cell r="C2896" t="str">
            <v>PC</v>
          </cell>
          <cell r="D2896">
            <v>38945</v>
          </cell>
          <cell r="E2896">
            <v>2006</v>
          </cell>
          <cell r="F2896">
            <v>8</v>
          </cell>
          <cell r="G2896" t="str">
            <v>INVERSIONES MINERAS DEL SUR S.A.</v>
          </cell>
          <cell r="H2896" t="str">
            <v>CARAVELI ( MINA ISHIHUINCA )</v>
          </cell>
          <cell r="J2896" t="str">
            <v>*040101&lt;br&gt;AREQUIPA-AREQUIPA-AREQUIPA</v>
          </cell>
          <cell r="K2896" t="str">
            <v>*13&lt;br&gt;DOLORES CAMONES SANTIAGO</v>
          </cell>
          <cell r="L2896" t="str">
            <v>CONCLUIDO&lt;br/&gt;NOTIFICADO A LA EMPRESA</v>
          </cell>
          <cell r="P2896" t="str">
            <v>USD</v>
          </cell>
        </row>
        <row r="2897">
          <cell r="A2897">
            <v>1009586</v>
          </cell>
          <cell r="B2897">
            <v>4284</v>
          </cell>
          <cell r="C2897" t="str">
            <v>EIA</v>
          </cell>
          <cell r="D2897">
            <v>34845</v>
          </cell>
          <cell r="E2897">
            <v>1995</v>
          </cell>
          <cell r="F2897">
            <v>5</v>
          </cell>
          <cell r="G2897" t="str">
            <v>INVERSIONES MINERAS KRIETE S.A.</v>
          </cell>
          <cell r="H2897" t="str">
            <v>TRIPLE K</v>
          </cell>
          <cell r="I2897" t="str">
            <v>PLANTA DE BENEFICIO</v>
          </cell>
          <cell r="J2897" t="str">
            <v>*040308&lt;br&gt;AREQUIPA-CARAVELI-CHAPARRA</v>
          </cell>
          <cell r="K2897" t="str">
            <v>*29&lt;br&gt;ARCHIVO</v>
          </cell>
          <cell r="L2897" t="str">
            <v>APROBADO</v>
          </cell>
          <cell r="P2897" t="str">
            <v>USD</v>
          </cell>
        </row>
        <row r="2898">
          <cell r="A2898">
            <v>2098521</v>
          </cell>
          <cell r="B2898">
            <v>2429</v>
          </cell>
          <cell r="C2898" t="str">
            <v>EIAsd</v>
          </cell>
          <cell r="D2898">
            <v>40702</v>
          </cell>
          <cell r="E2898">
            <v>2011</v>
          </cell>
          <cell r="F2898">
            <v>6</v>
          </cell>
          <cell r="G2898" t="str">
            <v>INVERSIONES MINERAS STILES</v>
          </cell>
          <cell r="H2898" t="str">
            <v>YEBACHAS-TONALIAS</v>
          </cell>
          <cell r="I2898" t="str">
            <v>EXPLORACION YEBACHAS TONALINAS</v>
          </cell>
          <cell r="J2898" t="str">
            <v>*040125&lt;br&gt;AREQUIPA-AREQUIPA-VITOR</v>
          </cell>
          <cell r="K2898" t="str">
            <v>*21&lt;br&gt;PAREDES PACHECO RUFO</v>
          </cell>
          <cell r="L2898" t="str">
            <v>IMPROCEDENTE&lt;br/&gt;NOTIFICADO A LA EMPRESA</v>
          </cell>
          <cell r="P2898" t="str">
            <v>USD</v>
          </cell>
        </row>
        <row r="2899">
          <cell r="A2899">
            <v>1568737</v>
          </cell>
          <cell r="B2899">
            <v>4706</v>
          </cell>
          <cell r="C2899" t="str">
            <v>EIA</v>
          </cell>
          <cell r="D2899">
            <v>38656</v>
          </cell>
          <cell r="E2899">
            <v>2005</v>
          </cell>
          <cell r="F2899">
            <v>10</v>
          </cell>
          <cell r="G2899" t="str">
            <v>INVERSIONES PORTLAND S.A.</v>
          </cell>
          <cell r="H2899" t="str">
            <v>EL SILENCIO 8</v>
          </cell>
          <cell r="I2899" t="str">
            <v>EXPLOTACION MINERA DE CALIZAS</v>
          </cell>
          <cell r="J2899" t="str">
            <v>*150123&lt;br&gt;LIMA-LIMA-PACHACAMAC</v>
          </cell>
          <cell r="K2899" t="str">
            <v>*43&lt;br&gt;LEON ALDO</v>
          </cell>
          <cell r="L2899" t="str">
            <v>CONCLUIDO</v>
          </cell>
          <cell r="P2899" t="str">
            <v>USD</v>
          </cell>
        </row>
        <row r="2900">
          <cell r="A2900">
            <v>2061021</v>
          </cell>
          <cell r="B2900">
            <v>5067</v>
          </cell>
          <cell r="C2900" t="str">
            <v>EIA</v>
          </cell>
          <cell r="D2900">
            <v>40565</v>
          </cell>
          <cell r="E2900">
            <v>2011</v>
          </cell>
          <cell r="F2900">
            <v>1</v>
          </cell>
          <cell r="G2900" t="str">
            <v>INVERSIONES PRIMA   S.A.</v>
          </cell>
          <cell r="H2900" t="str">
            <v>INVERSIONES PRIMA</v>
          </cell>
          <cell r="I2900" t="str">
            <v>PLANTA DE CEMENTO EN BASE A MOLIENDA DE CLINKER</v>
          </cell>
          <cell r="J2900" t="str">
            <v>*040704&lt;br&gt;AREQUIPA-ISLAY-ISLAY</v>
          </cell>
          <cell r="K2900" t="str">
            <v>*2&lt;br&gt;ACOSTA ARCE MICHAEL</v>
          </cell>
          <cell r="L2900" t="str">
            <v>CONCLUIDO</v>
          </cell>
          <cell r="P2900" t="str">
            <v>USD</v>
          </cell>
        </row>
        <row r="2901">
          <cell r="A2901">
            <v>1587386</v>
          </cell>
          <cell r="B2901">
            <v>1386</v>
          </cell>
          <cell r="C2901" t="str">
            <v>EIAsd</v>
          </cell>
          <cell r="D2901">
            <v>38748</v>
          </cell>
          <cell r="E2901">
            <v>2006</v>
          </cell>
          <cell r="F2901">
            <v>1</v>
          </cell>
          <cell r="G2901" t="str">
            <v>INVERSIONES TROY S.A.C.</v>
          </cell>
          <cell r="H2901" t="str">
            <v>PAMPA ANDINO</v>
          </cell>
          <cell r="I2901" t="str">
            <v>MODIFICACION</v>
          </cell>
          <cell r="J2901" t="str">
            <v>*110209&lt;br&gt;ICA-CHINCHA-SAN PEDRO DE HUACARPANA</v>
          </cell>
          <cell r="K2901" t="str">
            <v>*1&lt;br&gt;ACEVEDO FERNANDEZ ELIAS</v>
          </cell>
          <cell r="L2901" t="str">
            <v>APROBADO</v>
          </cell>
          <cell r="P2901" t="str">
            <v>USD</v>
          </cell>
        </row>
        <row r="2902">
          <cell r="A2902">
            <v>2241462</v>
          </cell>
          <cell r="B2902">
            <v>3236</v>
          </cell>
          <cell r="C2902" t="str">
            <v>DIA</v>
          </cell>
          <cell r="D2902">
            <v>41215</v>
          </cell>
          <cell r="E2902">
            <v>2012</v>
          </cell>
          <cell r="F2902">
            <v>11</v>
          </cell>
          <cell r="G2902" t="str">
            <v>INVERSIONES TROY S.A.C.</v>
          </cell>
          <cell r="H2902" t="str">
            <v>MAYCOL B</v>
          </cell>
          <cell r="I2902" t="str">
            <v>MAYCOL B</v>
          </cell>
          <cell r="J2902" t="str">
            <v>*210111&lt;br&gt;PUNO-PUNO-PICHACANI</v>
          </cell>
          <cell r="K2902" t="str">
            <v>*8&lt;br&gt;BREÑA TORRES GRACIELA,*310&lt;br&gt;ROSALES GONZALES LUIS ALBERTO,*179&lt;br&gt;ZEGARRA ANCAJIMA, ANA SOFIA</v>
          </cell>
          <cell r="L2902" t="str">
            <v>NO PRESENTADO&lt;br/&gt;NOTIFICADO A LA EMPRESA</v>
          </cell>
          <cell r="M2902" t="str">
            <v>ResDirec-0378-2012/MEM-AAM</v>
          </cell>
          <cell r="N2902" t="str">
            <v>15/11/2012</v>
          </cell>
          <cell r="O2902">
            <v>250000</v>
          </cell>
          <cell r="P2902" t="str">
            <v>USD</v>
          </cell>
        </row>
        <row r="2903">
          <cell r="A2903">
            <v>2351858</v>
          </cell>
          <cell r="B2903">
            <v>4085</v>
          </cell>
          <cell r="C2903" t="str">
            <v>DIA</v>
          </cell>
          <cell r="D2903">
            <v>41621</v>
          </cell>
          <cell r="E2903">
            <v>2013</v>
          </cell>
          <cell r="F2903">
            <v>12</v>
          </cell>
          <cell r="G2903" t="str">
            <v>INVERSIONES TROY S.A.C.</v>
          </cell>
          <cell r="H2903" t="str">
            <v>MAYCOL B</v>
          </cell>
          <cell r="I2903" t="str">
            <v>MAYCOL B</v>
          </cell>
          <cell r="J2903" t="str">
            <v>*210111&lt;br&gt;PUNO-PUNO-PICHACANI</v>
          </cell>
          <cell r="K2903" t="str">
            <v>*8&lt;br&gt;BREÑA TORRES GRACIELA,*310&lt;br&gt;ROSALES GONZALES LUIS ALBERTO,*279&lt;br&gt;CRUZ LEDESMA, DEISY,*179&lt;br&gt;ZEGARRA ANCAJIMA, ANA SOFIA</v>
          </cell>
          <cell r="L2903" t="str">
            <v>APROBADO&lt;br/&gt;NOTIFICADO A LA EMPRESA</v>
          </cell>
          <cell r="O2903">
            <v>250000</v>
          </cell>
          <cell r="P2903" t="str">
            <v>USD</v>
          </cell>
        </row>
        <row r="2904">
          <cell r="A2904">
            <v>1626715</v>
          </cell>
          <cell r="B2904">
            <v>6331</v>
          </cell>
          <cell r="C2904" t="str">
            <v>PC</v>
          </cell>
          <cell r="D2904">
            <v>38945</v>
          </cell>
          <cell r="E2904">
            <v>2006</v>
          </cell>
          <cell r="F2904">
            <v>8</v>
          </cell>
          <cell r="G2904" t="str">
            <v>INVERSIONES TROY S.A.C.</v>
          </cell>
          <cell r="H2904" t="str">
            <v>LOS PIRCOS - CIRATO</v>
          </cell>
          <cell r="I2904" t="str">
            <v>MODIFICACION EA DEL PROY EXPLORACION LOS PIRCOS-CIRATO RESPECTO A PLAN DE CIERRE</v>
          </cell>
          <cell r="J2904" t="str">
            <v>*061309&lt;br&gt;CAJAMARCA-SANTA CRUZ-SEXI</v>
          </cell>
          <cell r="K2904" t="str">
            <v>*24&lt;br&gt;PORTILLA CORNEJO MATEO</v>
          </cell>
          <cell r="L2904" t="str">
            <v>APROBADO&lt;br/&gt;NOTIFICADO A LA EMPRESA</v>
          </cell>
          <cell r="M2904" t="str">
            <v>ResDirec-0263-2016/MEM-DGAAM</v>
          </cell>
          <cell r="N2904" t="str">
            <v>06/09/2016</v>
          </cell>
          <cell r="P2904" t="str">
            <v>USD</v>
          </cell>
        </row>
        <row r="2905">
          <cell r="A2905">
            <v>1787191</v>
          </cell>
          <cell r="B2905">
            <v>4861</v>
          </cell>
          <cell r="C2905" t="str">
            <v>EIA</v>
          </cell>
          <cell r="D2905">
            <v>39602</v>
          </cell>
          <cell r="E2905">
            <v>2008</v>
          </cell>
          <cell r="F2905">
            <v>6</v>
          </cell>
          <cell r="G2905" t="str">
            <v>INVICTA MINING CORP S.A.C</v>
          </cell>
          <cell r="H2905" t="str">
            <v>INVICTA</v>
          </cell>
          <cell r="I2905" t="str">
            <v>EXPLOTACION INVICTA</v>
          </cell>
          <cell r="J2905" t="str">
            <v>*150807&lt;br&gt;LIMA-HUAURA-LEONCIO PRADO</v>
          </cell>
          <cell r="K2905" t="str">
            <v>*10&lt;br&gt;CARRANZA VALDIVIESO JOSE</v>
          </cell>
          <cell r="L2905" t="str">
            <v>NO PRESENTADO&lt;br/&gt;NOTIFICADO A LA EMPRESA</v>
          </cell>
          <cell r="P2905" t="str">
            <v>USD</v>
          </cell>
        </row>
        <row r="2906">
          <cell r="A2906">
            <v>1827622</v>
          </cell>
          <cell r="B2906">
            <v>4891</v>
          </cell>
          <cell r="C2906" t="str">
            <v>EIA</v>
          </cell>
          <cell r="D2906">
            <v>39730</v>
          </cell>
          <cell r="E2906">
            <v>2008</v>
          </cell>
          <cell r="F2906">
            <v>10</v>
          </cell>
          <cell r="G2906" t="str">
            <v>INVICTA MINING CORP S.A.C</v>
          </cell>
          <cell r="H2906" t="str">
            <v>INVICTA</v>
          </cell>
          <cell r="I2906" t="str">
            <v>APROBACION DE EIA DEL PROYECTO INVICTA</v>
          </cell>
          <cell r="J2906" t="str">
            <v>*150807&lt;br&gt;LIMA-HUAURA-LEONCIO PRADO</v>
          </cell>
          <cell r="K2906" t="str">
            <v>*10&lt;br&gt;CARRANZA VALDIVIESO JOSE,*518&lt;br&gt;CHUQUIMANTARI ARTEAGA RUDDY ANDRE (APOYO),*25&lt;br&gt;PRADO VELASQUEZ ALFONSO</v>
          </cell>
          <cell r="L2906" t="str">
            <v>APROBADO</v>
          </cell>
          <cell r="M2906" t="str">
            <v>ResDirec-0486-2014/MEM-DGAAM</v>
          </cell>
          <cell r="N2906" t="str">
            <v>29/09/2014</v>
          </cell>
          <cell r="P2906" t="str">
            <v>USD</v>
          </cell>
        </row>
        <row r="2907">
          <cell r="A2907">
            <v>2430675</v>
          </cell>
          <cell r="B2907">
            <v>4891</v>
          </cell>
          <cell r="C2907" t="str">
            <v>ITS</v>
          </cell>
          <cell r="D2907">
            <v>41892</v>
          </cell>
          <cell r="E2907">
            <v>2014</v>
          </cell>
          <cell r="F2907">
            <v>9</v>
          </cell>
          <cell r="G2907" t="str">
            <v>INVICTA MINING CORP S.A.C</v>
          </cell>
          <cell r="H2907" t="str">
            <v>INVICTA</v>
          </cell>
          <cell r="I2907" t="str">
            <v>APROBACION DE EIA DEL PROYECTO INVICTA</v>
          </cell>
          <cell r="J2907" t="str">
            <v>*150807&lt;br&gt;LIMA-HUAURA-LEONCIO PRADO,*150808&lt;br&gt;LIMA-HUAURA-PACCHO</v>
          </cell>
          <cell r="K2907" t="str">
            <v>*25&lt;br&gt;PRADO VELASQUEZ ALFONSO,*305&lt;br&gt;ROBLES MEDINA, IVÁN ANTHONY (APOYO),*304&lt;br&gt;VARGAS MARTÍNEZ, YOSLY VIRGINIA,*301&lt;br&gt;DIAZ ALVAREZ, CHRISTIAN ENRIQUE,*284&lt;br&gt;LINARES ALVARADO, JOSE LUIS,*227&lt;br&gt;BUSTAMANTE BECERRA JOSE LUIS,*190&lt;br&gt;TIPULA MAMANI, RICHARD</v>
          </cell>
          <cell r="L2907" t="str">
            <v>NO CONFORME&lt;br/&gt;NOTIFICADO A LA EMPRESA</v>
          </cell>
          <cell r="M2907" t="str">
            <v>ResDirec-0486-2014/MEM-DGAAM</v>
          </cell>
          <cell r="N2907" t="str">
            <v>29/09/2014</v>
          </cell>
          <cell r="O2907">
            <v>0</v>
          </cell>
        </row>
        <row r="2908">
          <cell r="A2908">
            <v>2022827</v>
          </cell>
          <cell r="B2908">
            <v>5030</v>
          </cell>
          <cell r="C2908" t="str">
            <v>EIA</v>
          </cell>
          <cell r="D2908">
            <v>40415</v>
          </cell>
          <cell r="E2908">
            <v>2010</v>
          </cell>
          <cell r="F2908">
            <v>8</v>
          </cell>
          <cell r="G2908" t="str">
            <v>INVICTA MINING CORP S.A.C</v>
          </cell>
          <cell r="H2908" t="str">
            <v>INVICTA</v>
          </cell>
          <cell r="I2908" t="str">
            <v>LINEA DE TRANSMISION EN 66 KV Y LINEAS PRIMARIAS EN 10 KV ANDAHUASI-INVICTA</v>
          </cell>
          <cell r="J2908" t="str">
            <v>*150807&lt;br&gt;LIMA-HUAURA-LEONCIO PRADO</v>
          </cell>
          <cell r="K2908" t="str">
            <v>*10&lt;br&gt;CARRANZA VALDIVIESO JOSE</v>
          </cell>
          <cell r="L2908" t="str">
            <v>APROBADO&lt;br/&gt;NOTIFICADO A LA EMPRESA</v>
          </cell>
          <cell r="M2908" t="str">
            <v>ResDirec-0387-2014/MEM-DGAAM</v>
          </cell>
          <cell r="N2908" t="str">
            <v>31/07/2014</v>
          </cell>
          <cell r="P2908" t="str">
            <v>USD</v>
          </cell>
        </row>
        <row r="2909">
          <cell r="A2909">
            <v>2457022</v>
          </cell>
          <cell r="B2909">
            <v>5600</v>
          </cell>
          <cell r="C2909" t="str">
            <v>ITS</v>
          </cell>
          <cell r="D2909">
            <v>41985</v>
          </cell>
          <cell r="E2909">
            <v>2014</v>
          </cell>
          <cell r="F2909">
            <v>12</v>
          </cell>
          <cell r="G2909" t="str">
            <v>INVICTA MINING CORP S.A.C</v>
          </cell>
          <cell r="H2909" t="str">
            <v>INVICTA</v>
          </cell>
          <cell r="I2909" t="str">
            <v>APROBACION DE EIA DEL PROYECTO INVICTA</v>
          </cell>
          <cell r="J2909" t="str">
            <v>*150807&lt;br&gt;LIMA-HUAURA-LEONCIO PRADO,*150808&lt;br&gt;LIMA-HUAURA-PACCHO</v>
          </cell>
          <cell r="K2909" t="str">
            <v>*25&lt;br&gt;PRADO VELASQUEZ ALFONSO,*305&lt;br&gt;ROBLES MEDINA, IVÁN ANTHONY (APOYO),*301&lt;br&gt;DIAZ ALVAREZ, CHRISTIAN ENRIQUE,*284&lt;br&gt;LINARES ALVARADO, JOSE LUIS,*256&lt;br&gt;DEL SOLAR PALOMINO, PABEL,*227&lt;br&gt;BUSTAMANTE BECERRA JOSE LUIS,*190&lt;br&gt;TIPULA MAMANI, RICHARD</v>
          </cell>
          <cell r="L2909" t="str">
            <v>NO CONFORME&lt;br/&gt;NOTIFICADO A LA EMPRESA</v>
          </cell>
          <cell r="M2909" t="str">
            <v>ResDirec-0033-2015/MEM-DGAAM</v>
          </cell>
          <cell r="N2909" t="str">
            <v>19/01/2015</v>
          </cell>
          <cell r="O2909">
            <v>0</v>
          </cell>
        </row>
        <row r="2910">
          <cell r="A2910">
            <v>2483319</v>
          </cell>
          <cell r="B2910">
            <v>5752</v>
          </cell>
          <cell r="C2910" t="str">
            <v>ITS</v>
          </cell>
          <cell r="D2910">
            <v>42087</v>
          </cell>
          <cell r="E2910">
            <v>2015</v>
          </cell>
          <cell r="F2910">
            <v>3</v>
          </cell>
          <cell r="G2910" t="str">
            <v>INVICTA MINING CORP S.A.C</v>
          </cell>
          <cell r="H2910" t="str">
            <v>INVICTA</v>
          </cell>
          <cell r="I2910" t="str">
            <v>APROBACION DE EIA DEL PROYECTO INVICTA</v>
          </cell>
          <cell r="J2910" t="str">
            <v>*150807&lt;br&gt;LIMA-HUAURA-LEONCIO PRADO,*150808&lt;br&gt;LIMA-HUAURA-PACCHO</v>
          </cell>
          <cell r="K2910" t="str">
            <v>*25&lt;br&gt;PRADO VELASQUEZ ALFONSO,*305&lt;br&gt;ROBLES MEDINA, IVÁN ANTHONY (APOYO),*301&lt;br&gt;DIAZ ALVAREZ, CHRISTIAN ENRIQUE,*288&lt;br&gt;RUESTA RUIZ, PEDRO,*284&lt;br&gt;LINARES ALVARADO, JOSE LUIS,*256&lt;br&gt;DEL SOLAR PALOMINO, PABEL,*227&lt;br&gt;BUSTAMANTE BECERRA JOSE LUIS,*190&lt;br&gt;TIPULA MAMANI, RICHARD</v>
          </cell>
          <cell r="L2910" t="str">
            <v>CONFORME&lt;br/&gt;NOTIFICADO A LA EMPRESA</v>
          </cell>
          <cell r="M2910" t="str">
            <v>ResDirec-0162-2015/MEM-DGAAM</v>
          </cell>
          <cell r="N2910" t="str">
            <v>14/04/2015</v>
          </cell>
          <cell r="O2910">
            <v>0</v>
          </cell>
        </row>
        <row r="2911">
          <cell r="A2911">
            <v>2553683</v>
          </cell>
          <cell r="B2911">
            <v>6069</v>
          </cell>
          <cell r="C2911" t="str">
            <v>ITS</v>
          </cell>
          <cell r="D2911">
            <v>42325</v>
          </cell>
          <cell r="E2911">
            <v>2015</v>
          </cell>
          <cell r="F2911">
            <v>11</v>
          </cell>
          <cell r="G2911" t="str">
            <v>INVICTA MINING CORP S.A.C</v>
          </cell>
          <cell r="H2911" t="str">
            <v>INVICTA</v>
          </cell>
          <cell r="I2911" t="str">
            <v>APROBACION DE EIA DEL PROYECTO INVICTA</v>
          </cell>
          <cell r="J2911" t="str">
            <v>*150807&lt;br&gt;LIMA-HUAURA-LEONCIO PRADO,*150800&lt;br&gt;LIMA-HUAURA--,*150000&lt;br&gt;LIMA----,*150808&lt;br&gt;LIMA-HUAURA-PACCHO</v>
          </cell>
          <cell r="K2911" t="str">
            <v>*25&lt;br&gt;PRADO VELASQUEZ ALFONSO,*347&lt;br&gt;TENORIO MALDONADO, MARIO,*346&lt;br&gt;TIPULA MAMANI, RICHARD JOHNSON,*342&lt;br&gt;VARGAS MARTINEZ, YOSLY VIRGINIA,*340&lt;br&gt;REYES UBILLUS ISMAEL,*284&lt;br&gt;LINARES ALVARADO, JOSE LUIS,*227&lt;br&gt;BUSTAMANTE BECERRA JOSE LUIS</v>
          </cell>
          <cell r="L2911" t="str">
            <v>CONFORME&lt;br/&gt;NOTIFICADO A LA EMPRESA</v>
          </cell>
          <cell r="M2911" t="str">
            <v>ResDirec-0050-2016/MEM-DGAAM</v>
          </cell>
          <cell r="N2911" t="str">
            <v>11/02/2016</v>
          </cell>
          <cell r="O2911">
            <v>0</v>
          </cell>
        </row>
        <row r="2912">
          <cell r="A2912">
            <v>2053686</v>
          </cell>
          <cell r="B2912">
            <v>6473</v>
          </cell>
          <cell r="C2912" t="str">
            <v>PC</v>
          </cell>
          <cell r="D2912">
            <v>40540</v>
          </cell>
          <cell r="E2912">
            <v>2010</v>
          </cell>
          <cell r="F2912">
            <v>12</v>
          </cell>
          <cell r="G2912" t="str">
            <v>INVICTA MINING CORP S.A.C</v>
          </cell>
          <cell r="H2912" t="str">
            <v>INVICTA</v>
          </cell>
          <cell r="I2912" t="str">
            <v>PLAN DE CIERRE INVICTA</v>
          </cell>
          <cell r="J2912" t="str">
            <v>*150807&lt;br&gt;LIMA-HUAURA-LEONCIO PRADO</v>
          </cell>
          <cell r="K2912" t="str">
            <v>*9&lt;br&gt;CAMPOS DIAZ LUIS</v>
          </cell>
          <cell r="L2912" t="str">
            <v>APROBADO&lt;br/&gt;NOTIFICADO A LA EMPRESA</v>
          </cell>
          <cell r="P2912" t="str">
            <v>USD</v>
          </cell>
        </row>
        <row r="2913">
          <cell r="A2913">
            <v>2252702</v>
          </cell>
          <cell r="B2913">
            <v>6604</v>
          </cell>
          <cell r="C2913" t="str">
            <v>PC</v>
          </cell>
          <cell r="D2913">
            <v>41254</v>
          </cell>
          <cell r="E2913">
            <v>2012</v>
          </cell>
          <cell r="F2913">
            <v>12</v>
          </cell>
          <cell r="G2913" t="str">
            <v>INVICTA MINING CORP S.A.C</v>
          </cell>
          <cell r="H2913" t="str">
            <v>INVICTA</v>
          </cell>
          <cell r="I2913" t="str">
            <v>MODFICACION DE MONTO DE GARANTIAS</v>
          </cell>
          <cell r="J2913" t="str">
            <v>*150807&lt;br&gt;LIMA-HUAURA-LEONCIO PRADO</v>
          </cell>
          <cell r="K2913" t="str">
            <v>*13&lt;br&gt;DOLORES CAMONES SANTIAGO</v>
          </cell>
          <cell r="L2913" t="str">
            <v>ABANDONO&lt;br/&gt;NOTIFICADO A LA EMPRESA</v>
          </cell>
          <cell r="P2913" t="str">
            <v>USD</v>
          </cell>
        </row>
        <row r="2914">
          <cell r="A2914">
            <v>2530243</v>
          </cell>
          <cell r="B2914">
            <v>6773</v>
          </cell>
          <cell r="C2914" t="str">
            <v>PC</v>
          </cell>
          <cell r="D2914">
            <v>42244</v>
          </cell>
          <cell r="E2914">
            <v>2015</v>
          </cell>
          <cell r="F2914">
            <v>8</v>
          </cell>
          <cell r="G2914" t="str">
            <v>INVICTA MINING CORP S.A.C</v>
          </cell>
          <cell r="H2914" t="str">
            <v>INVICTA</v>
          </cell>
          <cell r="I2914" t="str">
            <v>ACTUALIZACION DE PLAN DE CIERRE - UNIDAD MINERA INVICTA</v>
          </cell>
          <cell r="J2914" t="str">
            <v>*150807&lt;br&gt;LIMA-HUAURA-LEONCIO PRADO</v>
          </cell>
          <cell r="K2914" t="str">
            <v>*24&lt;br&gt;PORTILLA CORNEJO MATEO</v>
          </cell>
          <cell r="L2914" t="str">
            <v>APROBADO</v>
          </cell>
          <cell r="P2914" t="str">
            <v>USD</v>
          </cell>
        </row>
        <row r="2915">
          <cell r="A2915" t="str">
            <v>M-ITS-00239-2018</v>
          </cell>
          <cell r="B2915">
            <v>6965</v>
          </cell>
          <cell r="C2915" t="str">
            <v>ITS</v>
          </cell>
          <cell r="D2915">
            <v>43341</v>
          </cell>
          <cell r="E2915">
            <v>2018</v>
          </cell>
          <cell r="F2915">
            <v>8</v>
          </cell>
          <cell r="G2915" t="str">
            <v>INVICTA MINING CORP S.A.C</v>
          </cell>
          <cell r="H2915" t="str">
            <v>INVICTA</v>
          </cell>
          <cell r="I2915" t="str">
            <v>APROBACION DE EIA DEL PROYECTO INVICTA</v>
          </cell>
          <cell r="J2915" t="str">
            <v>*150807&lt;br&gt;LIMA-HUAURA-LEONCIO PRADO,*150808&lt;br&gt;LIMA-HUAURA-PACCHO</v>
          </cell>
          <cell r="K2915" t="str">
            <v>*482&lt;br&gt;ZZ_SENACE MARTEL GORA, MIGUEL LUIS,*575&lt;br&gt;DELGADO POSTIGO PERCY,*574&lt;br&gt;JOSE ALEJANDRO ZEGARRA</v>
          </cell>
          <cell r="L2915" t="str">
            <v>NO CONFORME</v>
          </cell>
          <cell r="O2915">
            <v>658495.44999999995</v>
          </cell>
        </row>
        <row r="2916">
          <cell r="A2916">
            <v>2678775</v>
          </cell>
          <cell r="B2916">
            <v>7015</v>
          </cell>
          <cell r="C2916" t="str">
            <v>DIA</v>
          </cell>
          <cell r="D2916">
            <v>42772</v>
          </cell>
          <cell r="E2916">
            <v>2017</v>
          </cell>
          <cell r="F2916">
            <v>2</v>
          </cell>
          <cell r="G2916" t="str">
            <v>IOX INTERNATIONAL MINES AND MINERALS PRIVATE LIMITED - SUCURSAL DEL PERU</v>
          </cell>
          <cell r="H2916" t="str">
            <v>PLATINO</v>
          </cell>
          <cell r="I2916" t="str">
            <v>PLATINO</v>
          </cell>
          <cell r="J2916" t="str">
            <v>*210709&lt;br&gt;PUNO-LAMPA-SANTA LUCIA</v>
          </cell>
          <cell r="K2916" t="str">
            <v>*25&lt;br&gt;PRADO VELASQUEZ ALFONSO,*310&lt;br&gt;ROSALES GONZALES LUIS ALBERTO</v>
          </cell>
          <cell r="L2916" t="str">
            <v>APROBADO&lt;br/&gt;NOTIFICADO A LA EMPRESA</v>
          </cell>
          <cell r="O2916">
            <v>500000</v>
          </cell>
          <cell r="P2916" t="str">
            <v>USD</v>
          </cell>
        </row>
        <row r="2917">
          <cell r="A2917">
            <v>1974073</v>
          </cell>
          <cell r="B2917">
            <v>4995</v>
          </cell>
          <cell r="C2917" t="str">
            <v>EIA</v>
          </cell>
          <cell r="D2917">
            <v>40254</v>
          </cell>
          <cell r="E2917">
            <v>2010</v>
          </cell>
          <cell r="F2917">
            <v>3</v>
          </cell>
          <cell r="G2917" t="str">
            <v>IXM PERU S.A.</v>
          </cell>
          <cell r="H2917" t="str">
            <v>CALLAO</v>
          </cell>
          <cell r="I2917" t="str">
            <v>ALMACEN DE CONCENTRADOS LDC</v>
          </cell>
          <cell r="J2917" t="str">
            <v>*070101&lt;br&gt;CALLAO-CALLAO-CALLAO</v>
          </cell>
          <cell r="K2917" t="str">
            <v>*55&lt;br&gt;SANTOYO TELLO RAUL</v>
          </cell>
          <cell r="L2917" t="str">
            <v>APROBADO&lt;br/&gt;NOTIFICADO A LA EMPRESA</v>
          </cell>
          <cell r="P2917" t="str">
            <v>USD</v>
          </cell>
        </row>
        <row r="2918">
          <cell r="A2918">
            <v>2479553</v>
          </cell>
          <cell r="B2918">
            <v>5721</v>
          </cell>
          <cell r="C2918" t="str">
            <v>ITS</v>
          </cell>
          <cell r="D2918">
            <v>42073</v>
          </cell>
          <cell r="E2918">
            <v>2015</v>
          </cell>
          <cell r="F2918">
            <v>3</v>
          </cell>
          <cell r="G2918" t="str">
            <v>IXM PERU S.A.</v>
          </cell>
          <cell r="H2918" t="str">
            <v>CALLAO</v>
          </cell>
          <cell r="I2918" t="str">
            <v>ALMACEN DE CONCENTRADOS LDC</v>
          </cell>
          <cell r="K2918" t="str">
            <v>*219&lt;br&gt;HUARINO CHURA LUIS ANTONIO,*313&lt;br&gt;LOPEZ FLORES, ROSSANA,*308&lt;br&gt;CCOYLLO FLORES LILIANA (APOYO),*277&lt;br&gt;PADILLA VILLAR, FERNANDO JORGE (APOYO),*221&lt;br&gt;SANGA YAMPASI WILSON WILFREDO</v>
          </cell>
          <cell r="L2918" t="str">
            <v>CONFORME&lt;br/&gt;NOTIFICADO A LA EMPRESA</v>
          </cell>
          <cell r="M2918" t="str">
            <v>ResDirec-0186-2015/MEM-DGAAM</v>
          </cell>
          <cell r="N2918" t="str">
            <v>04/05/2015</v>
          </cell>
          <cell r="O2918">
            <v>1000000</v>
          </cell>
        </row>
        <row r="2919">
          <cell r="A2919" t="str">
            <v>02381-2016</v>
          </cell>
          <cell r="B2919">
            <v>6215</v>
          </cell>
          <cell r="C2919" t="str">
            <v>EIA-d</v>
          </cell>
          <cell r="D2919">
            <v>42599</v>
          </cell>
          <cell r="E2919">
            <v>2016</v>
          </cell>
          <cell r="F2919">
            <v>8</v>
          </cell>
          <cell r="G2919" t="str">
            <v>IXM PERU S.A.</v>
          </cell>
          <cell r="H2919" t="str">
            <v>CALLAO</v>
          </cell>
          <cell r="I2919" t="str">
            <v>MODIFICACIÓN DEL EIA DEL ALMACEN DE CONCENTRADOS LDC</v>
          </cell>
          <cell r="K2919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2919" t="str">
            <v>IMPROCEDENTE</v>
          </cell>
          <cell r="M2919" t="str">
            <v>ResDirec-0129-2016/MEM-DGAAM</v>
          </cell>
          <cell r="N2919" t="str">
            <v>30/04/2016</v>
          </cell>
          <cell r="O2919">
            <v>4150000</v>
          </cell>
          <cell r="P2919" t="str">
            <v>USD</v>
          </cell>
        </row>
        <row r="2920">
          <cell r="A2920">
            <v>2163387</v>
          </cell>
          <cell r="B2920">
            <v>6529</v>
          </cell>
          <cell r="C2920" t="str">
            <v>PC</v>
          </cell>
          <cell r="D2920">
            <v>40939</v>
          </cell>
          <cell r="E2920">
            <v>2012</v>
          </cell>
          <cell r="F2920">
            <v>1</v>
          </cell>
          <cell r="G2920" t="str">
            <v>IXM PERU S.A.</v>
          </cell>
          <cell r="H2920" t="str">
            <v>CALLAO</v>
          </cell>
          <cell r="I2920" t="str">
            <v>PLAN DE CIERRE ALMACEN DE CONCENTRADOS LDC</v>
          </cell>
          <cell r="J2920" t="str">
            <v>*070101&lt;br&gt;CALLAO-CALLAO-CALLAO</v>
          </cell>
          <cell r="K2920" t="str">
            <v>*13&lt;br&gt;DOLORES CAMONES SANTIAGO</v>
          </cell>
          <cell r="L2920" t="str">
            <v>APROBADO&lt;br/&gt;NOTIFICADO A LA EMPRESA</v>
          </cell>
          <cell r="P2920" t="str">
            <v>USD</v>
          </cell>
        </row>
        <row r="2921">
          <cell r="A2921">
            <v>2567684</v>
          </cell>
          <cell r="B2921">
            <v>6809</v>
          </cell>
          <cell r="C2921" t="str">
            <v>PC</v>
          </cell>
          <cell r="D2921">
            <v>42377</v>
          </cell>
          <cell r="E2921">
            <v>2016</v>
          </cell>
          <cell r="F2921">
            <v>1</v>
          </cell>
          <cell r="G2921" t="str">
            <v>IXM PERU S.A.</v>
          </cell>
          <cell r="H2921" t="str">
            <v>CALLAO</v>
          </cell>
          <cell r="I2921" t="str">
            <v>ACTUALIZACION DEL PLAN DE CIERRE DEL PROYECTO ALMACEN DE CONCENTRADOS</v>
          </cell>
          <cell r="J2921" t="str">
            <v>*070101&lt;br&gt;CALLAO-CALLAO-CALLAO</v>
          </cell>
          <cell r="K2921" t="str">
            <v>*24&lt;br&gt;PORTILLA CORNEJO MATEO</v>
          </cell>
          <cell r="L2921" t="str">
            <v>APROBADO</v>
          </cell>
          <cell r="P2921" t="str">
            <v>USD</v>
          </cell>
        </row>
        <row r="2922">
          <cell r="A2922" t="str">
            <v>04237-2016</v>
          </cell>
          <cell r="B2922">
            <v>6944</v>
          </cell>
          <cell r="C2922" t="str">
            <v>EIA-d</v>
          </cell>
          <cell r="D2922">
            <v>42732</v>
          </cell>
          <cell r="E2922">
            <v>2016</v>
          </cell>
          <cell r="F2922">
            <v>12</v>
          </cell>
          <cell r="G2922" t="str">
            <v>IXM PERU S.A.</v>
          </cell>
          <cell r="H2922" t="str">
            <v>CALLAO</v>
          </cell>
          <cell r="I2922" t="str">
            <v>MODIFICACIÓN DEL ALMACEN DE CONCENTRADOS DE LDC</v>
          </cell>
          <cell r="J2922" t="str">
            <v>*070101&lt;br&gt;CALLAO-CALLAO-CALLAO,*150135&lt;br&gt;LIMA-LIMA-SAN MARTIN DE PORRES,*150101&lt;br&gt;LIMA-LIMA-LIMA,*070106&lt;br&gt;CALLAO-CALLAO-VENTANILLA,*070105&lt;br&gt;CALLAO-CALLAO-LA PUNTA,*070104&lt;br&gt;CALLAO-CALLAO-LA PERLA,*070103&lt;br&gt;CALLAO-CALLAO-CARMEN DE LA LEGUA REYNOSO,*070102&lt;br&gt;CALLAO-CALLAO-BELLAVISTA</v>
          </cell>
          <cell r="K2922" t="str">
            <v>*381&lt;br&gt;ZZ_SENACE MILLONES VARGAS, CESAR AUGUSTO,*542&lt;br&gt;JOAN CATHERINE LOZA MONTOYA,*489&lt;br&gt;ZZ_SENACE TREJO PANTOJA, CYNTHIA KELLY,*488&lt;br&gt;ZZ_SENACE TELLO COCHACHEZ, MARCO ANTONIO,*416&lt;br&gt;ZZ_SENACE BREÑA TORRES, MILVA GRACIELA,*391&lt;br&gt;ZZ_SENACE MARTEL GORA, MIGUEL,*382&lt;br&gt;ZZ_SENACE PÉREZ NUÑEZ, FABIÁN</v>
          </cell>
          <cell r="L2922" t="str">
            <v>APROBADO</v>
          </cell>
          <cell r="M2922" t="str">
            <v>ResDirec-0174-2018/MEM-DGAAM</v>
          </cell>
          <cell r="N2922" t="str">
            <v>17/09/2018</v>
          </cell>
          <cell r="O2922">
            <v>6900000</v>
          </cell>
          <cell r="P2922" t="str">
            <v>USD</v>
          </cell>
        </row>
        <row r="2923">
          <cell r="A2923">
            <v>1212224</v>
          </cell>
          <cell r="B2923">
            <v>4401</v>
          </cell>
          <cell r="C2923" t="str">
            <v>EIA</v>
          </cell>
          <cell r="D2923">
            <v>36119</v>
          </cell>
          <cell r="E2923">
            <v>1998</v>
          </cell>
          <cell r="F2923">
            <v>11</v>
          </cell>
          <cell r="G2923" t="str">
            <v>J.B. PROCESADORA DE METALES S.R.L.</v>
          </cell>
          <cell r="H2923" t="str">
            <v>PLANTA DE REFINACIÓN DE ORO Y PLATA</v>
          </cell>
          <cell r="I2923" t="str">
            <v>CONSTRUCCIÓN Y OPERACIÓN</v>
          </cell>
          <cell r="J2923" t="str">
            <v>*150108&lt;br&gt;LIMA-LIMA-CHORRILLOS</v>
          </cell>
          <cell r="K2923" t="str">
            <v>*29&lt;br&gt;ARCHIVO</v>
          </cell>
          <cell r="L2923" t="str">
            <v>APROBADO</v>
          </cell>
          <cell r="P2923" t="str">
            <v>USD</v>
          </cell>
        </row>
        <row r="2924">
          <cell r="A2924">
            <v>1559161</v>
          </cell>
          <cell r="B2924">
            <v>1332</v>
          </cell>
          <cell r="C2924" t="str">
            <v>DIA</v>
          </cell>
          <cell r="D2924">
            <v>38609</v>
          </cell>
          <cell r="E2924">
            <v>2005</v>
          </cell>
          <cell r="F2924">
            <v>9</v>
          </cell>
          <cell r="G2924" t="str">
            <v>JAPAN OIL, GAS AND METALS NATIONAL CORPORATION</v>
          </cell>
          <cell r="H2924" t="str">
            <v>PASHPAP</v>
          </cell>
          <cell r="I2924" t="str">
            <v>PASHPAP</v>
          </cell>
          <cell r="J2924" t="str">
            <v>*021804&lt;br&gt;ANCASH-SANTA-MACATE</v>
          </cell>
          <cell r="K2924" t="str">
            <v>*1&lt;br&gt;ACEVEDO FERNANDEZ ELIAS</v>
          </cell>
          <cell r="L2924" t="str">
            <v>APROBADO</v>
          </cell>
          <cell r="P2924" t="str">
            <v>USD</v>
          </cell>
        </row>
        <row r="2925">
          <cell r="A2925">
            <v>2129346</v>
          </cell>
          <cell r="B2925">
            <v>2656</v>
          </cell>
          <cell r="C2925" t="str">
            <v>DIA</v>
          </cell>
          <cell r="D2925">
            <v>40807</v>
          </cell>
          <cell r="E2925">
            <v>2011</v>
          </cell>
          <cell r="F2925">
            <v>9</v>
          </cell>
          <cell r="G2925" t="str">
            <v>JIDI MINING S.A.C.</v>
          </cell>
          <cell r="H2925" t="str">
            <v>PROYECTO GERRILLA CHACLLA</v>
          </cell>
          <cell r="I2925" t="str">
            <v>PROYECTO GERRILLA CHACLLA</v>
          </cell>
          <cell r="J2925" t="str">
            <v>*150728&lt;br&gt;LIMA-HUAROCHIRI-SANTA EULALIA</v>
          </cell>
          <cell r="K2925" t="str">
            <v>*8&lt;br&gt;BREÑA TORRES GRACIELA,*180&lt;br&gt;RAMIREZ PALET ALDO,*25&lt;br&gt;PRADO VELASQUEZ ALFONSO</v>
          </cell>
          <cell r="L2925" t="str">
            <v>NO PRESENTADO&lt;br/&gt;NOTIFICADO A LA EMPRESA</v>
          </cell>
          <cell r="M2925" t="str">
            <v>ResDirec-0328-2011/MEM-AAM</v>
          </cell>
          <cell r="N2925" t="str">
            <v>24/10/2011</v>
          </cell>
          <cell r="O2925">
            <v>500000</v>
          </cell>
          <cell r="P2925" t="str">
            <v>USD</v>
          </cell>
        </row>
        <row r="2926">
          <cell r="A2926">
            <v>2143299</v>
          </cell>
          <cell r="B2926">
            <v>2721</v>
          </cell>
          <cell r="C2926" t="str">
            <v>DIA</v>
          </cell>
          <cell r="D2926">
            <v>40859</v>
          </cell>
          <cell r="E2926">
            <v>2011</v>
          </cell>
          <cell r="F2926">
            <v>11</v>
          </cell>
          <cell r="G2926" t="str">
            <v>JIDI MINING S.A.C.</v>
          </cell>
          <cell r="H2926" t="str">
            <v>GERRILLA CHACLLA</v>
          </cell>
          <cell r="I2926" t="str">
            <v>GERRILLA CHACLLA</v>
          </cell>
          <cell r="J2926" t="str">
            <v>*150728&lt;br&gt;LIMA-HUAROCHIRI-SANTA EULALIA</v>
          </cell>
          <cell r="K2926" t="str">
            <v>*8&lt;br&gt;BREÑA TORRES GRACIELA,*310&lt;br&gt;ROSALES GONZALES LUIS ALBERTO</v>
          </cell>
          <cell r="L2926" t="str">
            <v>APROBADO&lt;br/&gt;NOTIFICADO A LA EMPRESA</v>
          </cell>
          <cell r="O2926">
            <v>500000</v>
          </cell>
          <cell r="P2926" t="str">
            <v>USD</v>
          </cell>
        </row>
        <row r="2927">
          <cell r="A2927">
            <v>1896302</v>
          </cell>
          <cell r="B2927">
            <v>2042</v>
          </cell>
          <cell r="C2927" t="str">
            <v>DIA</v>
          </cell>
          <cell r="D2927">
            <v>39983</v>
          </cell>
          <cell r="E2927">
            <v>2009</v>
          </cell>
          <cell r="F2927">
            <v>6</v>
          </cell>
          <cell r="G2927" t="str">
            <v>JINTONG MINING (PERU) S.A.C.</v>
          </cell>
          <cell r="H2927" t="str">
            <v>VIRGEN DE LA ASUNCION 2005</v>
          </cell>
          <cell r="I2927" t="str">
            <v>VIRGEN DE LA ASUNCION 2005</v>
          </cell>
          <cell r="J2927" t="str">
            <v>*150725&lt;br&gt;LIMA-HUAROCHIRI-SAN PEDRO DE HUANCAYRE</v>
          </cell>
          <cell r="K2927" t="str">
            <v>*8&lt;br&gt;BREÑA TORRES GRACIELA</v>
          </cell>
          <cell r="L2927" t="str">
            <v>APROBADO&lt;br/&gt;NOTIFICADO A LA EMPRESA</v>
          </cell>
          <cell r="P2927" t="str">
            <v>USD</v>
          </cell>
        </row>
        <row r="2928">
          <cell r="A2928">
            <v>1932501</v>
          </cell>
          <cell r="B2928">
            <v>2088</v>
          </cell>
          <cell r="C2928" t="str">
            <v>DIA</v>
          </cell>
          <cell r="D2928">
            <v>40107</v>
          </cell>
          <cell r="E2928">
            <v>2009</v>
          </cell>
          <cell r="F2928">
            <v>10</v>
          </cell>
          <cell r="G2928" t="str">
            <v>JINTONG MINING (PERU) S.A.C.</v>
          </cell>
          <cell r="H2928" t="str">
            <v>LLAMA TY01</v>
          </cell>
          <cell r="I2928" t="str">
            <v>LLAMA TY01</v>
          </cell>
          <cell r="J2928" t="str">
            <v>*110503&lt;br&gt;ICA-PISCO-HUMAY</v>
          </cell>
          <cell r="K2928" t="str">
            <v>*8&lt;br&gt;BREÑA TORRES GRACIELA</v>
          </cell>
          <cell r="L2928" t="str">
            <v>APROBADO&lt;br/&gt;NOTIFICADO A LA EMPRESA</v>
          </cell>
          <cell r="P2928" t="str">
            <v>USD</v>
          </cell>
        </row>
        <row r="2929">
          <cell r="A2929">
            <v>1925334</v>
          </cell>
          <cell r="B2929">
            <v>2081</v>
          </cell>
          <cell r="C2929" t="str">
            <v>DIA</v>
          </cell>
          <cell r="D2929">
            <v>40084</v>
          </cell>
          <cell r="E2929">
            <v>2009</v>
          </cell>
          <cell r="F2929">
            <v>9</v>
          </cell>
          <cell r="G2929" t="str">
            <v>JINZHAO MINING PERU S.A.</v>
          </cell>
          <cell r="H2929" t="str">
            <v>PAMPA DEL PONGO</v>
          </cell>
          <cell r="I2929" t="str">
            <v>PAMPA DEL PONGO (MODIFICACION)</v>
          </cell>
          <cell r="J2929" t="str">
            <v>*040305&lt;br&gt;AREQUIPA-CARAVELI-BELLA UNION</v>
          </cell>
          <cell r="K2929" t="str">
            <v>*8&lt;br&gt;BREÑA TORRES GRACIELA</v>
          </cell>
          <cell r="L2929" t="str">
            <v>APROBADO&lt;br/&gt;NOTIFICADO A LA EMPRESA</v>
          </cell>
          <cell r="P2929" t="str">
            <v>USD</v>
          </cell>
        </row>
        <row r="2930">
          <cell r="A2930">
            <v>2661041</v>
          </cell>
          <cell r="B2930">
            <v>6912</v>
          </cell>
          <cell r="C2930" t="str">
            <v>DIA</v>
          </cell>
          <cell r="D2930">
            <v>42705</v>
          </cell>
          <cell r="E2930">
            <v>2016</v>
          </cell>
          <cell r="F2930">
            <v>12</v>
          </cell>
          <cell r="G2930" t="str">
            <v>JINZHAO MINING PERU S.A.</v>
          </cell>
          <cell r="H2930" t="str">
            <v>PROYECTO DE EXPLORACIÓN PAMPA DE PONGO ZONA 4</v>
          </cell>
          <cell r="I2930" t="str">
            <v>PROYECTO DE EXPLORACIÓN PAMPA DE PONGO ZONA 4</v>
          </cell>
          <cell r="J2930" t="str">
            <v>*040305&lt;br&gt;AREQUIPA-CARAVELI-BELLA UNION</v>
          </cell>
          <cell r="K2930" t="str">
            <v>*25&lt;br&gt;PRADO VELASQUEZ ALFONSO,*164&lt;br&gt;TREJO PANTOJA CYNTHIA,*67&lt;br&gt;PIZARRO LLANOS RICHARD</v>
          </cell>
          <cell r="L2930" t="str">
            <v>APROBADO&lt;br/&gt;NOTIFICADO A LA EMPRESA</v>
          </cell>
          <cell r="O2930">
            <v>1827952.65</v>
          </cell>
          <cell r="P2930" t="str">
            <v>USD</v>
          </cell>
        </row>
        <row r="2931">
          <cell r="A2931">
            <v>2689487</v>
          </cell>
          <cell r="B2931">
            <v>7072</v>
          </cell>
          <cell r="C2931" t="str">
            <v>DIA</v>
          </cell>
          <cell r="D2931">
            <v>42810</v>
          </cell>
          <cell r="E2931">
            <v>2017</v>
          </cell>
          <cell r="F2931">
            <v>3</v>
          </cell>
          <cell r="G2931" t="str">
            <v>JINZHAO MINING PERU S.A.</v>
          </cell>
          <cell r="H2931" t="str">
            <v>PROYECTO DE EXPLORACIÓN PAMPA DE PONGO ZONA 4</v>
          </cell>
          <cell r="I2931" t="str">
            <v>PROYECTO DE EXPLORACIÓN PAMPA DE PONGO ZONA 4</v>
          </cell>
          <cell r="J2931" t="str">
            <v>*040305&lt;br&gt;AREQUIPA-CARAVELI-BELLA UNION</v>
          </cell>
          <cell r="K2931" t="str">
            <v>*25&lt;br&gt;PRADO VELASQUEZ ALFONSO,*310&lt;br&gt;ROSALES GONZALES LUIS ALBERTO</v>
          </cell>
          <cell r="L2931" t="str">
            <v>DESISTIDO&lt;br/&gt;NOTIFICADO A LA EMPRESA</v>
          </cell>
          <cell r="M2931" t="str">
            <v>ResDirec-0091-2017/MEM-DGAAM</v>
          </cell>
          <cell r="N2931" t="str">
            <v>28/03/2017</v>
          </cell>
          <cell r="O2931">
            <v>4097099.92</v>
          </cell>
          <cell r="P2931" t="str">
            <v>USD</v>
          </cell>
        </row>
        <row r="2932">
          <cell r="A2932">
            <v>2695486</v>
          </cell>
          <cell r="B2932">
            <v>7127</v>
          </cell>
          <cell r="C2932" t="str">
            <v>DIA</v>
          </cell>
          <cell r="D2932">
            <v>42832</v>
          </cell>
          <cell r="E2932">
            <v>2017</v>
          </cell>
          <cell r="F2932">
            <v>4</v>
          </cell>
          <cell r="G2932" t="str">
            <v>JINZHAO MINING PERU S.A.</v>
          </cell>
          <cell r="H2932" t="str">
            <v>PROYECTO DE EXPLORACIÓN PAMPA DE PONGO ZONA 4</v>
          </cell>
          <cell r="I2932" t="str">
            <v>MODIFICACIÓN DE LA DIA PROYECTO DE EXPLORACIÓN PAMPA DEL PONGO ZONA 4</v>
          </cell>
          <cell r="J2932" t="str">
            <v>*040305&lt;br&gt;AREQUIPA-CARAVELI-BELLA UNION</v>
          </cell>
          <cell r="K2932" t="str">
            <v>*25&lt;br&gt;PRADO VELASQUEZ ALFONSO,*310&lt;br&gt;ROSALES GONZALES LUIS ALBERTO</v>
          </cell>
          <cell r="L2932" t="str">
            <v>APROBADO&lt;br/&gt;NOTIFICADO A LA EMPRESA</v>
          </cell>
          <cell r="O2932">
            <v>4097099.22</v>
          </cell>
          <cell r="P2932" t="str">
            <v>USD</v>
          </cell>
        </row>
        <row r="2933">
          <cell r="A2933">
            <v>1987926</v>
          </cell>
          <cell r="B2933">
            <v>2184</v>
          </cell>
          <cell r="C2933" t="str">
            <v>EIAsd</v>
          </cell>
          <cell r="D2933">
            <v>40304</v>
          </cell>
          <cell r="E2933">
            <v>2010</v>
          </cell>
          <cell r="F2933">
            <v>5</v>
          </cell>
          <cell r="G2933" t="str">
            <v>JINZHAO MINING PERU S.A.</v>
          </cell>
          <cell r="H2933" t="str">
            <v>PAMPA DEL PONGO</v>
          </cell>
          <cell r="I2933" t="str">
            <v>EXPLORACION PAMPA DEL PONGO</v>
          </cell>
          <cell r="J2933" t="str">
            <v>*040305&lt;br&gt;AREQUIPA-CARAVELI-BELLA UNION</v>
          </cell>
          <cell r="K2933" t="str">
            <v>*31&lt;br&gt;AZURIN GONZALES CARLOS</v>
          </cell>
          <cell r="L2933" t="str">
            <v>APROBADO&lt;br/&gt;NOTIFICADO A LA EMPRESA</v>
          </cell>
          <cell r="P2933" t="str">
            <v>USD</v>
          </cell>
        </row>
        <row r="2934">
          <cell r="A2934">
            <v>2159601</v>
          </cell>
          <cell r="B2934">
            <v>2725</v>
          </cell>
          <cell r="C2934" t="str">
            <v>EIAsd</v>
          </cell>
          <cell r="D2934">
            <v>40921</v>
          </cell>
          <cell r="E2934">
            <v>2012</v>
          </cell>
          <cell r="F2934">
            <v>1</v>
          </cell>
          <cell r="G2934" t="str">
            <v>JINZHAO MINING PERU S.A.</v>
          </cell>
          <cell r="H2934" t="str">
            <v>PAMPA DEL PONGO</v>
          </cell>
          <cell r="I2934" t="str">
            <v>EXPLORACION PAMPA DE PONGO</v>
          </cell>
          <cell r="J2934" t="str">
            <v>*040305&lt;br&gt;AREQUIPA-CARAVELI-BELLA UNION</v>
          </cell>
          <cell r="K2934" t="str">
            <v>*3&lt;br&gt;ALFARO LÓPEZ WUALTER,*296&lt;br&gt;ROSALES MONTES LUCIO,*295&lt;br&gt;DIAZ BERRIOS ABEL,*288&lt;br&gt;RUESTA RUIZ, PEDRO,*181&lt;br&gt;LEON HUAMAN BETTY,*158&lt;br&gt;SCOTTO ESPINOZA, CARLOS,*25&lt;br&gt;PRADO VELASQUEZ ALFONSO,*10&lt;br&gt;CARRANZA VALDIVIESO JOSE</v>
          </cell>
          <cell r="L2934" t="str">
            <v>APROBADO&lt;br/&gt;NOTIFICADO A LA EMPRESA</v>
          </cell>
          <cell r="M2934" t="str">
            <v>ResDirec-0226-2012/MEM-AAM</v>
          </cell>
          <cell r="N2934" t="str">
            <v>11/07/2012</v>
          </cell>
          <cell r="O2934">
            <v>15100000</v>
          </cell>
          <cell r="P2934" t="str">
            <v>USD</v>
          </cell>
        </row>
        <row r="2935">
          <cell r="A2935">
            <v>2388072</v>
          </cell>
          <cell r="B2935">
            <v>5306</v>
          </cell>
          <cell r="C2935" t="str">
            <v>EIA</v>
          </cell>
          <cell r="D2935">
            <v>41759</v>
          </cell>
          <cell r="E2935">
            <v>2014</v>
          </cell>
          <cell r="F2935">
            <v>4</v>
          </cell>
          <cell r="G2935" t="str">
            <v>JINZHAO MINING PERU S.A.</v>
          </cell>
          <cell r="H2935" t="str">
            <v>TERMINAL PORTUARIO DE CONCENTRADO</v>
          </cell>
          <cell r="I2935" t="str">
            <v>TERMINAL PORTUARIO DE CONCENTRADO DE MINERAL DE HIERRO</v>
          </cell>
          <cell r="J2935" t="str">
            <v>*040311&lt;br&gt;AREQUIPA-CARAVELI-LOMAS</v>
          </cell>
          <cell r="K2935" t="str">
            <v>*10&lt;br&gt;CARRANZA VALDIVIESO JOSE,*25&lt;br&gt;PRADO VELASQUEZ ALFONSO</v>
          </cell>
          <cell r="L2935" t="str">
            <v>APROBADO</v>
          </cell>
          <cell r="P2935" t="str">
            <v>USD</v>
          </cell>
        </row>
        <row r="2936">
          <cell r="A2936">
            <v>2396696</v>
          </cell>
          <cell r="B2936">
            <v>5313</v>
          </cell>
          <cell r="C2936" t="str">
            <v>EIA</v>
          </cell>
          <cell r="D2936">
            <v>41792</v>
          </cell>
          <cell r="E2936">
            <v>2014</v>
          </cell>
          <cell r="F2936">
            <v>6</v>
          </cell>
          <cell r="G2936" t="str">
            <v>JINZHAO MINING PERU S.A.</v>
          </cell>
          <cell r="H2936" t="str">
            <v>PAMPA DEL PONGO</v>
          </cell>
          <cell r="I2936" t="str">
            <v>EXPLOTACION Y BENEFICIO DEL PROYECTO PAMPA DEL PONGO</v>
          </cell>
          <cell r="J2936" t="str">
            <v>*040305&lt;br&gt;AREQUIPA-CARAVELI-BELLA UNION</v>
          </cell>
          <cell r="K2936" t="str">
            <v>*10&lt;br&gt;CARRANZA VALDIVIESO JOSE</v>
          </cell>
          <cell r="L2936" t="str">
            <v>APROBADO</v>
          </cell>
          <cell r="P2936" t="str">
            <v>USD</v>
          </cell>
        </row>
        <row r="2937">
          <cell r="A2937" t="str">
            <v>06639-2017</v>
          </cell>
          <cell r="B2937">
            <v>6765</v>
          </cell>
          <cell r="C2937" t="str">
            <v>ITS</v>
          </cell>
          <cell r="D2937">
            <v>43076</v>
          </cell>
          <cell r="E2937">
            <v>2017</v>
          </cell>
          <cell r="F2937">
            <v>12</v>
          </cell>
          <cell r="G2937" t="str">
            <v>JINZHAO MINING PERU S.A.</v>
          </cell>
          <cell r="H2937" t="str">
            <v>PAMPA DEL PONGO</v>
          </cell>
          <cell r="I2937" t="str">
            <v>EXPLOTACION Y BENEFICIO DEL PROYECTO PAMPA DEL PONGO</v>
          </cell>
          <cell r="J2937" t="str">
            <v>*040311&lt;br&gt;AREQUIPA-CARAVELI-LOMAS,*040000&lt;br&gt;AREQUIPA----,*040300&lt;br&gt;AREQUIPA-CARAVELI--,*040305&lt;br&gt;AREQUIPA-CARAVELI-BELLA UNION</v>
          </cell>
          <cell r="K2937" t="str">
            <v>*413&lt;br&gt;ZZ_SENACE ATARAMA MORI,DANNY EDUARDO,*489&lt;br&gt;ZZ_SENACE TREJO PANTOJA, CYNTHIA KELLY,*482&lt;br&gt;ZZ_SENACE MARTEL GORA, MIGUEL LUIS,*416&lt;br&gt;ZZ_SENACE BREÑA TORRES, MILVA GRACIELA</v>
          </cell>
          <cell r="L2937" t="str">
            <v>DESISTIDO&lt;br/&gt;NOTIFICADO A LA EMPRESA</v>
          </cell>
          <cell r="O2937">
            <v>30000000</v>
          </cell>
        </row>
        <row r="2938">
          <cell r="A2938" t="str">
            <v>07207-2017</v>
          </cell>
          <cell r="B2938">
            <v>6776</v>
          </cell>
          <cell r="C2938" t="str">
            <v>ITS</v>
          </cell>
          <cell r="D2938">
            <v>43099</v>
          </cell>
          <cell r="E2938">
            <v>2017</v>
          </cell>
          <cell r="F2938">
            <v>12</v>
          </cell>
          <cell r="G2938" t="str">
            <v>JINZHAO MINING PERU S.A.</v>
          </cell>
          <cell r="H2938" t="str">
            <v>PAMPA DEL PONGO</v>
          </cell>
          <cell r="I2938" t="str">
            <v>EXPLOTACION Y BENEFICIO DEL PROYECTO PAMPA DEL PONGO</v>
          </cell>
          <cell r="J2938" t="str">
            <v>*040311&lt;br&gt;AREQUIPA-CARAVELI-LOMAS,*040000&lt;br&gt;AREQUIPA----,*040300&lt;br&gt;AREQUIPA-CARAVELI--,*040305&lt;br&gt;AREQUIPA-CARAVELI-BELLA UNION</v>
          </cell>
          <cell r="K2938" t="str">
            <v>*416&lt;br&gt;ZZ_SENACE BREÑA TORRES, MILVA GRACIELA,*489&lt;br&gt;ZZ_SENACE TREJO PANTOJA, CYNTHIA KELLY,*482&lt;br&gt;ZZ_SENACE MARTEL GORA, MIGUEL LUIS,*478&lt;br&gt;ZZ_SENACE BENAVENTE SILVA, KURLANT YUSSEIN,*451&lt;br&gt;ZZ_SENACE QUISPE SULCA, JHONNY IBAN</v>
          </cell>
          <cell r="L2938" t="str">
            <v>CONFORME&lt;br/&gt;NOTIFICADO A LA EMPRESA</v>
          </cell>
          <cell r="O2938">
            <v>30000000</v>
          </cell>
        </row>
        <row r="2939">
          <cell r="A2939" t="str">
            <v>04251-2017</v>
          </cell>
          <cell r="B2939">
            <v>7272</v>
          </cell>
          <cell r="C2939" t="str">
            <v>EIA-d</v>
          </cell>
          <cell r="D2939">
            <v>42971</v>
          </cell>
          <cell r="E2939">
            <v>2017</v>
          </cell>
          <cell r="F2939">
            <v>8</v>
          </cell>
          <cell r="G2939" t="str">
            <v>JINZHAO MINING PERU S.A.</v>
          </cell>
          <cell r="H2939" t="str">
            <v>PAMPA DEL PONGO</v>
          </cell>
          <cell r="I2939" t="str">
            <v>MODIFICACIÓN DEL EIA DEL PROYECTO DE EXPLOTACIÓN Y BENEFICIO MINERO PAMPA DE PONGO</v>
          </cell>
          <cell r="K2939" t="str">
            <v>*407&lt;br&gt;ZZ_SENACE SAAVEDRA KOVACH, MIRIJAM,*489&lt;br&gt;ZZ_SENACE TREJO PANTOJA, CYNTHIA KELLY,*482&lt;br&gt;ZZ_SENACE MARTEL GORA, MIGUEL LUIS,*416&lt;br&gt;ZZ_SENACE BREÑA TORRES, MILVA GRACIELA,*415&lt;br&gt;ZZ_SENACE BEATRIZ HUAMANI PAUCCARA,*414&lt;br&gt;ZZ_SENACE LUCEN BUSTAMANTE, MARIELENA NEREYDA</v>
          </cell>
          <cell r="L2939" t="str">
            <v>APROBADO</v>
          </cell>
          <cell r="O2939">
            <v>2500000</v>
          </cell>
          <cell r="P2939" t="str">
            <v>USD</v>
          </cell>
        </row>
        <row r="2940">
          <cell r="A2940">
            <v>2795445</v>
          </cell>
          <cell r="B2940">
            <v>7524</v>
          </cell>
          <cell r="C2940" t="str">
            <v>EIAsd</v>
          </cell>
          <cell r="D2940">
            <v>43172</v>
          </cell>
          <cell r="E2940">
            <v>2018</v>
          </cell>
          <cell r="F2940">
            <v>3</v>
          </cell>
          <cell r="G2940" t="str">
            <v>JINZHAO MINING PERU S.A.</v>
          </cell>
          <cell r="H2940" t="str">
            <v>PAMPA DEL PONGO</v>
          </cell>
          <cell r="I2940" t="str">
            <v>ESTUDIO DE IMPACTO AMBIENTAL SEMIDETALLADO EXPLORACIÓN MINERA DEL PROYECTO PAMPA DE PONGO</v>
          </cell>
          <cell r="J2940" t="str">
            <v>*040305&lt;br&gt;AREQUIPA-CARAVELI-BELLA UNION</v>
          </cell>
          <cell r="K2940" t="str">
            <v>*25&lt;br&gt;PRADO VELASQUEZ ALFONSO,*606&lt;br&gt;Enrique Arturo  Quispez Herrera,*601&lt;br&gt;SARMIENTO MEJIA, HENRY DANIEL,*599&lt;br&gt;CHUQUIMANTARI ARTEAGA,RUDDY ANDRE,*598&lt;br&gt;CERNA GARCÍA, ROXANA ERIKA,*590&lt;br&gt;BELLIDO GONZALES, JENNIFER DEL CARPIO,*495&lt;br&gt;CHAMORRO BELLIDO CARMEN ROSA,*348&lt;br&gt;PEREZ SOLIS, EVELYN ENA,*221&lt;br&gt;SANGA YAMPASI WILSON WILFREDO</v>
          </cell>
          <cell r="L2940" t="str">
            <v>DESAPROBADO&lt;br/&gt;NOTIFICADO A LA EMPRESA</v>
          </cell>
          <cell r="M2940" t="str">
            <v>ResDirec-0026-2019/MEM-DGAAM</v>
          </cell>
          <cell r="N2940" t="str">
            <v>25/02/2019</v>
          </cell>
          <cell r="O2940">
            <v>50000000</v>
          </cell>
          <cell r="P2940" t="str">
            <v>USD</v>
          </cell>
        </row>
        <row r="2941">
          <cell r="A2941">
            <v>2984533</v>
          </cell>
          <cell r="B2941">
            <v>7723</v>
          </cell>
          <cell r="C2941" t="str">
            <v>FTA</v>
          </cell>
          <cell r="D2941">
            <v>43747</v>
          </cell>
          <cell r="E2941">
            <v>2019</v>
          </cell>
          <cell r="F2941">
            <v>10</v>
          </cell>
          <cell r="G2941" t="str">
            <v>JS &amp; PM MINING COMPANY S.A.C.</v>
          </cell>
          <cell r="H2941" t="str">
            <v>SAN JOSE</v>
          </cell>
          <cell r="I2941" t="str">
            <v>SAN JOSE</v>
          </cell>
          <cell r="J2941" t="str">
            <v>*130705&lt;br&gt;LA LIBERTAD-PACASMAYO-SAN JOSE</v>
          </cell>
          <cell r="K2941" t="str">
            <v>*25&lt;br&gt;PRADO VELASQUEZ ALFONSO,*671&lt;br&gt;CUBAS PARIMANGO LORENZO JARED,*663&lt;br&gt;CAMAN SANTILLANA REINHARD OLENKO (APoyo),*635&lt;br&gt;LEON SAAVEDRA SEBASTIAN,*610&lt;br&gt;FARFAN REYES MIRIAM ELIZABETH</v>
          </cell>
          <cell r="L2941" t="str">
            <v>APROBADO&lt;br/&gt;NOTIFICADO A LA EMPRESA</v>
          </cell>
          <cell r="M2941" t="str">
            <v>ResDirec-0181-2019/MINEM-DGAAM</v>
          </cell>
          <cell r="N2941" t="str">
            <v>25/10/2019</v>
          </cell>
          <cell r="O2941">
            <v>500000</v>
          </cell>
          <cell r="P2941" t="str">
            <v>USD</v>
          </cell>
        </row>
        <row r="2942">
          <cell r="A2942">
            <v>2359592</v>
          </cell>
          <cell r="B2942">
            <v>4103</v>
          </cell>
          <cell r="C2942" t="str">
            <v>DIA</v>
          </cell>
          <cell r="D2942">
            <v>41654</v>
          </cell>
          <cell r="E2942">
            <v>2014</v>
          </cell>
          <cell r="F2942">
            <v>1</v>
          </cell>
          <cell r="G2942" t="str">
            <v>JUAN PAULO QUAY S.A.C.</v>
          </cell>
          <cell r="H2942" t="str">
            <v>BAYOVAR N°12</v>
          </cell>
          <cell r="I2942" t="str">
            <v>BAYOVAR N°12</v>
          </cell>
          <cell r="J2942" t="str">
            <v>*200801&lt;br&gt;PIURA-SECHURA-SECHURA</v>
          </cell>
          <cell r="K2942" t="str">
            <v>*8&lt;br&gt;BREÑA TORRES GRACIELA,*310&lt;br&gt;ROSALES GONZALES LUIS ALBERTO,*279&lt;br&gt;CRUZ LEDESMA, DEISY,*179&lt;br&gt;ZEGARRA ANCAJIMA, ANA SOFIA</v>
          </cell>
          <cell r="L2942" t="str">
            <v>APROBADO&lt;br/&gt;NOTIFICADO A LA EMPRESA</v>
          </cell>
          <cell r="O2942">
            <v>500000</v>
          </cell>
          <cell r="P2942" t="str">
            <v>USD</v>
          </cell>
        </row>
        <row r="2943">
          <cell r="A2943">
            <v>2399048</v>
          </cell>
          <cell r="B2943">
            <v>3178</v>
          </cell>
          <cell r="C2943" t="str">
            <v>ITS</v>
          </cell>
          <cell r="D2943">
            <v>41799</v>
          </cell>
          <cell r="E2943">
            <v>2014</v>
          </cell>
          <cell r="F2943">
            <v>6</v>
          </cell>
          <cell r="G2943" t="str">
            <v>JUAN PAULO QUAY S.A.C.</v>
          </cell>
          <cell r="H2943" t="str">
            <v>BAYOVAR N°12</v>
          </cell>
          <cell r="I2943" t="str">
            <v>BAYOVAR N¿12</v>
          </cell>
          <cell r="J2943" t="str">
            <v>*200801&lt;br&gt;PIURA-SECHURA-SECHURA</v>
          </cell>
          <cell r="K2943" t="str">
            <v>*8&lt;br&gt;BREÑA TORRES GRACIELA,*279&lt;br&gt;CRUZ LEDESMA, DEISY,*251&lt;br&gt;INFANTE QUISPE, CESAR ANIBAL,*179&lt;br&gt;ZEGARRA ANCAJIMA, ANA SOFIA</v>
          </cell>
          <cell r="L2943" t="str">
            <v>CONFORME&lt;br/&gt;NOTIFICADO A LA EMPRESA</v>
          </cell>
          <cell r="M2943" t="str">
            <v>ResDirec-0331-2014/MEM-DGAAM</v>
          </cell>
          <cell r="N2943" t="str">
            <v>03/07/2014</v>
          </cell>
          <cell r="O2943">
            <v>3300</v>
          </cell>
        </row>
        <row r="2944">
          <cell r="A2944">
            <v>1942131</v>
          </cell>
          <cell r="B2944">
            <v>4972</v>
          </cell>
          <cell r="C2944" t="str">
            <v>EIA</v>
          </cell>
          <cell r="D2944">
            <v>40142</v>
          </cell>
          <cell r="E2944">
            <v>2009</v>
          </cell>
          <cell r="F2944">
            <v>11</v>
          </cell>
          <cell r="G2944" t="str">
            <v>JUAN PAULO QUAY S.A.C.</v>
          </cell>
          <cell r="H2944" t="str">
            <v>BAYOVAR Nº 12</v>
          </cell>
          <cell r="I2944" t="str">
            <v>EXPLOTACION MINERAL NO METALICO CONCESION BAYOBAR 12</v>
          </cell>
          <cell r="J2944" t="str">
            <v>*200801&lt;br&gt;PIURA-SECHURA-SECHURA</v>
          </cell>
          <cell r="K2944" t="str">
            <v>*1&lt;br&gt;ACEVEDO FERNANDEZ ELIAS</v>
          </cell>
          <cell r="L2944" t="str">
            <v>APROBADO&lt;br/&gt;NOTIFICADO A LA EMPRESA</v>
          </cell>
          <cell r="P2944" t="str">
            <v>USD</v>
          </cell>
        </row>
        <row r="2945">
          <cell r="A2945">
            <v>2425535</v>
          </cell>
          <cell r="B2945">
            <v>5371</v>
          </cell>
          <cell r="C2945" t="str">
            <v>EIAsd</v>
          </cell>
          <cell r="D2945">
            <v>41872</v>
          </cell>
          <cell r="E2945">
            <v>2014</v>
          </cell>
          <cell r="F2945">
            <v>8</v>
          </cell>
          <cell r="G2945" t="str">
            <v>JUAN PAULO QUAY S.A.C.</v>
          </cell>
          <cell r="H2945" t="str">
            <v>BAYOVAR N°12</v>
          </cell>
          <cell r="I2945" t="str">
            <v>BAYOVAR Nº12</v>
          </cell>
          <cell r="J2945" t="str">
            <v>*200801&lt;br&gt;PIURA-SECHURA-SECHURA</v>
          </cell>
          <cell r="K2945" t="str">
            <v>*3&lt;br&gt;ALFARO LÓPEZ WUALTER,*347&lt;br&gt;TENORIO MALDONADO, MARIO,*346&lt;br&gt;TIPULA MAMANI, RICHARD JOHNSON,*310&lt;br&gt;ROSALES GONZALES LUIS ALBERTO,*309&lt;br&gt;FARFAN REYES, MIRIAM ELIZABETH (APOYO),*305&lt;br&gt;ROBLES MEDINA, IVÁN ANTHONY (APOYO),*304&lt;br&gt;VARGAS MARTÍNEZ, YOSLY VIRGINIA,*301&lt;br&gt;DIAZ ALVAREZ, CHRISTIAN ENRIQUE,*295&lt;br&gt;DIAZ BERRIOS ABEL,*286&lt;br&gt;MIYASIRO LÓPEZ, MARÍA,*284&lt;br&gt;LINARES ALVARADO, JOSE LUIS,*227&lt;br&gt;BUSTAMANTE BECERRA JOSE LUIS</v>
          </cell>
          <cell r="L2945" t="str">
            <v>APROBADO&lt;br/&gt;NOTIFICADO A LA EMPRESA</v>
          </cell>
          <cell r="M2945" t="str">
            <v>ResDirec-0022-2015/MEM-DGAAM</v>
          </cell>
          <cell r="N2945" t="str">
            <v>15/01/2015</v>
          </cell>
          <cell r="O2945">
            <v>3500000</v>
          </cell>
          <cell r="P2945" t="str">
            <v>USD</v>
          </cell>
        </row>
        <row r="2946">
          <cell r="A2946">
            <v>2575929</v>
          </cell>
          <cell r="B2946">
            <v>6045</v>
          </cell>
          <cell r="C2946" t="str">
            <v>EIAsd</v>
          </cell>
          <cell r="D2946">
            <v>42404</v>
          </cell>
          <cell r="E2946">
            <v>2016</v>
          </cell>
          <cell r="F2946">
            <v>2</v>
          </cell>
          <cell r="G2946" t="str">
            <v>JUAN PAULO QUAY S.A.C.</v>
          </cell>
          <cell r="H2946" t="str">
            <v>BAYOVAR N°12</v>
          </cell>
          <cell r="I2946" t="str">
            <v>BAYOVAR Nº12</v>
          </cell>
          <cell r="J2946" t="str">
            <v>*200801&lt;br&gt;PIURA-SECHURA-SECHURA</v>
          </cell>
          <cell r="K2946" t="str">
            <v>*1&lt;br&gt;ACEVEDO FERNANDEZ ELIAS,*418&lt;br&gt;ZARATE SANCHEZ MARLON GUIDO (apoyo),*340&lt;br&gt;REYES UBILLUS ISMAEL,*311&lt;br&gt;ROJAS VALLADARES, TANIA LUPE,*310&lt;br&gt;ROSALES GONZALES LUIS ALBERTO,*295&lt;br&gt;DIAZ BERRIOS ABEL,*220&lt;br&gt;VILLACORTA OLAZA MARCO ANTONIO,*20&lt;br&gt;LEON IRIARTE MARITZA</v>
          </cell>
          <cell r="L2946" t="str">
            <v>APROBADO&lt;br/&gt;NOTIFICADO A LA EMPRESA</v>
          </cell>
          <cell r="M2946" t="str">
            <v>ResDirec-0236-2016/MEM-DGAAM</v>
          </cell>
          <cell r="N2946" t="str">
            <v>01/08/2016</v>
          </cell>
          <cell r="O2946">
            <v>3500000</v>
          </cell>
          <cell r="P2946" t="str">
            <v>USD</v>
          </cell>
        </row>
        <row r="2947">
          <cell r="A2947" t="str">
            <v>00902-2016</v>
          </cell>
          <cell r="B2947">
            <v>6110</v>
          </cell>
          <cell r="C2947" t="str">
            <v>EIA-d</v>
          </cell>
          <cell r="D2947">
            <v>42465</v>
          </cell>
          <cell r="E2947">
            <v>2016</v>
          </cell>
          <cell r="F2947">
            <v>4</v>
          </cell>
          <cell r="G2947" t="str">
            <v>JUAN PAULO QUAY S.A.C.</v>
          </cell>
          <cell r="H2947" t="str">
            <v>BAYOVAR N°12</v>
          </cell>
          <cell r="I2947" t="str">
            <v>EXPLOTACIÓN MINERAL NO METÁLICO CONCESIÓN BAYOBAR N° 12</v>
          </cell>
          <cell r="K2947" t="str">
            <v>*381&lt;br&gt;ZZ_SENACE MILLONES VARGAS, CESAR AUGUSTO,*416&lt;br&gt;ZZ_SENACE BREÑA TORRES, MILVA GRACIELA,*412&lt;br&gt;ZZ_SENACE SOLORZANO ORTIZ, ISABEL MERCEDES,*386&lt;br&gt;ZZ_SENACE CORAL ONCOY, BEATRIZ E.</v>
          </cell>
          <cell r="L2947" t="str">
            <v>APROBADO</v>
          </cell>
          <cell r="O2947">
            <v>400000</v>
          </cell>
          <cell r="P2947" t="str">
            <v>USD</v>
          </cell>
        </row>
        <row r="2948">
          <cell r="A2948">
            <v>2114759</v>
          </cell>
          <cell r="B2948">
            <v>6498</v>
          </cell>
          <cell r="C2948" t="str">
            <v>PC</v>
          </cell>
          <cell r="D2948">
            <v>40746</v>
          </cell>
          <cell r="E2948">
            <v>2011</v>
          </cell>
          <cell r="F2948">
            <v>7</v>
          </cell>
          <cell r="G2948" t="str">
            <v>JUAN PAULO QUAY S.A.C.</v>
          </cell>
          <cell r="H2948" t="str">
            <v>BAYOVAR Nº 12</v>
          </cell>
          <cell r="I2948" t="str">
            <v>CIERRE CONCESION BAYOVAR Nº12</v>
          </cell>
          <cell r="J2948" t="str">
            <v>*200801&lt;br&gt;PIURA-SECHURA-SECHURA</v>
          </cell>
          <cell r="K2948" t="str">
            <v>*13&lt;br&gt;DOLORES CAMONES SANTIAGO</v>
          </cell>
          <cell r="L2948" t="str">
            <v>APROBADO&lt;br/&gt;NOTIFICADO A LA EMPRESA</v>
          </cell>
          <cell r="P2948" t="str">
            <v>USD</v>
          </cell>
        </row>
        <row r="2949">
          <cell r="A2949">
            <v>2788418</v>
          </cell>
          <cell r="B2949">
            <v>6850</v>
          </cell>
          <cell r="C2949" t="str">
            <v>ITS</v>
          </cell>
          <cell r="D2949">
            <v>43150</v>
          </cell>
          <cell r="E2949">
            <v>2018</v>
          </cell>
          <cell r="F2949">
            <v>2</v>
          </cell>
          <cell r="G2949" t="str">
            <v>JUAN PAULO QUAY S.A.C.</v>
          </cell>
          <cell r="H2949" t="str">
            <v>BAYOVAR N°12</v>
          </cell>
          <cell r="I2949" t="str">
            <v>BAYOVAR Nº12</v>
          </cell>
          <cell r="J2949" t="str">
            <v>*200801&lt;br&gt;PIURA-SECHURA-SECHURA</v>
          </cell>
          <cell r="K2949" t="str">
            <v>*1&lt;br&gt;ACEVEDO FERNANDEZ ELIAS,*570&lt;br&gt;PEREZ BALDEON KAREN GRACIELA,*311&lt;br&gt;ROJAS VALLADARES, TANIA LUPE</v>
          </cell>
          <cell r="L2949" t="str">
            <v>CONFORME&lt;br/&gt;NOTIFICADO A LA EMPRESA</v>
          </cell>
          <cell r="M2949" t="str">
            <v>ResDirec-0095-2018/MEM-DGAAM</v>
          </cell>
          <cell r="N2949" t="str">
            <v>08/05/2018</v>
          </cell>
          <cell r="O2949">
            <v>2500000</v>
          </cell>
        </row>
        <row r="2950">
          <cell r="A2950">
            <v>2641180</v>
          </cell>
          <cell r="B2950">
            <v>6856</v>
          </cell>
          <cell r="C2950" t="str">
            <v>PC</v>
          </cell>
          <cell r="D2950">
            <v>42632</v>
          </cell>
          <cell r="E2950">
            <v>2016</v>
          </cell>
          <cell r="F2950">
            <v>9</v>
          </cell>
          <cell r="G2950" t="str">
            <v>JUAN PAULO QUAY S.A.C.</v>
          </cell>
          <cell r="H2950" t="str">
            <v>BAYOVAR Nº 12</v>
          </cell>
          <cell r="I2950" t="str">
            <v xml:space="preserve">ACTUALIZACION DE PLAN DE CIERRE DE LA UNIDAD MINERA BAYOVAR N° 12 </v>
          </cell>
          <cell r="J2950" t="str">
            <v>*200801&lt;br&gt;PIURA-SECHURA-SECHURA</v>
          </cell>
          <cell r="K2950" t="str">
            <v>*24&lt;br&gt;PORTILLA CORNEJO MATEO</v>
          </cell>
          <cell r="L2950" t="str">
            <v>EVALUACIÓN</v>
          </cell>
          <cell r="P2950" t="str">
            <v>USD</v>
          </cell>
        </row>
        <row r="2951">
          <cell r="A2951">
            <v>1449355</v>
          </cell>
          <cell r="B2951">
            <v>997</v>
          </cell>
          <cell r="C2951" t="str">
            <v>DIA</v>
          </cell>
          <cell r="D2951">
            <v>38009</v>
          </cell>
          <cell r="E2951">
            <v>2004</v>
          </cell>
          <cell r="F2951">
            <v>1</v>
          </cell>
          <cell r="G2951" t="str">
            <v>JULCA PEREZ JUAN CARLOS</v>
          </cell>
          <cell r="I2951" t="str">
            <v>AMISTAD SEGUNDA</v>
          </cell>
          <cell r="J2951" t="str">
            <v>*022008&lt;br&gt;ANCASH-YUNGAY-YANAMA</v>
          </cell>
          <cell r="K2951" t="str">
            <v>*1&lt;br&gt;ACEVEDO FERNANDEZ ELIAS</v>
          </cell>
          <cell r="L2951" t="str">
            <v>ABANDONO</v>
          </cell>
          <cell r="P2951" t="str">
            <v>USD</v>
          </cell>
        </row>
        <row r="2952">
          <cell r="A2952">
            <v>1470845</v>
          </cell>
          <cell r="B2952">
            <v>1075</v>
          </cell>
          <cell r="C2952" t="str">
            <v>DIA</v>
          </cell>
          <cell r="D2952">
            <v>38141</v>
          </cell>
          <cell r="E2952">
            <v>2004</v>
          </cell>
          <cell r="F2952">
            <v>6</v>
          </cell>
          <cell r="G2952" t="str">
            <v>JULCA PEREZ JUAN CARLOS</v>
          </cell>
          <cell r="H2952" t="str">
            <v>AMISTAD SEGUNDA</v>
          </cell>
          <cell r="I2952" t="str">
            <v>AMISTAD SEGUNDA</v>
          </cell>
          <cell r="J2952" t="str">
            <v>*022008&lt;br&gt;ANCASH-YUNGAY-YANAMA</v>
          </cell>
          <cell r="K2952" t="str">
            <v>*1&lt;br&gt;ACEVEDO FERNANDEZ ELIAS</v>
          </cell>
          <cell r="L2952" t="str">
            <v>APROBADO</v>
          </cell>
          <cell r="P2952" t="str">
            <v>USD</v>
          </cell>
        </row>
        <row r="2953">
          <cell r="A2953">
            <v>1852901</v>
          </cell>
          <cell r="B2953">
            <v>1993</v>
          </cell>
          <cell r="C2953" t="str">
            <v>DIA</v>
          </cell>
          <cell r="D2953">
            <v>39832</v>
          </cell>
          <cell r="E2953">
            <v>2009</v>
          </cell>
          <cell r="F2953">
            <v>1</v>
          </cell>
          <cell r="G2953" t="str">
            <v>JUNEFIELD GROUP S.A.</v>
          </cell>
          <cell r="H2953" t="str">
            <v>CERCANA</v>
          </cell>
          <cell r="I2953" t="str">
            <v>CERCANA</v>
          </cell>
          <cell r="J2953" t="str">
            <v>*040127&lt;br&gt;AREQUIPA-AREQUIPA-YARABAMBA</v>
          </cell>
          <cell r="K2953" t="str">
            <v>*8&lt;br&gt;BREÑA TORRES GRACIELA</v>
          </cell>
          <cell r="L2953" t="str">
            <v>APROBADO&lt;br/&gt;NOTIFICADO A LA EMPRESA</v>
          </cell>
          <cell r="P2953" t="str">
            <v>USD</v>
          </cell>
        </row>
        <row r="2954">
          <cell r="A2954">
            <v>1947723</v>
          </cell>
          <cell r="B2954">
            <v>2120</v>
          </cell>
          <cell r="C2954" t="str">
            <v>DIA</v>
          </cell>
          <cell r="D2954">
            <v>40161</v>
          </cell>
          <cell r="E2954">
            <v>2009</v>
          </cell>
          <cell r="F2954">
            <v>12</v>
          </cell>
          <cell r="G2954" t="str">
            <v>JUNEFIELD GROUP S.A.</v>
          </cell>
          <cell r="H2954" t="str">
            <v>DON JAVIER</v>
          </cell>
          <cell r="I2954" t="str">
            <v>DON JAVIER</v>
          </cell>
          <cell r="J2954" t="str">
            <v>*040127&lt;br&gt;AREQUIPA-AREQUIPA-YARABAMBA</v>
          </cell>
          <cell r="K2954" t="str">
            <v>*25&lt;br&gt;PRADO VELASQUEZ ALFONSO</v>
          </cell>
          <cell r="L2954" t="str">
            <v>NO PRESENTADO&lt;br/&gt;NOTIFICADO A LA EMPRESA</v>
          </cell>
          <cell r="P2954" t="str">
            <v>USD</v>
          </cell>
        </row>
        <row r="2955">
          <cell r="A2955">
            <v>2038378</v>
          </cell>
          <cell r="B2955">
            <v>2291</v>
          </cell>
          <cell r="C2955" t="str">
            <v>DIA</v>
          </cell>
          <cell r="D2955">
            <v>40479</v>
          </cell>
          <cell r="E2955">
            <v>2010</v>
          </cell>
          <cell r="F2955">
            <v>10</v>
          </cell>
          <cell r="G2955" t="str">
            <v>JUNEFIELD GROUP S.A.</v>
          </cell>
          <cell r="H2955" t="str">
            <v>VALE</v>
          </cell>
          <cell r="I2955" t="str">
            <v>VALE</v>
          </cell>
          <cell r="J2955" t="str">
            <v>*230109&lt;br&gt;TACNA-TACNA-SAMA</v>
          </cell>
          <cell r="K2955" t="str">
            <v>*8&lt;br&gt;BREÑA TORRES GRACIELA</v>
          </cell>
          <cell r="L2955" t="str">
            <v>APROBADO&lt;br/&gt;NOTIFICADO A LA EMPRESA</v>
          </cell>
          <cell r="P2955" t="str">
            <v>USD</v>
          </cell>
        </row>
        <row r="2956">
          <cell r="A2956">
            <v>2038389</v>
          </cell>
          <cell r="B2956">
            <v>2292</v>
          </cell>
          <cell r="C2956" t="str">
            <v>DIA</v>
          </cell>
          <cell r="D2956">
            <v>40479</v>
          </cell>
          <cell r="E2956">
            <v>2010</v>
          </cell>
          <cell r="F2956">
            <v>10</v>
          </cell>
          <cell r="G2956" t="str">
            <v>JUNEFIELD GROUP S.A.</v>
          </cell>
          <cell r="H2956" t="str">
            <v>ISLAY</v>
          </cell>
          <cell r="I2956" t="str">
            <v>ISLAY</v>
          </cell>
          <cell r="J2956" t="str">
            <v>*180303&lt;br&gt;MOQUEGUA-ILO-PACOCHA</v>
          </cell>
          <cell r="K2956" t="str">
            <v>*8&lt;br&gt;BREÑA TORRES GRACIELA</v>
          </cell>
          <cell r="L2956" t="str">
            <v>APROBADO&lt;br/&gt;NOTIFICADO A LA EMPRESA</v>
          </cell>
          <cell r="P2956" t="str">
            <v>USD</v>
          </cell>
        </row>
        <row r="2957">
          <cell r="A2957">
            <v>2153394</v>
          </cell>
          <cell r="B2957">
            <v>2753</v>
          </cell>
          <cell r="C2957" t="str">
            <v>DIA</v>
          </cell>
          <cell r="D2957">
            <v>40900</v>
          </cell>
          <cell r="E2957">
            <v>2011</v>
          </cell>
          <cell r="F2957">
            <v>12</v>
          </cell>
          <cell r="G2957" t="str">
            <v>JUNEFIELD GROUP S.A.</v>
          </cell>
          <cell r="H2957" t="str">
            <v>ACARI I</v>
          </cell>
          <cell r="I2957" t="str">
            <v>ACARI I</v>
          </cell>
          <cell r="J2957" t="str">
            <v>*040305&lt;br&gt;AREQUIPA-CARAVELI-BELLA UNION</v>
          </cell>
          <cell r="K2957" t="str">
            <v>*8&lt;br&gt;BREÑA TORRES GRACIELA,*310&lt;br&gt;ROSALES GONZALES LUIS ALBERTO,*180&lt;br&gt;RAMIREZ PALET ALDO</v>
          </cell>
          <cell r="L2957" t="str">
            <v>APROBADO&lt;br/&gt;NOTIFICADO A LA EMPRESA</v>
          </cell>
          <cell r="O2957">
            <v>500000</v>
          </cell>
          <cell r="P2957" t="str">
            <v>USD</v>
          </cell>
        </row>
        <row r="2958">
          <cell r="A2958">
            <v>2175483</v>
          </cell>
          <cell r="B2958">
            <v>2826</v>
          </cell>
          <cell r="C2958" t="str">
            <v>DIA</v>
          </cell>
          <cell r="D2958">
            <v>40983</v>
          </cell>
          <cell r="E2958">
            <v>2012</v>
          </cell>
          <cell r="F2958">
            <v>3</v>
          </cell>
          <cell r="G2958" t="str">
            <v>JUNEFIELD GROUP S.A.</v>
          </cell>
          <cell r="H2958" t="str">
            <v>VALE</v>
          </cell>
          <cell r="I2958" t="str">
            <v>VALE</v>
          </cell>
          <cell r="J2958" t="str">
            <v>*230109&lt;br&gt;TACNA-TACNA-SAMA</v>
          </cell>
          <cell r="K2958" t="str">
            <v>*8&lt;br&gt;BREÑA TORRES GRACIELA,*310&lt;br&gt;ROSALES GONZALES LUIS ALBERTO,*28&lt;br&gt;VELIZ SOTO KRISTIAM</v>
          </cell>
          <cell r="L2958" t="str">
            <v>APROBADO&lt;br/&gt;NOTIFICADO A LA EMPRESA</v>
          </cell>
          <cell r="O2958">
            <v>500000</v>
          </cell>
          <cell r="P2958" t="str">
            <v>USD</v>
          </cell>
        </row>
        <row r="2959">
          <cell r="A2959">
            <v>2175488</v>
          </cell>
          <cell r="B2959">
            <v>2829</v>
          </cell>
          <cell r="C2959" t="str">
            <v>DIA</v>
          </cell>
          <cell r="D2959">
            <v>40983</v>
          </cell>
          <cell r="E2959">
            <v>2012</v>
          </cell>
          <cell r="F2959">
            <v>3</v>
          </cell>
          <cell r="G2959" t="str">
            <v>JUNEFIELD GROUP S.A.</v>
          </cell>
          <cell r="H2959" t="str">
            <v>PROYECTO ISLAY</v>
          </cell>
          <cell r="I2959" t="str">
            <v>ISLAY</v>
          </cell>
          <cell r="J2959" t="str">
            <v>*180303&lt;br&gt;MOQUEGUA-ILO-PACOCHA</v>
          </cell>
          <cell r="K2959" t="str">
            <v>*8&lt;br&gt;BREÑA TORRES GRACIELA,*310&lt;br&gt;ROSALES GONZALES LUIS ALBERTO,*28&lt;br&gt;VELIZ SOTO KRISTIAM</v>
          </cell>
          <cell r="L2959" t="str">
            <v>APROBADO&lt;br/&gt;NOTIFICADO A LA EMPRESA</v>
          </cell>
          <cell r="O2959">
            <v>500000</v>
          </cell>
          <cell r="P2959" t="str">
            <v>USD</v>
          </cell>
        </row>
        <row r="2960">
          <cell r="A2960">
            <v>2238930</v>
          </cell>
          <cell r="B2960">
            <v>3221</v>
          </cell>
          <cell r="C2960" t="str">
            <v>DIA</v>
          </cell>
          <cell r="D2960">
            <v>41204</v>
          </cell>
          <cell r="E2960">
            <v>2012</v>
          </cell>
          <cell r="F2960">
            <v>10</v>
          </cell>
          <cell r="G2960" t="str">
            <v>JUNEFIELD GROUP S.A.</v>
          </cell>
          <cell r="H2960" t="str">
            <v>MOQUEGUA SUR</v>
          </cell>
          <cell r="I2960" t="str">
            <v>MOQUEGUA SUR</v>
          </cell>
          <cell r="J2960" t="str">
            <v>*180101&lt;br&gt;MOQUEGUA-MARISCAL NIETO-MOQUEGUA</v>
          </cell>
          <cell r="K2960" t="str">
            <v>*8&lt;br&gt;BREÑA TORRES GRACIELA,*310&lt;br&gt;ROSALES GONZALES LUIS ALBERTO,*179&lt;br&gt;ZEGARRA ANCAJIMA, ANA SOFIA</v>
          </cell>
          <cell r="L2960" t="str">
            <v>APROBADO&lt;br/&gt;NOTIFICADO A LA EMPRESA</v>
          </cell>
          <cell r="O2960">
            <v>500000</v>
          </cell>
          <cell r="P2960" t="str">
            <v>USD</v>
          </cell>
        </row>
        <row r="2961">
          <cell r="A2961">
            <v>2255119</v>
          </cell>
          <cell r="B2961">
            <v>3294</v>
          </cell>
          <cell r="C2961" t="str">
            <v>DIA</v>
          </cell>
          <cell r="D2961">
            <v>41264</v>
          </cell>
          <cell r="E2961">
            <v>2012</v>
          </cell>
          <cell r="F2961">
            <v>12</v>
          </cell>
          <cell r="G2961" t="str">
            <v>JUNEFIELD GROUP S.A.</v>
          </cell>
          <cell r="H2961" t="str">
            <v>ELVIRA</v>
          </cell>
          <cell r="I2961" t="str">
            <v>ELVIRA</v>
          </cell>
          <cell r="J2961" t="str">
            <v>*040311&lt;br&gt;AREQUIPA-CARAVELI-LOMAS</v>
          </cell>
          <cell r="K2961" t="str">
            <v>*8&lt;br&gt;BREÑA TORRES GRACIELA,*310&lt;br&gt;ROSALES GONZALES LUIS ALBERTO,*179&lt;br&gt;ZEGARRA ANCAJIMA, ANA SOFIA</v>
          </cell>
          <cell r="L2961" t="str">
            <v>APROBADO&lt;br/&gt;NOTIFICADO A LA EMPRESA</v>
          </cell>
          <cell r="O2961">
            <v>50000</v>
          </cell>
          <cell r="P2961" t="str">
            <v>USD</v>
          </cell>
        </row>
        <row r="2962">
          <cell r="A2962">
            <v>1895594</v>
          </cell>
          <cell r="B2962">
            <v>2039</v>
          </cell>
          <cell r="C2962" t="str">
            <v>EIAsd</v>
          </cell>
          <cell r="D2962">
            <v>39981</v>
          </cell>
          <cell r="E2962">
            <v>2009</v>
          </cell>
          <cell r="F2962">
            <v>6</v>
          </cell>
          <cell r="G2962" t="str">
            <v>JUNEFIELD GROUP S.A.</v>
          </cell>
          <cell r="H2962" t="str">
            <v>CERCANA</v>
          </cell>
          <cell r="I2962" t="str">
            <v>EXPLORACION CERCANA</v>
          </cell>
          <cell r="J2962" t="str">
            <v>*040127&lt;br&gt;AREQUIPA-AREQUIPA-YARABAMBA</v>
          </cell>
          <cell r="K2962" t="str">
            <v>*38&lt;br&gt;COBEÑAS ALICIA</v>
          </cell>
          <cell r="L2962" t="str">
            <v>APROBADO&lt;br/&gt;NOTIFICADO A LA EMPRESA</v>
          </cell>
          <cell r="P2962" t="str">
            <v>USD</v>
          </cell>
        </row>
        <row r="2963">
          <cell r="A2963">
            <v>1976321</v>
          </cell>
          <cell r="B2963">
            <v>2167</v>
          </cell>
          <cell r="C2963" t="str">
            <v>EIAsd</v>
          </cell>
          <cell r="D2963">
            <v>40263</v>
          </cell>
          <cell r="E2963">
            <v>2010</v>
          </cell>
          <cell r="F2963">
            <v>3</v>
          </cell>
          <cell r="G2963" t="str">
            <v>JUNEFIELD GROUP S.A.</v>
          </cell>
          <cell r="H2963" t="str">
            <v>CERCANA</v>
          </cell>
          <cell r="I2963" t="str">
            <v>CERCANA MODIFICACION</v>
          </cell>
          <cell r="J2963" t="str">
            <v>*040127&lt;br&gt;AREQUIPA-AREQUIPA-YARABAMBA</v>
          </cell>
          <cell r="K2963" t="str">
            <v>*12&lt;br&gt;DEL CASTILLO ALCANTARA AIME</v>
          </cell>
          <cell r="L2963" t="str">
            <v>APROBADO</v>
          </cell>
          <cell r="P2963" t="str">
            <v>USD</v>
          </cell>
        </row>
        <row r="2964">
          <cell r="A2964">
            <v>2161860</v>
          </cell>
          <cell r="B2964">
            <v>2749</v>
          </cell>
          <cell r="C2964" t="str">
            <v>EIAsd</v>
          </cell>
          <cell r="D2964">
            <v>40932</v>
          </cell>
          <cell r="E2964">
            <v>2012</v>
          </cell>
          <cell r="F2964">
            <v>1</v>
          </cell>
          <cell r="G2964" t="str">
            <v>JUNEFIELD GROUP S.A.</v>
          </cell>
          <cell r="H2964" t="str">
            <v>DON JAVIER</v>
          </cell>
          <cell r="I2964" t="str">
            <v>DON JAVIER 79</v>
          </cell>
          <cell r="J2964" t="str">
            <v>*040127&lt;br&gt;AREQUIPA-AREQUIPA-YARABAMBA</v>
          </cell>
          <cell r="K2964" t="str">
            <v>*1&lt;br&gt;ACEVEDO FERNANDEZ ELIAS,*294&lt;br&gt;BEGGLO CACERES-OLAZO ADRIAN ,*223&lt;br&gt;BARDALES CORONEL YOLANDA,*217&lt;br&gt;CASTELO MAMANCHURA GUSTAVO JAVIER,*161&lt;br&gt;QUINTO LEOVICK (APOYO),*128&lt;br&gt;ESTELA SILVA MELANIO,*25&lt;br&gt;PRADO VELASQUEZ ALFONSO,*20&lt;br&gt;LEON IRIARTE MARITZA</v>
          </cell>
          <cell r="L2964" t="str">
            <v>APROBADO&lt;br/&gt;NOTIFICADO A LA EMPRESA</v>
          </cell>
          <cell r="M2964" t="str">
            <v>ResDirec-0271-2012/MEM-AAM</v>
          </cell>
          <cell r="N2964" t="str">
            <v>22/08/2012</v>
          </cell>
          <cell r="O2964">
            <v>16093900</v>
          </cell>
          <cell r="P2964" t="str">
            <v>USD</v>
          </cell>
        </row>
        <row r="2965">
          <cell r="A2965">
            <v>2292341</v>
          </cell>
          <cell r="B2965">
            <v>3875</v>
          </cell>
          <cell r="C2965" t="str">
            <v>EIAsd</v>
          </cell>
          <cell r="D2965">
            <v>41410</v>
          </cell>
          <cell r="E2965">
            <v>2013</v>
          </cell>
          <cell r="F2965">
            <v>5</v>
          </cell>
          <cell r="G2965" t="str">
            <v>JUNEFIELD GROUP S.A.</v>
          </cell>
          <cell r="H2965" t="str">
            <v>DON JAVIER 79</v>
          </cell>
          <cell r="I2965" t="str">
            <v xml:space="preserve"> DON JAVIER 79</v>
          </cell>
          <cell r="J2965" t="str">
            <v>*040127&lt;br&gt;AREQUIPA-AREQUIPA-YARABAMBA</v>
          </cell>
          <cell r="K2965" t="str">
            <v>*1&lt;br&gt;ACEVEDO FERNANDEZ ELIAS,*311&lt;br&gt;ROJAS VALLADARES, TANIA LUPE,*310&lt;br&gt;ROSALES GONZALES LUIS ALBERTO,*298&lt;br&gt;LOPEZ ROMERO, RICHARD (APOYO),*294&lt;br&gt;BEGGLO CACERES-OLAZO ADRIAN ,*266&lt;br&gt;CASTILLO RUIZ CARMEN GABRIELA,*253&lt;br&gt;FERNANDEZ RAMIREZ, KATE,*223&lt;br&gt;BARDALES CORONEL YOLANDA,*220&lt;br&gt;VILLACORTA OLAZA MARCO ANTONIO,*217&lt;br&gt;CASTELO MAMANCHURA GUSTAVO JAVIER,*183&lt;br&gt;ZZ_ANA02 (AQUINO ESPINOZA, PAVEL),*147&lt;br&gt;PEREZ BALDEON KAREN,*128&lt;br&gt;ESTELA SILVA MELANIO,*20&lt;br&gt;LEON IRIARTE MARITZA</v>
          </cell>
          <cell r="L2965" t="str">
            <v>APROBADO&lt;br/&gt;NOTIFICADO A LA EMPRESA</v>
          </cell>
          <cell r="M2965" t="str">
            <v>ResDirec-0080-2014/MEM-DGAAM</v>
          </cell>
          <cell r="N2965" t="str">
            <v>13/02/2014</v>
          </cell>
          <cell r="O2965">
            <v>16093900</v>
          </cell>
          <cell r="P2965" t="str">
            <v>USD</v>
          </cell>
        </row>
        <row r="2966">
          <cell r="A2966">
            <v>2747684</v>
          </cell>
          <cell r="B2966">
            <v>6708</v>
          </cell>
          <cell r="C2966" t="str">
            <v>ITS</v>
          </cell>
          <cell r="D2966">
            <v>43017</v>
          </cell>
          <cell r="E2966">
            <v>2017</v>
          </cell>
          <cell r="F2966">
            <v>10</v>
          </cell>
          <cell r="G2966" t="str">
            <v>JUNEFIELD GROUP S.A.</v>
          </cell>
          <cell r="H2966" t="str">
            <v>DON JAVIER 79</v>
          </cell>
          <cell r="I2966" t="str">
            <v xml:space="preserve"> DON JAVIER 79</v>
          </cell>
          <cell r="J2966" t="str">
            <v>*040127&lt;br&gt;AREQUIPA-AREQUIPA-YARABAMBA,*040000&lt;br&gt;AREQUIPA----,*040100&lt;br&gt;AREQUIPA-AREQUIPA--</v>
          </cell>
          <cell r="K2966" t="str">
            <v>*310&lt;br&gt;ROSALES GONZALES LUIS ALBERTO,*533&lt;br&gt;ELIAS CRUZADO, CARLOS ALBERTO,*524&lt;br&gt;ZAMORA  RIOS, LESLY,*516&lt;br&gt;ROBLES MEDINA, IVAN,*502&lt;br&gt;CERCEDO CAJAS DONNY LUCIA (APOYO),*345&lt;br&gt;YUCRA ZELA, SONIA LISSET</v>
          </cell>
          <cell r="L2966" t="str">
            <v>CONFORME&lt;br/&gt;NOTIFICADO A LA EMPRESA</v>
          </cell>
          <cell r="M2966" t="str">
            <v>ResDirec-0313-2017/MEM-DGAAM</v>
          </cell>
          <cell r="N2966" t="str">
            <v>09/11/2017</v>
          </cell>
          <cell r="O2966">
            <v>16093900</v>
          </cell>
        </row>
        <row r="2967">
          <cell r="A2967">
            <v>2871529</v>
          </cell>
          <cell r="B2967">
            <v>7113</v>
          </cell>
          <cell r="C2967" t="str">
            <v>ITS</v>
          </cell>
          <cell r="D2967">
            <v>43488</v>
          </cell>
          <cell r="E2967">
            <v>2019</v>
          </cell>
          <cell r="F2967">
            <v>1</v>
          </cell>
          <cell r="G2967" t="str">
            <v>JUNEFIELD GROUP S.A.</v>
          </cell>
          <cell r="H2967" t="str">
            <v>DON JAVIER 79</v>
          </cell>
          <cell r="I2967" t="str">
            <v xml:space="preserve"> DON JAVIER 79</v>
          </cell>
          <cell r="J2967" t="str">
            <v>*040127&lt;br&gt;AREQUIPA-AREQUIPA-YARABAMBA</v>
          </cell>
          <cell r="K2967" t="str">
            <v>*502&lt;br&gt;CERCEDO CAJAS DONNY LUCIA (APOYO),*617&lt;br&gt;QUISPE CLEMENTE, KARLA BRIGHITT,*600&lt;br&gt;SANTIVAÑEZ SUAREZ, ZANDALEE IVETHE,*597&lt;br&gt;CUELLAR JOAQUIN, MILAGROS IRENE,*525&lt;br&gt;QUISPE CLEMENTE, KARLA</v>
          </cell>
          <cell r="L2967" t="str">
            <v>CONFORME&lt;br/&gt;NOTIFICADO A LA EMPRESA</v>
          </cell>
          <cell r="M2967" t="str">
            <v>ResDirec-0054-2019/MEM-DGAAM</v>
          </cell>
          <cell r="N2967" t="str">
            <v>16/04/2019</v>
          </cell>
          <cell r="O2967">
            <v>69359</v>
          </cell>
        </row>
        <row r="2968">
          <cell r="A2968">
            <v>2828975</v>
          </cell>
          <cell r="B2968">
            <v>7638</v>
          </cell>
          <cell r="C2968" t="str">
            <v>DIA</v>
          </cell>
          <cell r="D2968">
            <v>43276</v>
          </cell>
          <cell r="E2968">
            <v>2018</v>
          </cell>
          <cell r="F2968">
            <v>6</v>
          </cell>
          <cell r="G2968" t="str">
            <v>KA ORO S.A.C</v>
          </cell>
          <cell r="H2968" t="str">
            <v>JASPEROIDE</v>
          </cell>
          <cell r="I2968" t="str">
            <v>“EXPLORACIÓN MINERA JASPEROIDE”</v>
          </cell>
          <cell r="J2968" t="str">
            <v>*081006&lt;br&gt;CUSCO-PARURO-OMACHA</v>
          </cell>
          <cell r="K2968" t="str">
            <v>*221&lt;br&gt;SANGA YAMPASI WILSON WILFREDO,*660&lt;br&gt;PARDO BONIFAZ JIMMY FRANK,*643&lt;br&gt;NISSE MEI-LIN GARCIA LAY,*601&lt;br&gt;SARMIENTO MEJIA, HENRY DANIEL,*598&lt;br&gt;CERNA GARCÍA, ROXANA ERIKA,*590&lt;br&gt;BELLIDO GONZALES, JENNIFER DEL CARPIO,*509&lt;br&gt;CRUZ LEDESMA, DEISY ROSALIA,*348&lt;br&gt;PEREZ SOLIS, EVELYN ENA,*313&lt;br&gt;LOPEZ FLORES, ROSSANA</v>
          </cell>
          <cell r="L2968" t="str">
            <v>APROBADO&lt;br/&gt;NOTIFICADO A LA EMPRESA</v>
          </cell>
          <cell r="M2968" t="str">
            <v>ResDirec-0009-2019/MEM-DGAAM</v>
          </cell>
          <cell r="N2968" t="str">
            <v>23/01/2019</v>
          </cell>
          <cell r="O2968">
            <v>2171253.8199999998</v>
          </cell>
          <cell r="P2968" t="str">
            <v>USD</v>
          </cell>
        </row>
        <row r="2969">
          <cell r="A2969">
            <v>1545843</v>
          </cell>
          <cell r="B2969">
            <v>1294</v>
          </cell>
          <cell r="C2969" t="str">
            <v>EIAsd</v>
          </cell>
          <cell r="D2969">
            <v>38541</v>
          </cell>
          <cell r="E2969">
            <v>2005</v>
          </cell>
          <cell r="F2969">
            <v>7</v>
          </cell>
          <cell r="G2969" t="str">
            <v>KAIZEN DISCOVERY PERU S.A.C.</v>
          </cell>
          <cell r="H2969" t="str">
            <v>PINAYA</v>
          </cell>
          <cell r="I2969" t="str">
            <v>EXPLORACION</v>
          </cell>
          <cell r="J2969" t="str">
            <v>*040504&lt;br&gt;AREQUIPA-CAYLLOMA-CALLALLI</v>
          </cell>
          <cell r="K2969" t="str">
            <v>*47&lt;br&gt;PINEDO CESAR</v>
          </cell>
          <cell r="L2969" t="str">
            <v>APROBADO&lt;br/&gt;NOTIFICADO A LA EMPRESA</v>
          </cell>
          <cell r="P2969" t="str">
            <v>USD</v>
          </cell>
        </row>
        <row r="2970">
          <cell r="A2970">
            <v>1637120</v>
          </cell>
          <cell r="B2970">
            <v>1512</v>
          </cell>
          <cell r="C2970" t="str">
            <v>EIAsd</v>
          </cell>
          <cell r="D2970">
            <v>38982</v>
          </cell>
          <cell r="E2970">
            <v>2006</v>
          </cell>
          <cell r="F2970">
            <v>9</v>
          </cell>
          <cell r="G2970" t="str">
            <v>KAIZEN DISCOVERY PERU S.A.C.</v>
          </cell>
          <cell r="H2970" t="str">
            <v>PINAYA</v>
          </cell>
          <cell r="I2970" t="str">
            <v>MODIFICACION</v>
          </cell>
          <cell r="J2970" t="str">
            <v>*210709&lt;br&gt;PUNO-LAMPA-SANTA LUCIA</v>
          </cell>
          <cell r="K2970" t="str">
            <v>*1&lt;br&gt;ACEVEDO FERNANDEZ ELIAS</v>
          </cell>
          <cell r="L2970" t="str">
            <v>APROBADO&lt;br/&gt;NOTIFICADO A LA EMPRESA</v>
          </cell>
          <cell r="P2970" t="str">
            <v>USD</v>
          </cell>
        </row>
        <row r="2971">
          <cell r="A2971">
            <v>1703613</v>
          </cell>
          <cell r="B2971">
            <v>1666</v>
          </cell>
          <cell r="C2971" t="str">
            <v>EIAsd</v>
          </cell>
          <cell r="D2971">
            <v>39268</v>
          </cell>
          <cell r="E2971">
            <v>2007</v>
          </cell>
          <cell r="F2971">
            <v>7</v>
          </cell>
          <cell r="G2971" t="str">
            <v>KAIZEN DISCOVERY PERU S.A.C.</v>
          </cell>
          <cell r="H2971" t="str">
            <v>PINAYA</v>
          </cell>
          <cell r="I2971" t="str">
            <v>SEGUNDA MODIFICACION</v>
          </cell>
          <cell r="J2971" t="str">
            <v>*210709&lt;br&gt;PUNO-LAMPA-SANTA LUCIA</v>
          </cell>
          <cell r="K2971" t="str">
            <v>*1&lt;br&gt;ACEVEDO FERNANDEZ ELIAS</v>
          </cell>
          <cell r="L2971" t="str">
            <v>APROBADO</v>
          </cell>
          <cell r="P2971" t="str">
            <v>USD</v>
          </cell>
        </row>
        <row r="2972">
          <cell r="A2972">
            <v>1719697</v>
          </cell>
          <cell r="B2972">
            <v>1705</v>
          </cell>
          <cell r="C2972" t="str">
            <v>EIAsd</v>
          </cell>
          <cell r="D2972">
            <v>39336</v>
          </cell>
          <cell r="E2972">
            <v>2007</v>
          </cell>
          <cell r="F2972">
            <v>9</v>
          </cell>
          <cell r="G2972" t="str">
            <v>KAIZEN DISCOVERY PERU S.A.C.</v>
          </cell>
          <cell r="H2972" t="str">
            <v>PINAYA</v>
          </cell>
          <cell r="I2972" t="str">
            <v>PROYECTO PINAYA</v>
          </cell>
          <cell r="J2972" t="str">
            <v>*210709&lt;br&gt;PUNO-LAMPA-SANTA LUCIA</v>
          </cell>
          <cell r="K2972" t="str">
            <v>*1&lt;br&gt;ACEVEDO FERNANDEZ ELIAS</v>
          </cell>
          <cell r="L2972" t="str">
            <v>APROBADO&lt;br/&gt;NOTIFICADO A LA EMPRESA</v>
          </cell>
          <cell r="P2972" t="str">
            <v>USD</v>
          </cell>
        </row>
        <row r="2973">
          <cell r="A2973">
            <v>1495032</v>
          </cell>
          <cell r="B2973">
            <v>1144</v>
          </cell>
          <cell r="C2973" t="str">
            <v>DIA</v>
          </cell>
          <cell r="D2973">
            <v>38267</v>
          </cell>
          <cell r="E2973">
            <v>2004</v>
          </cell>
          <cell r="F2973">
            <v>10</v>
          </cell>
          <cell r="G2973" t="str">
            <v>KAIZEN DISCOVERY PERU S.A.C.</v>
          </cell>
          <cell r="H2973" t="str">
            <v>PINAYA</v>
          </cell>
          <cell r="I2973" t="str">
            <v>ANTAÑA Y LA PORFIA</v>
          </cell>
          <cell r="J2973" t="str">
            <v>*040504&lt;br&gt;AREQUIPA-CAYLLOMA-CALLALLI</v>
          </cell>
          <cell r="K2973" t="str">
            <v>*1&lt;br&gt;ACEVEDO FERNANDEZ ELIAS</v>
          </cell>
          <cell r="L2973" t="str">
            <v>APROBADO</v>
          </cell>
          <cell r="P2973" t="str">
            <v>USD</v>
          </cell>
        </row>
        <row r="2974">
          <cell r="A2974">
            <v>1518182</v>
          </cell>
          <cell r="B2974">
            <v>1221</v>
          </cell>
          <cell r="C2974" t="str">
            <v>DIA</v>
          </cell>
          <cell r="D2974">
            <v>38406</v>
          </cell>
          <cell r="E2974">
            <v>2005</v>
          </cell>
          <cell r="F2974">
            <v>2</v>
          </cell>
          <cell r="G2974" t="str">
            <v>KAIZEN DISCOVERY PERU S.A.C.</v>
          </cell>
          <cell r="I2974" t="str">
            <v>PINAYA</v>
          </cell>
          <cell r="J2974" t="str">
            <v>*040504&lt;br&gt;AREQUIPA-CAYLLOMA-CALLALLI</v>
          </cell>
          <cell r="K2974" t="str">
            <v>*1&lt;br&gt;ACEVEDO FERNANDEZ ELIAS</v>
          </cell>
          <cell r="L2974" t="str">
            <v>APROBADO</v>
          </cell>
          <cell r="P2974" t="str">
            <v>USD</v>
          </cell>
        </row>
        <row r="2975">
          <cell r="A2975">
            <v>1537820</v>
          </cell>
          <cell r="B2975">
            <v>1283</v>
          </cell>
          <cell r="C2975" t="str">
            <v>DIA</v>
          </cell>
          <cell r="D2975">
            <v>38513</v>
          </cell>
          <cell r="E2975">
            <v>2005</v>
          </cell>
          <cell r="F2975">
            <v>6</v>
          </cell>
          <cell r="G2975" t="str">
            <v>KAIZEN DISCOVERY PERU S.A.C.</v>
          </cell>
          <cell r="I2975" t="str">
            <v>PINAYA (MODIFICACION)</v>
          </cell>
          <cell r="J2975" t="str">
            <v>*210709&lt;br&gt;PUNO-LAMPA-SANTA LUCIA</v>
          </cell>
          <cell r="K2975" t="str">
            <v>*1&lt;br&gt;ACEVEDO FERNANDEZ ELIAS</v>
          </cell>
          <cell r="L2975" t="str">
            <v>APROBADO</v>
          </cell>
          <cell r="P2975" t="str">
            <v>USD</v>
          </cell>
        </row>
        <row r="2976">
          <cell r="A2976">
            <v>2647071</v>
          </cell>
          <cell r="B2976">
            <v>6259</v>
          </cell>
          <cell r="C2976" t="str">
            <v>DIA</v>
          </cell>
          <cell r="D2976">
            <v>42653</v>
          </cell>
          <cell r="E2976">
            <v>2016</v>
          </cell>
          <cell r="F2976">
            <v>10</v>
          </cell>
          <cell r="G2976" t="str">
            <v>KAIZEN DISCOVERY PERU S.A.C.</v>
          </cell>
          <cell r="H2976" t="str">
            <v>PINAYA</v>
          </cell>
          <cell r="I2976" t="str">
            <v>PROYECTO DE EXPLORACIÓN PINAYA</v>
          </cell>
          <cell r="J2976" t="str">
            <v>*040504&lt;br&gt;AREQUIPA-CAYLLOMA-CALLALLI,*210709&lt;br&gt;PUNO-LAMPA-SANTA LUCIA,*040514&lt;br&gt;AREQUIPA-CAYLLOMA-SAN ANTONIO DE CHUCA</v>
          </cell>
          <cell r="K2976" t="str">
            <v>*1&lt;br&gt;ACEVEDO FERNANDEZ ELIAS,*460&lt;br&gt;trasy chochabot,*418&lt;br&gt;ZARATE SANCHEZ MARLON GUIDO (apoyo),*348&lt;br&gt;PEREZ SOLIS, EVELYN ENA,*311&lt;br&gt;ROJAS VALLADARES, TANIA LUPE,*310&lt;br&gt;ROSALES GONZALES LUIS ALBERTO,*295&lt;br&gt;DIAZ BERRIOS ABEL,*220&lt;br&gt;VILLACORTA OLAZA MARCO ANTONIO,*20&lt;br&gt;LEON IRIARTE MARITZA</v>
          </cell>
          <cell r="L2976" t="str">
            <v>APROBADO&lt;br/&gt;NOTIFICADO A LA EMPRESA</v>
          </cell>
          <cell r="O2976">
            <v>2000000</v>
          </cell>
          <cell r="P2976" t="str">
            <v>USD</v>
          </cell>
        </row>
        <row r="2977">
          <cell r="A2977">
            <v>2010286</v>
          </cell>
          <cell r="B2977">
            <v>2218</v>
          </cell>
          <cell r="C2977" t="str">
            <v>EIAsd</v>
          </cell>
          <cell r="D2977">
            <v>40371</v>
          </cell>
          <cell r="E2977">
            <v>2010</v>
          </cell>
          <cell r="F2977">
            <v>7</v>
          </cell>
          <cell r="G2977" t="str">
            <v>KAIZEN DISCOVERY PERU S.A.C.</v>
          </cell>
          <cell r="H2977" t="str">
            <v>PINAYA</v>
          </cell>
          <cell r="I2977" t="str">
            <v>EXPLORACION PINAYA</v>
          </cell>
          <cell r="J2977" t="str">
            <v>*040504&lt;br&gt;AREQUIPA-CAYLLOMA-CALLALLI</v>
          </cell>
          <cell r="K2977" t="str">
            <v>*1&lt;br&gt;ACEVEDO FERNANDEZ ELIAS</v>
          </cell>
          <cell r="L2977" t="str">
            <v>APROBADO&lt;br/&gt;NOTIFICADO A LA EMPRESA</v>
          </cell>
          <cell r="M2977" t="str">
            <v>ResDirec-0031-2011/MEM-AAM</v>
          </cell>
          <cell r="N2977" t="str">
            <v>31/01/2011</v>
          </cell>
          <cell r="P2977" t="str">
            <v>USD</v>
          </cell>
        </row>
        <row r="2978">
          <cell r="A2978">
            <v>2841695</v>
          </cell>
          <cell r="B2978">
            <v>6959</v>
          </cell>
          <cell r="C2978" t="str">
            <v>ITS</v>
          </cell>
          <cell r="D2978">
            <v>43315</v>
          </cell>
          <cell r="E2978">
            <v>2018</v>
          </cell>
          <cell r="F2978">
            <v>8</v>
          </cell>
          <cell r="G2978" t="str">
            <v>KAIZEN DISCOVERY PERU S.A.C.</v>
          </cell>
          <cell r="H2978" t="str">
            <v>PINAYA</v>
          </cell>
          <cell r="I2978" t="str">
            <v>PROYECTO DE EXPLORACIÓN PINAYA</v>
          </cell>
          <cell r="J2978" t="str">
            <v>*040504&lt;br&gt;AREQUIPA-CAYLLOMA-CALLALLI,*210709&lt;br&gt;PUNO-LAMPA-SANTA LUCIA,*040514&lt;br&gt;AREQUIPA-CAYLLOMA-SAN ANTONIO DE CHUCA</v>
          </cell>
          <cell r="K2978" t="str">
            <v>*1&lt;br&gt;ACEVEDO FERNANDEZ ELIAS,*593&lt;br&gt;ARENAS SOLANO, ESTHER CECILIA,*584&lt;br&gt;QUIROZ AHUANARI, CHARLEE JHON (APOYO),*570&lt;br&gt;PEREZ BALDEON KAREN GRACIELA,*311&lt;br&gt;ROJAS VALLADARES, TANIA LUPE</v>
          </cell>
          <cell r="L2978" t="str">
            <v>CONFORME&lt;br/&gt;NOTIFICADO A LA EMPRESA</v>
          </cell>
          <cell r="M2978" t="str">
            <v>ResDirec-0168-2018/MEM-DGAAM</v>
          </cell>
          <cell r="N2978" t="str">
            <v>07/09/2018</v>
          </cell>
          <cell r="O2978">
            <v>2200000</v>
          </cell>
        </row>
        <row r="2979">
          <cell r="A2979">
            <v>3106407</v>
          </cell>
          <cell r="B2979">
            <v>7402</v>
          </cell>
          <cell r="C2979" t="str">
            <v>ITS</v>
          </cell>
          <cell r="D2979">
            <v>44193</v>
          </cell>
          <cell r="E2979">
            <v>2020</v>
          </cell>
          <cell r="F2979">
            <v>12</v>
          </cell>
          <cell r="G2979" t="str">
            <v>KAIZEN DISCOVERY PERU S.A.C.</v>
          </cell>
          <cell r="I2979" t="str">
            <v>PROYECTO DE EXPLORACIÓN PINAYA</v>
          </cell>
          <cell r="J2979" t="str">
            <v>*040504&lt;br&gt;AREQUIPA-CAYLLOMA-CALLALLI,*210709&lt;br&gt;PUNO-LAMPA-SANTA LUCIA,*040514&lt;br&gt;AREQUIPA-CAYLLOMA-SAN ANTONIO DE CHUCA</v>
          </cell>
          <cell r="K2979" t="str">
            <v>*1&lt;br&gt;ACEVEDO FERNANDEZ ELIAS,*684&lt;br&gt;MARTEL GORA MIGUEL LUIS,*676&lt;br&gt;VILLAR VASQUEZ MERCEDES DEL PILAR,*311&lt;br&gt;ROJAS VALLADARES, TANIA LUPE</v>
          </cell>
          <cell r="L2979" t="str">
            <v>REQUIERE INFORMACION</v>
          </cell>
          <cell r="M2979" t="str">
            <v>ResDirec-0039-2019/MEM-DGAAM</v>
          </cell>
          <cell r="N2979" t="str">
            <v>12/03/2019</v>
          </cell>
          <cell r="O2979">
            <v>0</v>
          </cell>
        </row>
        <row r="2980">
          <cell r="A2980">
            <v>1937546</v>
          </cell>
          <cell r="B2980">
            <v>2098</v>
          </cell>
          <cell r="C2980" t="str">
            <v>DIA</v>
          </cell>
          <cell r="D2980">
            <v>40126</v>
          </cell>
          <cell r="E2980">
            <v>2009</v>
          </cell>
          <cell r="F2980">
            <v>11</v>
          </cell>
          <cell r="G2980" t="str">
            <v>KARTIKAY PERUVIAN MINING COMPANY S.A.C.</v>
          </cell>
          <cell r="H2980" t="str">
            <v>DON MARCELO</v>
          </cell>
          <cell r="I2980" t="str">
            <v>DON MARCELO</v>
          </cell>
          <cell r="J2980" t="str">
            <v>*021702&lt;br&gt;ANCASH-RECUAY-CATAC</v>
          </cell>
          <cell r="K2980" t="str">
            <v>*25&lt;br&gt;PRADO VELASQUEZ ALFONSO</v>
          </cell>
          <cell r="L2980" t="str">
            <v>APROBADO&lt;br/&gt;NOTIFICADO A LA EMPRESA</v>
          </cell>
          <cell r="P2980" t="str">
            <v>USD</v>
          </cell>
        </row>
        <row r="2981">
          <cell r="A2981">
            <v>2180742</v>
          </cell>
          <cell r="B2981">
            <v>2955</v>
          </cell>
          <cell r="C2981" t="str">
            <v>EIAsd</v>
          </cell>
          <cell r="D2981">
            <v>41008</v>
          </cell>
          <cell r="E2981">
            <v>2012</v>
          </cell>
          <cell r="F2981">
            <v>4</v>
          </cell>
          <cell r="G2981" t="str">
            <v>KARTIKAY PERUVIAN MINING COMPANY S.A.C.</v>
          </cell>
          <cell r="H2981" t="str">
            <v>ACUMULACION LOS INCAS I</v>
          </cell>
          <cell r="I2981" t="str">
            <v xml:space="preserve">PROYECTO DE EXPLORACIÓN MINERA ACUMULACIÓN LOS INCAS I </v>
          </cell>
          <cell r="J2981" t="str">
            <v>*050621&lt;br&gt;AYACUCHO-LUCANAS-SANTA LUCIA,*110305&lt;br&gt;ICA-NASCA-VISTA ALEGRE</v>
          </cell>
          <cell r="K2981" t="str">
            <v>*10&lt;br&gt;CARRANZA VALDIVIESO JOSE,*296&lt;br&gt;ROSALES MONTES LUCIO,*294&lt;br&gt;BEGGLO CACERES-OLAZO ADRIAN ,*231&lt;br&gt;BAZAN VILLEGAS, YEMINA (APOYO),*181&lt;br&gt;LEON HUAMAN BETTY,*173&lt;br&gt;QUISPE BENAVENTE, CARLOS ALBERTO,*170&lt;br&gt;TORRES LOPEZ SHEYLA,*167&lt;br&gt;SOTOMAYOR TACA SAUL,*25&lt;br&gt;PRADO VELASQUEZ ALFONSO</v>
          </cell>
          <cell r="L2981" t="str">
            <v>APROBADO&lt;br/&gt;NOTIFICADO A LA EMPRESA</v>
          </cell>
          <cell r="M2981" t="str">
            <v>ResDirec-0382-2012/MEM-AAM</v>
          </cell>
          <cell r="N2981" t="str">
            <v>20/11/2012</v>
          </cell>
          <cell r="O2981">
            <v>300000</v>
          </cell>
          <cell r="P2981" t="str">
            <v>USD</v>
          </cell>
        </row>
        <row r="2982">
          <cell r="A2982">
            <v>2222789</v>
          </cell>
          <cell r="B2982">
            <v>6574</v>
          </cell>
          <cell r="C2982" t="str">
            <v>PC</v>
          </cell>
          <cell r="D2982">
            <v>41137</v>
          </cell>
          <cell r="E2982">
            <v>2012</v>
          </cell>
          <cell r="F2982">
            <v>8</v>
          </cell>
          <cell r="G2982" t="str">
            <v>KARTIKAY PERUVIAN MINING COMPANY S.A.C.</v>
          </cell>
          <cell r="H2982" t="str">
            <v>ACUMULACION LOS INCAS</v>
          </cell>
          <cell r="I2982" t="str">
            <v>PLAN DE CIERRE ACUMULACION LOS INCAS</v>
          </cell>
          <cell r="J2982" t="str">
            <v>*110305&lt;br&gt;ICA-NASCA-VISTA ALEGRE</v>
          </cell>
          <cell r="K2982" t="str">
            <v>*13&lt;br&gt;DOLORES CAMONES SANTIAGO</v>
          </cell>
          <cell r="L2982" t="str">
            <v>IMPROCEDENTE&lt;br/&gt;NOTIFICADO A LA EMPRESA</v>
          </cell>
          <cell r="P2982" t="str">
            <v>USD</v>
          </cell>
        </row>
        <row r="2983">
          <cell r="A2983">
            <v>1404863</v>
          </cell>
          <cell r="B2983">
            <v>845</v>
          </cell>
          <cell r="C2983" t="str">
            <v>EIAsd</v>
          </cell>
          <cell r="D2983">
            <v>37700</v>
          </cell>
          <cell r="E2983">
            <v>2003</v>
          </cell>
          <cell r="F2983">
            <v>3</v>
          </cell>
          <cell r="G2983" t="str">
            <v>KASYBOS MINERALES S.A.C.</v>
          </cell>
          <cell r="H2983" t="str">
            <v>VETA CARNERO</v>
          </cell>
          <cell r="I2983" t="str">
            <v>EXPLORACIÓN</v>
          </cell>
          <cell r="J2983" t="str">
            <v>*050616&lt;br&gt;AYACUCHO-LUCANAS-SAN JUAN</v>
          </cell>
          <cell r="K2983" t="str">
            <v>*1&lt;br&gt;ACEVEDO FERNANDEZ ELIAS</v>
          </cell>
          <cell r="L2983" t="str">
            <v>APROBADO</v>
          </cell>
          <cell r="P2983" t="str">
            <v>USD</v>
          </cell>
        </row>
        <row r="2984">
          <cell r="A2984">
            <v>1374329</v>
          </cell>
          <cell r="B2984">
            <v>753</v>
          </cell>
          <cell r="C2984" t="str">
            <v>DIA</v>
          </cell>
          <cell r="D2984">
            <v>37449</v>
          </cell>
          <cell r="E2984">
            <v>2002</v>
          </cell>
          <cell r="F2984">
            <v>7</v>
          </cell>
          <cell r="G2984" t="str">
            <v>KASYBOS MINERALES S.A.C.</v>
          </cell>
          <cell r="H2984" t="str">
            <v>TUMIPAMPA</v>
          </cell>
          <cell r="I2984" t="str">
            <v>TUMIPAMPA</v>
          </cell>
          <cell r="J2984" t="str">
            <v>*030103&lt;br&gt;APURIMAC-ABANCAY-CIRCA</v>
          </cell>
          <cell r="K2984" t="str">
            <v>*1&lt;br&gt;ACEVEDO FERNANDEZ ELIAS</v>
          </cell>
          <cell r="L2984" t="str">
            <v>APROBADO</v>
          </cell>
          <cell r="P2984" t="str">
            <v>USD</v>
          </cell>
        </row>
        <row r="2985">
          <cell r="A2985">
            <v>1706732</v>
          </cell>
          <cell r="B2985">
            <v>1677</v>
          </cell>
          <cell r="C2985" t="str">
            <v>DIA</v>
          </cell>
          <cell r="D2985">
            <v>39280</v>
          </cell>
          <cell r="E2985">
            <v>2007</v>
          </cell>
          <cell r="F2985">
            <v>7</v>
          </cell>
          <cell r="G2985" t="str">
            <v>KASYBOS MINERALES S.A.C.</v>
          </cell>
          <cell r="I2985" t="str">
            <v>PAMPALLACTA</v>
          </cell>
          <cell r="J2985" t="str">
            <v>*030103&lt;br&gt;APURIMAC-ABANCAY-CIRCA</v>
          </cell>
          <cell r="K2985" t="str">
            <v>*20&lt;br&gt;LEON IRIARTE MARITZA</v>
          </cell>
          <cell r="L2985" t="str">
            <v>IMPROCEDENTE&lt;br/&gt;NOTIFICADO A LA EMPRESA</v>
          </cell>
          <cell r="P2985" t="str">
            <v>USD</v>
          </cell>
        </row>
        <row r="2986">
          <cell r="A2986">
            <v>1727191</v>
          </cell>
          <cell r="B2986">
            <v>6371</v>
          </cell>
          <cell r="C2986" t="str">
            <v>PC</v>
          </cell>
          <cell r="D2986">
            <v>39366</v>
          </cell>
          <cell r="E2986">
            <v>2007</v>
          </cell>
          <cell r="F2986">
            <v>10</v>
          </cell>
          <cell r="G2986" t="str">
            <v>KASYBOS MINERALES S.A.C.</v>
          </cell>
          <cell r="H2986" t="str">
            <v>HACIENDA DE BENEFICIO METALEX</v>
          </cell>
          <cell r="I2986" t="str">
            <v>CONCESION HDA BENEFICIO METALEX Y EXPLORACION VETA CARNERO</v>
          </cell>
          <cell r="J2986" t="str">
            <v>*050614&lt;br&gt;AYACUCHO-LUCANAS-SAISA</v>
          </cell>
          <cell r="K2986" t="str">
            <v>*13&lt;br&gt;DOLORES CAMONES SANTIAGO</v>
          </cell>
          <cell r="L2986" t="str">
            <v>CONCLUIDO</v>
          </cell>
          <cell r="P2986" t="str">
            <v>USD</v>
          </cell>
        </row>
        <row r="2987">
          <cell r="A2987">
            <v>1531557</v>
          </cell>
          <cell r="B2987">
            <v>1262</v>
          </cell>
          <cell r="C2987" t="str">
            <v>DIA</v>
          </cell>
          <cell r="D2987">
            <v>38482</v>
          </cell>
          <cell r="E2987">
            <v>2005</v>
          </cell>
          <cell r="F2987">
            <v>5</v>
          </cell>
          <cell r="G2987" t="str">
            <v>KINGSGATE PERU S.R.L.</v>
          </cell>
          <cell r="H2987" t="str">
            <v>VICUÑITA</v>
          </cell>
          <cell r="I2987" t="str">
            <v>VICUÑITA (FABIANAS &amp; ANDREAS)</v>
          </cell>
          <cell r="J2987" t="str">
            <v>*050601&lt;br&gt;AYACUCHO-LUCANAS-PUQUIO</v>
          </cell>
          <cell r="K2987" t="str">
            <v>*1&lt;br&gt;ACEVEDO FERNANDEZ ELIAS</v>
          </cell>
          <cell r="L2987" t="str">
            <v>APROBADO</v>
          </cell>
          <cell r="P2987" t="str">
            <v>USD</v>
          </cell>
        </row>
        <row r="2988">
          <cell r="A2988">
            <v>1675083</v>
          </cell>
          <cell r="B2988">
            <v>1604</v>
          </cell>
          <cell r="C2988" t="str">
            <v>DIA</v>
          </cell>
          <cell r="D2988">
            <v>39150</v>
          </cell>
          <cell r="E2988">
            <v>2007</v>
          </cell>
          <cell r="F2988">
            <v>3</v>
          </cell>
          <cell r="G2988" t="str">
            <v>KORI ANTA S.A.C.</v>
          </cell>
          <cell r="I2988" t="str">
            <v>SINCHAO</v>
          </cell>
          <cell r="J2988" t="str">
            <v>*060702&lt;br&gt;CAJAMARCA-HUALGAYOC-CHUGUR</v>
          </cell>
          <cell r="K2988" t="str">
            <v>*1&lt;br&gt;ACEVEDO FERNANDEZ ELIAS</v>
          </cell>
          <cell r="L2988" t="str">
            <v>DESISTIDO&lt;br/&gt;NOTIFICADO A LA EMPRESA</v>
          </cell>
          <cell r="P2988" t="str">
            <v>USD</v>
          </cell>
        </row>
        <row r="2989">
          <cell r="A2989">
            <v>2269591</v>
          </cell>
          <cell r="B2989">
            <v>6624</v>
          </cell>
          <cell r="C2989" t="str">
            <v>PC</v>
          </cell>
          <cell r="D2989">
            <v>41320</v>
          </cell>
          <cell r="E2989">
            <v>2013</v>
          </cell>
          <cell r="F2989">
            <v>2</v>
          </cell>
          <cell r="G2989" t="str">
            <v>KORI ANTA S.A.C.</v>
          </cell>
          <cell r="H2989" t="str">
            <v>SINCHAO</v>
          </cell>
          <cell r="I2989" t="str">
            <v>MODFIICACION DEL PLAN DE CIERRE DE MINAS</v>
          </cell>
          <cell r="J2989" t="str">
            <v>*060703&lt;br&gt;CAJAMARCA-HUALGAYOC-HUALGAYOC</v>
          </cell>
          <cell r="K2989" t="str">
            <v>*13&lt;br&gt;DOLORES CAMONES SANTIAGO</v>
          </cell>
          <cell r="L2989" t="str">
            <v>APROBADO&lt;br/&gt;NOTIFICADO A LA EMPRESA</v>
          </cell>
          <cell r="P2989" t="str">
            <v>USD</v>
          </cell>
        </row>
        <row r="2990">
          <cell r="A2990">
            <v>1623206</v>
          </cell>
          <cell r="B2990">
            <v>1480</v>
          </cell>
          <cell r="C2990" t="str">
            <v>DIA</v>
          </cell>
          <cell r="D2990">
            <v>38933</v>
          </cell>
          <cell r="E2990">
            <v>2006</v>
          </cell>
          <cell r="F2990">
            <v>8</v>
          </cell>
          <cell r="G2990" t="str">
            <v>KP CLEPIA S.A.C.</v>
          </cell>
          <cell r="I2990" t="str">
            <v>CAPILLAS</v>
          </cell>
          <cell r="J2990" t="str">
            <v>*090404&lt;br&gt;HUANCAVELICA-CASTROVIRREYNA-CAPILLAS</v>
          </cell>
          <cell r="K2990" t="str">
            <v>*1&lt;br&gt;ACEVEDO FERNANDEZ ELIAS</v>
          </cell>
          <cell r="L2990" t="str">
            <v>ABANDONO&lt;br/&gt;NOTIFICADO A LA EMPRESA</v>
          </cell>
          <cell r="P2990" t="str">
            <v>USD</v>
          </cell>
        </row>
        <row r="2991">
          <cell r="A2991">
            <v>1665155</v>
          </cell>
          <cell r="B2991">
            <v>1577</v>
          </cell>
          <cell r="C2991" t="str">
            <v>DIA</v>
          </cell>
          <cell r="D2991">
            <v>39108</v>
          </cell>
          <cell r="E2991">
            <v>2007</v>
          </cell>
          <cell r="F2991">
            <v>1</v>
          </cell>
          <cell r="G2991" t="str">
            <v>KP CLEPIA S.A.C.</v>
          </cell>
          <cell r="H2991" t="str">
            <v>CAPILLAS</v>
          </cell>
          <cell r="I2991" t="str">
            <v>PUKA RUMI</v>
          </cell>
          <cell r="J2991" t="str">
            <v>*090404&lt;br&gt;HUANCAVELICA-CASTROVIRREYNA-CAPILLAS</v>
          </cell>
          <cell r="K2991" t="str">
            <v>*39&lt;br&gt;ESPINOZA ARIAS REBECA</v>
          </cell>
          <cell r="L2991" t="str">
            <v>ABANDONO&lt;br/&gt;NOTIFICADO A LA EMPRESA</v>
          </cell>
          <cell r="P2991" t="str">
            <v>USD</v>
          </cell>
        </row>
        <row r="2992">
          <cell r="A2992">
            <v>2049763</v>
          </cell>
          <cell r="B2992">
            <v>2323</v>
          </cell>
          <cell r="C2992" t="str">
            <v>DIA</v>
          </cell>
          <cell r="D2992">
            <v>40522</v>
          </cell>
          <cell r="E2992">
            <v>2010</v>
          </cell>
          <cell r="F2992">
            <v>12</v>
          </cell>
          <cell r="G2992" t="str">
            <v>KU YONG JOSEFINA ALICIA</v>
          </cell>
          <cell r="H2992" t="str">
            <v>SIU KU I Y II</v>
          </cell>
          <cell r="I2992" t="str">
            <v>SIU KU I Y II</v>
          </cell>
          <cell r="J2992" t="str">
            <v>*230303&lt;br&gt;TACNA-JORGE BASADRE-ITE</v>
          </cell>
          <cell r="K2992" t="str">
            <v>*25&lt;br&gt;PRADO VELASQUEZ ALFONSO</v>
          </cell>
          <cell r="L2992" t="str">
            <v>NO PRESENTADO&lt;br/&gt;NOTIFICADO A LA EMPRESA</v>
          </cell>
          <cell r="P2992" t="str">
            <v>USD</v>
          </cell>
        </row>
        <row r="2993">
          <cell r="A2993">
            <v>1751120</v>
          </cell>
          <cell r="B2993">
            <v>1803</v>
          </cell>
          <cell r="C2993" t="str">
            <v>EIAsd</v>
          </cell>
          <cell r="D2993">
            <v>39463</v>
          </cell>
          <cell r="E2993">
            <v>2008</v>
          </cell>
          <cell r="F2993">
            <v>1</v>
          </cell>
          <cell r="G2993" t="str">
            <v>L&amp;S INTERNATIONAL CORPORATION S.A.C.</v>
          </cell>
          <cell r="H2993" t="str">
            <v>SPUTNIK 17</v>
          </cell>
          <cell r="I2993" t="str">
            <v>EXPLORACION SPUTNIK 17</v>
          </cell>
          <cell r="J2993" t="str">
            <v>*110111&lt;br&gt;ICA-ICA-SANTIAGO</v>
          </cell>
          <cell r="K2993" t="str">
            <v>*12&lt;br&gt;DEL CASTILLO ALCANTARA AIME</v>
          </cell>
          <cell r="L2993" t="str">
            <v>APROBADO&lt;br/&gt;NOTIFICADO A LA EMPRESA</v>
          </cell>
          <cell r="P2993" t="str">
            <v>USD</v>
          </cell>
        </row>
        <row r="2994">
          <cell r="A2994">
            <v>1232692</v>
          </cell>
          <cell r="B2994">
            <v>433</v>
          </cell>
          <cell r="C2994" t="str">
            <v>EIAsd</v>
          </cell>
          <cell r="D2994">
            <v>36294</v>
          </cell>
          <cell r="E2994">
            <v>1999</v>
          </cell>
          <cell r="F2994">
            <v>5</v>
          </cell>
          <cell r="G2994" t="str">
            <v>LA ARENA S.A.</v>
          </cell>
          <cell r="H2994" t="str">
            <v>LA ARENA</v>
          </cell>
          <cell r="I2994" t="str">
            <v>EXPLORACION AURIFERA</v>
          </cell>
          <cell r="J2994" t="str">
            <v>*130901&lt;br&gt;LA LIBERTAD-SANCHEZ CARRION-HUAMACHUCO</v>
          </cell>
          <cell r="K2994" t="str">
            <v>*29&lt;br&gt;ARCHIVO</v>
          </cell>
          <cell r="L2994" t="str">
            <v>APROBADO</v>
          </cell>
          <cell r="P2994" t="str">
            <v>USD</v>
          </cell>
        </row>
        <row r="2995">
          <cell r="A2995">
            <v>1425217</v>
          </cell>
          <cell r="B2995">
            <v>920</v>
          </cell>
          <cell r="C2995" t="str">
            <v>EIAsd</v>
          </cell>
          <cell r="D2995">
            <v>37855</v>
          </cell>
          <cell r="E2995">
            <v>2003</v>
          </cell>
          <cell r="F2995">
            <v>8</v>
          </cell>
          <cell r="G2995" t="str">
            <v>LA ARENA S.A.</v>
          </cell>
          <cell r="H2995" t="str">
            <v>LA ARENA</v>
          </cell>
          <cell r="I2995" t="str">
            <v>MODIFICACIÓN DEL PROYECTO ANTERIOR</v>
          </cell>
          <cell r="J2995" t="str">
            <v>*130901&lt;br&gt;LA LIBERTAD-SANCHEZ CARRION-HUAMACHUCO</v>
          </cell>
          <cell r="K2995" t="str">
            <v>*1&lt;br&gt;ACEVEDO FERNANDEZ ELIAS</v>
          </cell>
          <cell r="L2995" t="str">
            <v>APROBADO</v>
          </cell>
          <cell r="P2995" t="str">
            <v>USD</v>
          </cell>
        </row>
        <row r="2996">
          <cell r="A2996">
            <v>1505666</v>
          </cell>
          <cell r="B2996">
            <v>1179</v>
          </cell>
          <cell r="C2996" t="str">
            <v>EIAsd</v>
          </cell>
          <cell r="D2996">
            <v>38327</v>
          </cell>
          <cell r="E2996">
            <v>2004</v>
          </cell>
          <cell r="F2996">
            <v>12</v>
          </cell>
          <cell r="G2996" t="str">
            <v>LA ARENA S.A.</v>
          </cell>
          <cell r="H2996" t="str">
            <v>LA ARENA</v>
          </cell>
          <cell r="I2996" t="str">
            <v xml:space="preserve">SEGUNDA MODIFICACION </v>
          </cell>
          <cell r="J2996" t="str">
            <v>*130901&lt;br&gt;LA LIBERTAD-SANCHEZ CARRION-HUAMACHUCO</v>
          </cell>
          <cell r="K2996" t="str">
            <v>*1&lt;br&gt;ACEVEDO FERNANDEZ ELIAS</v>
          </cell>
          <cell r="L2996" t="str">
            <v>IMPROCEDENTE</v>
          </cell>
          <cell r="P2996" t="str">
            <v>USD</v>
          </cell>
        </row>
        <row r="2997">
          <cell r="A2997">
            <v>1522299</v>
          </cell>
          <cell r="B2997">
            <v>1232</v>
          </cell>
          <cell r="C2997" t="str">
            <v>EIAsd</v>
          </cell>
          <cell r="D2997">
            <v>38428</v>
          </cell>
          <cell r="E2997">
            <v>2005</v>
          </cell>
          <cell r="F2997">
            <v>3</v>
          </cell>
          <cell r="G2997" t="str">
            <v>LA ARENA S.A.</v>
          </cell>
          <cell r="H2997" t="str">
            <v>LA ARENA</v>
          </cell>
          <cell r="I2997" t="str">
            <v>SEGUNDA EVALUACION AMBIENTAL (EXPLORACION)</v>
          </cell>
          <cell r="J2997" t="str">
            <v>*130901&lt;br&gt;LA LIBERTAD-SANCHEZ CARRION-HUAMACHUCO</v>
          </cell>
          <cell r="K2997" t="str">
            <v>*1&lt;br&gt;ACEVEDO FERNANDEZ ELIAS</v>
          </cell>
          <cell r="L2997" t="str">
            <v>APROBADO</v>
          </cell>
          <cell r="P2997" t="str">
            <v>USD</v>
          </cell>
        </row>
        <row r="2998">
          <cell r="A2998">
            <v>1677265</v>
          </cell>
          <cell r="B2998">
            <v>1610</v>
          </cell>
          <cell r="C2998" t="str">
            <v>EIAsd</v>
          </cell>
          <cell r="D2998">
            <v>39161</v>
          </cell>
          <cell r="E2998">
            <v>2007</v>
          </cell>
          <cell r="F2998">
            <v>3</v>
          </cell>
          <cell r="G2998" t="str">
            <v>LA ARENA S.A.</v>
          </cell>
          <cell r="H2998" t="str">
            <v>LA ARENA</v>
          </cell>
          <cell r="I2998" t="str">
            <v>MODIFICACION</v>
          </cell>
          <cell r="J2998" t="str">
            <v>*130901&lt;br&gt;LA LIBERTAD-SANCHEZ CARRION-HUAMACHUCO</v>
          </cell>
          <cell r="K2998" t="str">
            <v>*1&lt;br&gt;ACEVEDO FERNANDEZ ELIAS</v>
          </cell>
          <cell r="L2998" t="str">
            <v>APROBADO</v>
          </cell>
          <cell r="P2998" t="str">
            <v>USD</v>
          </cell>
        </row>
        <row r="2999">
          <cell r="A2999">
            <v>1222837</v>
          </cell>
          <cell r="B2999">
            <v>404</v>
          </cell>
          <cell r="C2999" t="str">
            <v>DIA</v>
          </cell>
          <cell r="D2999">
            <v>36213</v>
          </cell>
          <cell r="E2999">
            <v>1999</v>
          </cell>
          <cell r="F2999">
            <v>2</v>
          </cell>
          <cell r="G2999" t="str">
            <v>LA ARENA S.A.</v>
          </cell>
          <cell r="I2999" t="str">
            <v>MARIA ANGOLA</v>
          </cell>
          <cell r="J2999" t="str">
            <v>*130901&lt;br&gt;LA LIBERTAD-SANCHEZ CARRION-HUAMACHUCO</v>
          </cell>
          <cell r="K2999" t="str">
            <v>*44&lt;br&gt;MEDINA FERNANDO</v>
          </cell>
          <cell r="L2999" t="str">
            <v>APROBADO</v>
          </cell>
          <cell r="P2999" t="str">
            <v>USD</v>
          </cell>
        </row>
        <row r="3000">
          <cell r="A3000">
            <v>1231291</v>
          </cell>
          <cell r="B3000">
            <v>421</v>
          </cell>
          <cell r="C3000" t="str">
            <v>DIA</v>
          </cell>
          <cell r="D3000">
            <v>36284</v>
          </cell>
          <cell r="E3000">
            <v>1999</v>
          </cell>
          <cell r="F3000">
            <v>5</v>
          </cell>
          <cell r="G3000" t="str">
            <v>LA ARENA S.A.</v>
          </cell>
          <cell r="I3000" t="str">
            <v>FLORIDA I</v>
          </cell>
          <cell r="J3000" t="str">
            <v>*130901&lt;br&gt;LA LIBERTAD-SANCHEZ CARRION-HUAMACHUCO</v>
          </cell>
          <cell r="K3000" t="str">
            <v>*1&lt;br&gt;ACEVEDO FERNANDEZ ELIAS</v>
          </cell>
          <cell r="L3000" t="str">
            <v>APROBADO</v>
          </cell>
          <cell r="P3000" t="str">
            <v>USD</v>
          </cell>
        </row>
        <row r="3001">
          <cell r="A3001">
            <v>1231292</v>
          </cell>
          <cell r="B3001">
            <v>422</v>
          </cell>
          <cell r="C3001" t="str">
            <v>DIA</v>
          </cell>
          <cell r="D3001">
            <v>36284</v>
          </cell>
          <cell r="E3001">
            <v>1999</v>
          </cell>
          <cell r="F3001">
            <v>5</v>
          </cell>
          <cell r="G3001" t="str">
            <v>LA ARENA S.A.</v>
          </cell>
          <cell r="I3001" t="str">
            <v>FLORIDA II</v>
          </cell>
          <cell r="J3001" t="str">
            <v>*130901&lt;br&gt;LA LIBERTAD-SANCHEZ CARRION-HUAMACHUCO</v>
          </cell>
          <cell r="K3001" t="str">
            <v>*1&lt;br&gt;ACEVEDO FERNANDEZ ELIAS</v>
          </cell>
          <cell r="L3001" t="str">
            <v>APROBADO</v>
          </cell>
          <cell r="P3001" t="str">
            <v>USD</v>
          </cell>
        </row>
        <row r="3002">
          <cell r="A3002">
            <v>1231293</v>
          </cell>
          <cell r="B3002">
            <v>423</v>
          </cell>
          <cell r="C3002" t="str">
            <v>DIA</v>
          </cell>
          <cell r="D3002">
            <v>36284</v>
          </cell>
          <cell r="E3002">
            <v>1999</v>
          </cell>
          <cell r="F3002">
            <v>5</v>
          </cell>
          <cell r="G3002" t="str">
            <v>LA ARENA S.A.</v>
          </cell>
          <cell r="I3002" t="str">
            <v>FLORIDA III</v>
          </cell>
          <cell r="J3002" t="str">
            <v>*130901&lt;br&gt;LA LIBERTAD-SANCHEZ CARRION-HUAMACHUCO</v>
          </cell>
          <cell r="K3002" t="str">
            <v>*1&lt;br&gt;ACEVEDO FERNANDEZ ELIAS</v>
          </cell>
          <cell r="L3002" t="str">
            <v>APROBADO</v>
          </cell>
          <cell r="P3002" t="str">
            <v>USD</v>
          </cell>
        </row>
        <row r="3003">
          <cell r="A3003">
            <v>1401362</v>
          </cell>
          <cell r="B3003">
            <v>832</v>
          </cell>
          <cell r="C3003" t="str">
            <v>DIA</v>
          </cell>
          <cell r="D3003">
            <v>37672</v>
          </cell>
          <cell r="E3003">
            <v>2003</v>
          </cell>
          <cell r="F3003">
            <v>2</v>
          </cell>
          <cell r="G3003" t="str">
            <v>LA ARENA S.A.</v>
          </cell>
          <cell r="H3003" t="str">
            <v>INCAHUASI</v>
          </cell>
          <cell r="I3003" t="str">
            <v>INCAHUASI</v>
          </cell>
          <cell r="J3003" t="str">
            <v>*060415&lt;br&gt;CAJAMARCA-CHOTA-QUEROCOTO</v>
          </cell>
          <cell r="K3003" t="str">
            <v>*35&lt;br&gt;BLANCO IRMA</v>
          </cell>
          <cell r="L3003" t="str">
            <v>CONCLUIDO</v>
          </cell>
          <cell r="P3003" t="str">
            <v>USD</v>
          </cell>
        </row>
        <row r="3004">
          <cell r="A3004">
            <v>1426704</v>
          </cell>
          <cell r="B3004">
            <v>927</v>
          </cell>
          <cell r="C3004" t="str">
            <v>DIA</v>
          </cell>
          <cell r="D3004">
            <v>37868</v>
          </cell>
          <cell r="E3004">
            <v>2003</v>
          </cell>
          <cell r="F3004">
            <v>9</v>
          </cell>
          <cell r="G3004" t="str">
            <v>LA ARENA S.A.</v>
          </cell>
          <cell r="H3004" t="str">
            <v>EL LIBERTADOR</v>
          </cell>
          <cell r="I3004" t="str">
            <v>EL LIBERTADOR</v>
          </cell>
          <cell r="J3004" t="str">
            <v>*131003&lt;br&gt;LA LIBERTAD-SANTIAGO DE CHUCO-CACHICADAN</v>
          </cell>
          <cell r="K3004" t="str">
            <v>*35&lt;br&gt;BLANCO IRMA</v>
          </cell>
          <cell r="L3004" t="str">
            <v>APROBADO</v>
          </cell>
          <cell r="P3004" t="str">
            <v>USD</v>
          </cell>
        </row>
        <row r="3005">
          <cell r="A3005">
            <v>1443213</v>
          </cell>
          <cell r="B3005">
            <v>980</v>
          </cell>
          <cell r="C3005" t="str">
            <v>DIA</v>
          </cell>
          <cell r="D3005">
            <v>37959</v>
          </cell>
          <cell r="E3005">
            <v>2003</v>
          </cell>
          <cell r="F3005">
            <v>12</v>
          </cell>
          <cell r="G3005" t="str">
            <v>LA ARENA S.A.</v>
          </cell>
          <cell r="I3005" t="str">
            <v>LA ENCANTADA</v>
          </cell>
          <cell r="J3005" t="str">
            <v>*130901&lt;br&gt;LA LIBERTAD-SANCHEZ CARRION-HUAMACHUCO</v>
          </cell>
          <cell r="K3005" t="str">
            <v>*35&lt;br&gt;BLANCO IRMA</v>
          </cell>
          <cell r="L3005" t="str">
            <v>APROBADO</v>
          </cell>
          <cell r="P3005" t="str">
            <v>USD</v>
          </cell>
        </row>
        <row r="3006">
          <cell r="A3006">
            <v>1471824</v>
          </cell>
          <cell r="B3006">
            <v>1080</v>
          </cell>
          <cell r="C3006" t="str">
            <v>DIA</v>
          </cell>
          <cell r="D3006">
            <v>38147</v>
          </cell>
          <cell r="E3006">
            <v>2004</v>
          </cell>
          <cell r="F3006">
            <v>6</v>
          </cell>
          <cell r="G3006" t="str">
            <v>LA ARENA S.A.</v>
          </cell>
          <cell r="H3006" t="str">
            <v>ROSA AMPARO</v>
          </cell>
          <cell r="I3006" t="str">
            <v>ROSA AMPARO</v>
          </cell>
          <cell r="J3006" t="str">
            <v>*130901&lt;br&gt;LA LIBERTAD-SANCHEZ CARRION-HUAMACHUCO</v>
          </cell>
          <cell r="K3006" t="str">
            <v>*47&lt;br&gt;PINEDO CESAR</v>
          </cell>
          <cell r="L3006" t="str">
            <v>APROBADO</v>
          </cell>
          <cell r="P3006" t="str">
            <v>USD</v>
          </cell>
        </row>
        <row r="3007">
          <cell r="A3007">
            <v>1485684</v>
          </cell>
          <cell r="B3007">
            <v>1114</v>
          </cell>
          <cell r="C3007" t="str">
            <v>DIA</v>
          </cell>
          <cell r="D3007">
            <v>38218</v>
          </cell>
          <cell r="E3007">
            <v>2004</v>
          </cell>
          <cell r="F3007">
            <v>8</v>
          </cell>
          <cell r="G3007" t="str">
            <v>LA ARENA S.A.</v>
          </cell>
          <cell r="H3007" t="str">
            <v>EL POZO</v>
          </cell>
          <cell r="I3007" t="str">
            <v>PROSPECTO EL POZO</v>
          </cell>
          <cell r="J3007" t="str">
            <v>*060412&lt;br&gt;CAJAMARCA-CHOTA-MIRACOSTA</v>
          </cell>
          <cell r="K3007" t="str">
            <v>*56&lt;br&gt;SOLARI HENRY</v>
          </cell>
          <cell r="L3007" t="str">
            <v>APROBADO</v>
          </cell>
          <cell r="P3007" t="str">
            <v>USD</v>
          </cell>
        </row>
        <row r="3008">
          <cell r="A3008">
            <v>1488968</v>
          </cell>
          <cell r="B3008">
            <v>1125</v>
          </cell>
          <cell r="C3008" t="str">
            <v>DIA</v>
          </cell>
          <cell r="D3008">
            <v>38237</v>
          </cell>
          <cell r="E3008">
            <v>2004</v>
          </cell>
          <cell r="F3008">
            <v>9</v>
          </cell>
          <cell r="G3008" t="str">
            <v>LA ARENA S.A.</v>
          </cell>
          <cell r="I3008" t="str">
            <v>PROSPECTO COCHAPAMPA</v>
          </cell>
          <cell r="J3008" t="str">
            <v>*060202&lt;br&gt;CAJAMARCA-CAJABAMBA-CACHACHI</v>
          </cell>
          <cell r="K3008" t="str">
            <v>*1&lt;br&gt;ACEVEDO FERNANDEZ ELIAS</v>
          </cell>
          <cell r="L3008" t="str">
            <v>APROBADO</v>
          </cell>
          <cell r="P3008" t="str">
            <v>USD</v>
          </cell>
        </row>
        <row r="3009">
          <cell r="A3009">
            <v>1513359</v>
          </cell>
          <cell r="B3009">
            <v>1210</v>
          </cell>
          <cell r="C3009" t="str">
            <v>DIA</v>
          </cell>
          <cell r="D3009">
            <v>38379</v>
          </cell>
          <cell r="E3009">
            <v>2005</v>
          </cell>
          <cell r="F3009">
            <v>1</v>
          </cell>
          <cell r="G3009" t="str">
            <v>LA ARENA S.A.</v>
          </cell>
          <cell r="H3009" t="str">
            <v>MINASPATA-CUSCO</v>
          </cell>
          <cell r="I3009" t="str">
            <v>MINASPATA-CUSCO</v>
          </cell>
          <cell r="J3009" t="str">
            <v>*080707&lt;br&gt;CUSCO-CHUMBIVILCAS-QUIÑOTA</v>
          </cell>
          <cell r="K3009" t="str">
            <v>*43&lt;br&gt;LEON ALDO</v>
          </cell>
          <cell r="L3009" t="str">
            <v>APROBADO</v>
          </cell>
          <cell r="P3009" t="str">
            <v>USD</v>
          </cell>
        </row>
        <row r="3010">
          <cell r="A3010">
            <v>1635856</v>
          </cell>
          <cell r="B3010">
            <v>1508</v>
          </cell>
          <cell r="C3010" t="str">
            <v>DIA</v>
          </cell>
          <cell r="D3010">
            <v>38978</v>
          </cell>
          <cell r="E3010">
            <v>2006</v>
          </cell>
          <cell r="F3010">
            <v>9</v>
          </cell>
          <cell r="G3010" t="str">
            <v>LA ARENA S.A.</v>
          </cell>
          <cell r="H3010" t="str">
            <v>CORRAL GRANDE</v>
          </cell>
          <cell r="I3010" t="str">
            <v>CORRAL GRANDE</v>
          </cell>
          <cell r="J3010" t="str">
            <v>*130906&lt;br&gt;LA LIBERTAD-SANCHEZ CARRION-SANAGORAN</v>
          </cell>
          <cell r="K3010" t="str">
            <v>*56&lt;br&gt;SOLARI HENRY</v>
          </cell>
          <cell r="L3010" t="str">
            <v>CONCLUIDO</v>
          </cell>
          <cell r="P3010" t="str">
            <v>USD</v>
          </cell>
        </row>
        <row r="3011">
          <cell r="A3011">
            <v>1635859</v>
          </cell>
          <cell r="B3011">
            <v>1509</v>
          </cell>
          <cell r="C3011" t="str">
            <v>DIA</v>
          </cell>
          <cell r="D3011">
            <v>38978</v>
          </cell>
          <cell r="E3011">
            <v>2006</v>
          </cell>
          <cell r="F3011">
            <v>9</v>
          </cell>
          <cell r="G3011" t="str">
            <v>LA ARENA S.A.</v>
          </cell>
          <cell r="H3011" t="str">
            <v>LA ARENA</v>
          </cell>
          <cell r="I3011" t="str">
            <v>LA HIDRO</v>
          </cell>
          <cell r="J3011" t="str">
            <v>*130901&lt;br&gt;LA LIBERTAD-SANCHEZ CARRION-HUAMACHUCO</v>
          </cell>
          <cell r="K3011" t="str">
            <v>*1&lt;br&gt;ACEVEDO FERNANDEZ ELIAS</v>
          </cell>
          <cell r="L3011" t="str">
            <v>ABANDONO&lt;br/&gt;NOTIFICADO A LA EMPRESA</v>
          </cell>
          <cell r="P3011" t="str">
            <v>USD</v>
          </cell>
        </row>
        <row r="3012">
          <cell r="A3012">
            <v>1671356</v>
          </cell>
          <cell r="B3012">
            <v>1593</v>
          </cell>
          <cell r="C3012" t="str">
            <v>DIA</v>
          </cell>
          <cell r="D3012">
            <v>39135</v>
          </cell>
          <cell r="E3012">
            <v>2007</v>
          </cell>
          <cell r="F3012">
            <v>2</v>
          </cell>
          <cell r="G3012" t="str">
            <v>LA ARENA S.A.</v>
          </cell>
          <cell r="H3012" t="str">
            <v>COCHAPAMPA</v>
          </cell>
          <cell r="I3012" t="str">
            <v>COCHAPAMPA</v>
          </cell>
          <cell r="J3012" t="str">
            <v>*060202&lt;br&gt;CAJAMARCA-CAJABAMBA-CACHACHI</v>
          </cell>
          <cell r="K3012" t="str">
            <v>*41&lt;br&gt;GUTIERREZ DANI</v>
          </cell>
          <cell r="L3012" t="str">
            <v>ABANDONO&lt;br/&gt;NOTIFICADO A LA EMPRESA</v>
          </cell>
          <cell r="P3012" t="str">
            <v>USD</v>
          </cell>
        </row>
        <row r="3013">
          <cell r="A3013">
            <v>2238146</v>
          </cell>
          <cell r="B3013">
            <v>3211</v>
          </cell>
          <cell r="C3013" t="str">
            <v>DIA</v>
          </cell>
          <cell r="D3013">
            <v>41200</v>
          </cell>
          <cell r="E3013">
            <v>2012</v>
          </cell>
          <cell r="F3013">
            <v>10</v>
          </cell>
          <cell r="G3013" t="str">
            <v>LA ARENA S.A.</v>
          </cell>
          <cell r="H3013" t="str">
            <v>LA COLORADA</v>
          </cell>
          <cell r="I3013" t="str">
            <v>LA COLORADA</v>
          </cell>
          <cell r="J3013" t="str">
            <v>*131003&lt;br&gt;LA LIBERTAD-SANTIAGO DE CHUCO-CACHICADAN</v>
          </cell>
          <cell r="K3013" t="str">
            <v>*8&lt;br&gt;BREÑA TORRES GRACIELA,*179&lt;br&gt;ZEGARRA ANCAJIMA, ANA SOFIA,*147&lt;br&gt;PEREZ BALDEON KAREN</v>
          </cell>
          <cell r="L3013" t="str">
            <v>DESISTIDO&lt;br/&gt;NOTIFICADO A LA EMPRESA</v>
          </cell>
          <cell r="M3013" t="str">
            <v>ResDirec-0354-2012/MEM-AAM</v>
          </cell>
          <cell r="N3013" t="str">
            <v>29/10/2012</v>
          </cell>
          <cell r="O3013">
            <v>500000</v>
          </cell>
          <cell r="P3013" t="str">
            <v>USD</v>
          </cell>
        </row>
        <row r="3014">
          <cell r="A3014">
            <v>2242980</v>
          </cell>
          <cell r="B3014">
            <v>3246</v>
          </cell>
          <cell r="C3014" t="str">
            <v>DIA</v>
          </cell>
          <cell r="D3014">
            <v>41221</v>
          </cell>
          <cell r="E3014">
            <v>2012</v>
          </cell>
          <cell r="F3014">
            <v>11</v>
          </cell>
          <cell r="G3014" t="str">
            <v>LA ARENA S.A.</v>
          </cell>
          <cell r="H3014" t="str">
            <v>LA COLORADA.</v>
          </cell>
          <cell r="I3014" t="str">
            <v>LA COLORADA.</v>
          </cell>
          <cell r="J3014" t="str">
            <v>*131003&lt;br&gt;LA LIBERTAD-SANTIAGO DE CHUCO-CACHICADAN</v>
          </cell>
          <cell r="K3014" t="str">
            <v>*8&lt;br&gt;BREÑA TORRES GRACIELA,*179&lt;br&gt;ZEGARRA ANCAJIMA, ANA SOFIA,*147&lt;br&gt;PEREZ BALDEON KAREN</v>
          </cell>
          <cell r="L3014" t="str">
            <v>APROBADO&lt;br/&gt;NOTIFICADO A LA EMPRESA</v>
          </cell>
          <cell r="O3014">
            <v>500000</v>
          </cell>
          <cell r="P3014" t="str">
            <v>USD</v>
          </cell>
        </row>
        <row r="3015">
          <cell r="A3015">
            <v>2563544</v>
          </cell>
          <cell r="B3015">
            <v>5954</v>
          </cell>
          <cell r="C3015" t="str">
            <v>DIA</v>
          </cell>
          <cell r="D3015">
            <v>42361</v>
          </cell>
          <cell r="E3015">
            <v>2015</v>
          </cell>
          <cell r="F3015">
            <v>12</v>
          </cell>
          <cell r="G3015" t="str">
            <v>LA ARENA S.A.</v>
          </cell>
          <cell r="H3015" t="str">
            <v>EL ALIZAR</v>
          </cell>
          <cell r="I3015" t="str">
            <v>EL ALIZAR</v>
          </cell>
          <cell r="J3015" t="str">
            <v>*130901&lt;br&gt;LA LIBERTAD-SANCHEZ CARRION-HUAMACHUCO,*130906&lt;br&gt;LA LIBERTAD-SANCHEZ CARRION-SANAGORAN</v>
          </cell>
          <cell r="K3015" t="str">
            <v>*8&lt;br&gt;BREÑA TORRES GRACIELA,*341&lt;br&gt;INFANTE QUISPE, CESAR ANIBAL,*332&lt;br&gt;CANO VARGAS, SAMIR (APOYO),*310&lt;br&gt;ROSALES GONZALES LUIS ALBERTO</v>
          </cell>
          <cell r="L3015" t="str">
            <v>APROBADO&lt;br/&gt;NOTIFICADO A LA EMPRESA</v>
          </cell>
          <cell r="O3015">
            <v>1500000</v>
          </cell>
          <cell r="P3015" t="str">
            <v>USD</v>
          </cell>
        </row>
        <row r="3016">
          <cell r="A3016">
            <v>2781174</v>
          </cell>
          <cell r="B3016">
            <v>7477</v>
          </cell>
          <cell r="C3016" t="str">
            <v>DIA</v>
          </cell>
          <cell r="D3016">
            <v>43126</v>
          </cell>
          <cell r="E3016">
            <v>2018</v>
          </cell>
          <cell r="F3016">
            <v>1</v>
          </cell>
          <cell r="G3016" t="str">
            <v>LA ARENA S.A.</v>
          </cell>
          <cell r="H3016" t="str">
            <v>AGUA BLANCA</v>
          </cell>
          <cell r="I3016" t="str">
            <v>AGUA BLANCA</v>
          </cell>
          <cell r="J3016" t="str">
            <v>*130901&lt;br&gt;LA LIBERTAD-SANCHEZ CARRION-HUAMACHUCO</v>
          </cell>
          <cell r="K3016" t="str">
            <v>*502&lt;br&gt;CERCEDO CAJAS DONNY LUCIA (APOYO),*643&lt;br&gt;NISSE MEI-LIN GARCIA LAY,*597&lt;br&gt;CUELLAR JOAQUIN, MILAGROS IRENE,*581&lt;br&gt;ARENAS ESPINOZA,JULISSA,*570&lt;br&gt;PEREZ BALDEON KAREN GRACIELA,*565&lt;br&gt;SINCHE HUACCHA, JESUS REBECA,*528&lt;br&gt;RUIZ GUERRA, FIORELLA,*525&lt;br&gt;QUISPE CLEMENTE, KARLA,*524&lt;br&gt;ZAMORA  RIOS, LESLY</v>
          </cell>
          <cell r="L3016" t="str">
            <v>APROBADO&lt;br/&gt;NOTIFICADO A LA EMPRESA</v>
          </cell>
          <cell r="M3016" t="str">
            <v>ResDirec-0183-2018/MEM-DGAAM</v>
          </cell>
          <cell r="N3016" t="str">
            <v>05/10/2018</v>
          </cell>
          <cell r="O3016">
            <v>2100000</v>
          </cell>
          <cell r="P3016" t="str">
            <v>USD</v>
          </cell>
        </row>
        <row r="3017">
          <cell r="A3017">
            <v>2389387</v>
          </cell>
          <cell r="B3017">
            <v>3110</v>
          </cell>
          <cell r="C3017" t="str">
            <v>ITS</v>
          </cell>
          <cell r="D3017">
            <v>41764</v>
          </cell>
          <cell r="E3017">
            <v>2014</v>
          </cell>
          <cell r="F3017">
            <v>5</v>
          </cell>
          <cell r="G3017" t="str">
            <v>LA ARENA S.A.</v>
          </cell>
          <cell r="H3017" t="str">
            <v>LA ARENA</v>
          </cell>
          <cell r="I3017" t="str">
            <v>Informe T¿ico Sustentatorio Optimizaci¿n del Manejo del Agua en la Pila de Lixiviaci¿n, Reubicaci¿n de la Planta de Tratamiento de Aguas  ¿cidas y Confirmaci¿n de Reservas</v>
          </cell>
          <cell r="J3017" t="str">
            <v>*130901&lt;br&gt;LA LIBERTAD-SANCHEZ CARRION-HUAMACHUCO,*130906&lt;br&gt;LA LIBERTAD-SANCHEZ CARRION-SANAGORAN</v>
          </cell>
          <cell r="K3017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3017" t="str">
            <v>CONFORME&lt;br/&gt;NOTIFICADO A LA EMPRESA</v>
          </cell>
          <cell r="M3017" t="str">
            <v>ResDirec-0305-2014/MEM-DGAAM</v>
          </cell>
          <cell r="N3017" t="str">
            <v>23/06/2014</v>
          </cell>
          <cell r="O3017">
            <v>702396</v>
          </cell>
        </row>
        <row r="3018">
          <cell r="A3018">
            <v>2294419</v>
          </cell>
          <cell r="B3018">
            <v>3914</v>
          </cell>
          <cell r="C3018" t="str">
            <v>EIAsd</v>
          </cell>
          <cell r="D3018">
            <v>41421</v>
          </cell>
          <cell r="E3018">
            <v>2013</v>
          </cell>
          <cell r="F3018">
            <v>5</v>
          </cell>
          <cell r="G3018" t="str">
            <v>LA ARENA S.A.</v>
          </cell>
          <cell r="H3018" t="str">
            <v>LA COLORADA</v>
          </cell>
          <cell r="I3018" t="str">
            <v>LA COLORADA</v>
          </cell>
          <cell r="J3018" t="str">
            <v>*131003&lt;br&gt;LA LIBERTAD-SANTIAGO DE CHUCO-CACHICADAN</v>
          </cell>
          <cell r="K3018" t="str">
            <v>*142&lt;br&gt;VELASQUEZ CONTRERAS ANNIE (APOYO),*347&lt;br&gt;TENORIO MALDONADO, MARIO,*346&lt;br&gt;TIPULA MAMANI, RICHARD JOHNSON,*310&lt;br&gt;ROSALES GONZALES LUIS ALBERTO,*295&lt;br&gt;DIAZ BERRIOS ABEL,*256&lt;br&gt;DEL SOLAR PALOMINO, PABEL,*241&lt;br&gt;TELLO ISLA, ANA CAROLINA,*227&lt;br&gt;BUSTAMANTE BECERRA JOSE LUIS,*186&lt;br&gt;LUCEN BUSTAMANTE MARIELENA,*183&lt;br&gt;ZZ_ANA02 (AQUINO ESPINOZA, PAVEL),*180&lt;br&gt;RAMIREZ PALET ALDO,*177&lt;br&gt;PIMENTEL, JOSE,*147&lt;br&gt;PEREZ BALDEON KAREN</v>
          </cell>
          <cell r="L3018" t="str">
            <v>APROBADO&lt;br/&gt;NOTIFICADO A LA EMPRESA</v>
          </cell>
          <cell r="M3018" t="str">
            <v>ResDirec-0476-2013/MEM-AAM</v>
          </cell>
          <cell r="N3018" t="str">
            <v>10/12/2013</v>
          </cell>
          <cell r="O3018">
            <v>2500000</v>
          </cell>
          <cell r="P3018" t="str">
            <v>USD</v>
          </cell>
        </row>
        <row r="3019">
          <cell r="A3019">
            <v>1908575</v>
          </cell>
          <cell r="B3019">
            <v>4951</v>
          </cell>
          <cell r="C3019" t="str">
            <v>EIA</v>
          </cell>
          <cell r="D3019">
            <v>40018</v>
          </cell>
          <cell r="E3019">
            <v>2009</v>
          </cell>
          <cell r="F3019">
            <v>7</v>
          </cell>
          <cell r="G3019" t="str">
            <v>LA ARENA S.A.</v>
          </cell>
          <cell r="H3019" t="str">
            <v>LA ARENA</v>
          </cell>
          <cell r="I3019" t="str">
            <v>PPC PROYECTO LA ARENA</v>
          </cell>
          <cell r="J3019" t="str">
            <v>*130901&lt;br&gt;LA LIBERTAD-SANCHEZ CARRION-HUAMACHUCO</v>
          </cell>
          <cell r="K3019" t="str">
            <v>*1&lt;br&gt;ACEVEDO FERNANDEZ ELIAS</v>
          </cell>
          <cell r="L3019" t="str">
            <v>IMPROCEDENTE&lt;br/&gt;NOTIFICADO A LA EMPRESA</v>
          </cell>
          <cell r="P3019" t="str">
            <v>USD</v>
          </cell>
        </row>
        <row r="3020">
          <cell r="A3020">
            <v>1923198</v>
          </cell>
          <cell r="B3020">
            <v>4959</v>
          </cell>
          <cell r="C3020" t="str">
            <v>EIA</v>
          </cell>
          <cell r="D3020">
            <v>40072</v>
          </cell>
          <cell r="E3020">
            <v>2009</v>
          </cell>
          <cell r="F3020">
            <v>9</v>
          </cell>
          <cell r="G3020" t="str">
            <v>LA ARENA S.A.</v>
          </cell>
          <cell r="H3020" t="str">
            <v>LA ARENA</v>
          </cell>
          <cell r="I3020" t="str">
            <v>LA ARENA</v>
          </cell>
          <cell r="J3020" t="str">
            <v>*130901&lt;br&gt;LA LIBERTAD-SANCHEZ CARRION-HUAMACHUCO</v>
          </cell>
          <cell r="K3020" t="str">
            <v>*1&lt;br&gt;ACEVEDO FERNANDEZ ELIAS</v>
          </cell>
          <cell r="L3020" t="str">
            <v>APROBADO&lt;br/&gt;NOTIFICADO A LA EMPRESA</v>
          </cell>
          <cell r="P3020" t="str">
            <v>USD</v>
          </cell>
        </row>
        <row r="3021">
          <cell r="A3021">
            <v>2304573</v>
          </cell>
          <cell r="B3021">
            <v>5277</v>
          </cell>
          <cell r="C3021" t="str">
            <v>EIA</v>
          </cell>
          <cell r="D3021">
            <v>41450</v>
          </cell>
          <cell r="E3021">
            <v>2013</v>
          </cell>
          <cell r="F3021">
            <v>6</v>
          </cell>
          <cell r="G3021" t="str">
            <v>LA ARENA S.A.</v>
          </cell>
          <cell r="H3021" t="str">
            <v>LA ARENA</v>
          </cell>
          <cell r="I3021" t="str">
            <v>MODIFICACION FASE 1 Y FASE 2</v>
          </cell>
          <cell r="J3021" t="str">
            <v>*130901&lt;br&gt;LA LIBERTAD-SANCHEZ CARRION-HUAMACHUCO</v>
          </cell>
          <cell r="K3021" t="str">
            <v>*1&lt;br&gt;ACEVEDO FERNANDEZ ELIAS</v>
          </cell>
          <cell r="L3021" t="str">
            <v>APROBADO&lt;br/&gt;NOTIFICADO A LA EMPRESA</v>
          </cell>
          <cell r="P3021" t="str">
            <v>USD</v>
          </cell>
        </row>
        <row r="3022">
          <cell r="A3022">
            <v>2485547</v>
          </cell>
          <cell r="B3022">
            <v>5453</v>
          </cell>
          <cell r="C3022" t="str">
            <v>EIA-d</v>
          </cell>
          <cell r="D3022">
            <v>42095</v>
          </cell>
          <cell r="E3022">
            <v>2015</v>
          </cell>
          <cell r="F3022">
            <v>4</v>
          </cell>
          <cell r="G3022" t="str">
            <v>LA ARENA S.A.</v>
          </cell>
          <cell r="H3022" t="str">
            <v>LA ARENA</v>
          </cell>
          <cell r="I3022" t="str">
            <v>SEGUNDA MODIFICACION FASE 1 Y FASE 2</v>
          </cell>
          <cell r="K3022" t="str">
            <v>*1&lt;br&gt;ACEVEDO FERNANDEZ ELIAS,*311&lt;br&gt;ROJAS VALLADARES, TANIA LUPE,*220&lt;br&gt;VILLACORTA OLAZA MARCO ANTONIO,*20&lt;br&gt;LEON IRIARTE MARITZA</v>
          </cell>
          <cell r="L3022" t="str">
            <v>APROBADO</v>
          </cell>
          <cell r="P3022" t="str">
            <v>USD</v>
          </cell>
        </row>
        <row r="3023">
          <cell r="A3023">
            <v>2498765</v>
          </cell>
          <cell r="B3023">
            <v>5719</v>
          </cell>
          <cell r="C3023" t="str">
            <v>EIA-d</v>
          </cell>
          <cell r="D3023">
            <v>42139</v>
          </cell>
          <cell r="E3023">
            <v>2015</v>
          </cell>
          <cell r="F3023">
            <v>5</v>
          </cell>
          <cell r="G3023" t="str">
            <v>LA ARENA S.A.</v>
          </cell>
          <cell r="H3023" t="str">
            <v>LA ARENA</v>
          </cell>
          <cell r="I3023" t="str">
            <v>SEGUNDA MODIFICACIÓN FASE 1 Y FASE 2</v>
          </cell>
          <cell r="J3023" t="str">
            <v>*130901&lt;br&gt;LA LIBERTAD-SANCHEZ CARRION-HUAMACHUCO,*130906&lt;br&gt;LA LIBERTAD-SANCHEZ CARRION-SANAGORAN</v>
          </cell>
          <cell r="K3023" t="str">
            <v>*1&lt;br&gt;ACEVEDO FERNANDEZ ELIAS,*340&lt;br&gt;REYES UBILLUS ISMAEL,*321&lt;br&gt;ATENCIO MERINO MIGUEL (APOYO),*311&lt;br&gt;ROJAS VALLADARES, TANIA LUPE,*300&lt;br&gt;CRUZ CORONEL, HUMBERTO,*295&lt;br&gt;DIAZ BERRIOS ABEL,*294&lt;br&gt;BEGGLO CACERES-OLAZO ADRIAN ,*220&lt;br&gt;VILLACORTA OLAZA MARCO ANTONIO,*188&lt;br&gt;PORTILLA CORNEJO MATEO,*182&lt;br&gt;ZZ_ANA01 (DIRECCION DE CALIDAD),*25&lt;br&gt;PRADO VELASQUEZ ALFONSO,*20&lt;br&gt;LEON IRIARTE MARITZA,*3&lt;br&gt;ALFARO LÓPEZ WUALTER</v>
          </cell>
          <cell r="L3023" t="str">
            <v>APROBADO&lt;br/&gt;NOTIFICADO A LA EMPRESA</v>
          </cell>
          <cell r="M3023" t="str">
            <v>ResDirec-0025-2016/MEM-DGAAM</v>
          </cell>
          <cell r="N3023" t="str">
            <v>22/01/2016</v>
          </cell>
          <cell r="O3023">
            <v>1181610</v>
          </cell>
          <cell r="P3023" t="str">
            <v>USD</v>
          </cell>
        </row>
        <row r="3024">
          <cell r="A3024" t="str">
            <v>01478-2016</v>
          </cell>
          <cell r="B3024">
            <v>6153</v>
          </cell>
          <cell r="C3024" t="str">
            <v>EIA-d</v>
          </cell>
          <cell r="D3024">
            <v>42520</v>
          </cell>
          <cell r="E3024">
            <v>2016</v>
          </cell>
          <cell r="F3024">
            <v>5</v>
          </cell>
          <cell r="G3024" t="str">
            <v>LA ARENA S.A.</v>
          </cell>
          <cell r="H3024" t="str">
            <v>LA ARENA</v>
          </cell>
          <cell r="I3024" t="str">
            <v>TERCERA MODIFICACIÓN DEL EIA DEL PROYECTO LA ARENA</v>
          </cell>
          <cell r="J3024" t="str">
            <v>*130901&lt;br&gt;LA LIBERTAD-SANCHEZ CARRION-HUAMACHUCO,*130906&lt;br&gt;LA LIBERTAD-SANCHEZ CARRION-SANAGORAN</v>
          </cell>
          <cell r="K3024" t="str">
            <v>*381&lt;br&gt;ZZ_SENACE MILLONES VARGAS, CESAR AUGUSTO,*451&lt;br&gt;ZZ_SENACE QUISPE SULCA, JHONNY IBAN,*416&lt;br&gt;ZZ_SENACE BREÑA TORRES, MILVA GRACIELA,*412&lt;br&gt;ZZ_SENACE SOLORZANO ORTIZ, ISABEL MERCEDES,*386&lt;br&gt;ZZ_SENACE CORAL ONCOY, BEATRIZ E.,*382&lt;br&gt;ZZ_SENACE PÉREZ NUÑEZ, FABIÁN</v>
          </cell>
          <cell r="L3024" t="str">
            <v>APROBADO</v>
          </cell>
          <cell r="O3024">
            <v>41000000</v>
          </cell>
          <cell r="P3024" t="str">
            <v>USD</v>
          </cell>
        </row>
        <row r="3025">
          <cell r="A3025" t="str">
            <v>01370-2016</v>
          </cell>
          <cell r="B3025">
            <v>6293</v>
          </cell>
          <cell r="C3025" t="str">
            <v>ITS</v>
          </cell>
          <cell r="D3025">
            <v>42507</v>
          </cell>
          <cell r="E3025">
            <v>2016</v>
          </cell>
          <cell r="F3025">
            <v>5</v>
          </cell>
          <cell r="G3025" t="str">
            <v>LA ARENA S.A.</v>
          </cell>
          <cell r="H3025" t="str">
            <v>LA ARENA</v>
          </cell>
          <cell r="I3025" t="str">
            <v>ITS OPTIMIZACION DE COMPONENTES DE MINA Y AJUSTES AL PROGRAMA DE MONITOREO AMBIENTAL</v>
          </cell>
          <cell r="J3025" t="str">
            <v>*130901&lt;br&gt;LA LIBERTAD-SANCHEZ CARRION-HUAMACHUCO,*130906&lt;br&gt;LA LIBERTAD-SANCHEZ CARRION-SANAGORAN</v>
          </cell>
          <cell r="K3025" t="str">
            <v>*381&lt;br&gt;ZZ_SENACE MILLONES VARGAS, CESAR AUGUSTO,*416&lt;br&gt;ZZ_SENACE BREÑA TORRES, MILVA GRACIELA,*413&lt;br&gt;ZZ_SENACE ATARAMA MORI,DANNY EDUARDO,*412&lt;br&gt;ZZ_SENACE SOLORZANO ORTIZ, ISABEL MERCEDES,*387&lt;br&gt;ZZ_SENACE CARDENAS VILLAVICENCIO, EUDI ELI,*386&lt;br&gt;ZZ_SENACE CORAL ONCOY, BEATRIZ E.</v>
          </cell>
          <cell r="L3025" t="str">
            <v>CONFORME&lt;br/&gt;NOTIFICADO A LA EMPRESA</v>
          </cell>
          <cell r="O3025">
            <v>187634</v>
          </cell>
        </row>
        <row r="3026">
          <cell r="A3026" t="str">
            <v>03422-2016</v>
          </cell>
          <cell r="B3026">
            <v>6402</v>
          </cell>
          <cell r="C3026" t="str">
            <v>ITS</v>
          </cell>
          <cell r="D3026">
            <v>42671</v>
          </cell>
          <cell r="E3026">
            <v>2016</v>
          </cell>
          <cell r="F3026">
            <v>10</v>
          </cell>
          <cell r="G3026" t="str">
            <v>LA ARENA S.A.</v>
          </cell>
          <cell r="H3026" t="str">
            <v>LA ARENA</v>
          </cell>
          <cell r="I3026" t="str">
            <v>ITS MODIFICACIÓN DEL PAD DE LIXIVIACIÓN - FASE 4B</v>
          </cell>
          <cell r="J3026" t="str">
            <v>*130901&lt;br&gt;LA LIBERTAD-SANCHEZ CARRION-HUAMACHUCO,*130906&lt;br&gt;LA LIBERTAD-SANCHEZ CARRION-SANAGORAN</v>
          </cell>
          <cell r="K3026" t="str">
            <v>*381&lt;br&gt;ZZ_SENACE MILLONES VARGAS, CESAR AUGUSTO,*451&lt;br&gt;ZZ_SENACE QUISPE SULCA, JHONNY IBAN,*449&lt;br&gt;ZZ_SENACE MACHACA CHAMBI, YONY ROSSI ,*416&lt;br&gt;ZZ_SENACE BREÑA TORRES, MILVA GRACIELA,*413&lt;br&gt;ZZ_SENACE ATARAMA MORI,DANNY EDUARDO,*389&lt;br&gt;ZZ_SENACE NIZAMA TEIXEIRA, MARTIN,*382&lt;br&gt;ZZ_SENACE PÉREZ NUÑEZ, FABIÁN</v>
          </cell>
          <cell r="L3026" t="str">
            <v>CONFORME&lt;br/&gt;NOTIFICADO A LA EMPRESA</v>
          </cell>
          <cell r="O3026">
            <v>4000000</v>
          </cell>
        </row>
        <row r="3027">
          <cell r="A3027">
            <v>2239228</v>
          </cell>
          <cell r="B3027">
            <v>6587</v>
          </cell>
          <cell r="C3027" t="str">
            <v>PC</v>
          </cell>
          <cell r="D3027">
            <v>41205</v>
          </cell>
          <cell r="E3027">
            <v>2012</v>
          </cell>
          <cell r="F3027">
            <v>10</v>
          </cell>
          <cell r="G3027" t="str">
            <v>LA ARENA S.A.</v>
          </cell>
          <cell r="H3027" t="str">
            <v>LA ARENA</v>
          </cell>
          <cell r="I3027" t="str">
            <v>MODIFICACION DEL PLAN DE CIERRE DE MINAS DE LA UNIDAD MINERA LA ARENA</v>
          </cell>
          <cell r="J3027" t="str">
            <v>*130901&lt;br&gt;LA LIBERTAD-SANCHEZ CARRION-HUAMACHUCO</v>
          </cell>
          <cell r="K3027" t="str">
            <v>*34&lt;br&gt;BEDRIÑANA RIOS ABAD</v>
          </cell>
          <cell r="L3027" t="str">
            <v>DESISTIDO&lt;br/&gt;NOTIFICADO A LA EMPRESA</v>
          </cell>
          <cell r="P3027" t="str">
            <v>USD</v>
          </cell>
        </row>
        <row r="3028">
          <cell r="A3028">
            <v>2257467</v>
          </cell>
          <cell r="B3028">
            <v>6613</v>
          </cell>
          <cell r="C3028" t="str">
            <v>PC</v>
          </cell>
          <cell r="D3028">
            <v>41278</v>
          </cell>
          <cell r="E3028">
            <v>2013</v>
          </cell>
          <cell r="F3028">
            <v>1</v>
          </cell>
          <cell r="G3028" t="str">
            <v>LA ARENA S.A.</v>
          </cell>
          <cell r="H3028" t="str">
            <v>LA ARENA</v>
          </cell>
          <cell r="I3028" t="str">
            <v>MODIFICACION PLAN DE CIERRE UNIDAD MINERA LA ARENA</v>
          </cell>
          <cell r="J3028" t="str">
            <v>*130901&lt;br&gt;LA LIBERTAD-SANCHEZ CARRION-HUAMACHUCO</v>
          </cell>
          <cell r="K3028" t="str">
            <v>*13&lt;br&gt;DOLORES CAMONES SANTIAGO</v>
          </cell>
          <cell r="L3028" t="str">
            <v>APROBADO&lt;br/&gt;NOTIFICADO A LA EMPRESA</v>
          </cell>
          <cell r="P3028" t="str">
            <v>USD</v>
          </cell>
        </row>
        <row r="3029">
          <cell r="A3029">
            <v>2317509</v>
          </cell>
          <cell r="B3029">
            <v>6644</v>
          </cell>
          <cell r="C3029" t="str">
            <v>PC</v>
          </cell>
          <cell r="D3029">
            <v>41492</v>
          </cell>
          <cell r="E3029">
            <v>2013</v>
          </cell>
          <cell r="F3029">
            <v>8</v>
          </cell>
          <cell r="G3029" t="str">
            <v>LA ARENA S.A.</v>
          </cell>
          <cell r="H3029" t="str">
            <v>LA ARENA</v>
          </cell>
          <cell r="I3029" t="str">
            <v>MODIFICACIÓN DEL PLAN DE CIERRE DE MINAS DE LA UNIDAD MINERA LA ARENA</v>
          </cell>
          <cell r="J3029" t="str">
            <v>*130901&lt;br&gt;LA LIBERTAD-SANCHEZ CARRION-HUAMACHUCO</v>
          </cell>
          <cell r="K3029" t="str">
            <v>*13&lt;br&gt;DOLORES CAMONES SANTIAGO</v>
          </cell>
          <cell r="L3029" t="str">
            <v>APROBADO&lt;br/&gt;NOTIFICADO A LA EMPRESA</v>
          </cell>
          <cell r="P3029" t="str">
            <v>USD</v>
          </cell>
        </row>
        <row r="3030">
          <cell r="A3030">
            <v>2458251</v>
          </cell>
          <cell r="B3030">
            <v>6737</v>
          </cell>
          <cell r="C3030" t="str">
            <v>PC</v>
          </cell>
          <cell r="D3030">
            <v>41991</v>
          </cell>
          <cell r="E3030">
            <v>2014</v>
          </cell>
          <cell r="F3030">
            <v>12</v>
          </cell>
          <cell r="G3030" t="str">
            <v>LA ARENA S.A.</v>
          </cell>
          <cell r="H3030" t="str">
            <v>LA ARENA</v>
          </cell>
          <cell r="I3030" t="str">
            <v>MODIFICACIÓN DE PLAN DE CIERRE UNIDAD LA ARENA</v>
          </cell>
          <cell r="J3030" t="str">
            <v>*130901&lt;br&gt;LA LIBERTAD-SANCHEZ CARRION-HUAMACHUCO</v>
          </cell>
          <cell r="K3030" t="str">
            <v>*24&lt;br&gt;PORTILLA CORNEJO MATEO</v>
          </cell>
          <cell r="L3030" t="str">
            <v>APROBADO</v>
          </cell>
          <cell r="P3030" t="str">
            <v>USD</v>
          </cell>
        </row>
        <row r="3031">
          <cell r="A3031" t="str">
            <v>07194-2017</v>
          </cell>
          <cell r="B3031">
            <v>6775</v>
          </cell>
          <cell r="C3031" t="str">
            <v>ITS</v>
          </cell>
          <cell r="D3031">
            <v>43098</v>
          </cell>
          <cell r="E3031">
            <v>2017</v>
          </cell>
          <cell r="F3031">
            <v>12</v>
          </cell>
          <cell r="G3031" t="str">
            <v>LA ARENA S.A.</v>
          </cell>
          <cell r="H3031" t="str">
            <v>LA ARENA</v>
          </cell>
          <cell r="I3031" t="str">
            <v>III MODIFICACION DEL EIA DEL PROYECTO LA ARENA</v>
          </cell>
          <cell r="J3031" t="str">
            <v>*130901&lt;br&gt;LA LIBERTAD-SANCHEZ CARRION-HUAMACHUCO,*130900&lt;br&gt;LA LIBERTAD-SANCHEZ CARRION--,*130000&lt;br&gt;LA LIBERTAD----,*130906&lt;br&gt;LA LIBERTAD-SANCHEZ CARRION-SANAGORAN</v>
          </cell>
          <cell r="K3031" t="str">
            <v>*413&lt;br&gt;ZZ_SENACE ATARAMA MORI,DANNY EDUARDO,*479&lt;br&gt;ZZ_SENACE  BORJAS ALCANTARA, DAVID VICTOR,*416&lt;br&gt;ZZ_SENACE BREÑA TORRES, MILVA GRACIELA</v>
          </cell>
          <cell r="L3031" t="str">
            <v>CONFORME&lt;br/&gt;NOTIFICADO A LA EMPRESA</v>
          </cell>
          <cell r="O3031">
            <v>4000000</v>
          </cell>
        </row>
        <row r="3032">
          <cell r="A3032" t="str">
            <v>00670-2017</v>
          </cell>
          <cell r="B3032">
            <v>7048</v>
          </cell>
          <cell r="C3032" t="str">
            <v>EIA-d</v>
          </cell>
          <cell r="D3032">
            <v>42781</v>
          </cell>
          <cell r="E3032">
            <v>2017</v>
          </cell>
          <cell r="F3032">
            <v>2</v>
          </cell>
          <cell r="G3032" t="str">
            <v>LA ARENA S.A.</v>
          </cell>
          <cell r="H3032" t="str">
            <v>LA ARENA</v>
          </cell>
          <cell r="I3032" t="str">
            <v>III MODIFICACION DEL EIA DEL PROYECTO LA ARENA</v>
          </cell>
          <cell r="J3032" t="str">
            <v>*130901&lt;br&gt;LA LIBERTAD-SANCHEZ CARRION-HUAMACHUCO,*130906&lt;br&gt;LA LIBERTAD-SANCHEZ CARRION-SANAGORAN</v>
          </cell>
          <cell r="K3032" t="str">
            <v>*382&lt;br&gt;ZZ_SENACE PÉREZ NUÑEZ, FABIÁN,*479&lt;br&gt;ZZ_SENACE  BORJAS ALCANTARA, DAVID VICTOR,*478&lt;br&gt;ZZ_SENACE BENAVENTE SILVA, KURLANT YUSSEIN,*416&lt;br&gt;ZZ_SENACE BREÑA TORRES, MILVA GRACIELA,*415&lt;br&gt;ZZ_SENACE BEATRIZ HUAMANI PAUCCARA,*413&lt;br&gt;ZZ_SENACE ATARAMA MORI,DANNY EDUARDO,*387&lt;br&gt;ZZ_SENACE CARDENAS VILLAVICENCIO, EUDI ELI</v>
          </cell>
          <cell r="L3032" t="str">
            <v>APROBADO&lt;br/&gt;NOTIFICADO A LA EMPRESA</v>
          </cell>
          <cell r="O3032">
            <v>130000000</v>
          </cell>
          <cell r="P3032" t="str">
            <v>USD</v>
          </cell>
        </row>
        <row r="3033">
          <cell r="A3033" t="str">
            <v>M-ITS-00330-2018</v>
          </cell>
          <cell r="B3033">
            <v>7166</v>
          </cell>
          <cell r="C3033" t="str">
            <v>ITS</v>
          </cell>
          <cell r="D3033">
            <v>43427</v>
          </cell>
          <cell r="E3033">
            <v>2018</v>
          </cell>
          <cell r="F3033">
            <v>11</v>
          </cell>
          <cell r="G3033" t="str">
            <v>LA ARENA S.A.</v>
          </cell>
          <cell r="I3033" t="str">
            <v>Segundo ITS de la Tercera MEIA-d de la U.M. La Arena</v>
          </cell>
          <cell r="L3033" t="str">
            <v>CONFORME</v>
          </cell>
          <cell r="O3033">
            <v>4137548</v>
          </cell>
        </row>
        <row r="3034">
          <cell r="A3034">
            <v>1295769</v>
          </cell>
          <cell r="B3034">
            <v>4504</v>
          </cell>
          <cell r="C3034" t="str">
            <v>EIA</v>
          </cell>
          <cell r="D3034">
            <v>36797</v>
          </cell>
          <cell r="E3034">
            <v>2000</v>
          </cell>
          <cell r="F3034">
            <v>9</v>
          </cell>
          <cell r="G3034" t="str">
            <v>LA GLORIA PROPIEDADES S.A.</v>
          </cell>
          <cell r="H3034" t="str">
            <v>AMALIA LF Y CECILIA LF</v>
          </cell>
          <cell r="I3034" t="str">
            <v>EXPLOTACION DE CONCESIONES MINERAS</v>
          </cell>
          <cell r="J3034" t="str">
            <v>*150103&lt;br&gt;LIMA-LIMA-ATE</v>
          </cell>
          <cell r="K3034" t="str">
            <v>*1&lt;br&gt;ACEVEDO FERNANDEZ ELIAS</v>
          </cell>
          <cell r="L3034" t="str">
            <v>APROBADO</v>
          </cell>
          <cell r="P3034" t="str">
            <v>USD</v>
          </cell>
        </row>
        <row r="3035">
          <cell r="A3035">
            <v>2085508</v>
          </cell>
          <cell r="B3035">
            <v>6485</v>
          </cell>
          <cell r="C3035" t="str">
            <v>PC</v>
          </cell>
          <cell r="D3035">
            <v>40651</v>
          </cell>
          <cell r="E3035">
            <v>2011</v>
          </cell>
          <cell r="F3035">
            <v>4</v>
          </cell>
          <cell r="G3035" t="str">
            <v>LA GLORIA PROPIEDADES S.A.</v>
          </cell>
          <cell r="H3035" t="str">
            <v>AMALIA LF Y CECILIA LF</v>
          </cell>
          <cell r="I3035" t="str">
            <v>PLAN DE CIERRE DE MINAS CANTERA LA GLORIA</v>
          </cell>
          <cell r="J3035" t="str">
            <v>*150103&lt;br&gt;LIMA-LIMA-ATE</v>
          </cell>
          <cell r="K3035" t="str">
            <v>*21&lt;br&gt;PAREDES PACHECO RUFO</v>
          </cell>
          <cell r="L3035" t="str">
            <v>APROBADO&lt;br/&gt;NOTIFICADO A LA EMPRESA</v>
          </cell>
          <cell r="P3035" t="str">
            <v>USD</v>
          </cell>
        </row>
        <row r="3036">
          <cell r="A3036">
            <v>1372567</v>
          </cell>
          <cell r="B3036">
            <v>4577</v>
          </cell>
          <cell r="C3036" t="str">
            <v>EIA</v>
          </cell>
          <cell r="D3036">
            <v>37440</v>
          </cell>
          <cell r="E3036">
            <v>2002</v>
          </cell>
          <cell r="F3036">
            <v>7</v>
          </cell>
          <cell r="G3036" t="str">
            <v>LA ONZA S.A.C.</v>
          </cell>
          <cell r="H3036" t="str">
            <v>PLANTA DE DESORCION Y REFINACION</v>
          </cell>
          <cell r="I3036" t="str">
            <v xml:space="preserve">INSTALACION </v>
          </cell>
          <cell r="J3036" t="str">
            <v>*150134&lt;br&gt;LIMA-LIMA-SAN LUIS</v>
          </cell>
          <cell r="K3036" t="str">
            <v>*1&lt;br&gt;ACEVEDO FERNANDEZ ELIAS</v>
          </cell>
          <cell r="L3036" t="str">
            <v>APROBADO</v>
          </cell>
          <cell r="P3036" t="str">
            <v>USD</v>
          </cell>
        </row>
        <row r="3037">
          <cell r="A3037">
            <v>77895</v>
          </cell>
          <cell r="B3037">
            <v>4279</v>
          </cell>
          <cell r="C3037" t="str">
            <v>EIA</v>
          </cell>
          <cell r="D3037">
            <v>34740</v>
          </cell>
          <cell r="E3037">
            <v>1995</v>
          </cell>
          <cell r="F3037">
            <v>2</v>
          </cell>
          <cell r="G3037" t="str">
            <v>LA PREVISION S.A.</v>
          </cell>
          <cell r="H3037" t="str">
            <v>LURIGANCHO</v>
          </cell>
          <cell r="I3037" t="str">
            <v>PLANTA PORTATIL</v>
          </cell>
          <cell r="J3037" t="str">
            <v>*150118&lt;br&gt;LIMA-LIMA-LURIGANCHO</v>
          </cell>
          <cell r="K3037" t="str">
            <v>*29&lt;br&gt;ARCHIVO</v>
          </cell>
          <cell r="L3037" t="str">
            <v>APROBADO</v>
          </cell>
          <cell r="P3037" t="str">
            <v>USD</v>
          </cell>
        </row>
        <row r="3038">
          <cell r="A3038">
            <v>2360621</v>
          </cell>
          <cell r="B3038">
            <v>4107</v>
          </cell>
          <cell r="C3038" t="str">
            <v>DIA</v>
          </cell>
          <cell r="D3038">
            <v>41659</v>
          </cell>
          <cell r="E3038">
            <v>2014</v>
          </cell>
          <cell r="F3038">
            <v>1</v>
          </cell>
          <cell r="G3038" t="str">
            <v>LACONIA SOUTH AMERICA S.A.C.</v>
          </cell>
          <cell r="H3038" t="str">
            <v>KIMSA ORCCO</v>
          </cell>
          <cell r="I3038" t="str">
            <v>KIMSA ORCCO</v>
          </cell>
          <cell r="J3038" t="str">
            <v>*050906&lt;br&gt;AYACUCHO-SUCRE-MORCOLLA</v>
          </cell>
          <cell r="K3038" t="str">
            <v>*8&lt;br&gt;BREÑA TORRES GRACIELA,*310&lt;br&gt;ROSALES GONZALES LUIS ALBERTO,*279&lt;br&gt;CRUZ LEDESMA, DEISY,*179&lt;br&gt;ZEGARRA ANCAJIMA, ANA SOFIA</v>
          </cell>
          <cell r="L3038" t="str">
            <v>APROBADO&lt;br/&gt;NOTIFICADO A LA EMPRESA</v>
          </cell>
          <cell r="O3038">
            <v>1000000</v>
          </cell>
          <cell r="P3038" t="str">
            <v>USD</v>
          </cell>
        </row>
        <row r="3039">
          <cell r="A3039">
            <v>1748785</v>
          </cell>
          <cell r="B3039">
            <v>1799</v>
          </cell>
          <cell r="C3039" t="str">
            <v>EIAsd</v>
          </cell>
          <cell r="D3039">
            <v>39456</v>
          </cell>
          <cell r="E3039">
            <v>2008</v>
          </cell>
          <cell r="F3039">
            <v>1</v>
          </cell>
          <cell r="G3039" t="str">
            <v>LAOS ZAVALA GUILLERMO ANTONIO</v>
          </cell>
          <cell r="H3039" t="str">
            <v>LUCRECIA 2008 1</v>
          </cell>
          <cell r="I3039" t="str">
            <v>EXPLORACION LUCRECIA 2008 1</v>
          </cell>
          <cell r="J3039" t="str">
            <v>*030210&lt;br&gt;APURIMAC-ANDAHUAYLAS-PAMPACHIRI</v>
          </cell>
          <cell r="K3039" t="str">
            <v>*12&lt;br&gt;DEL CASTILLO ALCANTARA AIME</v>
          </cell>
          <cell r="L3039" t="str">
            <v>IMPROCEDENTE&lt;br/&gt;NOTIFICADO A LA EMPRESA</v>
          </cell>
          <cell r="P3039" t="str">
            <v>USD</v>
          </cell>
        </row>
        <row r="3040">
          <cell r="A3040">
            <v>1276881</v>
          </cell>
          <cell r="B3040">
            <v>520</v>
          </cell>
          <cell r="C3040" t="str">
            <v>EIAsd</v>
          </cell>
          <cell r="D3040">
            <v>36630</v>
          </cell>
          <cell r="E3040">
            <v>2000</v>
          </cell>
          <cell r="F3040">
            <v>4</v>
          </cell>
          <cell r="G3040" t="str">
            <v>LAR CARBON S.A.</v>
          </cell>
          <cell r="H3040" t="str">
            <v>CARBONIFERO OYON</v>
          </cell>
          <cell r="I3040" t="str">
            <v>EXPLORACION DIAMANTINA</v>
          </cell>
          <cell r="J3040" t="str">
            <v>*150901&lt;br&gt;LIMA-OYON-OYON</v>
          </cell>
          <cell r="K3040" t="str">
            <v>*1&lt;br&gt;ACEVEDO FERNANDEZ ELIAS</v>
          </cell>
          <cell r="L3040" t="str">
            <v>APROBADO</v>
          </cell>
          <cell r="P3040" t="str">
            <v>USD</v>
          </cell>
        </row>
        <row r="3041">
          <cell r="A3041">
            <v>1169002</v>
          </cell>
          <cell r="B3041">
            <v>4373</v>
          </cell>
          <cell r="C3041" t="str">
            <v>EIA</v>
          </cell>
          <cell r="D3041">
            <v>35810</v>
          </cell>
          <cell r="E3041">
            <v>1998</v>
          </cell>
          <cell r="F3041">
            <v>1</v>
          </cell>
          <cell r="G3041" t="str">
            <v>LAR CARBON S.A.</v>
          </cell>
          <cell r="H3041" t="str">
            <v>LAR LIMA</v>
          </cell>
          <cell r="I3041" t="str">
            <v>AMPLIACIÓN PLANTA DE MOLIENDA</v>
          </cell>
          <cell r="J3041" t="str">
            <v>*150143&lt;br&gt;LIMA-LIMA-VILLA MARIA DEL TRIUNFO</v>
          </cell>
          <cell r="K3041" t="str">
            <v>*1&lt;br&gt;ACEVEDO FERNANDEZ ELIAS</v>
          </cell>
          <cell r="L3041" t="str">
            <v>APROBADO</v>
          </cell>
          <cell r="P3041" t="str">
            <v>USD</v>
          </cell>
        </row>
        <row r="3042">
          <cell r="A3042">
            <v>1468153</v>
          </cell>
          <cell r="B3042">
            <v>4626</v>
          </cell>
          <cell r="C3042" t="str">
            <v>EIA</v>
          </cell>
          <cell r="D3042">
            <v>38126</v>
          </cell>
          <cell r="E3042">
            <v>2004</v>
          </cell>
          <cell r="F3042">
            <v>5</v>
          </cell>
          <cell r="G3042" t="str">
            <v>LARIZBEASCOA &amp; ZAPATA S.A.C. EN LIQUIDACION</v>
          </cell>
          <cell r="H3042" t="str">
            <v>TAMBORAQUE</v>
          </cell>
          <cell r="I3042" t="str">
            <v>CANCHA DE RELAVES ARURI PARA LA CONCENTRADORA DE MINERALES FORTUNA</v>
          </cell>
          <cell r="J3042" t="str">
            <v>*150722&lt;br&gt;LIMA-HUAROCHIRI-SAN MATEO</v>
          </cell>
          <cell r="K3042" t="str">
            <v>*99&lt;br&gt;VASQUEZ, FREDESBINDO</v>
          </cell>
          <cell r="L3042" t="str">
            <v>DESISTIDO&lt;br/&gt;NOTIFICADO A LA EMPRESA</v>
          </cell>
          <cell r="P3042" t="str">
            <v>USD</v>
          </cell>
        </row>
        <row r="3043">
          <cell r="A3043">
            <v>1377061</v>
          </cell>
          <cell r="B3043">
            <v>759</v>
          </cell>
          <cell r="C3043" t="str">
            <v>DIA</v>
          </cell>
          <cell r="D3043">
            <v>37475</v>
          </cell>
          <cell r="E3043">
            <v>2002</v>
          </cell>
          <cell r="F3043">
            <v>8</v>
          </cell>
          <cell r="G3043" t="str">
            <v>LARRAURI VERAND CARLOS EDUARDO</v>
          </cell>
          <cell r="H3043" t="str">
            <v>ANDREA CAROLINA I</v>
          </cell>
          <cell r="I3043" t="str">
            <v>ANDREA CAROLINA I</v>
          </cell>
          <cell r="J3043" t="str">
            <v>*120801&lt;br&gt;JUNIN-YAULI-LA OROYA</v>
          </cell>
          <cell r="K3043" t="str">
            <v>*61&lt;br&gt;VIDALON JOSE</v>
          </cell>
          <cell r="L3043" t="str">
            <v>APROBADO</v>
          </cell>
          <cell r="P3043" t="str">
            <v>USD</v>
          </cell>
        </row>
        <row r="3044">
          <cell r="A3044">
            <v>362296</v>
          </cell>
          <cell r="B3044">
            <v>4342</v>
          </cell>
          <cell r="C3044" t="str">
            <v>EIA</v>
          </cell>
          <cell r="D3044">
            <v>35356</v>
          </cell>
          <cell r="E3044">
            <v>1996</v>
          </cell>
          <cell r="F3044">
            <v>10</v>
          </cell>
          <cell r="G3044" t="str">
            <v>LARREA GALARZA JULIO ERNESTO</v>
          </cell>
          <cell r="H3044" t="str">
            <v>UNION NAZCA</v>
          </cell>
          <cell r="I3044" t="str">
            <v>PLANTA DE BENEFICIO</v>
          </cell>
          <cell r="J3044" t="str">
            <v>*110305&lt;br&gt;ICA-NASCA-VISTA ALEGRE</v>
          </cell>
          <cell r="K3044" t="str">
            <v>*29&lt;br&gt;ARCHIVO</v>
          </cell>
          <cell r="L3044" t="str">
            <v>APROBADO</v>
          </cell>
          <cell r="P3044" t="str">
            <v>USD</v>
          </cell>
        </row>
        <row r="3045">
          <cell r="A3045">
            <v>1506770</v>
          </cell>
          <cell r="B3045">
            <v>1182</v>
          </cell>
          <cell r="C3045" t="str">
            <v>EIAsd</v>
          </cell>
          <cell r="D3045">
            <v>38331</v>
          </cell>
          <cell r="E3045">
            <v>2004</v>
          </cell>
          <cell r="F3045">
            <v>12</v>
          </cell>
          <cell r="G3045" t="str">
            <v>LAS BAMBAS HOLDINGS S.A.</v>
          </cell>
          <cell r="H3045" t="str">
            <v>LAS BAMBAS</v>
          </cell>
          <cell r="I3045" t="str">
            <v>EXPLORACION</v>
          </cell>
          <cell r="J3045" t="str">
            <v>*030502&lt;br&gt;APURIMAC-COTABAMBAS-COTABAMBAS</v>
          </cell>
          <cell r="K3045" t="str">
            <v>*1&lt;br&gt;ACEVEDO FERNANDEZ ELIAS</v>
          </cell>
          <cell r="L3045" t="str">
            <v>APROBADO</v>
          </cell>
          <cell r="P3045" t="str">
            <v>USD</v>
          </cell>
        </row>
        <row r="3046">
          <cell r="A3046">
            <v>1584617</v>
          </cell>
          <cell r="B3046">
            <v>1380</v>
          </cell>
          <cell r="C3046" t="str">
            <v>EIAsd</v>
          </cell>
          <cell r="D3046">
            <v>38734</v>
          </cell>
          <cell r="E3046">
            <v>2006</v>
          </cell>
          <cell r="F3046">
            <v>1</v>
          </cell>
          <cell r="G3046" t="str">
            <v>LAS BAMBAS HOLDINGS S.A.</v>
          </cell>
          <cell r="H3046" t="str">
            <v>LAS BAMBAS</v>
          </cell>
          <cell r="I3046" t="str">
            <v>MODIFICACION</v>
          </cell>
          <cell r="J3046" t="str">
            <v>*030502&lt;br&gt;APURIMAC-COTABAMBAS-COTABAMBAS</v>
          </cell>
          <cell r="K3046" t="str">
            <v>*1&lt;br&gt;ACEVEDO FERNANDEZ ELIAS</v>
          </cell>
          <cell r="L3046" t="str">
            <v>APROBADO</v>
          </cell>
          <cell r="P3046" t="str">
            <v>USD</v>
          </cell>
        </row>
        <row r="3047">
          <cell r="A3047">
            <v>1559499</v>
          </cell>
          <cell r="B3047">
            <v>4692</v>
          </cell>
          <cell r="C3047" t="str">
            <v>EIA</v>
          </cell>
          <cell r="D3047">
            <v>38611</v>
          </cell>
          <cell r="E3047">
            <v>2005</v>
          </cell>
          <cell r="F3047">
            <v>9</v>
          </cell>
          <cell r="G3047" t="str">
            <v>LAS BAMBAS HOLDINGS S.A.</v>
          </cell>
          <cell r="H3047" t="str">
            <v>LAS BAMBAS</v>
          </cell>
          <cell r="I3047" t="str">
            <v>INSTALACIONES DE RECEPCION, ALMACENAMIENTO Y DESPACHO DE COMBUSTIBLES LIQUIDOS</v>
          </cell>
          <cell r="J3047" t="str">
            <v>*030506&lt;br&gt;APURIMAC-COTABAMBAS-CHALLHUAHUACHO</v>
          </cell>
          <cell r="K3047" t="str">
            <v>*62&lt;br&gt;VILLEGAS ANA</v>
          </cell>
          <cell r="L3047" t="str">
            <v>NO PRESENTADO&lt;br/&gt;NOTIFICADO A LA EMPRESA</v>
          </cell>
          <cell r="P3047" t="str">
            <v>USD</v>
          </cell>
        </row>
        <row r="3048">
          <cell r="A3048">
            <v>1172631</v>
          </cell>
          <cell r="B3048">
            <v>4376</v>
          </cell>
          <cell r="C3048" t="str">
            <v>EIA</v>
          </cell>
          <cell r="D3048">
            <v>35839</v>
          </cell>
          <cell r="E3048">
            <v>1998</v>
          </cell>
          <cell r="F3048">
            <v>2</v>
          </cell>
          <cell r="G3048" t="str">
            <v>LAZARO CAMPOS ANDRES AVELINO</v>
          </cell>
          <cell r="H3048" t="str">
            <v>SAN ANDRES</v>
          </cell>
          <cell r="I3048" t="str">
            <v>EXPLOTACION</v>
          </cell>
          <cell r="J3048" t="str">
            <v>*150125&lt;br&gt;LIMA-LIMA-PUENTE PIEDRA</v>
          </cell>
          <cell r="K3048" t="str">
            <v>*1&lt;br&gt;ACEVEDO FERNANDEZ ELIAS</v>
          </cell>
          <cell r="L3048" t="str">
            <v>APROBADO</v>
          </cell>
          <cell r="P3048" t="str">
            <v>USD</v>
          </cell>
        </row>
        <row r="3049">
          <cell r="A3049">
            <v>1234880</v>
          </cell>
          <cell r="B3049">
            <v>463</v>
          </cell>
          <cell r="C3049" t="str">
            <v>EIAsd</v>
          </cell>
          <cell r="D3049">
            <v>36308</v>
          </cell>
          <cell r="E3049">
            <v>1999</v>
          </cell>
          <cell r="F3049">
            <v>5</v>
          </cell>
          <cell r="G3049" t="str">
            <v>LEIVA CANAL AUGUSTO ELIAS</v>
          </cell>
          <cell r="H3049" t="str">
            <v>OROPENDOLA I</v>
          </cell>
          <cell r="I3049" t="str">
            <v>EXPLORACION</v>
          </cell>
          <cell r="J3049" t="str">
            <v>*110301&lt;br&gt;ICA-NASCA-NASCA</v>
          </cell>
          <cell r="K3049" t="str">
            <v>*44&lt;br&gt;MEDINA FERNANDO</v>
          </cell>
          <cell r="L3049" t="str">
            <v>APROBADO</v>
          </cell>
          <cell r="P3049" t="str">
            <v>USD</v>
          </cell>
        </row>
        <row r="3050">
          <cell r="A3050">
            <v>2272880</v>
          </cell>
          <cell r="B3050">
            <v>3841</v>
          </cell>
          <cell r="C3050" t="str">
            <v>DIA</v>
          </cell>
          <cell r="D3050">
            <v>41338</v>
          </cell>
          <cell r="E3050">
            <v>2013</v>
          </cell>
          <cell r="F3050">
            <v>3</v>
          </cell>
          <cell r="G3050" t="str">
            <v>LIMA JUNEFIELD PLAZA S.A.C.</v>
          </cell>
          <cell r="H3050" t="str">
            <v>CAMINANTE</v>
          </cell>
          <cell r="I3050" t="str">
            <v>PROYECTO CAMINANTE</v>
          </cell>
          <cell r="J3050" t="str">
            <v>*021507&lt;br&gt;ANCASH-PALLASCA-LLAPO,*021511&lt;br&gt;ANCASH-PALLASCA-TAUCA,*021510&lt;br&gt;ANCASH-PALLASCA-SANTA ROSA</v>
          </cell>
          <cell r="K3050" t="str">
            <v>*8&lt;br&gt;BREÑA TORRES GRACIELA,*310&lt;br&gt;ROSALES GONZALES LUIS ALBERTO,*179&lt;br&gt;ZEGARRA ANCAJIMA, ANA SOFIA</v>
          </cell>
          <cell r="L3050" t="str">
            <v>APROBADO&lt;br/&gt;NOTIFICADO A LA EMPRESA</v>
          </cell>
          <cell r="O3050">
            <v>500000</v>
          </cell>
          <cell r="P3050" t="str">
            <v>USD</v>
          </cell>
        </row>
        <row r="3051">
          <cell r="A3051">
            <v>2987316</v>
          </cell>
          <cell r="B3051">
            <v>8114</v>
          </cell>
          <cell r="C3051" t="str">
            <v>FTA</v>
          </cell>
          <cell r="D3051">
            <v>43755</v>
          </cell>
          <cell r="E3051">
            <v>2019</v>
          </cell>
          <cell r="F3051">
            <v>10</v>
          </cell>
          <cell r="G3051" t="str">
            <v>LLANKASUNCHIS S.A.</v>
          </cell>
          <cell r="H3051" t="str">
            <v>PUCALOMA</v>
          </cell>
          <cell r="I3051" t="str">
            <v>PROYECTO DE EXPLORACIÓN MINERA PUCALOMA</v>
          </cell>
          <cell r="J3051" t="str">
            <v>*081210&lt;br&gt;CUSCO-QUISPICANCHI-OCONGATE</v>
          </cell>
          <cell r="K3051" t="str">
            <v>*25&lt;br&gt;PRADO VELASQUEZ ALFONSO,*671&lt;br&gt;CUBAS PARIMANGO LORENZO JARED,*663&lt;br&gt;CAMAN SANTILLANA REINHARD OLENKO (APoyo),*635&lt;br&gt;LEON SAAVEDRA SEBASTIAN,*610&lt;br&gt;FARFAN REYES MIRIAM ELIZABETH</v>
          </cell>
          <cell r="L3051" t="str">
            <v>APROBADO&lt;br/&gt;NOTIFICADO A LA EMPRESA</v>
          </cell>
          <cell r="M3051" t="str">
            <v>ResDirec-0186-2019/MINEM-DGAAM</v>
          </cell>
          <cell r="N3051" t="str">
            <v>06/11/2019</v>
          </cell>
          <cell r="O3051">
            <v>3070000</v>
          </cell>
          <cell r="P3051" t="str">
            <v>USD</v>
          </cell>
        </row>
        <row r="3052">
          <cell r="A3052">
            <v>1232764</v>
          </cell>
          <cell r="B3052">
            <v>435</v>
          </cell>
          <cell r="C3052" t="str">
            <v>DIA</v>
          </cell>
          <cell r="D3052">
            <v>36294</v>
          </cell>
          <cell r="E3052">
            <v>1999</v>
          </cell>
          <cell r="F3052">
            <v>5</v>
          </cell>
          <cell r="G3052" t="str">
            <v>LLANOS LLANOS GUSTAVO FELIPE</v>
          </cell>
          <cell r="H3052" t="str">
            <v>MINA ATALAYA</v>
          </cell>
          <cell r="I3052" t="str">
            <v>MINA ATALAYA</v>
          </cell>
          <cell r="J3052" t="str">
            <v>*020508&lt;br&gt;ANCASH-BOLOGNESI-HUALLANCA</v>
          </cell>
          <cell r="K3052" t="str">
            <v>*57&lt;br&gt;SUAREZ JUAN</v>
          </cell>
          <cell r="L3052" t="str">
            <v>APROBADO</v>
          </cell>
          <cell r="P3052" t="str">
            <v>USD</v>
          </cell>
        </row>
        <row r="3053">
          <cell r="A3053">
            <v>2610661</v>
          </cell>
          <cell r="B3053">
            <v>6154</v>
          </cell>
          <cell r="C3053" t="str">
            <v>EIA-sd</v>
          </cell>
          <cell r="D3053">
            <v>42520</v>
          </cell>
          <cell r="E3053">
            <v>2016</v>
          </cell>
          <cell r="F3053">
            <v>5</v>
          </cell>
          <cell r="G3053" t="str">
            <v>LOGISTIC INDUSTRY &amp; MINING SOCIEDAD ANONIMA - LOGISMINSA S.A.</v>
          </cell>
          <cell r="H3053" t="str">
            <v>ALMACEN LOGISMINSA</v>
          </cell>
          <cell r="I3053" t="str">
            <v>ALMACEN DE MINERALES Y/O CONCENTRADOS DE MINERALES LOGISMINSA</v>
          </cell>
          <cell r="J3053" t="str">
            <v>*070101&lt;br&gt;CALLAO-CALLAO-CALLAO,*150139&lt;br&gt;LIMA-LIMA-SANTA ROSA,*150135&lt;br&gt;LIMA-LIMA-SAN MARTIN DE PORRES,*150125&lt;br&gt;LIMA-LIMA-PUENTE PIEDRA,*150117&lt;br&gt;LIMA-LIMA-LOS OLIVOS,*150106&lt;br&gt;LIMA-LIMA-CARABAYLLO,*150102&lt;br&gt;LIMA-LIMA-ANCON,*070107&lt;br&gt;CALLAO-CALLAO-MI PERU,*070106&lt;br&gt;CALLAO-CALLAO-VENTANILLA</v>
          </cell>
          <cell r="K3053" t="str">
            <v>*2&lt;br&gt;ACOSTA ARCE MICHAEL,*441&lt;br&gt;MESIAS CASTRO JACKSON,*439&lt;br&gt;YEREN LARREA OMAR,*397&lt;br&gt;SALDAÑA MELGAREJO, HEINER (APOYO),*348&lt;br&gt;PEREZ SOLIS, EVELYN ENA,*341&lt;br&gt;INFANTE QUISPE, CESAR ANIBAL,*313&lt;br&gt;LOPEZ FLORES, ROSSANA,*295&lt;br&gt;DIAZ BERRIOS ABEL,*221&lt;br&gt;SANGA YAMPASI WILSON WILFREDO,*219&lt;br&gt;HUARINO CHURA LUIS ANTONIO,*128&lt;br&gt;ESTELA SILVA MELANIO,*25&lt;br&gt;PRADO VELASQUEZ ALFONSO</v>
          </cell>
          <cell r="L3053" t="str">
            <v>APROBADO</v>
          </cell>
          <cell r="O3053">
            <v>10000000</v>
          </cell>
          <cell r="P3053" t="str">
            <v>USD</v>
          </cell>
        </row>
        <row r="3054">
          <cell r="A3054">
            <v>2653392</v>
          </cell>
          <cell r="B3054">
            <v>6879</v>
          </cell>
          <cell r="C3054" t="str">
            <v>EIA-d</v>
          </cell>
          <cell r="D3054">
            <v>42676</v>
          </cell>
          <cell r="E3054">
            <v>2016</v>
          </cell>
          <cell r="F3054">
            <v>11</v>
          </cell>
          <cell r="G3054" t="str">
            <v>LOGISTIC INDUSTRY &amp; MINING SOCIEDAD ANONIMA - LOGISMINSA S.A.</v>
          </cell>
          <cell r="H3054" t="str">
            <v>ALMACEN LOGISMINSA</v>
          </cell>
          <cell r="I3054" t="str">
            <v>ALMACEN DE MINERALES Y/O CONCENTRADOS DE MINERALES</v>
          </cell>
          <cell r="J3054" t="str">
            <v>*070106&lt;br&gt;CALLAO-CALLAO-VENTANILLA</v>
          </cell>
          <cell r="K3054" t="str">
            <v>*2&lt;br&gt;ACOSTA ARCE MICHAEL,*441&lt;br&gt;MESIAS CASTRO JACKSON,*348&lt;br&gt;PEREZ SOLIS, EVELYN ENA,*295&lt;br&gt;DIAZ BERRIOS ABEL,*221&lt;br&gt;SANGA YAMPASI WILSON WILFREDO,*219&lt;br&gt;HUARINO CHURA LUIS ANTONIO,*25&lt;br&gt;PRADO VELASQUEZ ALFONSO</v>
          </cell>
          <cell r="L3054" t="str">
            <v>APROBADO&lt;br/&gt;NOTIFICADO A LA EMPRESA</v>
          </cell>
          <cell r="M3054" t="str">
            <v>ResDirec-0047-2017/MEM-DGAAM</v>
          </cell>
          <cell r="N3054" t="str">
            <v>17/02/2017</v>
          </cell>
          <cell r="O3054">
            <v>3969883</v>
          </cell>
          <cell r="P3054" t="str">
            <v>USD</v>
          </cell>
        </row>
        <row r="3055">
          <cell r="A3055">
            <v>2831283</v>
          </cell>
          <cell r="B3055">
            <v>6944</v>
          </cell>
          <cell r="C3055" t="str">
            <v>ITS</v>
          </cell>
          <cell r="D3055">
            <v>43255</v>
          </cell>
          <cell r="E3055">
            <v>2018</v>
          </cell>
          <cell r="F3055">
            <v>6</v>
          </cell>
          <cell r="G3055" t="str">
            <v>LOGISTIC INDUSTRY &amp; MINING SOCIEDAD ANONIMA - LOGISMINSA S.A.</v>
          </cell>
          <cell r="H3055" t="str">
            <v>ALMACEN LOGISMINSA</v>
          </cell>
          <cell r="I3055" t="str">
            <v>ALMACEN DE MINERALES Y/O CONCENTRADOS DE MINERALES</v>
          </cell>
          <cell r="J3055" t="str">
            <v>*070106&lt;br&gt;CALLAO-CALLAO-VENTANILLA</v>
          </cell>
          <cell r="K3055" t="str">
            <v>*221&lt;br&gt;SANGA YAMPASI WILSON WILFREDO,*601&lt;br&gt;SARMIENTO MEJIA, HENRY DANIEL,*597&lt;br&gt;CUELLAR JOAQUIN, MILAGROS IRENE,*590&lt;br&gt;BELLIDO GONZALES, JENNIFER DEL CARPIO,*313&lt;br&gt;LOPEZ FLORES, ROSSANA</v>
          </cell>
          <cell r="L3055" t="str">
            <v>CONFORME&lt;br/&gt;NOTIFICADO A LA EMPRESA</v>
          </cell>
          <cell r="M3055" t="str">
            <v>ResDirec-0174-2018/MEM-DGAAM</v>
          </cell>
          <cell r="N3055" t="str">
            <v>17/09/2018</v>
          </cell>
        </row>
        <row r="3056">
          <cell r="A3056">
            <v>1035325</v>
          </cell>
          <cell r="B3056">
            <v>4297</v>
          </cell>
          <cell r="C3056" t="str">
            <v>EIA</v>
          </cell>
          <cell r="D3056">
            <v>34992</v>
          </cell>
          <cell r="E3056">
            <v>1995</v>
          </cell>
          <cell r="F3056">
            <v>10</v>
          </cell>
          <cell r="G3056" t="str">
            <v>LOMAS DEL MARAÑON S.A.</v>
          </cell>
          <cell r="H3056" t="str">
            <v>U.E.A. FUTURA</v>
          </cell>
          <cell r="I3056" t="str">
            <v>EXPLOTACION</v>
          </cell>
          <cell r="K3056" t="str">
            <v>*29&lt;br&gt;ARCHIVO</v>
          </cell>
          <cell r="L3056" t="str">
            <v>APROBADO</v>
          </cell>
          <cell r="P3056" t="str">
            <v>USD</v>
          </cell>
        </row>
        <row r="3057">
          <cell r="A3057">
            <v>1510658</v>
          </cell>
          <cell r="B3057">
            <v>1201</v>
          </cell>
          <cell r="C3057" t="str">
            <v>EIAsd</v>
          </cell>
          <cell r="D3057">
            <v>38365</v>
          </cell>
          <cell r="E3057">
            <v>2005</v>
          </cell>
          <cell r="F3057">
            <v>1</v>
          </cell>
          <cell r="G3057" t="str">
            <v>LUJAN DOMINGUEZ MANUEL JESUS</v>
          </cell>
          <cell r="H3057" t="str">
            <v>MANUEL JESUS</v>
          </cell>
          <cell r="I3057" t="str">
            <v>EXPLORACION</v>
          </cell>
          <cell r="J3057" t="str">
            <v>*131201&lt;br&gt;LA LIBERTAD-VIRU-VIRU</v>
          </cell>
          <cell r="K3057" t="str">
            <v>*40&lt;br&gt;GUARNIZO JIMMY</v>
          </cell>
          <cell r="L3057" t="str">
            <v>ABANDONO</v>
          </cell>
          <cell r="P3057" t="str">
            <v>USD</v>
          </cell>
        </row>
        <row r="3058">
          <cell r="A3058">
            <v>1475721</v>
          </cell>
          <cell r="B3058">
            <v>1087</v>
          </cell>
          <cell r="C3058" t="str">
            <v>EIAsd</v>
          </cell>
          <cell r="D3058">
            <v>38168</v>
          </cell>
          <cell r="E3058">
            <v>2004</v>
          </cell>
          <cell r="F3058">
            <v>6</v>
          </cell>
          <cell r="G3058" t="str">
            <v>LUMINA COPPER S.A.C.</v>
          </cell>
          <cell r="H3058" t="str">
            <v>EL GALENO</v>
          </cell>
          <cell r="I3058" t="str">
            <v>EXPLORACION</v>
          </cell>
          <cell r="J3058" t="str">
            <v>*060105&lt;br&gt;CAJAMARCA-CAJAMARCA-ENCAÑADA</v>
          </cell>
          <cell r="K3058" t="str">
            <v>*1&lt;br&gt;ACEVEDO FERNANDEZ ELIAS</v>
          </cell>
          <cell r="L3058" t="str">
            <v>DESISTIDO&lt;br/&gt;NOTIFICADO A LA EMPRESA</v>
          </cell>
          <cell r="P3058" t="str">
            <v>USD</v>
          </cell>
        </row>
        <row r="3059">
          <cell r="A3059">
            <v>1558757</v>
          </cell>
          <cell r="B3059">
            <v>1331</v>
          </cell>
          <cell r="C3059" t="str">
            <v>EIAsd</v>
          </cell>
          <cell r="D3059">
            <v>38608</v>
          </cell>
          <cell r="E3059">
            <v>2005</v>
          </cell>
          <cell r="F3059">
            <v>9</v>
          </cell>
          <cell r="G3059" t="str">
            <v>LUMINA COPPER S.A.C.</v>
          </cell>
          <cell r="H3059" t="str">
            <v>EL GALENO</v>
          </cell>
          <cell r="I3059" t="str">
            <v>MODIFICACION</v>
          </cell>
          <cell r="J3059" t="str">
            <v>*060105&lt;br&gt;CAJAMARCA-CAJAMARCA-ENCAÑADA</v>
          </cell>
          <cell r="K3059" t="str">
            <v>*1&lt;br&gt;ACEVEDO FERNANDEZ ELIAS</v>
          </cell>
          <cell r="L3059" t="str">
            <v>APROBADO</v>
          </cell>
          <cell r="P3059" t="str">
            <v>USD</v>
          </cell>
        </row>
        <row r="3060">
          <cell r="A3060">
            <v>1653215</v>
          </cell>
          <cell r="B3060">
            <v>1547</v>
          </cell>
          <cell r="C3060" t="str">
            <v>EIAsd</v>
          </cell>
          <cell r="D3060">
            <v>39052</v>
          </cell>
          <cell r="E3060">
            <v>2006</v>
          </cell>
          <cell r="F3060">
            <v>12</v>
          </cell>
          <cell r="G3060" t="str">
            <v>LUMINA COPPER S.A.C.</v>
          </cell>
          <cell r="H3060" t="str">
            <v>EL GALENO</v>
          </cell>
          <cell r="I3060" t="str">
            <v>EXPLORACION</v>
          </cell>
          <cell r="J3060" t="str">
            <v>*060105&lt;br&gt;CAJAMARCA-CAJAMARCA-ENCAÑADA</v>
          </cell>
          <cell r="K3060" t="str">
            <v>*1&lt;br&gt;ACEVEDO FERNANDEZ ELIAS</v>
          </cell>
          <cell r="L3060" t="str">
            <v>APROBADO&lt;br/&gt;NOTIFICADO A LA EMPRESA</v>
          </cell>
          <cell r="P3060" t="str">
            <v>USD</v>
          </cell>
        </row>
        <row r="3061">
          <cell r="A3061">
            <v>1614515</v>
          </cell>
          <cell r="B3061">
            <v>1452</v>
          </cell>
          <cell r="C3061" t="str">
            <v>DIA</v>
          </cell>
          <cell r="D3061">
            <v>38888</v>
          </cell>
          <cell r="E3061">
            <v>2006</v>
          </cell>
          <cell r="F3061">
            <v>6</v>
          </cell>
          <cell r="G3061" t="str">
            <v>LUMINA COPPER S.A.C.</v>
          </cell>
          <cell r="I3061" t="str">
            <v>PASHPAP</v>
          </cell>
          <cell r="J3061" t="str">
            <v>*021804&lt;br&gt;ANCASH-SANTA-MACATE</v>
          </cell>
          <cell r="K3061" t="str">
            <v>*49&lt;br&gt;RETAMOZO PLACIDO</v>
          </cell>
          <cell r="L3061" t="str">
            <v>APROBADO</v>
          </cell>
          <cell r="P3061" t="str">
            <v>USD</v>
          </cell>
        </row>
        <row r="3062">
          <cell r="A3062">
            <v>1895819</v>
          </cell>
          <cell r="B3062">
            <v>2041</v>
          </cell>
          <cell r="C3062" t="str">
            <v>DIA</v>
          </cell>
          <cell r="D3062">
            <v>39982</v>
          </cell>
          <cell r="E3062">
            <v>2009</v>
          </cell>
          <cell r="F3062">
            <v>6</v>
          </cell>
          <cell r="G3062" t="str">
            <v>LUMINA COPPER S.A.C.</v>
          </cell>
          <cell r="H3062" t="str">
            <v>PASHPAP</v>
          </cell>
          <cell r="I3062" t="str">
            <v>PASHPAP - SAN PEDRO</v>
          </cell>
          <cell r="J3062" t="str">
            <v>*021202&lt;br&gt;ANCASH-HUAYLAS-HUALLANCA</v>
          </cell>
          <cell r="K3062" t="str">
            <v>*8&lt;br&gt;BREÑA TORRES GRACIELA</v>
          </cell>
          <cell r="L3062" t="str">
            <v>APROBADO&lt;br/&gt;NOTIFICADO A LA EMPRESA</v>
          </cell>
          <cell r="P3062" t="str">
            <v>USD</v>
          </cell>
        </row>
        <row r="3063">
          <cell r="A3063">
            <v>1800517</v>
          </cell>
          <cell r="B3063">
            <v>1925</v>
          </cell>
          <cell r="C3063" t="str">
            <v>EIAsd</v>
          </cell>
          <cell r="D3063">
            <v>39639</v>
          </cell>
          <cell r="E3063">
            <v>2008</v>
          </cell>
          <cell r="F3063">
            <v>7</v>
          </cell>
          <cell r="G3063" t="str">
            <v>LUMINA COPPER S.A.C.</v>
          </cell>
          <cell r="H3063" t="str">
            <v>PASHPAP</v>
          </cell>
          <cell r="I3063" t="str">
            <v>EXPLORACION  PASHPAP</v>
          </cell>
          <cell r="J3063" t="str">
            <v>*021209&lt;br&gt;ANCASH-HUAYLAS-SANTO TORIBIO</v>
          </cell>
          <cell r="K3063" t="str">
            <v>*46&lt;br&gt;PIMENTEL JOSE</v>
          </cell>
          <cell r="L3063" t="str">
            <v>APROBADO&lt;br/&gt;NOTIFICADO A LA EMPRESA</v>
          </cell>
          <cell r="P3063" t="str">
            <v>USD</v>
          </cell>
        </row>
        <row r="3064">
          <cell r="A3064">
            <v>1846628</v>
          </cell>
          <cell r="B3064">
            <v>1987</v>
          </cell>
          <cell r="C3064" t="str">
            <v>EIAsd</v>
          </cell>
          <cell r="D3064">
            <v>39804</v>
          </cell>
          <cell r="E3064">
            <v>2008</v>
          </cell>
          <cell r="F3064">
            <v>12</v>
          </cell>
          <cell r="G3064" t="str">
            <v>LUMINA COPPER S.A.C.</v>
          </cell>
          <cell r="H3064" t="str">
            <v>EL GALENO</v>
          </cell>
          <cell r="I3064" t="str">
            <v>MODIFICACION DEL EIASD DEL PROYECTO EL GALENO</v>
          </cell>
          <cell r="J3064" t="str">
            <v>*060105&lt;br&gt;CAJAMARCA-CAJAMARCA-ENCAÑADA</v>
          </cell>
          <cell r="K3064" t="str">
            <v>*2&lt;br&gt;ACOSTA ARCE MICHAEL</v>
          </cell>
          <cell r="L3064" t="str">
            <v>APROBADO&lt;br/&gt;NOTIFICADO A LA EMPRESA</v>
          </cell>
          <cell r="P3064" t="str">
            <v>USD</v>
          </cell>
        </row>
        <row r="3065">
          <cell r="A3065">
            <v>1874920</v>
          </cell>
          <cell r="B3065">
            <v>2017</v>
          </cell>
          <cell r="C3065" t="str">
            <v>EIAsd</v>
          </cell>
          <cell r="D3065">
            <v>39911</v>
          </cell>
          <cell r="E3065">
            <v>2009</v>
          </cell>
          <cell r="F3065">
            <v>4</v>
          </cell>
          <cell r="G3065" t="str">
            <v>LUMINA COPPER S.A.C.</v>
          </cell>
          <cell r="H3065" t="str">
            <v>PASHPAP</v>
          </cell>
          <cell r="I3065" t="str">
            <v>MODIFICACION PROGRAMA DE EXPLORACIONES AREA DE SAN PEDRO</v>
          </cell>
          <cell r="J3065" t="str">
            <v>*021209&lt;br&gt;ANCASH-HUAYLAS-SANTO TORIBIO</v>
          </cell>
          <cell r="K3065" t="str">
            <v>*46&lt;br&gt;PIMENTEL JOSE</v>
          </cell>
          <cell r="L3065" t="str">
            <v>DESISTIDO&lt;br/&gt;NOTIFICADO A LA EMPRESA</v>
          </cell>
          <cell r="P3065" t="str">
            <v>USD</v>
          </cell>
        </row>
        <row r="3066">
          <cell r="A3066">
            <v>1944762</v>
          </cell>
          <cell r="B3066">
            <v>2114</v>
          </cell>
          <cell r="C3066" t="str">
            <v>EIAsd</v>
          </cell>
          <cell r="D3066">
            <v>40151</v>
          </cell>
          <cell r="E3066">
            <v>2009</v>
          </cell>
          <cell r="F3066">
            <v>12</v>
          </cell>
          <cell r="G3066" t="str">
            <v>LUMINA COPPER S.A.C.</v>
          </cell>
          <cell r="H3066" t="str">
            <v>EL GALENO</v>
          </cell>
          <cell r="I3066" t="str">
            <v>2DA MODIFICACION MEJORAMIENTO DEL CAMPAMENTO Y PERFORACIONES ADICIONALES</v>
          </cell>
          <cell r="J3066" t="str">
            <v>*060105&lt;br&gt;CAJAMARCA-CAJAMARCA-ENCAÑADA</v>
          </cell>
          <cell r="K3066" t="str">
            <v>*2&lt;br&gt;ACOSTA ARCE MICHAEL</v>
          </cell>
          <cell r="L3066" t="str">
            <v>APROBADO</v>
          </cell>
          <cell r="P3066" t="str">
            <v>USD</v>
          </cell>
        </row>
        <row r="3067">
          <cell r="A3067">
            <v>2092268</v>
          </cell>
          <cell r="B3067">
            <v>2413</v>
          </cell>
          <cell r="C3067" t="str">
            <v>EIAsd</v>
          </cell>
          <cell r="D3067">
            <v>40676</v>
          </cell>
          <cell r="E3067">
            <v>2011</v>
          </cell>
          <cell r="F3067">
            <v>5</v>
          </cell>
          <cell r="G3067" t="str">
            <v>LUMINA COPPER S.A.C.</v>
          </cell>
          <cell r="H3067" t="str">
            <v>EL GALENO</v>
          </cell>
          <cell r="I3067" t="str">
            <v>PROYECTO EL GALENO TERCERA MODIFICACION</v>
          </cell>
          <cell r="J3067" t="str">
            <v>*060105&lt;br&gt;CAJAMARCA-CAJAMARCA-ENCAÑADA</v>
          </cell>
          <cell r="K3067" t="str">
            <v>*2&lt;br&gt;ACOSTA ARCE MICHAEL</v>
          </cell>
          <cell r="L3067" t="str">
            <v>APROBADO&lt;br/&gt;NOTIFICADO A LA EMPRESA</v>
          </cell>
          <cell r="P3067" t="str">
            <v>USD</v>
          </cell>
        </row>
        <row r="3068">
          <cell r="A3068">
            <v>2371881</v>
          </cell>
          <cell r="B3068">
            <v>4117</v>
          </cell>
          <cell r="C3068" t="str">
            <v>EIAsd</v>
          </cell>
          <cell r="D3068">
            <v>41701</v>
          </cell>
          <cell r="E3068">
            <v>2014</v>
          </cell>
          <cell r="F3068">
            <v>3</v>
          </cell>
          <cell r="G3068" t="str">
            <v>LUMINA COPPER S.A.C.</v>
          </cell>
          <cell r="H3068" t="str">
            <v>EL GALENO</v>
          </cell>
          <cell r="I3068" t="str">
            <v>CUARTA MODIFICACIÓN DEL EIASD DEL PROYECTO DE EXPLORACIÓN EL GALENO</v>
          </cell>
          <cell r="J3068" t="str">
            <v>*060105&lt;br&gt;CAJAMARCA-CAJAMARCA-ENCAÑADA,*060309&lt;br&gt;CAJAMARCA-CELENDIN-SOROCHUCO</v>
          </cell>
          <cell r="K3068" t="str">
            <v>*2&lt;br&gt;ACOSTA ARCE MICHAEL,*313&lt;br&gt;LOPEZ FLORES, ROSSANA,*310&lt;br&gt;ROSALES GONZALES LUIS ALBERTO,*295&lt;br&gt;DIAZ BERRIOS ABEL,*277&lt;br&gt;PADILLA VILLAR, FERNANDO JORGE (APOYO),*233&lt;br&gt;MESIAS CASTRO, JACKSON,*221&lt;br&gt;SANGA YAMPASI WILSON WILFREDO,*219&lt;br&gt;HUARINO CHURA LUIS ANTONIO,*158&lt;br&gt;SCOTTO ESPINOZA, CARLOS,*128&lt;br&gt;ESTELA SILVA MELANIO</v>
          </cell>
          <cell r="L3068" t="str">
            <v>APROBADO&lt;br/&gt;NOTIFICADO A LA EMPRESA</v>
          </cell>
          <cell r="M3068" t="str">
            <v>ResDirec-0346-2014/MEM-DGAAM</v>
          </cell>
          <cell r="N3068" t="str">
            <v>07/07/2014</v>
          </cell>
          <cell r="O3068">
            <v>20000000</v>
          </cell>
          <cell r="P3068" t="str">
            <v>USD</v>
          </cell>
        </row>
        <row r="3069">
          <cell r="A3069">
            <v>2718058</v>
          </cell>
          <cell r="B3069">
            <v>6561</v>
          </cell>
          <cell r="C3069" t="str">
            <v>ITS</v>
          </cell>
          <cell r="D3069">
            <v>42909</v>
          </cell>
          <cell r="E3069">
            <v>2017</v>
          </cell>
          <cell r="F3069">
            <v>6</v>
          </cell>
          <cell r="G3069" t="str">
            <v>LUMINA COPPER S.A.C.</v>
          </cell>
          <cell r="H3069" t="str">
            <v>EL GALENO</v>
          </cell>
          <cell r="I3069" t="str">
            <v>INFORME TENICO SUSTENTATORIO DE LA IV MODIFICACI¿ DEL EIAsd CATEGOR¿ II DE LAS ACTIVIDADES DE EXPLORACI¿ ¿EL GALENO¿</v>
          </cell>
          <cell r="J3069" t="str">
            <v>*060309&lt;br&gt;CAJAMARCA-CELENDIN-SOROCHUCO,*060105&lt;br&gt;CAJAMARCA-CAJAMARCA-ENCAÑADA</v>
          </cell>
          <cell r="K3069" t="str">
            <v>*219&lt;br&gt;HUARINO CHURA LUIS ANTONIO,*348&lt;br&gt;PEREZ SOLIS, EVELYN ENA,*313&lt;br&gt;LOPEZ FLORES, ROSSANA,*221&lt;br&gt;SANGA YAMPASI WILSON WILFREDO</v>
          </cell>
          <cell r="L3069" t="str">
            <v>CONFORME&lt;br/&gt;NOTIFICADO A LA EMPRESA</v>
          </cell>
          <cell r="M3069" t="str">
            <v>ResDirec-0253-2017/MEM-DGAAM</v>
          </cell>
          <cell r="N3069" t="str">
            <v>12/09/2017</v>
          </cell>
          <cell r="O3069">
            <v>6000000</v>
          </cell>
        </row>
        <row r="3070">
          <cell r="A3070">
            <v>2852899</v>
          </cell>
          <cell r="B3070">
            <v>7761</v>
          </cell>
          <cell r="C3070" t="str">
            <v>EIAsd</v>
          </cell>
          <cell r="D3070">
            <v>43355</v>
          </cell>
          <cell r="E3070">
            <v>2018</v>
          </cell>
          <cell r="F3070">
            <v>9</v>
          </cell>
          <cell r="G3070" t="str">
            <v>LUMINA COPPER S.A.C.</v>
          </cell>
          <cell r="H3070" t="str">
            <v>EL GALENO</v>
          </cell>
          <cell r="I3070" t="str">
            <v>V MODIFICACIÓN DE ESTUDIO AMBIENTAL SEMIDETALLADO</v>
          </cell>
          <cell r="J3070" t="str">
            <v>*060105&lt;br&gt;CAJAMARCA-CAJAMARCA-ENCAÑADA,*060309&lt;br&gt;CAJAMARCA-CELENDIN-SOROCHUCO</v>
          </cell>
          <cell r="K3070" t="str">
            <v>*221&lt;br&gt;SANGA YAMPASI WILSON WILFREDO,*675&lt;br&gt;ESCATE AMPUERO CINTHYA LETICIA,*643&lt;br&gt;NISSE MEI-LIN GARCIA LAY,*641&lt;br&gt;ALEGRE BUSTAMANTE, LAURA MELISSA,*610&lt;br&gt;FARFAN REYES MIRIAM ELIZABETH,*606&lt;br&gt;Enrique Arturo  Quispez Herrera,*601&lt;br&gt;SARMIENTO MEJIA, HENRY DANIEL,*599&lt;br&gt;CHUQUIMANTARI ARTEAGA,RUDDY ANDRE,*598&lt;br&gt;CERNA GARCÍA, ROXANA ERIKA,*590&lt;br&gt;BELLIDO GONZALES, JENNIFER DEL CARPIO,*509&lt;br&gt;CRUZ LEDESMA, DEISY ROSALIA,*495&lt;br&gt;CHAMORRO BELLIDO CARMEN ROSA,*348&lt;br&gt;PEREZ SOLIS, EVELYN ENA,*313&lt;br&gt;LOPEZ FLORES, ROSSANA</v>
          </cell>
          <cell r="L3070" t="str">
            <v>APROBADO&lt;br/&gt;NOTIFICADO A LA EMPRESA</v>
          </cell>
          <cell r="M3070" t="str">
            <v>ResDirec-0094-2019/MINEM-DGAAM</v>
          </cell>
          <cell r="N3070" t="str">
            <v>18/06/2019</v>
          </cell>
          <cell r="O3070">
            <v>15000000</v>
          </cell>
          <cell r="P3070" t="str">
            <v>USD</v>
          </cell>
        </row>
        <row r="3071">
          <cell r="A3071">
            <v>2393989</v>
          </cell>
          <cell r="B3071">
            <v>4143</v>
          </cell>
          <cell r="C3071" t="str">
            <v>DIA</v>
          </cell>
          <cell r="D3071">
            <v>41780</v>
          </cell>
          <cell r="E3071">
            <v>2014</v>
          </cell>
          <cell r="F3071">
            <v>5</v>
          </cell>
          <cell r="G3071" t="str">
            <v>LUNDIN MINING PERU S.A.C.</v>
          </cell>
          <cell r="H3071" t="str">
            <v>ELIDA</v>
          </cell>
          <cell r="I3071" t="str">
            <v>ELIDA</v>
          </cell>
          <cell r="J3071" t="str">
            <v>*021404&lt;br&gt;ANCASH-OCROS-CARHUAPAMPA</v>
          </cell>
          <cell r="K3071" t="str">
            <v>*8&lt;br&gt;BREÑA TORRES GRACIELA,*279&lt;br&gt;CRUZ LEDESMA, DEISY,*179&lt;br&gt;ZEGARRA ANCAJIMA, ANA SOFIA</v>
          </cell>
          <cell r="L3071" t="str">
            <v>APROBADO&lt;br/&gt;NOTIFICADO A LA EMPRESA</v>
          </cell>
          <cell r="O3071">
            <v>750000</v>
          </cell>
          <cell r="P3071" t="str">
            <v>USD</v>
          </cell>
        </row>
        <row r="3072">
          <cell r="A3072">
            <v>2432232</v>
          </cell>
          <cell r="B3072">
            <v>5424</v>
          </cell>
          <cell r="C3072" t="str">
            <v>ITS</v>
          </cell>
          <cell r="D3072">
            <v>41898</v>
          </cell>
          <cell r="E3072">
            <v>2014</v>
          </cell>
          <cell r="F3072">
            <v>9</v>
          </cell>
          <cell r="G3072" t="str">
            <v>LUNDIN MINING PERU S.A.C.</v>
          </cell>
          <cell r="H3072" t="str">
            <v>ELIDA</v>
          </cell>
          <cell r="I3072" t="str">
            <v>ELIDA</v>
          </cell>
          <cell r="J3072" t="str">
            <v>*021404&lt;br&gt;ANCASH-OCROS-CARHUAPAMPA</v>
          </cell>
          <cell r="K3072" t="str">
            <v>*8&lt;br&gt;BREÑA TORRES GRACIELA,*279&lt;br&gt;CRUZ LEDESMA, DEISY,*251&lt;br&gt;INFANTE QUISPE, CESAR ANIBAL,*179&lt;br&gt;ZEGARRA ANCAJIMA, ANA SOFIA</v>
          </cell>
          <cell r="L3072" t="str">
            <v>CONFORME&lt;br/&gt;NOTIFICADO A LA EMPRESA</v>
          </cell>
          <cell r="O3072">
            <v>750000</v>
          </cell>
        </row>
        <row r="3073">
          <cell r="A3073">
            <v>2452809</v>
          </cell>
          <cell r="B3073">
            <v>5581</v>
          </cell>
          <cell r="C3073" t="str">
            <v>ITS</v>
          </cell>
          <cell r="D3073">
            <v>41971</v>
          </cell>
          <cell r="E3073">
            <v>2014</v>
          </cell>
          <cell r="F3073">
            <v>11</v>
          </cell>
          <cell r="G3073" t="str">
            <v>LUNDIN MINING PERU S.A.C.</v>
          </cell>
          <cell r="H3073" t="str">
            <v>ELIDA</v>
          </cell>
          <cell r="I3073" t="str">
            <v>ELIDA</v>
          </cell>
          <cell r="J3073" t="str">
            <v>*021404&lt;br&gt;ANCASH-OCROS-CARHUAPAMPA</v>
          </cell>
          <cell r="K3073" t="str">
            <v>*8&lt;br&gt;BREÑA TORRES GRACIELA,*279&lt;br&gt;CRUZ LEDESMA, DEISY,*251&lt;br&gt;INFANTE QUISPE, CESAR ANIBAL,*179&lt;br&gt;ZEGARRA ANCAJIMA, ANA SOFIA</v>
          </cell>
          <cell r="L3073" t="str">
            <v>CONFORME&lt;br/&gt;NOTIFICADO A LA EMPRESA</v>
          </cell>
          <cell r="M3073" t="str">
            <v>ResDirec-0618-2014/MEM-DGAAM</v>
          </cell>
          <cell r="N3073" t="str">
            <v>24/12/2014</v>
          </cell>
          <cell r="O3073">
            <v>750000</v>
          </cell>
        </row>
        <row r="3074">
          <cell r="A3074">
            <v>2579781</v>
          </cell>
          <cell r="B3074">
            <v>6209</v>
          </cell>
          <cell r="C3074" t="str">
            <v>ITS</v>
          </cell>
          <cell r="D3074">
            <v>42415</v>
          </cell>
          <cell r="E3074">
            <v>2016</v>
          </cell>
          <cell r="F3074">
            <v>2</v>
          </cell>
          <cell r="G3074" t="str">
            <v>LUNDIN MINING PERU S.A.C.</v>
          </cell>
          <cell r="H3074" t="str">
            <v>ELIDA</v>
          </cell>
          <cell r="I3074" t="str">
            <v>ELIDA</v>
          </cell>
          <cell r="J3074" t="str">
            <v>*021404&lt;br&gt;ANCASH-OCROS-CARHUAPAMPA</v>
          </cell>
          <cell r="K3074" t="str">
            <v>*25&lt;br&gt;PRADO VELASQUEZ ALFONSO,*341&lt;br&gt;INFANTE QUISPE, CESAR ANIBAL,*332&lt;br&gt;CANO VARGAS, SAMIR (APOYO),*310&lt;br&gt;ROSALES GONZALES LUIS ALBERTO</v>
          </cell>
          <cell r="L3074" t="str">
            <v>CONFORME&lt;br/&gt;NOTIFICADO A LA EMPRESA</v>
          </cell>
          <cell r="M3074" t="str">
            <v>ResDirec-0371-2016/MEM-DGAAM</v>
          </cell>
          <cell r="N3074" t="str">
            <v>30/12/2016</v>
          </cell>
          <cell r="O3074">
            <v>750000</v>
          </cell>
        </row>
        <row r="3075">
          <cell r="A3075">
            <v>2622054</v>
          </cell>
          <cell r="B3075">
            <v>6307</v>
          </cell>
          <cell r="C3075" t="str">
            <v>ITS</v>
          </cell>
          <cell r="D3075">
            <v>42559</v>
          </cell>
          <cell r="E3075">
            <v>2016</v>
          </cell>
          <cell r="F3075">
            <v>7</v>
          </cell>
          <cell r="G3075" t="str">
            <v>LUNDIN MINING PERU S.A.C.</v>
          </cell>
          <cell r="H3075" t="str">
            <v>ELIDA</v>
          </cell>
          <cell r="I3075" t="str">
            <v>ELIDA</v>
          </cell>
          <cell r="J3075" t="str">
            <v>*021404&lt;br&gt;ANCASH-OCROS-CARHUAPAMPA</v>
          </cell>
          <cell r="K3075" t="str">
            <v>*25&lt;br&gt;PRADO VELASQUEZ ALFONSO,*341&lt;br&gt;INFANTE QUISPE, CESAR ANIBAL,*310&lt;br&gt;ROSALES GONZALES LUIS ALBERTO</v>
          </cell>
          <cell r="L3075" t="str">
            <v>CONFORME&lt;br/&gt;NOTIFICADO A LA EMPRESA</v>
          </cell>
          <cell r="M3075" t="str">
            <v>ResDirec-0249-2016/MEM-DGAAM</v>
          </cell>
          <cell r="N3075" t="str">
            <v>17/08/2016</v>
          </cell>
          <cell r="O3075">
            <v>750000</v>
          </cell>
        </row>
        <row r="3076">
          <cell r="A3076">
            <v>2161551</v>
          </cell>
          <cell r="B3076">
            <v>2531</v>
          </cell>
          <cell r="C3076" t="str">
            <v>DIA</v>
          </cell>
          <cell r="D3076">
            <v>40931</v>
          </cell>
          <cell r="E3076">
            <v>2012</v>
          </cell>
          <cell r="F3076">
            <v>1</v>
          </cell>
          <cell r="G3076" t="str">
            <v>LUPAKA GOLD PERU S.A.C.</v>
          </cell>
          <cell r="H3076" t="str">
            <v>CRUCERO</v>
          </cell>
          <cell r="I3076" t="str">
            <v>PROYECTO CHINCHALAMANI</v>
          </cell>
          <cell r="J3076" t="str">
            <v>*211203&lt;br&gt;PUNO-SANDIA-LIMBANI</v>
          </cell>
          <cell r="K3076" t="str">
            <v>*8&lt;br&gt;BREÑA TORRES GRACIELA,*310&lt;br&gt;ROSALES GONZALES LUIS ALBERTO,*180&lt;br&gt;RAMIREZ PALET ALDO</v>
          </cell>
          <cell r="L3076" t="str">
            <v>NO PRESENTADO&lt;br/&gt;NOTIFICADO A LA EMPRESA</v>
          </cell>
          <cell r="M3076" t="str">
            <v>ResDirec-0028-2012/MEM-AAM</v>
          </cell>
          <cell r="N3076" t="str">
            <v>03/02/2012</v>
          </cell>
          <cell r="O3076">
            <v>600000</v>
          </cell>
          <cell r="P3076" t="str">
            <v>USD</v>
          </cell>
        </row>
        <row r="3077">
          <cell r="A3077">
            <v>2184494</v>
          </cell>
          <cell r="B3077">
            <v>2945</v>
          </cell>
          <cell r="C3077" t="str">
            <v>DIA</v>
          </cell>
          <cell r="D3077">
            <v>41021</v>
          </cell>
          <cell r="E3077">
            <v>2012</v>
          </cell>
          <cell r="F3077">
            <v>4</v>
          </cell>
          <cell r="G3077" t="str">
            <v>LUPAKA GOLD PERU S.A.C.</v>
          </cell>
          <cell r="H3077" t="str">
            <v>CRUCERO</v>
          </cell>
          <cell r="I3077" t="str">
            <v>CHINCHALAMANI</v>
          </cell>
          <cell r="J3077" t="str">
            <v>*211203&lt;br&gt;PUNO-SANDIA-LIMBANI</v>
          </cell>
          <cell r="K3077" t="str">
            <v>*8&lt;br&gt;BREÑA TORRES GRACIELA,*310&lt;br&gt;ROSALES GONZALES LUIS ALBERTO,*179&lt;br&gt;ZEGARRA ANCAJIMA, ANA SOFIA</v>
          </cell>
          <cell r="L3077" t="str">
            <v>APROBADO&lt;br/&gt;NOTIFICADO A LA EMPRESA</v>
          </cell>
          <cell r="O3077">
            <v>600000</v>
          </cell>
          <cell r="P3077" t="str">
            <v>USD</v>
          </cell>
        </row>
        <row r="3078">
          <cell r="A3078">
            <v>2224291</v>
          </cell>
          <cell r="B3078">
            <v>3146</v>
          </cell>
          <cell r="C3078" t="str">
            <v>EIAsd</v>
          </cell>
          <cell r="D3078">
            <v>41145</v>
          </cell>
          <cell r="E3078">
            <v>2012</v>
          </cell>
          <cell r="F3078">
            <v>8</v>
          </cell>
          <cell r="G3078" t="str">
            <v>LUPAKA GOLD PERU S.A.C.</v>
          </cell>
          <cell r="H3078" t="str">
            <v>CRUCERO</v>
          </cell>
          <cell r="I3078" t="str">
            <v>PACACORRAL</v>
          </cell>
          <cell r="J3078" t="str">
            <v>*210310&lt;br&gt;PUNO-CARABAYA-USICAYOS,*211203&lt;br&gt;PUNO-SANDIA-LIMBANI</v>
          </cell>
          <cell r="K3078" t="str">
            <v>*2&lt;br&gt;ACOSTA ARCE MICHAEL,*313&lt;br&gt;LOPEZ FLORES, ROSSANA,*310&lt;br&gt;ROSALES GONZALES LUIS ALBERTO,*295&lt;br&gt;DIAZ BERRIOS ABEL,*277&lt;br&gt;PADILLA VILLAR, FERNANDO JORGE (APOYO),*233&lt;br&gt;MESIAS CASTRO, JACKSON,*221&lt;br&gt;SANGA YAMPASI WILSON WILFREDO,*219&lt;br&gt;HUARINO CHURA LUIS ANTONIO,*186&lt;br&gt;LUCEN BUSTAMANTE MARIELENA,*158&lt;br&gt;SCOTTO ESPINOZA, CARLOS,*63&lt;br&gt;ATOCCSA GOMEZ ROSSANA (APOYO)</v>
          </cell>
          <cell r="L3078" t="str">
            <v>APROBADO&lt;br/&gt;NOTIFICADO A LA EMPRESA</v>
          </cell>
          <cell r="M3078" t="str">
            <v>ResDirec-0274-2013/MEM-AAM</v>
          </cell>
          <cell r="N3078" t="str">
            <v>25/07/2013</v>
          </cell>
          <cell r="O3078">
            <v>500000</v>
          </cell>
          <cell r="P3078" t="str">
            <v>USD</v>
          </cell>
        </row>
        <row r="3079">
          <cell r="A3079">
            <v>2414419</v>
          </cell>
          <cell r="B3079">
            <v>6711</v>
          </cell>
          <cell r="C3079" t="str">
            <v>PC</v>
          </cell>
          <cell r="D3079">
            <v>41837</v>
          </cell>
          <cell r="E3079">
            <v>2014</v>
          </cell>
          <cell r="F3079">
            <v>7</v>
          </cell>
          <cell r="G3079" t="str">
            <v>M &amp; D CONTRATISTAS GENERALES S.A.C</v>
          </cell>
          <cell r="H3079" t="str">
            <v>KARIN</v>
          </cell>
          <cell r="I3079" t="str">
            <v xml:space="preserve">CIERRE DE EXPLOTACION </v>
          </cell>
          <cell r="J3079" t="str">
            <v>*150106&lt;br&gt;LIMA-LIMA-CARABAYLLO</v>
          </cell>
          <cell r="K3079" t="str">
            <v>*24&lt;br&gt;PORTILLA CORNEJO MATEO</v>
          </cell>
          <cell r="L3079" t="str">
            <v>APROBADO</v>
          </cell>
          <cell r="P3079" t="str">
            <v>USD</v>
          </cell>
        </row>
        <row r="3080">
          <cell r="A3080">
            <v>1962248</v>
          </cell>
          <cell r="B3080">
            <v>2138</v>
          </cell>
          <cell r="C3080" t="str">
            <v>DIA</v>
          </cell>
          <cell r="D3080">
            <v>40214</v>
          </cell>
          <cell r="E3080">
            <v>2010</v>
          </cell>
          <cell r="F3080">
            <v>2</v>
          </cell>
          <cell r="G3080" t="str">
            <v>MACUSANI YELLOWCAKE SAC</v>
          </cell>
          <cell r="H3080" t="str">
            <v>KIHITIAN</v>
          </cell>
          <cell r="I3080" t="str">
            <v>KIHITIAN</v>
          </cell>
          <cell r="J3080" t="str">
            <v>*210301&lt;br&gt;PUNO-CARABAYA-MACUSANI</v>
          </cell>
          <cell r="K3080" t="str">
            <v>*297&lt;br&gt;SANTOYO TELLO JULIO RAUL</v>
          </cell>
          <cell r="L3080" t="str">
            <v>ABANDONO&lt;br/&gt;NOTIFICADO A LA EMPRESA</v>
          </cell>
          <cell r="P3080" t="str">
            <v>USD</v>
          </cell>
        </row>
        <row r="3081">
          <cell r="A3081">
            <v>1962249</v>
          </cell>
          <cell r="B3081">
            <v>2139</v>
          </cell>
          <cell r="C3081" t="str">
            <v>DIA</v>
          </cell>
          <cell r="D3081">
            <v>40214</v>
          </cell>
          <cell r="E3081">
            <v>2010</v>
          </cell>
          <cell r="F3081">
            <v>2</v>
          </cell>
          <cell r="G3081" t="str">
            <v>MACUSANI YELLOWCAKE SAC</v>
          </cell>
          <cell r="H3081" t="str">
            <v>CORACHAPI</v>
          </cell>
          <cell r="I3081" t="str">
            <v>CORACHAPI</v>
          </cell>
          <cell r="J3081" t="str">
            <v>*210305&lt;br&gt;PUNO-CARABAYA-CORANI</v>
          </cell>
          <cell r="K3081" t="str">
            <v>*297&lt;br&gt;SANTOYO TELLO JULIO RAUL</v>
          </cell>
          <cell r="L3081" t="str">
            <v>APROBADO&lt;br/&gt;NOTIFICADO A LA EMPRESA</v>
          </cell>
          <cell r="P3081" t="str">
            <v>USD</v>
          </cell>
        </row>
        <row r="3082">
          <cell r="A3082">
            <v>2026315</v>
          </cell>
          <cell r="B3082">
            <v>2258</v>
          </cell>
          <cell r="C3082" t="str">
            <v>DIA</v>
          </cell>
          <cell r="D3082">
            <v>40430</v>
          </cell>
          <cell r="E3082">
            <v>2010</v>
          </cell>
          <cell r="F3082">
            <v>9</v>
          </cell>
          <cell r="G3082" t="str">
            <v>MACUSANI YELLOWCAKE SAC</v>
          </cell>
          <cell r="H3082" t="str">
            <v>KIHITIAN</v>
          </cell>
          <cell r="I3082" t="str">
            <v>KIHITIAN</v>
          </cell>
          <cell r="J3082" t="str">
            <v>*210301&lt;br&gt;PUNO-CARABAYA-MACUSANI</v>
          </cell>
          <cell r="K3082" t="str">
            <v>*297&lt;br&gt;SANTOYO TELLO JULIO RAUL</v>
          </cell>
          <cell r="L3082" t="str">
            <v>DESAPROBADO&lt;br/&gt;NOTIFICADO A LA EMPRESA</v>
          </cell>
          <cell r="P3082" t="str">
            <v>USD</v>
          </cell>
        </row>
        <row r="3083">
          <cell r="A3083">
            <v>2078752</v>
          </cell>
          <cell r="B3083">
            <v>2379</v>
          </cell>
          <cell r="C3083" t="str">
            <v>DIA</v>
          </cell>
          <cell r="D3083">
            <v>40626</v>
          </cell>
          <cell r="E3083">
            <v>2011</v>
          </cell>
          <cell r="F3083">
            <v>3</v>
          </cell>
          <cell r="G3083" t="str">
            <v>MACUSANI YELLOWCAKE SAC</v>
          </cell>
          <cell r="H3083" t="str">
            <v>KIHITIAN</v>
          </cell>
          <cell r="I3083" t="str">
            <v>KIHITIAN</v>
          </cell>
          <cell r="J3083" t="str">
            <v>*210301&lt;br&gt;PUNO-CARABAYA-MACUSANI</v>
          </cell>
          <cell r="K3083" t="str">
            <v>*297&lt;br&gt;SANTOYO TELLO JULIO RAUL</v>
          </cell>
          <cell r="L3083" t="str">
            <v>APROBADO&lt;br/&gt;NOTIFICADO A LA EMPRESA</v>
          </cell>
          <cell r="M3083" t="str">
            <v>ResDirec-0285-2011/MEM-AAM</v>
          </cell>
          <cell r="N3083" t="str">
            <v>16/09/2011</v>
          </cell>
          <cell r="P3083" t="str">
            <v>USD</v>
          </cell>
        </row>
        <row r="3084">
          <cell r="A3084">
            <v>2857077</v>
          </cell>
          <cell r="B3084">
            <v>7737</v>
          </cell>
          <cell r="C3084" t="str">
            <v>DIA</v>
          </cell>
          <cell r="D3084">
            <v>43370</v>
          </cell>
          <cell r="E3084">
            <v>2018</v>
          </cell>
          <cell r="F3084">
            <v>9</v>
          </cell>
          <cell r="G3084" t="str">
            <v>MACUSANI YELLOWCAKE SAC</v>
          </cell>
          <cell r="H3084" t="str">
            <v>CHACACONIZA</v>
          </cell>
          <cell r="I3084" t="str">
            <v>PROYECTO DE EXPLORACIÓN “CHACACONIZA”</v>
          </cell>
          <cell r="J3084" t="str">
            <v>*210305&lt;br&gt;PUNO-CARABAYA-CORANI</v>
          </cell>
          <cell r="K3084" t="str">
            <v>*610&lt;br&gt;FARFAN REYES MIRIAM ELIZABETH,*635&lt;br&gt;LEON SAAVEDRA SEBASTIAN</v>
          </cell>
          <cell r="L3084" t="str">
            <v>IMPROCEDENTE&lt;br/&gt;NOTIFICADO A LA EMPRESA</v>
          </cell>
          <cell r="M3084" t="str">
            <v>ResDirec-0229-2018/MEM-DGAAM</v>
          </cell>
          <cell r="N3084" t="str">
            <v>13/12/2018</v>
          </cell>
          <cell r="O3084">
            <v>500000</v>
          </cell>
          <cell r="P3084" t="str">
            <v>USD</v>
          </cell>
        </row>
        <row r="3085">
          <cell r="A3085">
            <v>1553183</v>
          </cell>
          <cell r="B3085">
            <v>4684</v>
          </cell>
          <cell r="C3085" t="str">
            <v>EIA</v>
          </cell>
          <cell r="D3085">
            <v>38576</v>
          </cell>
          <cell r="E3085">
            <v>2005</v>
          </cell>
          <cell r="F3085">
            <v>8</v>
          </cell>
          <cell r="G3085" t="str">
            <v>MALAGA LUNA ROLANDO FRANCISCO</v>
          </cell>
          <cell r="H3085" t="str">
            <v>AGREGADOS 2</v>
          </cell>
          <cell r="I3085" t="str">
            <v>EXPLOTACION DE MATERIALES AGREGADOS DE CONSTRUCCION</v>
          </cell>
          <cell r="J3085" t="str">
            <v>*040124&lt;br&gt;AREQUIPA-AREQUIPA-UCHUMAYO</v>
          </cell>
          <cell r="K3085" t="str">
            <v>*62&lt;br&gt;VILLEGAS ANA</v>
          </cell>
          <cell r="L3085" t="str">
            <v>NO PRESENTADO&lt;br/&gt;NOTIFICADO A LA EMPRESA</v>
          </cell>
          <cell r="P3085" t="str">
            <v>USD</v>
          </cell>
        </row>
        <row r="3086">
          <cell r="A3086">
            <v>1557128</v>
          </cell>
          <cell r="B3086">
            <v>4689</v>
          </cell>
          <cell r="C3086" t="str">
            <v>EIA</v>
          </cell>
          <cell r="D3086">
            <v>38601</v>
          </cell>
          <cell r="E3086">
            <v>2005</v>
          </cell>
          <cell r="F3086">
            <v>9</v>
          </cell>
          <cell r="G3086" t="str">
            <v>MALAGA LUNA ROLANDO FRANCISCO</v>
          </cell>
          <cell r="H3086" t="str">
            <v>AGREGADOS 2</v>
          </cell>
          <cell r="I3086" t="str">
            <v>EXPLOTACION DE MATERIALES AGREGADOS DE CONSTRUCCION</v>
          </cell>
          <cell r="J3086" t="str">
            <v>*040124&lt;br&gt;AREQUIPA-AREQUIPA-UCHUMAYO</v>
          </cell>
          <cell r="K3086" t="str">
            <v>*62&lt;br&gt;VILLEGAS ANA</v>
          </cell>
          <cell r="L3086" t="str">
            <v>APROBADO</v>
          </cell>
          <cell r="P3086" t="str">
            <v>USD</v>
          </cell>
        </row>
        <row r="3087">
          <cell r="A3087">
            <v>1132160</v>
          </cell>
          <cell r="B3087">
            <v>4355</v>
          </cell>
          <cell r="C3087" t="str">
            <v>EIA</v>
          </cell>
          <cell r="D3087">
            <v>35594</v>
          </cell>
          <cell r="E3087">
            <v>1997</v>
          </cell>
          <cell r="F3087">
            <v>6</v>
          </cell>
          <cell r="G3087" t="str">
            <v>MALDONADO GALLARDO ARTURO FAUSTO</v>
          </cell>
          <cell r="H3087" t="str">
            <v>COBRE INCA</v>
          </cell>
          <cell r="I3087" t="str">
            <v>PLANTA CONCENTRADORA A 100 TM/DIA</v>
          </cell>
          <cell r="J3087" t="str">
            <v>*080604&lt;br&gt;CUSCO-CANCHIS-MARANGANI</v>
          </cell>
          <cell r="K3087" t="str">
            <v>*29&lt;br&gt;ARCHIVO</v>
          </cell>
          <cell r="L3087" t="str">
            <v>APROBADO</v>
          </cell>
          <cell r="P3087" t="str">
            <v>USD</v>
          </cell>
        </row>
        <row r="3088">
          <cell r="A3088">
            <v>1269738</v>
          </cell>
          <cell r="B3088">
            <v>511</v>
          </cell>
          <cell r="C3088" t="str">
            <v>DIA</v>
          </cell>
          <cell r="D3088">
            <v>36563</v>
          </cell>
          <cell r="E3088">
            <v>2000</v>
          </cell>
          <cell r="F3088">
            <v>2</v>
          </cell>
          <cell r="G3088" t="str">
            <v>MALPARTIDA FRKOVICH LUIS GILBERTO</v>
          </cell>
          <cell r="H3088" t="str">
            <v>COSMA II</v>
          </cell>
          <cell r="I3088" t="str">
            <v>COSMA II</v>
          </cell>
          <cell r="J3088" t="str">
            <v>*101005&lt;br&gt;HUANUCO-LAURICOCHA-RONDOS</v>
          </cell>
          <cell r="K3088" t="str">
            <v>*1&lt;br&gt;ACEVEDO FERNANDEZ ELIAS</v>
          </cell>
          <cell r="L3088" t="str">
            <v>APROBADO</v>
          </cell>
          <cell r="P3088" t="str">
            <v>USD</v>
          </cell>
        </row>
        <row r="3089">
          <cell r="A3089">
            <v>1874718</v>
          </cell>
          <cell r="B3089">
            <v>2016</v>
          </cell>
          <cell r="C3089" t="str">
            <v>DIA</v>
          </cell>
          <cell r="D3089">
            <v>39911</v>
          </cell>
          <cell r="E3089">
            <v>2009</v>
          </cell>
          <cell r="F3089">
            <v>4</v>
          </cell>
          <cell r="G3089" t="str">
            <v>MANTARO PERU SAC</v>
          </cell>
          <cell r="I3089" t="str">
            <v>MANTARO</v>
          </cell>
          <cell r="J3089" t="str">
            <v>*120202&lt;br&gt;JUNIN-CONCEPCION-ACO</v>
          </cell>
          <cell r="K3089" t="str">
            <v>*8&lt;br&gt;BREÑA TORRES GRACIELA</v>
          </cell>
          <cell r="L3089" t="str">
            <v>APROBADO&lt;br/&gt;NOTIFICADO A LA EMPRESA</v>
          </cell>
          <cell r="P3089" t="str">
            <v>USD</v>
          </cell>
        </row>
        <row r="3090">
          <cell r="A3090">
            <v>2051045</v>
          </cell>
          <cell r="B3090">
            <v>2328</v>
          </cell>
          <cell r="C3090" t="str">
            <v>DIA</v>
          </cell>
          <cell r="D3090">
            <v>40526</v>
          </cell>
          <cell r="E3090">
            <v>2010</v>
          </cell>
          <cell r="F3090">
            <v>12</v>
          </cell>
          <cell r="G3090" t="str">
            <v>MANTARO PERU SAC</v>
          </cell>
          <cell r="H3090" t="str">
            <v>MANTARO</v>
          </cell>
          <cell r="I3090" t="str">
            <v>FOSFATOS MANTARO</v>
          </cell>
          <cell r="J3090" t="str">
            <v>*120202&lt;br&gt;JUNIN-CONCEPCION-ACO</v>
          </cell>
          <cell r="K3090" t="str">
            <v>*25&lt;br&gt;PRADO VELASQUEZ ALFONSO</v>
          </cell>
          <cell r="L3090" t="str">
            <v>APROBADO&lt;br/&gt;NOTIFICADO A LA EMPRESA</v>
          </cell>
          <cell r="P3090" t="str">
            <v>USD</v>
          </cell>
        </row>
        <row r="3091">
          <cell r="A3091">
            <v>2114451</v>
          </cell>
          <cell r="B3091">
            <v>2468</v>
          </cell>
          <cell r="C3091" t="str">
            <v>EIAsd</v>
          </cell>
          <cell r="D3091">
            <v>40745</v>
          </cell>
          <cell r="E3091">
            <v>2011</v>
          </cell>
          <cell r="F3091">
            <v>7</v>
          </cell>
          <cell r="G3091" t="str">
            <v>MANTARO PERU SAC</v>
          </cell>
          <cell r="H3091" t="str">
            <v>MANTARO</v>
          </cell>
          <cell r="I3091" t="str">
            <v>FOSFATOS MANTARO</v>
          </cell>
          <cell r="J3091" t="str">
            <v>*120213&lt;br&gt;JUNIN-CONCEPCION-ORCOTUNA</v>
          </cell>
          <cell r="K3091" t="str">
            <v>*1&lt;br&gt;ACEVEDO FERNANDEZ ELIAS,*233&lt;br&gt;MESIAS CASTRO, JACKSON,*223&lt;br&gt;BARDALES CORONEL YOLANDA,*218&lt;br&gt;BERROSPI GALINDO ROSA CATHERINE,*217&lt;br&gt;CASTELO MAMANCHURA GUSTAVO JAVIER,*141&lt;br&gt;VASQUEZ SAMANIEGO CELIA,*128&lt;br&gt;ESTELA SILVA MELANIO,*83&lt;br&gt;TENORIO MALDONADO MARIO,*70&lt;br&gt;MAZA CORDOVA CARMEN</v>
          </cell>
          <cell r="L3091" t="str">
            <v>APROBADO&lt;br/&gt;NOTIFICADO A LA EMPRESA</v>
          </cell>
          <cell r="M3091" t="str">
            <v>ResDirec-0035-2012/MEM-AAM</v>
          </cell>
          <cell r="N3091" t="str">
            <v>08/02/2012</v>
          </cell>
          <cell r="O3091">
            <v>4000000</v>
          </cell>
          <cell r="P3091" t="str">
            <v>USD</v>
          </cell>
        </row>
        <row r="3092">
          <cell r="A3092">
            <v>1506897</v>
          </cell>
          <cell r="B3092">
            <v>1189</v>
          </cell>
          <cell r="C3092" t="str">
            <v>EIAsd</v>
          </cell>
          <cell r="D3092">
            <v>38331</v>
          </cell>
          <cell r="E3092">
            <v>2004</v>
          </cell>
          <cell r="F3092">
            <v>12</v>
          </cell>
          <cell r="G3092" t="str">
            <v>MARCOBRE S.A.C.</v>
          </cell>
          <cell r="H3092" t="str">
            <v>MINA JUSTA</v>
          </cell>
          <cell r="I3092" t="str">
            <v>EXPLORACION</v>
          </cell>
          <cell r="J3092" t="str">
            <v>*110304&lt;br&gt;ICA-NASCA-MARCONA</v>
          </cell>
          <cell r="K3092" t="str">
            <v>*43&lt;br&gt;LEON ALDO</v>
          </cell>
          <cell r="L3092" t="str">
            <v>APROBADO</v>
          </cell>
          <cell r="P3092" t="str">
            <v>USD</v>
          </cell>
        </row>
        <row r="3093">
          <cell r="A3093">
            <v>1579438</v>
          </cell>
          <cell r="B3093">
            <v>1368</v>
          </cell>
          <cell r="C3093" t="str">
            <v>EIAsd</v>
          </cell>
          <cell r="D3093">
            <v>38702</v>
          </cell>
          <cell r="E3093">
            <v>2005</v>
          </cell>
          <cell r="F3093">
            <v>12</v>
          </cell>
          <cell r="G3093" t="str">
            <v>MARCOBRE S.A.C.</v>
          </cell>
          <cell r="H3093" t="str">
            <v>MARCONA FASE 2</v>
          </cell>
          <cell r="I3093" t="str">
            <v>EXPLORACION</v>
          </cell>
          <cell r="J3093" t="str">
            <v>*110304&lt;br&gt;ICA-NASCA-MARCONA</v>
          </cell>
          <cell r="K3093" t="str">
            <v>*49&lt;br&gt;RETAMOZO PLACIDO</v>
          </cell>
          <cell r="L3093" t="str">
            <v>APROBADO</v>
          </cell>
          <cell r="P3093" t="str">
            <v>USD</v>
          </cell>
        </row>
        <row r="3094">
          <cell r="A3094">
            <v>1600548</v>
          </cell>
          <cell r="B3094">
            <v>1421</v>
          </cell>
          <cell r="C3094" t="str">
            <v>EIAsd</v>
          </cell>
          <cell r="D3094">
            <v>38814</v>
          </cell>
          <cell r="E3094">
            <v>2006</v>
          </cell>
          <cell r="F3094">
            <v>4</v>
          </cell>
          <cell r="G3094" t="str">
            <v>MARCOBRE S.A.C.</v>
          </cell>
          <cell r="H3094" t="str">
            <v>MINA JUSTA</v>
          </cell>
          <cell r="I3094" t="str">
            <v>MODIFICACION</v>
          </cell>
          <cell r="J3094" t="str">
            <v>*110304&lt;br&gt;ICA-NASCA-MARCONA</v>
          </cell>
          <cell r="K3094" t="str">
            <v>*62&lt;br&gt;VILLEGAS ANA</v>
          </cell>
          <cell r="L3094" t="str">
            <v>APROBADO</v>
          </cell>
          <cell r="P3094" t="str">
            <v>USD</v>
          </cell>
        </row>
        <row r="3095">
          <cell r="A3095">
            <v>1643997</v>
          </cell>
          <cell r="B3095">
            <v>1527</v>
          </cell>
          <cell r="C3095" t="str">
            <v>EIAsd</v>
          </cell>
          <cell r="D3095">
            <v>39010</v>
          </cell>
          <cell r="E3095">
            <v>2006</v>
          </cell>
          <cell r="F3095">
            <v>10</v>
          </cell>
          <cell r="G3095" t="str">
            <v>MARCOBRE S.A.C.</v>
          </cell>
          <cell r="H3095" t="str">
            <v>MARCONA FASE 2</v>
          </cell>
          <cell r="I3095" t="str">
            <v>AMPLIACION DE PLAZO</v>
          </cell>
          <cell r="J3095" t="str">
            <v>*110304&lt;br&gt;ICA-NASCA-MARCONA</v>
          </cell>
          <cell r="K3095" t="str">
            <v>*49&lt;br&gt;RETAMOZO PLACIDO</v>
          </cell>
          <cell r="L3095" t="str">
            <v>APROBADO</v>
          </cell>
          <cell r="P3095" t="str">
            <v>USD</v>
          </cell>
        </row>
        <row r="3096">
          <cell r="A3096">
            <v>1660279</v>
          </cell>
          <cell r="B3096">
            <v>1571</v>
          </cell>
          <cell r="C3096" t="str">
            <v>EIAsd</v>
          </cell>
          <cell r="D3096">
            <v>39087</v>
          </cell>
          <cell r="E3096">
            <v>2007</v>
          </cell>
          <cell r="F3096">
            <v>1</v>
          </cell>
          <cell r="G3096" t="str">
            <v>MARCOBRE S.A.C.</v>
          </cell>
          <cell r="H3096" t="str">
            <v>MINA JUSTA</v>
          </cell>
          <cell r="I3096" t="str">
            <v>MODIFICACION</v>
          </cell>
          <cell r="J3096" t="str">
            <v>*110304&lt;br&gt;ICA-NASCA-MARCONA</v>
          </cell>
          <cell r="K3096" t="str">
            <v>*62&lt;br&gt;VILLEGAS ANA</v>
          </cell>
          <cell r="L3096" t="str">
            <v>APROBADO&lt;br/&gt;NOTIFICADO A LA EMPRESA</v>
          </cell>
          <cell r="P3096" t="str">
            <v>USD</v>
          </cell>
        </row>
        <row r="3097">
          <cell r="A3097">
            <v>1719690</v>
          </cell>
          <cell r="B3097">
            <v>1704</v>
          </cell>
          <cell r="C3097" t="str">
            <v>EIAsd</v>
          </cell>
          <cell r="D3097">
            <v>39336</v>
          </cell>
          <cell r="E3097">
            <v>2007</v>
          </cell>
          <cell r="F3097">
            <v>9</v>
          </cell>
          <cell r="G3097" t="str">
            <v>MARCOBRE S.A.C.</v>
          </cell>
          <cell r="H3097" t="str">
            <v>MARCONA FASE 2</v>
          </cell>
          <cell r="I3097" t="str">
            <v>MODIFICACION DE PLAZO PROYECTO MARCONA FASE2</v>
          </cell>
          <cell r="J3097" t="str">
            <v>*110304&lt;br&gt;ICA-NASCA-MARCONA</v>
          </cell>
          <cell r="K3097" t="str">
            <v>*15&lt;br&gt;GUERRERO VALERA JAVIER</v>
          </cell>
          <cell r="L3097" t="str">
            <v>APROBADO&lt;br/&gt;NOTIFICADO A LA EMPRESA</v>
          </cell>
          <cell r="P3097" t="str">
            <v>USD</v>
          </cell>
        </row>
        <row r="3098">
          <cell r="A3098">
            <v>1751999</v>
          </cell>
          <cell r="B3098">
            <v>1807</v>
          </cell>
          <cell r="C3098" t="str">
            <v>EIAsd</v>
          </cell>
          <cell r="D3098">
            <v>39468</v>
          </cell>
          <cell r="E3098">
            <v>2008</v>
          </cell>
          <cell r="F3098">
            <v>1</v>
          </cell>
          <cell r="G3098" t="str">
            <v>MARCOBRE S.A.C.</v>
          </cell>
          <cell r="H3098" t="str">
            <v>MINA JUSTA</v>
          </cell>
          <cell r="I3098" t="str">
            <v>EXPLORACION MINA JUSTA TERCERA MODIFICACION</v>
          </cell>
          <cell r="J3098" t="str">
            <v>*110304&lt;br&gt;ICA-NASCA-MARCONA</v>
          </cell>
          <cell r="K3098" t="str">
            <v>*49&lt;br&gt;RETAMOZO PLACIDO</v>
          </cell>
          <cell r="L3098" t="str">
            <v>APROBADO&lt;br/&gt;NOTIFICADO A LA EMPRESA</v>
          </cell>
          <cell r="P3098" t="str">
            <v>USD</v>
          </cell>
        </row>
        <row r="3099">
          <cell r="A3099">
            <v>1816704</v>
          </cell>
          <cell r="B3099">
            <v>1943</v>
          </cell>
          <cell r="C3099" t="str">
            <v>EIAsd</v>
          </cell>
          <cell r="D3099">
            <v>39689</v>
          </cell>
          <cell r="E3099">
            <v>2008</v>
          </cell>
          <cell r="F3099">
            <v>8</v>
          </cell>
          <cell r="G3099" t="str">
            <v>MARCOBRE S.A.C.</v>
          </cell>
          <cell r="H3099" t="str">
            <v>MARCONA FASE 2</v>
          </cell>
          <cell r="I3099" t="str">
            <v>MODIFICACION DE PLAZO DE EJECUCION PARA EL PROYECTO DE EXPLORACION MARCONA 2</v>
          </cell>
          <cell r="J3099" t="str">
            <v>*110304&lt;br&gt;ICA-NASCA-MARCONA</v>
          </cell>
          <cell r="K3099" t="str">
            <v>*49&lt;br&gt;RETAMOZO PLACIDO</v>
          </cell>
          <cell r="L3099" t="str">
            <v>APROBADO&lt;br/&gt;NOTIFICADO A LA EMPRESA</v>
          </cell>
          <cell r="P3099" t="str">
            <v>USD</v>
          </cell>
        </row>
        <row r="3100">
          <cell r="A3100">
            <v>1970372</v>
          </cell>
          <cell r="B3100">
            <v>2154</v>
          </cell>
          <cell r="C3100" t="str">
            <v>EIAsd</v>
          </cell>
          <cell r="D3100">
            <v>40242</v>
          </cell>
          <cell r="E3100">
            <v>2010</v>
          </cell>
          <cell r="F3100">
            <v>3</v>
          </cell>
          <cell r="G3100" t="str">
            <v>MARCOBRE S.A.C.</v>
          </cell>
          <cell r="H3100" t="str">
            <v>MINA JUSTA</v>
          </cell>
          <cell r="I3100" t="str">
            <v>EXPLORACION MINA JUSTA</v>
          </cell>
          <cell r="J3100" t="str">
            <v>*110304&lt;br&gt;ICA-NASCA-MARCONA</v>
          </cell>
          <cell r="K3100" t="str">
            <v>*3&lt;br&gt;ALFARO LÓPEZ WUALTER</v>
          </cell>
          <cell r="L3100" t="str">
            <v>APROBADO</v>
          </cell>
          <cell r="P3100" t="str">
            <v>USD</v>
          </cell>
        </row>
        <row r="3101">
          <cell r="A3101">
            <v>2079588</v>
          </cell>
          <cell r="B3101">
            <v>2383</v>
          </cell>
          <cell r="C3101" t="str">
            <v>EIAsd</v>
          </cell>
          <cell r="D3101">
            <v>40631</v>
          </cell>
          <cell r="E3101">
            <v>2011</v>
          </cell>
          <cell r="F3101">
            <v>3</v>
          </cell>
          <cell r="G3101" t="str">
            <v>MARCOBRE S.A.C.</v>
          </cell>
          <cell r="H3101" t="str">
            <v>MINA JUSTA</v>
          </cell>
          <cell r="I3101" t="str">
            <v>MODIFICACION DE CRONOGRAMA PROYECTO MINA JUSTA</v>
          </cell>
          <cell r="J3101" t="str">
            <v>*110304&lt;br&gt;ICA-NASCA-MARCONA</v>
          </cell>
          <cell r="K3101" t="str">
            <v>*3&lt;br&gt;ALFARO LÓPEZ WUALTER</v>
          </cell>
          <cell r="L3101" t="str">
            <v>APROBADO&lt;br/&gt;NOTIFICADO A LA EMPRESA</v>
          </cell>
          <cell r="P3101" t="str">
            <v>USD</v>
          </cell>
        </row>
        <row r="3102">
          <cell r="A3102">
            <v>2215368</v>
          </cell>
          <cell r="B3102">
            <v>3101</v>
          </cell>
          <cell r="C3102" t="str">
            <v>EIAsd</v>
          </cell>
          <cell r="D3102">
            <v>41110</v>
          </cell>
          <cell r="E3102">
            <v>2012</v>
          </cell>
          <cell r="F3102">
            <v>7</v>
          </cell>
          <cell r="G3102" t="str">
            <v>MARCOBRE S.A.C.</v>
          </cell>
          <cell r="H3102" t="str">
            <v>MINA JUSTA</v>
          </cell>
          <cell r="I3102" t="str">
            <v>II MODIFICACION DE CRONOGRAMA PROYECTO DE EXPLORACION MINA JUSTA</v>
          </cell>
          <cell r="J3102" t="str">
            <v>*110304&lt;br&gt;ICA-NASCA-MARCONA</v>
          </cell>
          <cell r="K3102" t="str">
            <v>*3&lt;br&gt;ALFARO LÓPEZ WUALTER,*296&lt;br&gt;ROSALES MONTES LUCIO,*294&lt;br&gt;BEGGLO CACERES-OLAZO ADRIAN ,*222&lt;br&gt;DEL CASTILLO ALCANTARA ROSA AIME,*181&lt;br&gt;LEON HUAMAN BETTY,*173&lt;br&gt;QUISPE BENAVENTE, CARLOS ALBERTO,*167&lt;br&gt;SOTOMAYOR TACA SAUL,*147&lt;br&gt;PEREZ BALDEON KAREN,*10&lt;br&gt;CARRANZA VALDIVIESO JOSE</v>
          </cell>
          <cell r="L3102" t="str">
            <v>APROBADO&lt;br/&gt;NOTIFICADO A LA EMPRESA</v>
          </cell>
          <cell r="M3102" t="str">
            <v>ResDirec-0316-2012/MEM-AAM</v>
          </cell>
          <cell r="N3102" t="str">
            <v>25/09/2012</v>
          </cell>
          <cell r="O3102">
            <v>7000000</v>
          </cell>
          <cell r="P3102" t="str">
            <v>USD</v>
          </cell>
        </row>
        <row r="3103">
          <cell r="A3103">
            <v>2404876</v>
          </cell>
          <cell r="B3103">
            <v>3155</v>
          </cell>
          <cell r="C3103" t="str">
            <v>ITS</v>
          </cell>
          <cell r="D3103">
            <v>41817</v>
          </cell>
          <cell r="E3103">
            <v>2014</v>
          </cell>
          <cell r="F3103">
            <v>6</v>
          </cell>
          <cell r="G3103" t="str">
            <v>MARCOBRE S.A.C.</v>
          </cell>
          <cell r="H3103" t="str">
            <v>MINA JUSTA</v>
          </cell>
          <cell r="I3103" t="str">
            <v>INFORME TÉCNICO SUSTENTATORIO DE LA IV MODIFICACION DEL EIASD DEL PROYECTO DE EXPLORACION MINA JUSTA</v>
          </cell>
          <cell r="J3103" t="str">
            <v>*110304&lt;br&gt;ICA-NASCA-MARCONA</v>
          </cell>
          <cell r="K3103" t="str">
            <v>*10&lt;br&gt;CARRANZA VALDIVIESO JOSE,*283&lt;br&gt;YUCRA ZELA, SONIA,*257&lt;br&gt;MIRANDA UNCHUPAICO, JULIO EDUARDO</v>
          </cell>
          <cell r="L3103" t="str">
            <v>CONFORME&lt;br/&gt;NOTIFICADO A LA EMPRESA</v>
          </cell>
          <cell r="M3103" t="str">
            <v>ResDirec-0388-2014/MEM-DGAAM</v>
          </cell>
          <cell r="N3103" t="str">
            <v>31/07/2014</v>
          </cell>
          <cell r="O3103">
            <v>1030000</v>
          </cell>
        </row>
        <row r="3104">
          <cell r="A3104">
            <v>2270017</v>
          </cell>
          <cell r="B3104">
            <v>3824</v>
          </cell>
          <cell r="C3104" t="str">
            <v>EIAsd</v>
          </cell>
          <cell r="D3104">
            <v>41324</v>
          </cell>
          <cell r="E3104">
            <v>2013</v>
          </cell>
          <cell r="F3104">
            <v>2</v>
          </cell>
          <cell r="G3104" t="str">
            <v>MARCOBRE S.A.C.</v>
          </cell>
          <cell r="H3104" t="str">
            <v>MINA JUSTA</v>
          </cell>
          <cell r="I3104" t="str">
            <v>III MODIFICACION DEL EIASD DEL PROYECTO DE EXPLORACION MINA JUSTA</v>
          </cell>
          <cell r="J3104" t="str">
            <v>*110304&lt;br&gt;ICA-NASCA-MARCONA</v>
          </cell>
          <cell r="K3104" t="str">
            <v>*3&lt;br&gt;ALFARO LÓPEZ WUALTER,*312&lt;br&gt;PINEDO REA PAOLA VANESSA,*310&lt;br&gt;ROSALES GONZALES LUIS ALBERTO,*306&lt;br&gt;MIRANDA UNCHUPAICO, JULIO (APOYO),*296&lt;br&gt;ROSALES MONTES LUCIO,*294&lt;br&gt;BEGGLO CACERES-OLAZO ADRIAN ,*288&lt;br&gt;RUESTA RUIZ, PEDRO,*252&lt;br&gt;ESPINOZA PEREZ, JUANA LUZMILA,*249&lt;br&gt;MARRUFO CORDOVA, CARLO,*188&lt;br&gt;PORTILLA CORNEJO MATEO,*183&lt;br&gt;ZZ_ANA02 (AQUINO ESPINOZA, PAVEL),*181&lt;br&gt;LEON HUAMAN BETTY,*173&lt;br&gt;QUISPE BENAVENTE, CARLOS ALBERTO,*167&lt;br&gt;SOTOMAYOR TACA SAUL,*10&lt;br&gt;CARRANZA VALDIVIESO JOSE</v>
          </cell>
          <cell r="L3104" t="str">
            <v>APROBADO&lt;br/&gt;NOTIFICADO A LA EMPRESA</v>
          </cell>
          <cell r="M3104" t="str">
            <v>ResDirec-0325-2013/MEM-AAM</v>
          </cell>
          <cell r="N3104" t="str">
            <v>03/09/2013</v>
          </cell>
          <cell r="O3104">
            <v>137000000</v>
          </cell>
          <cell r="P3104" t="str">
            <v>USD</v>
          </cell>
        </row>
        <row r="3105">
          <cell r="A3105">
            <v>2352392</v>
          </cell>
          <cell r="B3105">
            <v>4090</v>
          </cell>
          <cell r="C3105" t="str">
            <v>EIAsd</v>
          </cell>
          <cell r="D3105">
            <v>41625</v>
          </cell>
          <cell r="E3105">
            <v>2013</v>
          </cell>
          <cell r="F3105">
            <v>12</v>
          </cell>
          <cell r="G3105" t="str">
            <v>MARCOBRE S.A.C.</v>
          </cell>
          <cell r="H3105" t="str">
            <v>MINA JUSTA</v>
          </cell>
          <cell r="I3105" t="str">
            <v>IV MODIFICACION DEL EIASD DEL PROYECTO DE EXPLORACION MINA JUSTA</v>
          </cell>
          <cell r="J3105" t="str">
            <v>*110304&lt;br&gt;ICA-NASCA-MARCONA</v>
          </cell>
          <cell r="K3105" t="str">
            <v>*3&lt;br&gt;ALFARO LÓPEZ WUALTER,*310&lt;br&gt;ROSALES GONZALES LUIS ALBERTO,*306&lt;br&gt;MIRANDA UNCHUPAICO, JULIO (APOYO),*296&lt;br&gt;ROSALES MONTES LUCIO,*294&lt;br&gt;BEGGLO CACERES-OLAZO ADRIAN ,*290&lt;br&gt;TENORIO MUNAYLLA, FABIANA (APOYO),*249&lt;br&gt;MARRUFO CORDOVA, CARLO,*242&lt;br&gt;PASTRANA, MATEO,*181&lt;br&gt;LEON HUAMAN BETTY,*173&lt;br&gt;QUISPE BENAVENTE, CARLOS ALBERTO,*167&lt;br&gt;SOTOMAYOR TACA SAUL,*10&lt;br&gt;CARRANZA VALDIVIESO JOSE</v>
          </cell>
          <cell r="L3105" t="str">
            <v>APROBADO&lt;br/&gt;NOTIFICADO A LA EMPRESA</v>
          </cell>
          <cell r="M3105" t="str">
            <v>ResDirec-0242-2014/MEM-DGAAM</v>
          </cell>
          <cell r="N3105" t="str">
            <v>21/05/2014</v>
          </cell>
          <cell r="O3105">
            <v>137000000</v>
          </cell>
          <cell r="P3105" t="str">
            <v>USD</v>
          </cell>
        </row>
        <row r="3106">
          <cell r="A3106">
            <v>1936862</v>
          </cell>
          <cell r="B3106">
            <v>4968</v>
          </cell>
          <cell r="C3106" t="str">
            <v>EIA</v>
          </cell>
          <cell r="D3106">
            <v>40123</v>
          </cell>
          <cell r="E3106">
            <v>2009</v>
          </cell>
          <cell r="F3106">
            <v>11</v>
          </cell>
          <cell r="G3106" t="str">
            <v>MARCOBRE S.A.C.</v>
          </cell>
          <cell r="H3106" t="str">
            <v>MINA JUSTA</v>
          </cell>
          <cell r="I3106" t="str">
            <v>PROYECTO EXPLOTACION MINA JUSTA</v>
          </cell>
          <cell r="J3106" t="str">
            <v>*110304&lt;br&gt;ICA-NASCA-MARCONA</v>
          </cell>
          <cell r="K3106" t="str">
            <v>*3&lt;br&gt;ALFARO LÓPEZ WUALTER</v>
          </cell>
          <cell r="L3106" t="str">
            <v>APROBADO&lt;br/&gt;NOTIFICADO A LA EMPRESA</v>
          </cell>
          <cell r="P3106" t="str">
            <v>USD</v>
          </cell>
        </row>
        <row r="3107">
          <cell r="A3107">
            <v>2499940</v>
          </cell>
          <cell r="B3107">
            <v>5830</v>
          </cell>
          <cell r="C3107" t="str">
            <v>ITS</v>
          </cell>
          <cell r="D3107">
            <v>42145</v>
          </cell>
          <cell r="E3107">
            <v>2015</v>
          </cell>
          <cell r="F3107">
            <v>5</v>
          </cell>
          <cell r="G3107" t="str">
            <v>MARCOBRE S.A.C.</v>
          </cell>
          <cell r="H3107" t="str">
            <v>MINA JUSTA</v>
          </cell>
          <cell r="I3107" t="str">
            <v>SEGUNDO INFORME TECNICO SUSTENTATORIO DE LA IV MODIFICACION DEL EIASD DEL PROYECTO DE EXPLORACION MINA JUSTA</v>
          </cell>
          <cell r="J3107" t="str">
            <v>*110304&lt;br&gt;ICA-NASCA-MARCONA</v>
          </cell>
          <cell r="K3107" t="str">
            <v>*164&lt;br&gt;TREJO PANTOJA CYNTHIA,*331&lt;br&gt;SOSA RUIZ, EYMI DEL PILAR,*312&lt;br&gt;PINEDO REA PAOLA VANESSA,*310&lt;br&gt;ROSALES GONZALES LUIS ALBERTO,*283&lt;br&gt;YUCRA ZELA, SONIA,*220&lt;br&gt;VILLACORTA OLAZA MARCO ANTONIO,*181&lt;br&gt;LEON HUAMAN BETTY</v>
          </cell>
          <cell r="L3107" t="str">
            <v>CONFORME&lt;br/&gt;NOTIFICADO A LA EMPRESA</v>
          </cell>
          <cell r="O3107">
            <v>22500</v>
          </cell>
        </row>
        <row r="3108">
          <cell r="A3108">
            <v>2560492</v>
          </cell>
          <cell r="B3108">
            <v>5949</v>
          </cell>
          <cell r="C3108" t="str">
            <v>EIA-d</v>
          </cell>
          <cell r="D3108">
            <v>42348</v>
          </cell>
          <cell r="E3108">
            <v>2015</v>
          </cell>
          <cell r="F3108">
            <v>12</v>
          </cell>
          <cell r="G3108" t="str">
            <v>MARCOBRE S.A.C.</v>
          </cell>
          <cell r="H3108" t="str">
            <v>MINA JUSTA</v>
          </cell>
          <cell r="I3108" t="str">
            <v>MINA JUSTA</v>
          </cell>
          <cell r="K3108" t="str">
            <v>*25&lt;br&gt;PRADO VELASQUEZ ALFONSO,*346&lt;br&gt;TIPULA MAMANI, RICHARD JOHNSON,*342&lt;br&gt;VARGAS MARTINEZ, YOSLY VIRGINIA,*284&lt;br&gt;LINARES ALVARADO, JOSE LUIS</v>
          </cell>
          <cell r="L3108" t="str">
            <v>APROBADO</v>
          </cell>
          <cell r="P3108" t="str">
            <v>USD</v>
          </cell>
        </row>
        <row r="3109">
          <cell r="A3109">
            <v>2532067</v>
          </cell>
          <cell r="B3109">
            <v>5960</v>
          </cell>
          <cell r="C3109" t="str">
            <v>ITS</v>
          </cell>
          <cell r="D3109">
            <v>42251</v>
          </cell>
          <cell r="E3109">
            <v>2015</v>
          </cell>
          <cell r="F3109">
            <v>9</v>
          </cell>
          <cell r="G3109" t="str">
            <v>MARCOBRE S.A.C.</v>
          </cell>
          <cell r="H3109" t="str">
            <v>MINA JUSTA</v>
          </cell>
          <cell r="I3109" t="str">
            <v>TERCER INFORME TÉCNICO SUSTENTARIO DE LA CUARTA MODIFICACION DEL EIASD DEL PROYECTO DE EXPLORACION MINA JUSTA</v>
          </cell>
          <cell r="J3109" t="str">
            <v>*110304&lt;br&gt;ICA-NASCA-MARCONA</v>
          </cell>
          <cell r="K3109" t="str">
            <v>*25&lt;br&gt;PRADO VELASQUEZ ALFONSO,*345&lt;br&gt;YUCRA ZELA, SONIA LISSET,*331&lt;br&gt;SOSA RUIZ, EYMI DEL PILAR,*312&lt;br&gt;PINEDO REA PAOLA VANESSA,*181&lt;br&gt;LEON HUAMAN BETTY,*164&lt;br&gt;TREJO PANTOJA CYNTHIA</v>
          </cell>
          <cell r="L3109" t="str">
            <v>CONFORME&lt;br/&gt;NOTIFICADO A LA EMPRESA</v>
          </cell>
          <cell r="M3109" t="str">
            <v>ResDirec-0418-2015/MEM-DGAAM</v>
          </cell>
          <cell r="N3109" t="str">
            <v>04/11/2015</v>
          </cell>
          <cell r="O3109">
            <v>6000</v>
          </cell>
        </row>
        <row r="3110">
          <cell r="A3110">
            <v>2574147</v>
          </cell>
          <cell r="B3110">
            <v>6037</v>
          </cell>
          <cell r="C3110" t="str">
            <v>EIAsd</v>
          </cell>
          <cell r="D3110">
            <v>42398</v>
          </cell>
          <cell r="E3110">
            <v>2016</v>
          </cell>
          <cell r="F3110">
            <v>1</v>
          </cell>
          <cell r="G3110" t="str">
            <v>MARCOBRE S.A.C.</v>
          </cell>
          <cell r="H3110" t="str">
            <v>MINA JUSTA</v>
          </cell>
          <cell r="I3110" t="str">
            <v>V MODIFICACION DEL EIASD DEL PROYECTO DE EXPLORACION MINA JUSTA</v>
          </cell>
          <cell r="J3110" t="str">
            <v>*110304&lt;br&gt;ICA-NASCA-MARCONA</v>
          </cell>
          <cell r="K3110" t="str">
            <v>*227&lt;br&gt;BUSTAMANTE BECERRA JOSE LUIS,*347&lt;br&gt;TENORIO MALDONADO, MARIO,*346&lt;br&gt;TIPULA MAMANI, RICHARD JOHNSON,*342&lt;br&gt;VARGAS MARTINEZ, YOSLY VIRGINIA,*310&lt;br&gt;ROSALES GONZALES LUIS ALBERTO,*309&lt;br&gt;FARFAN REYES, MIRIAM ELIZABETH (APOYO),*295&lt;br&gt;DIAZ BERRIOS ABEL,*284&lt;br&gt;LINARES ALVARADO, JOSE LUIS</v>
          </cell>
          <cell r="L3110" t="str">
            <v>APROBADO&lt;br/&gt;NOTIFICADO A LA EMPRESA</v>
          </cell>
          <cell r="M3110" t="str">
            <v>ResDirec-0212-2016/MEM-DGAAM</v>
          </cell>
          <cell r="N3110" t="str">
            <v>06/07/2016</v>
          </cell>
          <cell r="O3110">
            <v>40000000</v>
          </cell>
          <cell r="P3110" t="str">
            <v>USD</v>
          </cell>
        </row>
        <row r="3111">
          <cell r="A3111">
            <v>2633807</v>
          </cell>
          <cell r="B3111">
            <v>6330</v>
          </cell>
          <cell r="C3111" t="str">
            <v>ITS</v>
          </cell>
          <cell r="D3111">
            <v>42604</v>
          </cell>
          <cell r="E3111">
            <v>2016</v>
          </cell>
          <cell r="F3111">
            <v>8</v>
          </cell>
          <cell r="G3111" t="str">
            <v>MARCOBRE S.A.C.</v>
          </cell>
          <cell r="H3111" t="str">
            <v>MINA JUSTA</v>
          </cell>
          <cell r="I3111" t="str">
            <v>ITS AMPLIACION DE LAS ACTIVIDADES A LA QUINTA MODIFICACION DEL EIASD DEL PROYECTO DE EXPLORACION MINA JUSTA</v>
          </cell>
          <cell r="J3111" t="str">
            <v>*110304&lt;br&gt;ICA-NASCA-MARCONA</v>
          </cell>
          <cell r="K3111" t="str">
            <v>*227&lt;br&gt;BUSTAMANTE BECERRA JOSE LUIS,*346&lt;br&gt;TIPULA MAMANI, RICHARD JOHNSON,*310&lt;br&gt;ROSALES GONZALES LUIS ALBERTO</v>
          </cell>
          <cell r="L3111" t="str">
            <v>DESISTIDO&lt;br/&gt;NOTIFICADO A LA EMPRESA</v>
          </cell>
          <cell r="M3111" t="str">
            <v>ResDirec-0292-2016/MEM-DGAAM</v>
          </cell>
          <cell r="N3111" t="str">
            <v>06/10/2016</v>
          </cell>
          <cell r="O3111">
            <v>199200</v>
          </cell>
        </row>
        <row r="3112">
          <cell r="A3112">
            <v>2624888</v>
          </cell>
          <cell r="B3112">
            <v>6331</v>
          </cell>
          <cell r="C3112" t="str">
            <v>ITS</v>
          </cell>
          <cell r="D3112">
            <v>42569</v>
          </cell>
          <cell r="E3112">
            <v>2016</v>
          </cell>
          <cell r="F3112">
            <v>7</v>
          </cell>
          <cell r="G3112" t="str">
            <v>MARCOBRE S.A.C.</v>
          </cell>
          <cell r="H3112" t="str">
            <v>MINA JUSTA</v>
          </cell>
          <cell r="I3112" t="str">
            <v>ITS AMPLIACION DE LAS ACTIVIDADES A LA V MODIFICACION DEL EIASD DEL PROYECTO DE EXPLORACION MINA JUSTA</v>
          </cell>
          <cell r="J3112" t="str">
            <v>*110304&lt;br&gt;ICA-NASCA-MARCONA</v>
          </cell>
          <cell r="K3112" t="str">
            <v>*227&lt;br&gt;BUSTAMANTE BECERRA JOSE LUIS,*346&lt;br&gt;TIPULA MAMANI, RICHARD JOHNSON,*310&lt;br&gt;ROSALES GONZALES LUIS ALBERTO,*284&lt;br&gt;LINARES ALVARADO, JOSE LUIS</v>
          </cell>
          <cell r="L3112" t="str">
            <v>CONFORME&lt;br/&gt;NOTIFICADO A LA EMPRESA</v>
          </cell>
          <cell r="M3112" t="str">
            <v>ResDirec-0263-2016/MEM-DGAAM</v>
          </cell>
          <cell r="N3112" t="str">
            <v>06/09/2016</v>
          </cell>
          <cell r="O3112">
            <v>199200</v>
          </cell>
        </row>
        <row r="3113">
          <cell r="A3113" t="str">
            <v>02885-2016</v>
          </cell>
          <cell r="B3113">
            <v>6385</v>
          </cell>
          <cell r="C3113" t="str">
            <v>ITS</v>
          </cell>
          <cell r="D3113">
            <v>42639</v>
          </cell>
          <cell r="E3113">
            <v>2016</v>
          </cell>
          <cell r="F3113">
            <v>9</v>
          </cell>
          <cell r="G3113" t="str">
            <v>MARCOBRE S.A.C.</v>
          </cell>
          <cell r="H3113" t="str">
            <v>MINA JUSTA</v>
          </cell>
          <cell r="I3113" t="str">
            <v>PRIMER ITS AL EIA DEL PROYECTO MINA JUSTA</v>
          </cell>
          <cell r="J3113" t="str">
            <v>*110304&lt;br&gt;ICA-NASCA-MARCONA,*040311&lt;br&gt;AREQUIPA-CARAVELI-LOMAS</v>
          </cell>
          <cell r="K3113" t="str">
            <v>*381&lt;br&gt;ZZ_SENACE MILLONES VARGAS, CESAR AUGUSTO,*451&lt;br&gt;ZZ_SENACE QUISPE SULCA, JHONNY IBAN,*416&lt;br&gt;ZZ_SENACE BREÑA TORRES, MILVA GRACIELA,*413&lt;br&gt;ZZ_SENACE ATARAMA MORI,DANNY EDUARDO,*386&lt;br&gt;ZZ_SENACE CORAL ONCOY, BEATRIZ E.</v>
          </cell>
          <cell r="L3113" t="str">
            <v>CONFORME&lt;br/&gt;NOTIFICADO A LA EMPRESA</v>
          </cell>
          <cell r="O3113">
            <v>50000000</v>
          </cell>
        </row>
        <row r="3114">
          <cell r="A3114" t="str">
            <v>03645-2016</v>
          </cell>
          <cell r="B3114">
            <v>6415</v>
          </cell>
          <cell r="C3114" t="str">
            <v>ITS</v>
          </cell>
          <cell r="D3114">
            <v>42692</v>
          </cell>
          <cell r="E3114">
            <v>2016</v>
          </cell>
          <cell r="F3114">
            <v>11</v>
          </cell>
          <cell r="G3114" t="str">
            <v>MARCOBRE S.A.C.</v>
          </cell>
          <cell r="H3114" t="str">
            <v>MINA JUSTA</v>
          </cell>
          <cell r="I3114" t="str">
            <v>SEGUNDO ITS DEL EIA DEL PROYECTO EXPLOTACION MINA JUSTA</v>
          </cell>
          <cell r="J3114" t="str">
            <v>*110304&lt;br&gt;ICA-NASCA-MARCONA,*040311&lt;br&gt;AREQUIPA-CARAVELI-LOMAS</v>
          </cell>
          <cell r="K3114" t="str">
            <v>*381&lt;br&gt;ZZ_SENACE MILLONES VARGAS, CESAR AUGUSTO,*451&lt;br&gt;ZZ_SENACE QUISPE SULCA, JHONNY IBAN,*416&lt;br&gt;ZZ_SENACE BREÑA TORRES, MILVA GRACIELA,*413&lt;br&gt;ZZ_SENACE ATARAMA MORI,DANNY EDUARDO,*382&lt;br&gt;ZZ_SENACE PÉREZ NUÑEZ, FABIÁN</v>
          </cell>
          <cell r="L3114" t="str">
            <v>CONFORME&lt;br/&gt;NOTIFICADO A LA EMPRESA</v>
          </cell>
          <cell r="O3114">
            <v>22000000</v>
          </cell>
        </row>
        <row r="3115">
          <cell r="A3115">
            <v>2682528</v>
          </cell>
          <cell r="B3115">
            <v>6494</v>
          </cell>
          <cell r="C3115" t="str">
            <v>ITS</v>
          </cell>
          <cell r="D3115">
            <v>42783</v>
          </cell>
          <cell r="E3115">
            <v>2017</v>
          </cell>
          <cell r="F3115">
            <v>2</v>
          </cell>
          <cell r="G3115" t="str">
            <v>MARCOBRE S.A.C.</v>
          </cell>
          <cell r="H3115" t="str">
            <v>MINA JUSTA</v>
          </cell>
          <cell r="I3115" t="str">
            <v>SEGUNDO ITS A LA V MODIFICACION DEL EIASD DEL PROYECTO DE EXPLORACION MINA JUSTA - AMPLIACION DE ACTIVIDADES</v>
          </cell>
          <cell r="J3115" t="str">
            <v>*110304&lt;br&gt;ICA-NASCA-MARCONA</v>
          </cell>
          <cell r="K3115" t="str">
            <v>*181&lt;br&gt;LEON HUAMAN BETTY,*500&lt;br&gt;TRELLES TICSE TANIA LUZ MARINA (apoyo),*346&lt;br&gt;TIPULA MAMANI, RICHARD JOHNSON,*345&lt;br&gt;YUCRA ZELA, SONIA LISSET,*310&lt;br&gt;ROSALES GONZALES LUIS ALBERTO,*284&lt;br&gt;LINARES ALVARADO, JOSE LUIS</v>
          </cell>
          <cell r="L3115" t="str">
            <v>CONFORME&lt;br/&gt;NOTIFICADO A LA EMPRESA</v>
          </cell>
          <cell r="M3115" t="str">
            <v>ResDirec-0105-2017/MEM-DGAAM</v>
          </cell>
          <cell r="N3115" t="str">
            <v>10/04/2017</v>
          </cell>
          <cell r="O3115">
            <v>5000000</v>
          </cell>
        </row>
        <row r="3116">
          <cell r="A3116">
            <v>2125521</v>
          </cell>
          <cell r="B3116">
            <v>6505</v>
          </cell>
          <cell r="C3116" t="str">
            <v>PC</v>
          </cell>
          <cell r="D3116">
            <v>40794</v>
          </cell>
          <cell r="E3116">
            <v>2011</v>
          </cell>
          <cell r="F3116">
            <v>9</v>
          </cell>
          <cell r="G3116" t="str">
            <v>MARCOBRE S.A.C.</v>
          </cell>
          <cell r="H3116" t="str">
            <v>MINA JUSTA</v>
          </cell>
          <cell r="I3116" t="str">
            <v xml:space="preserve">CIERRE MINA JUSTA </v>
          </cell>
          <cell r="J3116" t="str">
            <v>*110304&lt;br&gt;ICA-NASCA-MARCONA</v>
          </cell>
          <cell r="K3116" t="str">
            <v>*13&lt;br&gt;DOLORES CAMONES SANTIAGO</v>
          </cell>
          <cell r="L3116" t="str">
            <v>APROBADO&lt;br/&gt;NOTIFICADO A LA EMPRESA</v>
          </cell>
          <cell r="P3116" t="str">
            <v>USD</v>
          </cell>
        </row>
        <row r="3117">
          <cell r="A3117" t="str">
            <v>05732-2017</v>
          </cell>
          <cell r="B3117">
            <v>6745</v>
          </cell>
          <cell r="C3117" t="str">
            <v>ITS</v>
          </cell>
          <cell r="D3117">
            <v>43039</v>
          </cell>
          <cell r="E3117">
            <v>2017</v>
          </cell>
          <cell r="F3117">
            <v>10</v>
          </cell>
          <cell r="G3117" t="str">
            <v>MARCOBRE S.A.C.</v>
          </cell>
          <cell r="H3117" t="str">
            <v>MINA JUSTA</v>
          </cell>
          <cell r="I3117" t="str">
            <v>MODIFICACIÓN DEL EIA DEL PROYECTO MINA JUSTA</v>
          </cell>
          <cell r="J3117" t="str">
            <v>*110304&lt;br&gt;ICA-NASCA-MARCONA,*110300&lt;br&gt;ICA-NASCA--,*110000&lt;br&gt;ICA----</v>
          </cell>
          <cell r="K3117" t="str">
            <v>*409&lt;br&gt;ZZ_SENACE CUBA CASTILLO, SILVIA LUISA,*489&lt;br&gt;ZZ_SENACE TREJO PANTOJA, CYNTHIA KELLY,*451&lt;br&gt;ZZ_SENACE QUISPE SULCA, JHONNY IBAN,*432&lt;br&gt;ZZ_SENACE VARGAS-MACH, MARTHA YACKELINE ,*422&lt;br&gt;zz_senace ZEGARRA ANCAJIMA,ANA SOFIA ,*416&lt;br&gt;ZZ_SENACE BREÑA TORRES, MILVA GRACIELA,*415&lt;br&gt;ZZ_SENACE BEATRIZ HUAMANI PAUCCARA,*413&lt;br&gt;ZZ_SENACE ATARAMA MORI,DANNY EDUARDO</v>
          </cell>
          <cell r="L3117" t="str">
            <v>CONFORME&lt;br/&gt;NOTIFICADO A LA EMPRESA</v>
          </cell>
          <cell r="O3117">
            <v>1348400000</v>
          </cell>
        </row>
        <row r="3118">
          <cell r="A3118">
            <v>2485480</v>
          </cell>
          <cell r="B3118">
            <v>6751</v>
          </cell>
          <cell r="C3118" t="str">
            <v>PC</v>
          </cell>
          <cell r="D3118">
            <v>42095</v>
          </cell>
          <cell r="E3118">
            <v>2015</v>
          </cell>
          <cell r="F3118">
            <v>4</v>
          </cell>
          <cell r="G3118" t="str">
            <v>MARCOBRE S.A.C.</v>
          </cell>
          <cell r="H3118" t="str">
            <v>MINA JUSTA</v>
          </cell>
          <cell r="I3118" t="str">
            <v>ACTUALIZACION DEL PLAN DE CIERRE DEL PROYECTO MINA JUSTA</v>
          </cell>
          <cell r="J3118" t="str">
            <v>*110304&lt;br&gt;ICA-NASCA-MARCONA</v>
          </cell>
          <cell r="K3118" t="str">
            <v>*24&lt;br&gt;PORTILLA CORNEJO MATEO</v>
          </cell>
          <cell r="L3118" t="str">
            <v>APROBADO</v>
          </cell>
          <cell r="M3118" t="str">
            <v>ResDirec-0042-2018/MEM-DGAAM</v>
          </cell>
          <cell r="N3118" t="str">
            <v>16/03/2018</v>
          </cell>
          <cell r="P3118" t="str">
            <v>USD</v>
          </cell>
        </row>
        <row r="3119">
          <cell r="A3119">
            <v>2836642</v>
          </cell>
          <cell r="B3119">
            <v>6949</v>
          </cell>
          <cell r="C3119" t="str">
            <v>ITS</v>
          </cell>
          <cell r="D3119">
            <v>43299</v>
          </cell>
          <cell r="E3119">
            <v>2018</v>
          </cell>
          <cell r="F3119">
            <v>7</v>
          </cell>
          <cell r="G3119" t="str">
            <v>MARCOBRE S.A.C.</v>
          </cell>
          <cell r="H3119" t="str">
            <v>MINA JUSTA</v>
          </cell>
          <cell r="I3119" t="str">
            <v>PRIMER ITS DE LA VI MODIFICACION DEL EIASD DEL PROYECTO DE EXPLORACION MINA JUSTA</v>
          </cell>
          <cell r="J3119" t="str">
            <v>*110304&lt;br&gt;ICA-NASCA-MARCONA</v>
          </cell>
          <cell r="K3119" t="str">
            <v>*221&lt;br&gt;SANGA YAMPASI WILSON WILFREDO,*601&lt;br&gt;SARMIENTO MEJIA, HENRY DANIEL,*599&lt;br&gt;CHUQUIMANTARI ARTEAGA,RUDDY ANDRE,*598&lt;br&gt;CERNA GARCÍA, ROXANA ERIKA,*597&lt;br&gt;CUELLAR JOAQUIN, MILAGROS IRENE,*590&lt;br&gt;BELLIDO GONZALES, JENNIFER DEL CARPIO,*348&lt;br&gt;PEREZ SOLIS, EVELYN ENA</v>
          </cell>
          <cell r="L3119" t="str">
            <v>CONFORME&lt;br/&gt;NOTIFICADO A LA EMPRESA</v>
          </cell>
          <cell r="M3119" t="str">
            <v>ResDirec-0195-2018/MEM-DGAAM</v>
          </cell>
          <cell r="N3119" t="str">
            <v>31/10/2018</v>
          </cell>
          <cell r="O3119">
            <v>63130080</v>
          </cell>
        </row>
        <row r="3120">
          <cell r="A3120" t="str">
            <v>00477-2017</v>
          </cell>
          <cell r="B3120">
            <v>7027</v>
          </cell>
          <cell r="C3120" t="str">
            <v>EIA-d</v>
          </cell>
          <cell r="D3120">
            <v>42769</v>
          </cell>
          <cell r="E3120">
            <v>2017</v>
          </cell>
          <cell r="F3120">
            <v>2</v>
          </cell>
          <cell r="G3120" t="str">
            <v>MARCOBRE S.A.C.</v>
          </cell>
          <cell r="H3120" t="str">
            <v>MINA JUSTA</v>
          </cell>
          <cell r="I3120" t="str">
            <v>MODIFICACIÓN DEL EIA DEL PROYECTO MINA JUSTA</v>
          </cell>
          <cell r="J3120" t="str">
            <v>*110304&lt;br&gt;ICA-NASCA-MARCONA</v>
          </cell>
          <cell r="K3120" t="str">
            <v>*382&lt;br&gt;ZZ_SENACE PÉREZ NUÑEZ, FABIÁN,*489&lt;br&gt;ZZ_SENACE TREJO PANTOJA, CYNTHIA KELLY,*451&lt;br&gt;ZZ_SENACE QUISPE SULCA, JHONNY IBAN,*450&lt;br&gt;ZZ_SENACE MARTINEZ QUIROZ, MONICA,*449&lt;br&gt;ZZ_SENACE MACHACA CHAMBI, YONY ROSSI ,*432&lt;br&gt;ZZ_SENACE VARGAS-MACH, MARTHA YACKELINE ,*416&lt;br&gt;ZZ_SENACE BREÑA TORRES, MILVA GRACIELA,*413&lt;br&gt;ZZ_SENACE ATARAMA MORI,DANNY EDUARDO,*406&lt;br&gt;ZZ_SENACE ROMANI LAVERDE, OSCAR ENRIQUE,*390&lt;br&gt;ZZ_SENACE SIANCAS GOMEZ, WESLY,*389&lt;br&gt;ZZ_SENACE NIZAMA TEIXEIRA, MARTIN,*387&lt;br&gt;ZZ_SENACE CARDENAS VILLAVICENCIO, EUDI ELI</v>
          </cell>
          <cell r="L3120" t="str">
            <v>APROBADO&lt;br/&gt;NOTIFICADO A LA EMPRESA</v>
          </cell>
          <cell r="O3120">
            <v>1348400000</v>
          </cell>
          <cell r="P3120" t="str">
            <v>USD</v>
          </cell>
        </row>
        <row r="3121">
          <cell r="A3121">
            <v>2719081</v>
          </cell>
          <cell r="B3121">
            <v>7194</v>
          </cell>
          <cell r="C3121" t="str">
            <v>EIAsd</v>
          </cell>
          <cell r="D3121">
            <v>42914</v>
          </cell>
          <cell r="E3121">
            <v>2017</v>
          </cell>
          <cell r="F3121">
            <v>6</v>
          </cell>
          <cell r="G3121" t="str">
            <v>MARCOBRE S.A.C.</v>
          </cell>
          <cell r="H3121" t="str">
            <v>MINA JUSTA</v>
          </cell>
          <cell r="I3121" t="str">
            <v>VI MODIFICACION DEL EIASD DEL PROYECTO DE EXPLORACION MINA JUSTA</v>
          </cell>
          <cell r="J3121" t="str">
            <v>*110304&lt;br&gt;ICA-NASCA-MARCONA</v>
          </cell>
          <cell r="K3121" t="str">
            <v>*25&lt;br&gt;PRADO VELASQUEZ ALFONSO,*660&lt;br&gt;PARDO BONIFAZ JIMMY FRANK,*610&lt;br&gt;FARFAN REYES MIRIAM ELIZABETH,*581&lt;br&gt;ARENAS ESPINOZA,JULISSA,*532&lt;br&gt;QUINTANILLA TÁVARA, EDWIN,*500&lt;br&gt;TRELLES TICSE TANIA LUZ MARINA (apoyo),*495&lt;br&gt;CHAMORRO BELLIDO CARMEN ROSA,*346&lt;br&gt;TIPULA MAMANI, RICHARD JOHNSON,*310&lt;br&gt;ROSALES GONZALES LUIS ALBERTO,*295&lt;br&gt;DIAZ BERRIOS ABEL</v>
          </cell>
          <cell r="L3121" t="str">
            <v>APROBADO</v>
          </cell>
          <cell r="M3121" t="str">
            <v>ResDirec-0317-2017/MEM-DGAAM</v>
          </cell>
          <cell r="N3121" t="str">
            <v>13/11/2017</v>
          </cell>
          <cell r="O3121">
            <v>63130080</v>
          </cell>
          <cell r="P3121" t="str">
            <v>USD</v>
          </cell>
        </row>
        <row r="3122">
          <cell r="A3122">
            <v>2090785</v>
          </cell>
          <cell r="B3122">
            <v>2406</v>
          </cell>
          <cell r="C3122" t="str">
            <v>DIA</v>
          </cell>
          <cell r="D3122">
            <v>40673</v>
          </cell>
          <cell r="E3122">
            <v>2011</v>
          </cell>
          <cell r="F3122">
            <v>5</v>
          </cell>
          <cell r="G3122" t="str">
            <v>MARCONA MINING &amp; EXPLORATION  S.R.L.</v>
          </cell>
          <cell r="H3122" t="str">
            <v>CERRO BLANCO</v>
          </cell>
          <cell r="I3122" t="str">
            <v>CERRO BLANCO</v>
          </cell>
          <cell r="J3122" t="str">
            <v>*040305&lt;br&gt;AREQUIPA-CARAVELI-BELLA UNION</v>
          </cell>
          <cell r="K3122" t="str">
            <v>*8&lt;br&gt;BREÑA TORRES GRACIELA</v>
          </cell>
          <cell r="L3122" t="str">
            <v>APROBADO&lt;br/&gt;NOTIFICADO A LA EMPRESA</v>
          </cell>
          <cell r="P3122" t="str">
            <v>USD</v>
          </cell>
        </row>
        <row r="3123">
          <cell r="A3123">
            <v>2277295</v>
          </cell>
          <cell r="B3123">
            <v>3852</v>
          </cell>
          <cell r="C3123" t="str">
            <v>DIA</v>
          </cell>
          <cell r="D3123">
            <v>41355</v>
          </cell>
          <cell r="E3123">
            <v>2013</v>
          </cell>
          <cell r="F3123">
            <v>3</v>
          </cell>
          <cell r="G3123" t="str">
            <v>MARCONA MINING &amp; EXPLORATION  S.R.L.</v>
          </cell>
          <cell r="H3123" t="str">
            <v>CERRO BLANCO</v>
          </cell>
          <cell r="I3123" t="str">
            <v>CERRO  BLANCO</v>
          </cell>
          <cell r="J3123" t="str">
            <v>*040305&lt;br&gt;AREQUIPA-CARAVELI-BELLA UNION</v>
          </cell>
          <cell r="K3123" t="str">
            <v>*8&lt;br&gt;BREÑA TORRES GRACIELA,*310&lt;br&gt;ROSALES GONZALES LUIS ALBERTO,*179&lt;br&gt;ZEGARRA ANCAJIMA, ANA SOFIA</v>
          </cell>
          <cell r="L3123" t="str">
            <v>APROBADO&lt;br/&gt;NOTIFICADO A LA EMPRESA</v>
          </cell>
          <cell r="O3123">
            <v>400000</v>
          </cell>
          <cell r="P3123" t="str">
            <v>USD</v>
          </cell>
        </row>
        <row r="3124">
          <cell r="A3124">
            <v>2345287</v>
          </cell>
          <cell r="B3124">
            <v>4069</v>
          </cell>
          <cell r="C3124" t="str">
            <v>DIA</v>
          </cell>
          <cell r="D3124">
            <v>41599</v>
          </cell>
          <cell r="E3124">
            <v>2013</v>
          </cell>
          <cell r="F3124">
            <v>11</v>
          </cell>
          <cell r="G3124" t="str">
            <v>MARCONA MINING &amp; EXPLORATION  S.R.L.</v>
          </cell>
          <cell r="H3124" t="str">
            <v>CERRO BLANCO</v>
          </cell>
          <cell r="I3124" t="str">
            <v>CERRO  BLANCO</v>
          </cell>
          <cell r="J3124" t="str">
            <v>*040305&lt;br&gt;AREQUIPA-CARAVELI-BELLA UNION</v>
          </cell>
          <cell r="K3124" t="str">
            <v>*8&lt;br&gt;BREÑA TORRES GRACIELA,*310&lt;br&gt;ROSALES GONZALES LUIS ALBERTO,*279&lt;br&gt;CRUZ LEDESMA, DEISY,*179&lt;br&gt;ZEGARRA ANCAJIMA, ANA SOFIA</v>
          </cell>
          <cell r="L3124" t="str">
            <v>DESISTIDO&lt;br/&gt;NOTIFICADO A LA EMPRESA</v>
          </cell>
          <cell r="O3124">
            <v>400000</v>
          </cell>
          <cell r="P3124" t="str">
            <v>USD</v>
          </cell>
        </row>
        <row r="3125">
          <cell r="A3125">
            <v>1383795</v>
          </cell>
          <cell r="B3125">
            <v>785</v>
          </cell>
          <cell r="C3125" t="str">
            <v>DIA</v>
          </cell>
          <cell r="D3125">
            <v>37529</v>
          </cell>
          <cell r="E3125">
            <v>2002</v>
          </cell>
          <cell r="F3125">
            <v>9</v>
          </cell>
          <cell r="G3125" t="str">
            <v>MARMOLES BENAUTE SRL</v>
          </cell>
          <cell r="H3125" t="str">
            <v>LA ESPERANZA</v>
          </cell>
          <cell r="I3125" t="str">
            <v>LA ESPERANZA</v>
          </cell>
          <cell r="J3125" t="str">
            <v>*100106&lt;br&gt;HUANUCO-HUANUCO-QUISQUI (KICHKI)</v>
          </cell>
          <cell r="K3125" t="str">
            <v>*35&lt;br&gt;BLANCO IRMA</v>
          </cell>
          <cell r="L3125" t="str">
            <v>ABANDONO</v>
          </cell>
          <cell r="P3125" t="str">
            <v>USD</v>
          </cell>
        </row>
        <row r="3126">
          <cell r="A3126">
            <v>1280621</v>
          </cell>
          <cell r="B3126">
            <v>4489</v>
          </cell>
          <cell r="C3126" t="str">
            <v>EIA</v>
          </cell>
          <cell r="D3126">
            <v>36675</v>
          </cell>
          <cell r="E3126">
            <v>2000</v>
          </cell>
          <cell r="F3126">
            <v>5</v>
          </cell>
          <cell r="G3126" t="str">
            <v>MARMOLES Y GRANITOS S.A.</v>
          </cell>
          <cell r="H3126" t="str">
            <v>EL MILAGRO (AIRE)</v>
          </cell>
          <cell r="I3126" t="str">
            <v>OPERACION DE MINADO Y TRANSPORTE DE TRAVERTINO</v>
          </cell>
          <cell r="J3126" t="str">
            <v>*120201&lt;br&gt;JUNIN-CONCEPCION-CONCEPCION</v>
          </cell>
          <cell r="K3126" t="str">
            <v>*21&lt;br&gt;PAREDES PACHECO RUFO</v>
          </cell>
          <cell r="L3126" t="str">
            <v>APROBADO</v>
          </cell>
          <cell r="P3126" t="str">
            <v>USD</v>
          </cell>
        </row>
        <row r="3127">
          <cell r="A3127">
            <v>2224062</v>
          </cell>
          <cell r="B3127">
            <v>3137</v>
          </cell>
          <cell r="C3127" t="str">
            <v>DIA</v>
          </cell>
          <cell r="D3127">
            <v>41144</v>
          </cell>
          <cell r="E3127">
            <v>2012</v>
          </cell>
          <cell r="F3127">
            <v>8</v>
          </cell>
          <cell r="G3127" t="str">
            <v>MAXY GOLD PERU S.A.C.</v>
          </cell>
          <cell r="H3127" t="str">
            <v>PICHA</v>
          </cell>
          <cell r="I3127" t="str">
            <v>PICHA</v>
          </cell>
          <cell r="J3127" t="str">
            <v>*180204&lt;br&gt;MOQUEGUA-GENERAL SANCHEZ CERRO-ICHUÑA</v>
          </cell>
          <cell r="K3127" t="str">
            <v>*8&lt;br&gt;BREÑA TORRES GRACIELA,*310&lt;br&gt;ROSALES GONZALES LUIS ALBERTO,*179&lt;br&gt;ZEGARRA ANCAJIMA, ANA SOFIA</v>
          </cell>
          <cell r="L3127" t="str">
            <v>APROBADO&lt;br/&gt;NOTIFICADO A LA EMPRESA</v>
          </cell>
          <cell r="O3127">
            <v>360000</v>
          </cell>
          <cell r="P3127" t="str">
            <v>USD</v>
          </cell>
        </row>
        <row r="3128">
          <cell r="A3128">
            <v>2427444</v>
          </cell>
          <cell r="B3128">
            <v>5386</v>
          </cell>
          <cell r="C3128" t="str">
            <v>ITS</v>
          </cell>
          <cell r="D3128">
            <v>41883</v>
          </cell>
          <cell r="E3128">
            <v>2014</v>
          </cell>
          <cell r="F3128">
            <v>9</v>
          </cell>
          <cell r="G3128" t="str">
            <v>MAXY GOLD PERU S.A.C.</v>
          </cell>
          <cell r="H3128" t="str">
            <v>PICHA</v>
          </cell>
          <cell r="I3128" t="str">
            <v>PICHA</v>
          </cell>
          <cell r="J3128" t="str">
            <v>*180204&lt;br&gt;MOQUEGUA-GENERAL SANCHEZ CERRO-ICHUÑA</v>
          </cell>
          <cell r="K3128" t="str">
            <v>*8&lt;br&gt;BREÑA TORRES GRACIELA,*251&lt;br&gt;INFANTE QUISPE, CESAR ANIBAL,*179&lt;br&gt;ZEGARRA ANCAJIMA, ANA SOFIA,*148&lt;br&gt;ROSALES GONZALES,LUIS</v>
          </cell>
          <cell r="L3128" t="str">
            <v>CONFORME&lt;br/&gt;NOTIFICADO A LA EMPRESA</v>
          </cell>
          <cell r="M3128" t="str">
            <v>ResDirec-0491-2014/MEM-DGAAM</v>
          </cell>
          <cell r="N3128" t="str">
            <v>29/09/2014</v>
          </cell>
          <cell r="O3128">
            <v>510000</v>
          </cell>
        </row>
        <row r="3129">
          <cell r="A3129">
            <v>1260160</v>
          </cell>
          <cell r="B3129">
            <v>498</v>
          </cell>
          <cell r="C3129" t="str">
            <v>DIA</v>
          </cell>
          <cell r="D3129">
            <v>36475</v>
          </cell>
          <cell r="E3129">
            <v>1999</v>
          </cell>
          <cell r="F3129">
            <v>11</v>
          </cell>
          <cell r="G3129" t="str">
            <v>MDH S.A.C.</v>
          </cell>
          <cell r="H3129" t="str">
            <v>ARICHUA</v>
          </cell>
          <cell r="I3129" t="str">
            <v>ARICHUA</v>
          </cell>
          <cell r="J3129" t="str">
            <v>*210504&lt;br&gt;PUNO-EL COLLAO-SANTA ROSA</v>
          </cell>
          <cell r="K3129" t="str">
            <v>*1&lt;br&gt;ACEVEDO FERNANDEZ ELIAS</v>
          </cell>
          <cell r="L3129" t="str">
            <v>APROBADO</v>
          </cell>
          <cell r="P3129" t="str">
            <v>USD</v>
          </cell>
        </row>
        <row r="3130">
          <cell r="A3130">
            <v>1269723</v>
          </cell>
          <cell r="B3130">
            <v>510</v>
          </cell>
          <cell r="C3130" t="str">
            <v>DIA</v>
          </cell>
          <cell r="D3130">
            <v>36563</v>
          </cell>
          <cell r="E3130">
            <v>2000</v>
          </cell>
          <cell r="F3130">
            <v>2</v>
          </cell>
          <cell r="G3130" t="str">
            <v>MDH S.A.C.</v>
          </cell>
          <cell r="H3130" t="str">
            <v>KARLA</v>
          </cell>
          <cell r="I3130" t="str">
            <v>KARLA</v>
          </cell>
          <cell r="J3130" t="str">
            <v>*210504&lt;br&gt;PUNO-EL COLLAO-SANTA ROSA</v>
          </cell>
          <cell r="K3130" t="str">
            <v>*1&lt;br&gt;ACEVEDO FERNANDEZ ELIAS</v>
          </cell>
          <cell r="L3130" t="str">
            <v>APROBADO</v>
          </cell>
          <cell r="P3130" t="str">
            <v>USD</v>
          </cell>
        </row>
        <row r="3131">
          <cell r="A3131">
            <v>1309796</v>
          </cell>
          <cell r="B3131">
            <v>4522</v>
          </cell>
          <cell r="C3131" t="str">
            <v>EIA</v>
          </cell>
          <cell r="D3131">
            <v>36927</v>
          </cell>
          <cell r="E3131">
            <v>2001</v>
          </cell>
          <cell r="F3131">
            <v>2</v>
          </cell>
          <cell r="G3131" t="str">
            <v>MELENDEZ GUERRA JULIO CESAR</v>
          </cell>
          <cell r="H3131" t="str">
            <v>PERLITA 99</v>
          </cell>
          <cell r="I3131" t="str">
            <v>EXPLOTACION Y BENEFICIO DE PIEDRA CALIZA</v>
          </cell>
          <cell r="J3131" t="str">
            <v>*022003&lt;br&gt;ANCASH-YUNGAY-MANCOS</v>
          </cell>
          <cell r="K3131" t="str">
            <v>*21&lt;br&gt;PAREDES PACHECO RUFO</v>
          </cell>
          <cell r="L3131" t="str">
            <v>APROBADO</v>
          </cell>
          <cell r="P3131" t="str">
            <v>USD</v>
          </cell>
        </row>
        <row r="3132">
          <cell r="A3132">
            <v>1255639</v>
          </cell>
          <cell r="B3132">
            <v>4422</v>
          </cell>
          <cell r="C3132" t="str">
            <v>EIA</v>
          </cell>
          <cell r="D3132">
            <v>36434</v>
          </cell>
          <cell r="E3132">
            <v>1999</v>
          </cell>
          <cell r="F3132">
            <v>10</v>
          </cell>
          <cell r="G3132" t="str">
            <v>MELGAREJO VERGARA SEGUNDO JOSE GABRIEL</v>
          </cell>
          <cell r="H3132" t="str">
            <v>DON PEPE 74</v>
          </cell>
          <cell r="I3132" t="str">
            <v>EXPLOTACION Y TRATAMIENTO EN UNA PLANTA PORTATIL</v>
          </cell>
          <cell r="J3132" t="str">
            <v>*150109&lt;br&gt;LIMA-LIMA-CIENEGUILLA</v>
          </cell>
          <cell r="K3132" t="str">
            <v>*1&lt;br&gt;ACEVEDO FERNANDEZ ELIAS</v>
          </cell>
          <cell r="L3132" t="str">
            <v>APROBADO</v>
          </cell>
          <cell r="P3132" t="str">
            <v>USD</v>
          </cell>
        </row>
        <row r="3133">
          <cell r="A3133">
            <v>1333954</v>
          </cell>
          <cell r="B3133">
            <v>665</v>
          </cell>
          <cell r="C3133" t="str">
            <v>DIA</v>
          </cell>
          <cell r="D3133">
            <v>37134</v>
          </cell>
          <cell r="E3133">
            <v>2001</v>
          </cell>
          <cell r="F3133">
            <v>8</v>
          </cell>
          <cell r="G3133" t="str">
            <v>MENDEZ VENEGAS JORGE ERNESTO</v>
          </cell>
          <cell r="H3133" t="str">
            <v>CANTERA PAMPAY</v>
          </cell>
          <cell r="I3133" t="str">
            <v>CANTERA PAMPAY</v>
          </cell>
          <cell r="J3133" t="str">
            <v>*150106&lt;br&gt;LIMA-LIMA-CARABAYLLO</v>
          </cell>
          <cell r="K3133" t="str">
            <v>*57&lt;br&gt;SUAREZ JUAN</v>
          </cell>
          <cell r="L3133" t="str">
            <v>APROBADO</v>
          </cell>
          <cell r="P3133" t="str">
            <v>USD</v>
          </cell>
        </row>
        <row r="3134">
          <cell r="A3134">
            <v>1394357</v>
          </cell>
          <cell r="B3134">
            <v>812</v>
          </cell>
          <cell r="C3134" t="str">
            <v>EIAsd</v>
          </cell>
          <cell r="D3134">
            <v>37628</v>
          </cell>
          <cell r="E3134">
            <v>2003</v>
          </cell>
          <cell r="F3134">
            <v>1</v>
          </cell>
          <cell r="G3134" t="str">
            <v>MENDOZA GONZALES DONALD ENRIQUE</v>
          </cell>
          <cell r="H3134" t="str">
            <v>CAROL</v>
          </cell>
          <cell r="I3134" t="str">
            <v>EXPLORACIÓN</v>
          </cell>
          <cell r="J3134" t="str">
            <v>*110404&lt;br&gt;ICA-PALPA-SANTA CRUZ</v>
          </cell>
          <cell r="K3134" t="str">
            <v>*35&lt;br&gt;BLANCO IRMA</v>
          </cell>
          <cell r="L3134" t="str">
            <v>APROBADO</v>
          </cell>
          <cell r="P3134" t="str">
            <v>USD</v>
          </cell>
        </row>
        <row r="3135">
          <cell r="A3135">
            <v>1471106</v>
          </cell>
          <cell r="B3135">
            <v>1077</v>
          </cell>
          <cell r="C3135" t="str">
            <v>EIAsd</v>
          </cell>
          <cell r="D3135">
            <v>38142</v>
          </cell>
          <cell r="E3135">
            <v>2004</v>
          </cell>
          <cell r="F3135">
            <v>6</v>
          </cell>
          <cell r="G3135" t="str">
            <v>MENPER S.R.L.</v>
          </cell>
          <cell r="H3135" t="str">
            <v>TORUNA</v>
          </cell>
          <cell r="I3135" t="str">
            <v>EXPLORACIÓN</v>
          </cell>
          <cell r="J3135" t="str">
            <v>*120504&lt;br&gt;JUNIN-JUNIN-ULCUMAYO</v>
          </cell>
          <cell r="K3135" t="str">
            <v>*1&lt;br&gt;ACEVEDO FERNANDEZ ELIAS</v>
          </cell>
          <cell r="L3135" t="str">
            <v>APROBADO</v>
          </cell>
          <cell r="P3135" t="str">
            <v>USD</v>
          </cell>
        </row>
        <row r="3136">
          <cell r="A3136">
            <v>1096908</v>
          </cell>
          <cell r="B3136">
            <v>4345</v>
          </cell>
          <cell r="C3136" t="str">
            <v>EIA</v>
          </cell>
          <cell r="D3136">
            <v>35391</v>
          </cell>
          <cell r="E3136">
            <v>1996</v>
          </cell>
          <cell r="F3136">
            <v>11</v>
          </cell>
          <cell r="G3136" t="str">
            <v>METALURGIA EXTRACTIVA S.A.</v>
          </cell>
          <cell r="H3136" t="str">
            <v>METALEX</v>
          </cell>
          <cell r="I3136" t="str">
            <v>PLANTA DE BENEFICIO DE 120 TMD</v>
          </cell>
          <cell r="J3136" t="str">
            <v>*050614&lt;br&gt;AYACUCHO-LUCANAS-SAISA</v>
          </cell>
          <cell r="K3136" t="str">
            <v>*29&lt;br&gt;ARCHIVO</v>
          </cell>
          <cell r="L3136" t="str">
            <v>APROBADO</v>
          </cell>
          <cell r="P3136" t="str">
            <v>USD</v>
          </cell>
        </row>
        <row r="3137">
          <cell r="A3137">
            <v>1265620</v>
          </cell>
          <cell r="B3137">
            <v>4469</v>
          </cell>
          <cell r="C3137" t="str">
            <v>EIA</v>
          </cell>
          <cell r="D3137">
            <v>36529</v>
          </cell>
          <cell r="E3137">
            <v>2000</v>
          </cell>
          <cell r="F3137">
            <v>1</v>
          </cell>
          <cell r="G3137" t="str">
            <v>MIDAS MINERALS S.A.C.</v>
          </cell>
          <cell r="H3137" t="str">
            <v>CAJA CHICA</v>
          </cell>
          <cell r="I3137" t="str">
            <v>PLANTA DE LIXIVIACION</v>
          </cell>
          <cell r="J3137" t="str">
            <v>*040309&lt;br&gt;AREQUIPA-CARAVELI-HUANUHUANU</v>
          </cell>
          <cell r="K3137" t="str">
            <v>*44&lt;br&gt;MEDINA FERNANDO</v>
          </cell>
          <cell r="L3137" t="str">
            <v>OPINADO</v>
          </cell>
          <cell r="P3137" t="str">
            <v>USD</v>
          </cell>
        </row>
        <row r="3138">
          <cell r="A3138">
            <v>2137941</v>
          </cell>
          <cell r="B3138">
            <v>2687</v>
          </cell>
          <cell r="C3138" t="str">
            <v>DIA</v>
          </cell>
          <cell r="D3138">
            <v>40840</v>
          </cell>
          <cell r="E3138">
            <v>2011</v>
          </cell>
          <cell r="F3138">
            <v>10</v>
          </cell>
          <cell r="G3138" t="str">
            <v>MIGHTIAM CUSCO RESOURCES S.A.C.</v>
          </cell>
          <cell r="H3138" t="str">
            <v>UNIDAD AURIAM</v>
          </cell>
          <cell r="I3138" t="str">
            <v>PROYECTO DE EXPLORACIÓN "AURIAM"</v>
          </cell>
          <cell r="J3138" t="str">
            <v>*040305&lt;br&gt;AREQUIPA-CARAVELI-BELLA UNION</v>
          </cell>
          <cell r="K3138" t="str">
            <v>*8&lt;br&gt;BREÑA TORRES GRACIELA,*310&lt;br&gt;ROSALES GONZALES LUIS ALBERTO</v>
          </cell>
          <cell r="L3138" t="str">
            <v>APROBADO&lt;br/&gt;NOTIFICADO A LA EMPRESA</v>
          </cell>
          <cell r="O3138">
            <v>90000</v>
          </cell>
          <cell r="P3138" t="str">
            <v>USD</v>
          </cell>
        </row>
        <row r="3139">
          <cell r="A3139">
            <v>1886035</v>
          </cell>
          <cell r="B3139">
            <v>2030</v>
          </cell>
          <cell r="C3139" t="str">
            <v>DIA</v>
          </cell>
          <cell r="D3139">
            <v>39952</v>
          </cell>
          <cell r="E3139">
            <v>2009</v>
          </cell>
          <cell r="F3139">
            <v>5</v>
          </cell>
          <cell r="G3139" t="str">
            <v>MINAS ARIRAHUA S.A.</v>
          </cell>
          <cell r="H3139" t="str">
            <v>ANTONIETA</v>
          </cell>
          <cell r="I3139" t="str">
            <v>ANTONIETA</v>
          </cell>
          <cell r="J3139" t="str">
            <v>*040608&lt;br&gt;AREQUIPA-CONDESUYOS-YANAQUIHUA</v>
          </cell>
          <cell r="K3139" t="str">
            <v>*8&lt;br&gt;BREÑA TORRES GRACIELA</v>
          </cell>
          <cell r="L3139" t="str">
            <v>APROBADO&lt;br/&gt;NOTIFICADO A LA EMPRESA</v>
          </cell>
          <cell r="P3139" t="str">
            <v>USD</v>
          </cell>
        </row>
        <row r="3140">
          <cell r="A3140">
            <v>7096</v>
          </cell>
          <cell r="B3140">
            <v>4304</v>
          </cell>
          <cell r="C3140" t="str">
            <v>EIA</v>
          </cell>
          <cell r="D3140">
            <v>35076</v>
          </cell>
          <cell r="E3140">
            <v>1996</v>
          </cell>
          <cell r="F3140">
            <v>1</v>
          </cell>
          <cell r="G3140" t="str">
            <v>MINAS ARIRAHUA S.A.</v>
          </cell>
          <cell r="H3140" t="str">
            <v>PLANTA YARETA</v>
          </cell>
          <cell r="I3140" t="str">
            <v>INSTALACION DE PLANTA CONCENTRADORA DE 150 TM/DIA</v>
          </cell>
          <cell r="J3140" t="str">
            <v>*040608&lt;br&gt;AREQUIPA-CONDESUYOS-YANAQUIHUA</v>
          </cell>
          <cell r="K3140" t="str">
            <v>*29&lt;br&gt;ARCHIVO</v>
          </cell>
          <cell r="L3140" t="str">
            <v>APROBADO</v>
          </cell>
          <cell r="P3140" t="str">
            <v>USD</v>
          </cell>
        </row>
        <row r="3141">
          <cell r="A3141">
            <v>1261629</v>
          </cell>
          <cell r="B3141">
            <v>4433</v>
          </cell>
          <cell r="C3141" t="str">
            <v>EIA</v>
          </cell>
          <cell r="D3141">
            <v>36487</v>
          </cell>
          <cell r="E3141">
            <v>1999</v>
          </cell>
          <cell r="F3141">
            <v>11</v>
          </cell>
          <cell r="G3141" t="str">
            <v>MINAS ARIRAHUA S.A.</v>
          </cell>
          <cell r="H3141" t="str">
            <v>PLANTA YARETA</v>
          </cell>
          <cell r="I3141" t="str">
            <v>AMPLIACION DE 150 A 350 TMPD</v>
          </cell>
          <cell r="J3141" t="str">
            <v>*040608&lt;br&gt;AREQUIPA-CONDESUYOS-YANAQUIHUA</v>
          </cell>
          <cell r="K3141" t="str">
            <v>*21&lt;br&gt;PAREDES PACHECO RUFO</v>
          </cell>
          <cell r="L3141" t="str">
            <v>APROBADO</v>
          </cell>
          <cell r="P3141" t="str">
            <v>USD</v>
          </cell>
        </row>
        <row r="3142">
          <cell r="A3142">
            <v>1584560</v>
          </cell>
          <cell r="B3142">
            <v>4714</v>
          </cell>
          <cell r="C3142" t="str">
            <v>EIA</v>
          </cell>
          <cell r="D3142">
            <v>38734</v>
          </cell>
          <cell r="E3142">
            <v>2006</v>
          </cell>
          <cell r="F3142">
            <v>1</v>
          </cell>
          <cell r="G3142" t="str">
            <v>MINAS ARIRAHUA S.A.</v>
          </cell>
          <cell r="H3142" t="str">
            <v>BARRENO</v>
          </cell>
          <cell r="I3142" t="str">
            <v>EXPLOTACION DE LA CONCESION OLVIDADA I</v>
          </cell>
          <cell r="J3142" t="str">
            <v>*040608&lt;br&gt;AREQUIPA-CONDESUYOS-YANAQUIHUA</v>
          </cell>
          <cell r="L3142" t="str">
            <v>APROBADO&lt;br/&gt;NOTIFICADO A LA EMPRESA</v>
          </cell>
          <cell r="P3142" t="str">
            <v>USD</v>
          </cell>
        </row>
        <row r="3143">
          <cell r="A3143">
            <v>1626509</v>
          </cell>
          <cell r="B3143">
            <v>6337</v>
          </cell>
          <cell r="C3143" t="str">
            <v>PC</v>
          </cell>
          <cell r="D3143">
            <v>38945</v>
          </cell>
          <cell r="E3143">
            <v>2006</v>
          </cell>
          <cell r="F3143">
            <v>8</v>
          </cell>
          <cell r="G3143" t="str">
            <v>MINAS ARIRAHUA S.A.</v>
          </cell>
          <cell r="H3143" t="str">
            <v>BARRENO</v>
          </cell>
          <cell r="J3143" t="str">
            <v>*040608&lt;br&gt;AREQUIPA-CONDESUYOS-YANAQUIHUA</v>
          </cell>
          <cell r="K3143" t="str">
            <v>*21&lt;br&gt;PAREDES PACHECO RUFO</v>
          </cell>
          <cell r="L3143" t="str">
            <v>APROBADO&lt;br/&gt;NOTIFICADO A LA EMPRESA</v>
          </cell>
          <cell r="M3143" t="str">
            <v>ResDirec-0336-2016/MEM-DGAAM</v>
          </cell>
          <cell r="N3143" t="str">
            <v>23/11/2016</v>
          </cell>
          <cell r="P3143" t="str">
            <v>USD</v>
          </cell>
        </row>
        <row r="3144">
          <cell r="A3144">
            <v>2043703</v>
          </cell>
          <cell r="B3144">
            <v>6466</v>
          </cell>
          <cell r="C3144" t="str">
            <v>PC</v>
          </cell>
          <cell r="D3144">
            <v>40498</v>
          </cell>
          <cell r="E3144">
            <v>2010</v>
          </cell>
          <cell r="F3144">
            <v>11</v>
          </cell>
          <cell r="G3144" t="str">
            <v>MINAS ARIRAHUA S.A.</v>
          </cell>
          <cell r="H3144" t="str">
            <v>BARRENO</v>
          </cell>
          <cell r="I3144" t="str">
            <v>MODIFICACION DEL PC DE LA U.E.A. BARRENO</v>
          </cell>
          <cell r="J3144" t="str">
            <v>*040608&lt;br&gt;AREQUIPA-CONDESUYOS-YANAQUIHUA</v>
          </cell>
          <cell r="K3144" t="str">
            <v>*21&lt;br&gt;PAREDES PACHECO RUFO</v>
          </cell>
          <cell r="L3144" t="str">
            <v>APROBADO&lt;br/&gt;NOTIFICADO A LA EMPRESA</v>
          </cell>
          <cell r="P3144" t="str">
            <v>USD</v>
          </cell>
        </row>
        <row r="3145">
          <cell r="A3145">
            <v>1273832</v>
          </cell>
          <cell r="B3145">
            <v>518</v>
          </cell>
          <cell r="C3145" t="str">
            <v>EIAsd</v>
          </cell>
          <cell r="D3145">
            <v>36600</v>
          </cell>
          <cell r="E3145">
            <v>2000</v>
          </cell>
          <cell r="F3145">
            <v>3</v>
          </cell>
          <cell r="G3145" t="str">
            <v>MINAS CONGA S.R.L.</v>
          </cell>
          <cell r="H3145" t="str">
            <v>CHAILHUAGON Y PEROL-HUAYLAMACHAY</v>
          </cell>
          <cell r="I3145" t="str">
            <v>EXPLORACION</v>
          </cell>
          <cell r="J3145" t="str">
            <v>*060309&lt;br&gt;CAJAMARCA-CELENDIN-SOROCHUCO</v>
          </cell>
          <cell r="K3145" t="str">
            <v>*1&lt;br&gt;ACEVEDO FERNANDEZ ELIAS</v>
          </cell>
          <cell r="L3145" t="str">
            <v>APROBADO</v>
          </cell>
          <cell r="P3145" t="str">
            <v>USD</v>
          </cell>
        </row>
        <row r="3146">
          <cell r="A3146">
            <v>1224584</v>
          </cell>
          <cell r="B3146">
            <v>405</v>
          </cell>
          <cell r="C3146" t="str">
            <v>DIA</v>
          </cell>
          <cell r="D3146">
            <v>36229</v>
          </cell>
          <cell r="E3146">
            <v>1999</v>
          </cell>
          <cell r="F3146">
            <v>3</v>
          </cell>
          <cell r="G3146" t="str">
            <v>MINAS CONGA S.R.L.</v>
          </cell>
          <cell r="H3146" t="str">
            <v>CHAILHUAGON Y PEROL-HUAYLAMACHAY</v>
          </cell>
          <cell r="I3146" t="str">
            <v>CHAILHUAGON</v>
          </cell>
          <cell r="J3146" t="str">
            <v>*060309&lt;br&gt;CAJAMARCA-CELENDIN-SOROCHUCO</v>
          </cell>
          <cell r="K3146" t="str">
            <v>*44&lt;br&gt;MEDINA FERNANDO</v>
          </cell>
          <cell r="L3146" t="str">
            <v>APROBADO</v>
          </cell>
          <cell r="P3146" t="str">
            <v>USD</v>
          </cell>
        </row>
        <row r="3147">
          <cell r="A3147">
            <v>1226879</v>
          </cell>
          <cell r="B3147">
            <v>408</v>
          </cell>
          <cell r="C3147" t="str">
            <v>DIA</v>
          </cell>
          <cell r="D3147">
            <v>36245</v>
          </cell>
          <cell r="E3147">
            <v>1999</v>
          </cell>
          <cell r="F3147">
            <v>3</v>
          </cell>
          <cell r="G3147" t="str">
            <v>MINAS CONGA S.R.L.</v>
          </cell>
          <cell r="H3147" t="str">
            <v>MISHACOCHA</v>
          </cell>
          <cell r="I3147" t="str">
            <v>MISHACOCHA</v>
          </cell>
          <cell r="J3147" t="str">
            <v>*060105&lt;br&gt;CAJAMARCA-CAJAMARCA-ENCAÑADA</v>
          </cell>
          <cell r="K3147" t="str">
            <v>*1&lt;br&gt;ACEVEDO FERNANDEZ ELIAS</v>
          </cell>
          <cell r="L3147" t="str">
            <v>APROBADO</v>
          </cell>
          <cell r="P3147" t="str">
            <v>USD</v>
          </cell>
        </row>
        <row r="3148">
          <cell r="A3148">
            <v>1226888</v>
          </cell>
          <cell r="B3148">
            <v>410</v>
          </cell>
          <cell r="C3148" t="str">
            <v>DIA</v>
          </cell>
          <cell r="D3148">
            <v>36276</v>
          </cell>
          <cell r="E3148">
            <v>1999</v>
          </cell>
          <cell r="F3148">
            <v>4</v>
          </cell>
          <cell r="G3148" t="str">
            <v>MINAS CONGA S.R.L.</v>
          </cell>
          <cell r="H3148" t="str">
            <v>AMARO</v>
          </cell>
          <cell r="I3148" t="str">
            <v>AMARO</v>
          </cell>
          <cell r="J3148" t="str">
            <v>*060304&lt;br&gt;CAJAMARCA-CELENDIN-HUASMIN</v>
          </cell>
          <cell r="K3148" t="str">
            <v>*1&lt;br&gt;ACEVEDO FERNANDEZ ELIAS</v>
          </cell>
          <cell r="L3148" t="str">
            <v>APROBADO</v>
          </cell>
          <cell r="P3148" t="str">
            <v>USD</v>
          </cell>
        </row>
        <row r="3149">
          <cell r="A3149">
            <v>2020020</v>
          </cell>
          <cell r="B3149">
            <v>2238</v>
          </cell>
          <cell r="C3149" t="str">
            <v>EIAsd</v>
          </cell>
          <cell r="D3149">
            <v>40401</v>
          </cell>
          <cell r="E3149">
            <v>2010</v>
          </cell>
          <cell r="F3149">
            <v>8</v>
          </cell>
          <cell r="G3149" t="str">
            <v>MINAS DIXON S.A.</v>
          </cell>
          <cell r="H3149" t="str">
            <v>LARA</v>
          </cell>
          <cell r="I3149" t="str">
            <v>PROYECTO LARA</v>
          </cell>
          <cell r="J3149" t="str">
            <v>*050608&lt;br&gt;AYACUCHO-LUCANAS-LARAMATE</v>
          </cell>
          <cell r="K3149" t="str">
            <v>*128&lt;br&gt;ESTELA SILVA MELANIO</v>
          </cell>
          <cell r="L3149" t="str">
            <v>APROBADO&lt;br/&gt;NOTIFICADO A LA EMPRESA</v>
          </cell>
          <cell r="P3149" t="str">
            <v>USD</v>
          </cell>
        </row>
        <row r="3150">
          <cell r="A3150">
            <v>2117856</v>
          </cell>
          <cell r="B3150">
            <v>2551</v>
          </cell>
          <cell r="C3150" t="str">
            <v>EIAsd</v>
          </cell>
          <cell r="D3150">
            <v>40763</v>
          </cell>
          <cell r="E3150">
            <v>2011</v>
          </cell>
          <cell r="F3150">
            <v>8</v>
          </cell>
          <cell r="G3150" t="str">
            <v>MINAS DIXON S.A.</v>
          </cell>
          <cell r="H3150" t="str">
            <v>LARA</v>
          </cell>
          <cell r="I3150" t="str">
            <v xml:space="preserve">MODIFICATORIA ESTUDIO DE IMPACTO AMBIENTAL SEMIDETALLADO PROYECTO LARA </v>
          </cell>
          <cell r="J3150" t="str">
            <v>*050608&lt;br&gt;AYACUCHO-LUCANAS-LARAMATE</v>
          </cell>
          <cell r="K3150" t="str">
            <v>*20&lt;br&gt;LEON IRIARTE MARITZA,*223&lt;br&gt;BARDALES CORONEL YOLANDA,*218&lt;br&gt;BERROSPI GALINDO ROSA CATHERINE,*128&lt;br&gt;ESTELA SILVA MELANIO,*25&lt;br&gt;PRADO VELASQUEZ ALFONSO</v>
          </cell>
          <cell r="L3150" t="str">
            <v>APROBADO&lt;br/&gt;NOTIFICADO A LA EMPRESA</v>
          </cell>
          <cell r="M3150" t="str">
            <v>ResDirec-0376-2011/MEM-AAM</v>
          </cell>
          <cell r="N3150" t="str">
            <v>22/12/2011</v>
          </cell>
          <cell r="O3150">
            <v>1500000</v>
          </cell>
          <cell r="P3150" t="str">
            <v>USD</v>
          </cell>
        </row>
        <row r="3151">
          <cell r="A3151">
            <v>2458444</v>
          </cell>
          <cell r="B3151">
            <v>5616</v>
          </cell>
          <cell r="C3151" t="str">
            <v>ITS</v>
          </cell>
          <cell r="D3151">
            <v>41991</v>
          </cell>
          <cell r="E3151">
            <v>2014</v>
          </cell>
          <cell r="F3151">
            <v>12</v>
          </cell>
          <cell r="G3151" t="str">
            <v>MINAS DIXON S.A.</v>
          </cell>
          <cell r="H3151" t="str">
            <v>LARA</v>
          </cell>
          <cell r="I3151" t="str">
            <v xml:space="preserve">MODIFICATORIA ESTUDIO DE IMPACTO AMBIENTAL SEMIDETALLADO PROYECTO LARA </v>
          </cell>
          <cell r="J3151" t="str">
            <v>*050608&lt;br&gt;AYACUCHO-LUCANAS-LARAMATE</v>
          </cell>
          <cell r="K3151" t="str">
            <v>*1&lt;br&gt;ACEVEDO FERNANDEZ ELIAS,*310&lt;br&gt;ROSALES GONZALES LUIS ALBERTO,*299&lt;br&gt;REYES UBILLUS ISMAEL,*298&lt;br&gt;LOPEZ ROMERO, RICHARD (APOYO),*285&lt;br&gt;NOLASCO MELGAREJO, KARINA,*220&lt;br&gt;VILLACORTA OLAZA MARCO ANTONIO,*20&lt;br&gt;LEON IRIARTE MARITZA</v>
          </cell>
          <cell r="L3151" t="str">
            <v>CONFORME&lt;br/&gt;NOTIFICADO A LA EMPRESA</v>
          </cell>
          <cell r="M3151" t="str">
            <v>ResDirec-0085-2015/MEM-DGAAM</v>
          </cell>
          <cell r="N3151" t="str">
            <v>06/02/2015</v>
          </cell>
          <cell r="O3151">
            <v>160000</v>
          </cell>
        </row>
        <row r="3152">
          <cell r="A3152">
            <v>1774883</v>
          </cell>
          <cell r="B3152">
            <v>1895</v>
          </cell>
          <cell r="C3152" t="str">
            <v>DIA</v>
          </cell>
          <cell r="D3152">
            <v>39549</v>
          </cell>
          <cell r="E3152">
            <v>2008</v>
          </cell>
          <cell r="F3152">
            <v>4</v>
          </cell>
          <cell r="G3152" t="str">
            <v>MINAS PACAPAUSA S.A.C.</v>
          </cell>
          <cell r="H3152" t="str">
            <v>PACAPAUSA</v>
          </cell>
          <cell r="I3152" t="str">
            <v>PACAPAUSA</v>
          </cell>
          <cell r="J3152" t="str">
            <v>*050703&lt;br&gt;AYACUCHO-PARINACOCHAS-CORONEL CASTAÑEDA</v>
          </cell>
          <cell r="K3152" t="str">
            <v>*8&lt;br&gt;BREÑA TORRES GRACIELA</v>
          </cell>
          <cell r="L3152" t="str">
            <v>APROBADO&lt;br/&gt;NOTIFICADO A LA EMPRESA</v>
          </cell>
          <cell r="P3152" t="str">
            <v>USD</v>
          </cell>
        </row>
        <row r="3153">
          <cell r="A3153">
            <v>2035899</v>
          </cell>
          <cell r="B3153">
            <v>2280</v>
          </cell>
          <cell r="C3153" t="str">
            <v>DIA</v>
          </cell>
          <cell r="D3153">
            <v>40466</v>
          </cell>
          <cell r="E3153">
            <v>2010</v>
          </cell>
          <cell r="F3153">
            <v>10</v>
          </cell>
          <cell r="G3153" t="str">
            <v>MINAS PACAPAUSA S.A.C.</v>
          </cell>
          <cell r="H3153" t="str">
            <v>FARALLON</v>
          </cell>
          <cell r="I3153" t="str">
            <v>FARALLON</v>
          </cell>
          <cell r="J3153" t="str">
            <v>*050703&lt;br&gt;AYACUCHO-PARINACOCHAS-CORONEL CASTAÑEDA</v>
          </cell>
          <cell r="K3153" t="str">
            <v>*8&lt;br&gt;BREÑA TORRES GRACIELA</v>
          </cell>
          <cell r="L3153" t="str">
            <v>APROBADO</v>
          </cell>
          <cell r="P3153" t="str">
            <v>USD</v>
          </cell>
        </row>
        <row r="3154">
          <cell r="A3154">
            <v>2043837</v>
          </cell>
          <cell r="B3154">
            <v>2305</v>
          </cell>
          <cell r="C3154" t="str">
            <v>DIA</v>
          </cell>
          <cell r="D3154">
            <v>40499</v>
          </cell>
          <cell r="E3154">
            <v>2010</v>
          </cell>
          <cell r="F3154">
            <v>11</v>
          </cell>
          <cell r="G3154" t="str">
            <v>MINAS PACAPAUSA S.A.C.</v>
          </cell>
          <cell r="H3154" t="str">
            <v>PACAPAUSA</v>
          </cell>
          <cell r="I3154" t="str">
            <v>PACAPAUSA</v>
          </cell>
          <cell r="J3154" t="str">
            <v>*050703&lt;br&gt;AYACUCHO-PARINACOCHAS-CORONEL CASTAÑEDA</v>
          </cell>
          <cell r="K3154" t="str">
            <v>*8&lt;br&gt;BREÑA TORRES GRACIELA</v>
          </cell>
          <cell r="L3154" t="str">
            <v>APROBADO&lt;br/&gt;NOTIFICADO A LA EMPRESA</v>
          </cell>
          <cell r="P3154" t="str">
            <v>USD</v>
          </cell>
        </row>
        <row r="3155">
          <cell r="A3155">
            <v>1397268</v>
          </cell>
          <cell r="B3155">
            <v>820</v>
          </cell>
          <cell r="C3155" t="str">
            <v>EIAsd</v>
          </cell>
          <cell r="D3155">
            <v>37643</v>
          </cell>
          <cell r="E3155">
            <v>2003</v>
          </cell>
          <cell r="F3155">
            <v>1</v>
          </cell>
          <cell r="G3155" t="str">
            <v>MINAS PORACOTA S.A.</v>
          </cell>
          <cell r="H3155" t="str">
            <v>PORACOTA</v>
          </cell>
          <cell r="I3155" t="str">
            <v>EXPLORACIÓN GEOLÓGICA</v>
          </cell>
          <cell r="J3155" t="str">
            <v>*040603&lt;br&gt;AREQUIPA-CONDESUYOS-CAYARANI</v>
          </cell>
          <cell r="K3155" t="str">
            <v>*1&lt;br&gt;ACEVEDO FERNANDEZ ELIAS</v>
          </cell>
          <cell r="L3155" t="str">
            <v>APROBADO</v>
          </cell>
          <cell r="P3155" t="str">
            <v>USD</v>
          </cell>
        </row>
        <row r="3156">
          <cell r="A3156">
            <v>1602359</v>
          </cell>
          <cell r="B3156">
            <v>1428</v>
          </cell>
          <cell r="C3156" t="str">
            <v>EIAsd</v>
          </cell>
          <cell r="D3156">
            <v>38826</v>
          </cell>
          <cell r="E3156">
            <v>2006</v>
          </cell>
          <cell r="F3156">
            <v>4</v>
          </cell>
          <cell r="G3156" t="str">
            <v>MINAS PORACOTA S.A.</v>
          </cell>
          <cell r="H3156" t="str">
            <v>PORACOTA</v>
          </cell>
          <cell r="I3156" t="str">
            <v>MODIFICACION</v>
          </cell>
          <cell r="J3156" t="str">
            <v>*040603&lt;br&gt;AREQUIPA-CONDESUYOS-CAYARANI</v>
          </cell>
          <cell r="K3156" t="str">
            <v>*1&lt;br&gt;ACEVEDO FERNANDEZ ELIAS</v>
          </cell>
          <cell r="L3156" t="str">
            <v>APROBADO</v>
          </cell>
          <cell r="P3156" t="str">
            <v>USD</v>
          </cell>
        </row>
        <row r="3157">
          <cell r="A3157">
            <v>1644403</v>
          </cell>
          <cell r="B3157">
            <v>4763</v>
          </cell>
          <cell r="C3157" t="str">
            <v>EIA</v>
          </cell>
          <cell r="D3157">
            <v>39013</v>
          </cell>
          <cell r="E3157">
            <v>2006</v>
          </cell>
          <cell r="F3157">
            <v>10</v>
          </cell>
          <cell r="G3157" t="str">
            <v>MINAS PORACOTA S.A.</v>
          </cell>
          <cell r="H3157" t="str">
            <v>PORACOTA</v>
          </cell>
          <cell r="I3157" t="str">
            <v>EXPLOTACION Y TRANSPORTE DE MINERAL</v>
          </cell>
          <cell r="J3157" t="str">
            <v>*040603&lt;br&gt;AREQUIPA-CONDESUYOS-CAYARANI</v>
          </cell>
          <cell r="K3157" t="str">
            <v>*1&lt;br&gt;ACEVEDO FERNANDEZ ELIAS</v>
          </cell>
          <cell r="L3157" t="str">
            <v>APROBADO</v>
          </cell>
          <cell r="P3157" t="str">
            <v>USD</v>
          </cell>
        </row>
        <row r="3158">
          <cell r="A3158">
            <v>1262529</v>
          </cell>
          <cell r="B3158">
            <v>501</v>
          </cell>
          <cell r="C3158" t="str">
            <v>DIA</v>
          </cell>
          <cell r="D3158">
            <v>36496</v>
          </cell>
          <cell r="E3158">
            <v>1999</v>
          </cell>
          <cell r="F3158">
            <v>12</v>
          </cell>
          <cell r="G3158" t="str">
            <v>MINAS RESCATADA S.A.C.</v>
          </cell>
          <cell r="H3158" t="str">
            <v>NUEVA NORA SOFIA</v>
          </cell>
          <cell r="I3158" t="str">
            <v>NUEVA NORA SOFIA</v>
          </cell>
          <cell r="J3158" t="str">
            <v>*090101&lt;br&gt;HUANCAVELICA-HUANCAVELICA-HUANCAVELICA</v>
          </cell>
          <cell r="K3158" t="str">
            <v>*1&lt;br&gt;ACEVEDO FERNANDEZ ELIAS</v>
          </cell>
          <cell r="L3158" t="str">
            <v>APROBADO</v>
          </cell>
          <cell r="P3158" t="str">
            <v>USD</v>
          </cell>
        </row>
        <row r="3159">
          <cell r="A3159">
            <v>1458516</v>
          </cell>
          <cell r="B3159">
            <v>1040</v>
          </cell>
          <cell r="C3159" t="str">
            <v>EIAsd</v>
          </cell>
          <cell r="D3159">
            <v>38065</v>
          </cell>
          <cell r="E3159">
            <v>2004</v>
          </cell>
          <cell r="F3159">
            <v>3</v>
          </cell>
          <cell r="G3159" t="str">
            <v>MINERA ABX EXPLORACIONES S.A.</v>
          </cell>
          <cell r="H3159" t="str">
            <v>MINASNIOC</v>
          </cell>
          <cell r="I3159" t="str">
            <v>EXPLORACIÓN</v>
          </cell>
          <cell r="J3159" t="str">
            <v>*090608&lt;br&gt;HUANCAVELICA-HUAYTARA-QUERCO</v>
          </cell>
          <cell r="K3159" t="str">
            <v>*43&lt;br&gt;LEON ALDO</v>
          </cell>
          <cell r="L3159" t="str">
            <v>APROBADO</v>
          </cell>
          <cell r="P3159" t="str">
            <v>USD</v>
          </cell>
        </row>
        <row r="3160">
          <cell r="A3160">
            <v>1503585</v>
          </cell>
          <cell r="B3160">
            <v>1173</v>
          </cell>
          <cell r="C3160" t="str">
            <v>EIAsd</v>
          </cell>
          <cell r="D3160">
            <v>38314</v>
          </cell>
          <cell r="E3160">
            <v>2004</v>
          </cell>
          <cell r="F3160">
            <v>11</v>
          </cell>
          <cell r="G3160" t="str">
            <v>MINERA ABX EXPLORACIONES S.A.</v>
          </cell>
          <cell r="H3160" t="str">
            <v>CONITO</v>
          </cell>
          <cell r="I3160" t="str">
            <v>EXPLORACION</v>
          </cell>
          <cell r="J3160" t="str">
            <v>*021702&lt;br&gt;ANCASH-RECUAY-CATAC</v>
          </cell>
          <cell r="K3160" t="str">
            <v>*1&lt;br&gt;ACEVEDO FERNANDEZ ELIAS</v>
          </cell>
          <cell r="L3160" t="str">
            <v>CONCLUIDO</v>
          </cell>
          <cell r="P3160" t="str">
            <v>USD</v>
          </cell>
        </row>
        <row r="3161">
          <cell r="A3161">
            <v>1427879</v>
          </cell>
          <cell r="B3161">
            <v>930</v>
          </cell>
          <cell r="C3161" t="str">
            <v>DIA</v>
          </cell>
          <cell r="D3161">
            <v>37875</v>
          </cell>
          <cell r="E3161">
            <v>2003</v>
          </cell>
          <cell r="F3161">
            <v>9</v>
          </cell>
          <cell r="G3161" t="str">
            <v>MINERA ABX EXPLORACIONES S.A.</v>
          </cell>
          <cell r="H3161" t="str">
            <v>HUESO SUR</v>
          </cell>
          <cell r="I3161" t="str">
            <v>HUESO SUR</v>
          </cell>
          <cell r="J3161" t="str">
            <v>*090608&lt;br&gt;HUANCAVELICA-HUAYTARA-QUERCO</v>
          </cell>
          <cell r="K3161" t="str">
            <v>*1&lt;br&gt;ACEVEDO FERNANDEZ ELIAS</v>
          </cell>
          <cell r="L3161" t="str">
            <v>APROBADO</v>
          </cell>
          <cell r="P3161" t="str">
            <v>USD</v>
          </cell>
        </row>
        <row r="3162">
          <cell r="A3162">
            <v>1428282</v>
          </cell>
          <cell r="B3162">
            <v>934</v>
          </cell>
          <cell r="C3162" t="str">
            <v>DIA</v>
          </cell>
          <cell r="D3162">
            <v>37879</v>
          </cell>
          <cell r="E3162">
            <v>2003</v>
          </cell>
          <cell r="F3162">
            <v>9</v>
          </cell>
          <cell r="G3162" t="str">
            <v>MINERA ABX EXPLORACIONES S.A.</v>
          </cell>
          <cell r="I3162" t="str">
            <v>MINASNIOC</v>
          </cell>
          <cell r="J3162" t="str">
            <v>*090608&lt;br&gt;HUANCAVELICA-HUAYTARA-QUERCO</v>
          </cell>
          <cell r="K3162" t="str">
            <v>*1&lt;br&gt;ACEVEDO FERNANDEZ ELIAS</v>
          </cell>
          <cell r="L3162" t="str">
            <v>APROBADO</v>
          </cell>
          <cell r="P3162" t="str">
            <v>USD</v>
          </cell>
        </row>
        <row r="3163">
          <cell r="A3163">
            <v>1472460</v>
          </cell>
          <cell r="B3163">
            <v>1082</v>
          </cell>
          <cell r="C3163" t="str">
            <v>DIA</v>
          </cell>
          <cell r="D3163">
            <v>38149</v>
          </cell>
          <cell r="E3163">
            <v>2004</v>
          </cell>
          <cell r="F3163">
            <v>6</v>
          </cell>
          <cell r="G3163" t="str">
            <v>MINERA ABX EXPLORACIONES S.A.</v>
          </cell>
          <cell r="H3163" t="str">
            <v>JARDIN</v>
          </cell>
          <cell r="I3163" t="str">
            <v>JARDIN</v>
          </cell>
          <cell r="J3163" t="str">
            <v>*131006&lt;br&gt;LA LIBERTAD-SANTIAGO DE CHUCO-QUIRUVILCA</v>
          </cell>
          <cell r="K3163" t="str">
            <v>*1&lt;br&gt;ACEVEDO FERNANDEZ ELIAS</v>
          </cell>
          <cell r="L3163" t="str">
            <v>APROBADO</v>
          </cell>
          <cell r="P3163" t="str">
            <v>USD</v>
          </cell>
        </row>
        <row r="3164">
          <cell r="A3164">
            <v>1496656</v>
          </cell>
          <cell r="B3164">
            <v>1148</v>
          </cell>
          <cell r="C3164" t="str">
            <v>DIA</v>
          </cell>
          <cell r="D3164">
            <v>38278</v>
          </cell>
          <cell r="E3164">
            <v>2004</v>
          </cell>
          <cell r="F3164">
            <v>10</v>
          </cell>
          <cell r="G3164" t="str">
            <v>MINERA ABX EXPLORACIONES S.A.</v>
          </cell>
          <cell r="I3164" t="str">
            <v>JARDIN (MODIFICACION DE CRONOGRAMA)</v>
          </cell>
          <cell r="J3164" t="str">
            <v>*131006&lt;br&gt;LA LIBERTAD-SANTIAGO DE CHUCO-QUIRUVILCA</v>
          </cell>
          <cell r="K3164" t="str">
            <v>*1&lt;br&gt;ACEVEDO FERNANDEZ ELIAS</v>
          </cell>
          <cell r="L3164" t="str">
            <v>APROBADO</v>
          </cell>
          <cell r="P3164" t="str">
            <v>USD</v>
          </cell>
        </row>
        <row r="3165">
          <cell r="A3165">
            <v>1536541</v>
          </cell>
          <cell r="B3165">
            <v>1282</v>
          </cell>
          <cell r="C3165" t="str">
            <v>DIA</v>
          </cell>
          <cell r="D3165">
            <v>38506</v>
          </cell>
          <cell r="E3165">
            <v>2005</v>
          </cell>
          <cell r="F3165">
            <v>6</v>
          </cell>
          <cell r="G3165" t="str">
            <v>MINERA ABX EXPLORACIONES S.A.</v>
          </cell>
          <cell r="I3165" t="str">
            <v>JARDIN (MODIFICACION DE CRONOGRAMA)</v>
          </cell>
          <cell r="J3165" t="str">
            <v>*131006&lt;br&gt;LA LIBERTAD-SANTIAGO DE CHUCO-QUIRUVILCA</v>
          </cell>
          <cell r="K3165" t="str">
            <v>*1&lt;br&gt;ACEVEDO FERNANDEZ ELIAS</v>
          </cell>
          <cell r="L3165" t="str">
            <v>APROBADO</v>
          </cell>
          <cell r="P3165" t="str">
            <v>USD</v>
          </cell>
        </row>
        <row r="3166">
          <cell r="A3166">
            <v>1586724</v>
          </cell>
          <cell r="B3166">
            <v>1383</v>
          </cell>
          <cell r="C3166" t="str">
            <v>DIA</v>
          </cell>
          <cell r="D3166">
            <v>38744</v>
          </cell>
          <cell r="E3166">
            <v>2006</v>
          </cell>
          <cell r="F3166">
            <v>1</v>
          </cell>
          <cell r="G3166" t="str">
            <v>MINERA ABX EXPLORACIONES S.A.</v>
          </cell>
          <cell r="H3166" t="str">
            <v>LA CAPILLA</v>
          </cell>
          <cell r="I3166" t="str">
            <v>LA CAPILLA</v>
          </cell>
          <cell r="J3166" t="str">
            <v>*131006&lt;br&gt;LA LIBERTAD-SANTIAGO DE CHUCO-QUIRUVILCA</v>
          </cell>
          <cell r="K3166" t="str">
            <v>*1&lt;br&gt;ACEVEDO FERNANDEZ ELIAS</v>
          </cell>
          <cell r="L3166" t="str">
            <v>APROBADO</v>
          </cell>
          <cell r="P3166" t="str">
            <v>USD</v>
          </cell>
        </row>
        <row r="3167">
          <cell r="A3167">
            <v>1302477</v>
          </cell>
          <cell r="B3167">
            <v>4509</v>
          </cell>
          <cell r="C3167" t="str">
            <v>EIA</v>
          </cell>
          <cell r="D3167">
            <v>36860</v>
          </cell>
          <cell r="E3167">
            <v>2000</v>
          </cell>
          <cell r="F3167">
            <v>11</v>
          </cell>
          <cell r="G3167" t="str">
            <v>MINERA ADELAIDA S.A.</v>
          </cell>
          <cell r="H3167" t="str">
            <v>ADELAIDA</v>
          </cell>
          <cell r="I3167" t="str">
            <v>EXPLOTACION DEL YACIMIENTO POLIMETALICO</v>
          </cell>
          <cell r="J3167" t="str">
            <v>*150143&lt;br&gt;LIMA-LIMA-VILLA MARIA DEL TRIUNFO</v>
          </cell>
          <cell r="K3167" t="str">
            <v>*21&lt;br&gt;PAREDES PACHECO RUFO</v>
          </cell>
          <cell r="L3167" t="str">
            <v>APROBADO</v>
          </cell>
          <cell r="P3167" t="str">
            <v>USD</v>
          </cell>
        </row>
        <row r="3168">
          <cell r="A3168">
            <v>1626171</v>
          </cell>
          <cell r="B3168">
            <v>6304</v>
          </cell>
          <cell r="C3168" t="str">
            <v>PC</v>
          </cell>
          <cell r="D3168">
            <v>38944</v>
          </cell>
          <cell r="E3168">
            <v>2006</v>
          </cell>
          <cell r="F3168">
            <v>8</v>
          </cell>
          <cell r="G3168" t="str">
            <v>MINERA ADELAIDA S.A.</v>
          </cell>
          <cell r="H3168" t="str">
            <v>ADELAIDA</v>
          </cell>
          <cell r="J3168" t="str">
            <v>*150143&lt;br&gt;LIMA-LIMA-VILLA MARIA DEL TRIUNFO</v>
          </cell>
          <cell r="K3168" t="str">
            <v>*13&lt;br&gt;DOLORES CAMONES SANTIAGO</v>
          </cell>
          <cell r="L3168" t="str">
            <v>APROBADO&lt;br/&gt;NOTIFICADO A LA EMPRESA</v>
          </cell>
          <cell r="P3168" t="str">
            <v>USD</v>
          </cell>
        </row>
        <row r="3169">
          <cell r="A3169">
            <v>1741198</v>
          </cell>
          <cell r="B3169">
            <v>1760</v>
          </cell>
          <cell r="C3169" t="str">
            <v>EIAsd</v>
          </cell>
          <cell r="D3169">
            <v>39422</v>
          </cell>
          <cell r="E3169">
            <v>2007</v>
          </cell>
          <cell r="F3169">
            <v>12</v>
          </cell>
          <cell r="G3169" t="str">
            <v>MINERA AGUILA DE ORO S.A.C.</v>
          </cell>
          <cell r="H3169" t="str">
            <v>EL AGUILA</v>
          </cell>
          <cell r="I3169" t="str">
            <v>EXPLORACION EL AGUILA</v>
          </cell>
          <cell r="J3169" t="str">
            <v>*021904&lt;br&gt;ANCASH-SIHUAS-CASHAPAMPA</v>
          </cell>
          <cell r="K3169" t="str">
            <v>*39&lt;br&gt;ESPINOZA ARIAS REBECA</v>
          </cell>
          <cell r="L3169" t="str">
            <v>APROBADO&lt;br/&gt;NOTIFICADO A LA EMPRESA</v>
          </cell>
          <cell r="P3169" t="str">
            <v>USD</v>
          </cell>
        </row>
        <row r="3170">
          <cell r="A3170">
            <v>1669922</v>
          </cell>
          <cell r="B3170">
            <v>1586</v>
          </cell>
          <cell r="C3170" t="str">
            <v>DIA</v>
          </cell>
          <cell r="D3170">
            <v>39127</v>
          </cell>
          <cell r="E3170">
            <v>2007</v>
          </cell>
          <cell r="F3170">
            <v>2</v>
          </cell>
          <cell r="G3170" t="str">
            <v>MINERA AGUILA DE ORO S.A.C.</v>
          </cell>
          <cell r="I3170" t="str">
            <v>EL HALCON Y PASACANCHA 1</v>
          </cell>
          <cell r="J3170" t="str">
            <v>*021904&lt;br&gt;ANCASH-SIHUAS-CASHAPAMPA</v>
          </cell>
          <cell r="K3170" t="str">
            <v>*41&lt;br&gt;GUTIERREZ DANI</v>
          </cell>
          <cell r="L3170" t="str">
            <v>APROBADO&lt;br/&gt;NOTIFICADO A LA EMPRESA</v>
          </cell>
          <cell r="P3170" t="str">
            <v>USD</v>
          </cell>
        </row>
        <row r="3171">
          <cell r="A3171">
            <v>1721757</v>
          </cell>
          <cell r="B3171">
            <v>1714</v>
          </cell>
          <cell r="C3171" t="str">
            <v>DIA</v>
          </cell>
          <cell r="D3171">
            <v>39345</v>
          </cell>
          <cell r="E3171">
            <v>2007</v>
          </cell>
          <cell r="F3171">
            <v>9</v>
          </cell>
          <cell r="G3171" t="str">
            <v>MINERA AGUILA DE ORO S.A.C.</v>
          </cell>
          <cell r="H3171" t="str">
            <v>EL AGUILA</v>
          </cell>
          <cell r="I3171" t="str">
            <v>EL AGUILA</v>
          </cell>
          <cell r="J3171" t="str">
            <v>*021904&lt;br&gt;ANCASH-SIHUAS-CASHAPAMPA</v>
          </cell>
          <cell r="K3171" t="str">
            <v>*8&lt;br&gt;BREÑA TORRES GRACIELA</v>
          </cell>
          <cell r="L3171" t="str">
            <v>APROBADO&lt;br/&gt;NOTIFICADO A LA EMPRESA</v>
          </cell>
          <cell r="P3171" t="str">
            <v>USD</v>
          </cell>
        </row>
        <row r="3172">
          <cell r="A3172">
            <v>1782996</v>
          </cell>
          <cell r="B3172">
            <v>1911</v>
          </cell>
          <cell r="C3172" t="str">
            <v>DIA</v>
          </cell>
          <cell r="D3172">
            <v>39582</v>
          </cell>
          <cell r="E3172">
            <v>2008</v>
          </cell>
          <cell r="F3172">
            <v>5</v>
          </cell>
          <cell r="G3172" t="str">
            <v>MINERA AGUILA DE ORO S.A.C.</v>
          </cell>
          <cell r="H3172" t="str">
            <v>EL AGUILA</v>
          </cell>
          <cell r="I3172" t="str">
            <v xml:space="preserve">EL AGUILA (MODIFICACIÓN) </v>
          </cell>
          <cell r="J3172" t="str">
            <v>*021904&lt;br&gt;ANCASH-SIHUAS-CASHAPAMPA</v>
          </cell>
          <cell r="K3172" t="str">
            <v>*8&lt;br&gt;BREÑA TORRES GRACIELA</v>
          </cell>
          <cell r="L3172" t="str">
            <v>APROBADO&lt;br/&gt;NOTIFICADO A LA EMPRESA</v>
          </cell>
          <cell r="P3172" t="str">
            <v>USD</v>
          </cell>
        </row>
        <row r="3173">
          <cell r="A3173">
            <v>2026829</v>
          </cell>
          <cell r="B3173">
            <v>2259</v>
          </cell>
          <cell r="C3173" t="str">
            <v>EIAsd</v>
          </cell>
          <cell r="D3173">
            <v>40431</v>
          </cell>
          <cell r="E3173">
            <v>2010</v>
          </cell>
          <cell r="F3173">
            <v>9</v>
          </cell>
          <cell r="G3173" t="str">
            <v>MINERA AGUILA DE ORO S.A.C.</v>
          </cell>
          <cell r="H3173" t="str">
            <v>EL AGUILA</v>
          </cell>
          <cell r="I3173" t="str">
            <v>MODIFICACION DE CRONOGRAMA PROYECTO DE EXPLORACION EL AGUILA</v>
          </cell>
          <cell r="J3173" t="str">
            <v>*021904&lt;br&gt;ANCASH-SIHUAS-CASHAPAMPA</v>
          </cell>
          <cell r="K3173" t="str">
            <v>*39&lt;br&gt;ESPINOZA ARIAS REBECA</v>
          </cell>
          <cell r="L3173" t="str">
            <v>NO PRESENTADO&lt;br/&gt;NOTIFICADO A LA EMPRESA</v>
          </cell>
          <cell r="P3173" t="str">
            <v>USD</v>
          </cell>
        </row>
        <row r="3174">
          <cell r="A3174">
            <v>2052989</v>
          </cell>
          <cell r="B3174">
            <v>2332</v>
          </cell>
          <cell r="C3174" t="str">
            <v>EIAsd</v>
          </cell>
          <cell r="D3174">
            <v>40535</v>
          </cell>
          <cell r="E3174">
            <v>2010</v>
          </cell>
          <cell r="F3174">
            <v>12</v>
          </cell>
          <cell r="G3174" t="str">
            <v>MINERA AGUILA DE ORO S.A.C.</v>
          </cell>
          <cell r="H3174" t="str">
            <v>EL AGUILA</v>
          </cell>
          <cell r="I3174" t="str">
            <v>PROYECTO DE EXPLORACION MINERA EL AGUILA</v>
          </cell>
          <cell r="J3174" t="str">
            <v>*021904&lt;br&gt;ANCASH-SIHUAS-CASHAPAMPA</v>
          </cell>
          <cell r="K3174" t="str">
            <v>*39&lt;br&gt;ESPINOZA ARIAS REBECA</v>
          </cell>
          <cell r="L3174" t="str">
            <v>APROBADO&lt;br/&gt;NOTIFICADO A LA EMPRESA</v>
          </cell>
          <cell r="P3174" t="str">
            <v>USD</v>
          </cell>
        </row>
        <row r="3175">
          <cell r="A3175">
            <v>2170177</v>
          </cell>
          <cell r="B3175">
            <v>2878</v>
          </cell>
          <cell r="C3175" t="str">
            <v>EIAsd</v>
          </cell>
          <cell r="D3175">
            <v>40966</v>
          </cell>
          <cell r="E3175">
            <v>2012</v>
          </cell>
          <cell r="F3175">
            <v>2</v>
          </cell>
          <cell r="G3175" t="str">
            <v>MINERA AGUILA DE ORO S.A.C.</v>
          </cell>
          <cell r="H3175" t="str">
            <v>EL AGUILA</v>
          </cell>
          <cell r="I3175" t="str">
            <v>PROYECTO DE EXPLORACION MINERA EL AGUILA</v>
          </cell>
          <cell r="J3175" t="str">
            <v>*021904&lt;br&gt;ANCASH-SIHUAS-CASHAPAMPA</v>
          </cell>
          <cell r="K3175" t="str">
            <v>*1&lt;br&gt;ACEVEDO FERNANDEZ ELIAS,*294&lt;br&gt;BEGGLO CACERES-OLAZO ADRIAN ,*223&lt;br&gt;BARDALES CORONEL YOLANDA,*220&lt;br&gt;VILLACORTA OLAZA MARCO ANTONIO,*217&lt;br&gt;CASTELO MAMANCHURA GUSTAVO JAVIER,*187&lt;br&gt;RODRIGUEZ LLACTAS DIEGO (APOYO),*161&lt;br&gt;QUINTO LEOVICK (APOYO),*147&lt;br&gt;PEREZ BALDEON KAREN,*128&lt;br&gt;ESTELA SILVA MELANIO,*20&lt;br&gt;LEON IRIARTE MARITZA</v>
          </cell>
          <cell r="L3175" t="str">
            <v>APROBADO&lt;br/&gt;NOTIFICADO A LA EMPRESA</v>
          </cell>
          <cell r="M3175" t="str">
            <v>ResDirec-0392-2012/MEM-AAM</v>
          </cell>
          <cell r="N3175" t="str">
            <v>27/11/2012</v>
          </cell>
          <cell r="O3175">
            <v>20000000</v>
          </cell>
          <cell r="P3175" t="str">
            <v>USD</v>
          </cell>
        </row>
        <row r="3176">
          <cell r="A3176">
            <v>1061755</v>
          </cell>
          <cell r="B3176">
            <v>4321</v>
          </cell>
          <cell r="C3176" t="str">
            <v>EIA</v>
          </cell>
          <cell r="D3176">
            <v>35171</v>
          </cell>
          <cell r="E3176">
            <v>1996</v>
          </cell>
          <cell r="F3176">
            <v>4</v>
          </cell>
          <cell r="G3176" t="str">
            <v>MINERA AMATISTA S.A.</v>
          </cell>
          <cell r="H3176" t="str">
            <v>ACARI</v>
          </cell>
          <cell r="I3176" t="str">
            <v>EXPLOTACION DE MINA</v>
          </cell>
          <cell r="J3176" t="str">
            <v>*040302&lt;br&gt;AREQUIPA-CARAVELI-ACARI</v>
          </cell>
          <cell r="K3176" t="str">
            <v>*29&lt;br&gt;ARCHIVO</v>
          </cell>
          <cell r="L3176" t="str">
            <v>ABANDONO</v>
          </cell>
          <cell r="P3176" t="str">
            <v>USD</v>
          </cell>
        </row>
        <row r="3177">
          <cell r="A3177">
            <v>1265795</v>
          </cell>
          <cell r="B3177">
            <v>505</v>
          </cell>
          <cell r="C3177" t="str">
            <v>DIA</v>
          </cell>
          <cell r="D3177">
            <v>36531</v>
          </cell>
          <cell r="E3177">
            <v>2000</v>
          </cell>
          <cell r="F3177">
            <v>1</v>
          </cell>
          <cell r="G3177" t="str">
            <v>MINERA ANACONDA PERU S.A.</v>
          </cell>
          <cell r="H3177" t="str">
            <v>MAGISTRAL</v>
          </cell>
          <cell r="I3177" t="str">
            <v>MAGISTRAL</v>
          </cell>
          <cell r="J3177" t="str">
            <v>*021503&lt;br&gt;ANCASH-PALLASCA-CONCHUCOS</v>
          </cell>
          <cell r="K3177" t="str">
            <v>*1&lt;br&gt;ACEVEDO FERNANDEZ ELIAS</v>
          </cell>
          <cell r="L3177" t="str">
            <v>APROBADO</v>
          </cell>
          <cell r="P3177" t="str">
            <v>USD</v>
          </cell>
        </row>
        <row r="3178">
          <cell r="A3178">
            <v>1373555</v>
          </cell>
          <cell r="B3178">
            <v>750</v>
          </cell>
          <cell r="C3178" t="str">
            <v>DIA</v>
          </cell>
          <cell r="D3178">
            <v>37446</v>
          </cell>
          <cell r="E3178">
            <v>2002</v>
          </cell>
          <cell r="F3178">
            <v>7</v>
          </cell>
          <cell r="G3178" t="str">
            <v>MINERA ANACONDA PERU S.A.</v>
          </cell>
          <cell r="H3178" t="str">
            <v>PACHAGËN</v>
          </cell>
          <cell r="I3178" t="str">
            <v>PACHAGÓN</v>
          </cell>
          <cell r="J3178" t="str">
            <v>*130601&lt;br&gt;LA LIBERTAD-OTUZCO-OTUZCO</v>
          </cell>
          <cell r="K3178" t="str">
            <v>*35&lt;br&gt;BLANCO IRMA</v>
          </cell>
          <cell r="L3178" t="str">
            <v>ABANDONO</v>
          </cell>
          <cell r="P3178" t="str">
            <v>USD</v>
          </cell>
        </row>
        <row r="3179">
          <cell r="A3179">
            <v>1945417</v>
          </cell>
          <cell r="B3179">
            <v>2117</v>
          </cell>
          <cell r="C3179" t="str">
            <v>DIA</v>
          </cell>
          <cell r="D3179">
            <v>40154</v>
          </cell>
          <cell r="E3179">
            <v>2009</v>
          </cell>
          <cell r="F3179">
            <v>12</v>
          </cell>
          <cell r="G3179" t="str">
            <v>MINERA ANACONDA PERU S.A.</v>
          </cell>
          <cell r="H3179" t="str">
            <v>LOMA COLORADA</v>
          </cell>
          <cell r="I3179" t="str">
            <v>LOMA COLORADA</v>
          </cell>
          <cell r="J3179" t="str">
            <v>*021804&lt;br&gt;ANCASH-SANTA-MACATE</v>
          </cell>
          <cell r="K3179" t="str">
            <v>*25&lt;br&gt;PRADO VELASQUEZ ALFONSO</v>
          </cell>
          <cell r="L3179" t="str">
            <v>APROBADO&lt;br/&gt;NOTIFICADO A LA EMPRESA</v>
          </cell>
          <cell r="P3179" t="str">
            <v>USD</v>
          </cell>
        </row>
        <row r="3180">
          <cell r="A3180">
            <v>2154944</v>
          </cell>
          <cell r="B3180">
            <v>2787</v>
          </cell>
          <cell r="C3180" t="str">
            <v>DIA</v>
          </cell>
          <cell r="D3180">
            <v>40907</v>
          </cell>
          <cell r="E3180">
            <v>2011</v>
          </cell>
          <cell r="F3180">
            <v>12</v>
          </cell>
          <cell r="G3180" t="str">
            <v>MINERA ANACONDA PERU S.A.</v>
          </cell>
          <cell r="H3180" t="str">
            <v>CHAPARRA2</v>
          </cell>
          <cell r="I3180" t="str">
            <v>CHAPARRA 2</v>
          </cell>
          <cell r="J3180" t="str">
            <v>*040303&lt;br&gt;AREQUIPA-CARAVELI-ATICO</v>
          </cell>
          <cell r="K3180" t="str">
            <v>*8&lt;br&gt;BREÑA TORRES GRACIELA,*310&lt;br&gt;ROSALES GONZALES LUIS ALBERTO,*180&lt;br&gt;RAMIREZ PALET ALDO</v>
          </cell>
          <cell r="L3180" t="str">
            <v>APROBADO&lt;br/&gt;NOTIFICADO A LA EMPRESA</v>
          </cell>
          <cell r="O3180">
            <v>1500000</v>
          </cell>
          <cell r="P3180" t="str">
            <v>USD</v>
          </cell>
        </row>
        <row r="3181">
          <cell r="A3181">
            <v>2154945</v>
          </cell>
          <cell r="B3181">
            <v>2791</v>
          </cell>
          <cell r="C3181" t="str">
            <v>DIA</v>
          </cell>
          <cell r="D3181">
            <v>40907</v>
          </cell>
          <cell r="E3181">
            <v>2011</v>
          </cell>
          <cell r="F3181">
            <v>12</v>
          </cell>
          <cell r="G3181" t="str">
            <v>MINERA ANACONDA PERU S.A.</v>
          </cell>
          <cell r="H3181" t="str">
            <v>APSA LA CUESTA</v>
          </cell>
          <cell r="I3181" t="str">
            <v>LA CUESTA</v>
          </cell>
          <cell r="J3181" t="str">
            <v>*180106&lt;br&gt;MOQUEGUA-MARISCAL NIETO-TORATA</v>
          </cell>
          <cell r="K3181" t="str">
            <v>*8&lt;br&gt;BREÑA TORRES GRACIELA,*180&lt;br&gt;RAMIREZ PALET ALDO,*147&lt;br&gt;PEREZ BALDEON KAREN</v>
          </cell>
          <cell r="L3181" t="str">
            <v>APROBADO&lt;br/&gt;NOTIFICADO A LA EMPRESA</v>
          </cell>
          <cell r="O3181">
            <v>1500000</v>
          </cell>
          <cell r="P3181" t="str">
            <v>USD</v>
          </cell>
        </row>
        <row r="3182">
          <cell r="A3182">
            <v>2170159</v>
          </cell>
          <cell r="B3182">
            <v>2828</v>
          </cell>
          <cell r="C3182" t="str">
            <v>DIA</v>
          </cell>
          <cell r="D3182">
            <v>40964</v>
          </cell>
          <cell r="E3182">
            <v>2012</v>
          </cell>
          <cell r="F3182">
            <v>2</v>
          </cell>
          <cell r="G3182" t="str">
            <v>MINERA ANACONDA PERU S.A.</v>
          </cell>
          <cell r="H3182" t="str">
            <v>APSA YESERA2</v>
          </cell>
          <cell r="I3182" t="str">
            <v>PESCADORES</v>
          </cell>
          <cell r="J3182" t="str">
            <v>*040206&lt;br&gt;AREQUIPA-CAMANA-OCOÑA</v>
          </cell>
          <cell r="K3182" t="str">
            <v>*8&lt;br&gt;BREÑA TORRES GRACIELA,*310&lt;br&gt;ROSALES GONZALES LUIS ALBERTO,*147&lt;br&gt;PEREZ BALDEON KAREN</v>
          </cell>
          <cell r="L3182" t="str">
            <v>APROBADO&lt;br/&gt;NOTIFICADO A LA EMPRESA</v>
          </cell>
          <cell r="O3182">
            <v>60000</v>
          </cell>
          <cell r="P3182" t="str">
            <v>USD</v>
          </cell>
        </row>
        <row r="3183">
          <cell r="A3183">
            <v>2170168</v>
          </cell>
          <cell r="B3183">
            <v>2808</v>
          </cell>
          <cell r="C3183" t="str">
            <v>DIA</v>
          </cell>
          <cell r="D3183">
            <v>40964</v>
          </cell>
          <cell r="E3183">
            <v>2012</v>
          </cell>
          <cell r="F3183">
            <v>2</v>
          </cell>
          <cell r="G3183" t="str">
            <v>MINERA ANACONDA PERU S.A.</v>
          </cell>
          <cell r="H3183" t="str">
            <v>APSA YESERA1</v>
          </cell>
          <cell r="I3183" t="str">
            <v>MOLLE</v>
          </cell>
          <cell r="J3183" t="str">
            <v>*040601&lt;br&gt;AREQUIPA-CONDESUYOS-CHUQUIBAMBA</v>
          </cell>
          <cell r="K3183" t="str">
            <v>*8&lt;br&gt;BREÑA TORRES GRACIELA,*147&lt;br&gt;PEREZ BALDEON KAREN</v>
          </cell>
          <cell r="L3183" t="str">
            <v>APROBADO&lt;br/&gt;NOTIFICADO A LA EMPRESA</v>
          </cell>
          <cell r="O3183">
            <v>60000</v>
          </cell>
          <cell r="P3183" t="str">
            <v>USD</v>
          </cell>
        </row>
        <row r="3184">
          <cell r="A3184">
            <v>2192869</v>
          </cell>
          <cell r="B3184">
            <v>3024</v>
          </cell>
          <cell r="C3184" t="str">
            <v>DIA</v>
          </cell>
          <cell r="D3184">
            <v>41053</v>
          </cell>
          <cell r="E3184">
            <v>2012</v>
          </cell>
          <cell r="F3184">
            <v>5</v>
          </cell>
          <cell r="G3184" t="str">
            <v>MINERA ANACONDA PERU S.A.</v>
          </cell>
          <cell r="H3184" t="str">
            <v>DESIERTO</v>
          </cell>
          <cell r="I3184" t="str">
            <v>DESIERTO</v>
          </cell>
          <cell r="J3184" t="str">
            <v>*180101&lt;br&gt;MOQUEGUA-MARISCAL NIETO-MOQUEGUA</v>
          </cell>
          <cell r="K3184" t="str">
            <v>*8&lt;br&gt;BREÑA TORRES GRACIELA,*179&lt;br&gt;ZEGARRA ANCAJIMA, ANA SOFIA,*147&lt;br&gt;PEREZ BALDEON KAREN</v>
          </cell>
          <cell r="L3184" t="str">
            <v>APROBADO&lt;br/&gt;NOTIFICADO A LA EMPRESA</v>
          </cell>
          <cell r="O3184">
            <v>13400</v>
          </cell>
          <cell r="P3184" t="str">
            <v>USD</v>
          </cell>
        </row>
        <row r="3185">
          <cell r="A3185">
            <v>2227648</v>
          </cell>
          <cell r="B3185">
            <v>3167</v>
          </cell>
          <cell r="C3185" t="str">
            <v>DIA</v>
          </cell>
          <cell r="D3185">
            <v>41159</v>
          </cell>
          <cell r="E3185">
            <v>2012</v>
          </cell>
          <cell r="F3185">
            <v>9</v>
          </cell>
          <cell r="G3185" t="str">
            <v>MINERA ANACONDA PERU S.A.</v>
          </cell>
          <cell r="H3185" t="str">
            <v>CLEMESI3</v>
          </cell>
          <cell r="I3185" t="str">
            <v>CERRO ALTO</v>
          </cell>
          <cell r="J3185" t="str">
            <v>*040706&lt;br&gt;AREQUIPA-ISLAY-PUNTA DE BOMBON,*180101&lt;br&gt;MOQUEGUA-MARISCAL NIETO-MOQUEGUA</v>
          </cell>
          <cell r="K3185" t="str">
            <v>*8&lt;br&gt;BREÑA TORRES GRACIELA,*310&lt;br&gt;ROSALES GONZALES LUIS ALBERTO,*179&lt;br&gt;ZEGARRA ANCAJIMA, ANA SOFIA</v>
          </cell>
          <cell r="L3185" t="str">
            <v>DESISTIDO&lt;br/&gt;NOTIFICADO A LA EMPRESA</v>
          </cell>
          <cell r="M3185" t="str">
            <v>ResDirec-0306-2012/MEM-AAM</v>
          </cell>
          <cell r="N3185" t="str">
            <v>18/09/2012</v>
          </cell>
          <cell r="O3185">
            <v>13500</v>
          </cell>
          <cell r="P3185" t="str">
            <v>USD</v>
          </cell>
        </row>
        <row r="3186">
          <cell r="A3186">
            <v>2231173</v>
          </cell>
          <cell r="B3186">
            <v>3185</v>
          </cell>
          <cell r="C3186" t="str">
            <v>DIA</v>
          </cell>
          <cell r="D3186">
            <v>41173</v>
          </cell>
          <cell r="E3186">
            <v>2012</v>
          </cell>
          <cell r="F3186">
            <v>9</v>
          </cell>
          <cell r="G3186" t="str">
            <v>MINERA ANACONDA PERU S.A.</v>
          </cell>
          <cell r="H3186" t="str">
            <v>CLEMESI3</v>
          </cell>
          <cell r="I3186" t="str">
            <v>CERRO ALTO.</v>
          </cell>
          <cell r="J3186" t="str">
            <v>*040706&lt;br&gt;AREQUIPA-ISLAY-PUNTA DE BOMBON,*180101&lt;br&gt;MOQUEGUA-MARISCAL NIETO-MOQUEGUA</v>
          </cell>
          <cell r="K3186" t="str">
            <v>*8&lt;br&gt;BREÑA TORRES GRACIELA,*310&lt;br&gt;ROSALES GONZALES LUIS ALBERTO,*179&lt;br&gt;ZEGARRA ANCAJIMA, ANA SOFIA</v>
          </cell>
          <cell r="L3186" t="str">
            <v>APROBADO&lt;br/&gt;NOTIFICADO A LA EMPRESA</v>
          </cell>
          <cell r="O3186">
            <v>13500</v>
          </cell>
          <cell r="P3186" t="str">
            <v>USD</v>
          </cell>
        </row>
        <row r="3187">
          <cell r="A3187">
            <v>2287795</v>
          </cell>
          <cell r="B3187">
            <v>3903</v>
          </cell>
          <cell r="C3187" t="str">
            <v>DIA</v>
          </cell>
          <cell r="D3187">
            <v>41394</v>
          </cell>
          <cell r="E3187">
            <v>2013</v>
          </cell>
          <cell r="F3187">
            <v>4</v>
          </cell>
          <cell r="G3187" t="str">
            <v>MINERA ANACONDA PERU S.A.</v>
          </cell>
          <cell r="H3187" t="str">
            <v>JAGUAY</v>
          </cell>
          <cell r="I3187" t="str">
            <v>JAGUAY</v>
          </cell>
          <cell r="J3187" t="str">
            <v>*180101&lt;br&gt;MOQUEGUA-MARISCAL NIETO-MOQUEGUA</v>
          </cell>
          <cell r="K3187" t="str">
            <v>*8&lt;br&gt;BREÑA TORRES GRACIELA,*310&lt;br&gt;ROSALES GONZALES LUIS ALBERTO,*179&lt;br&gt;ZEGARRA ANCAJIMA, ANA SOFIA</v>
          </cell>
          <cell r="L3187" t="str">
            <v>APROBADO&lt;br/&gt;NOTIFICADO A LA EMPRESA</v>
          </cell>
          <cell r="O3187">
            <v>15000</v>
          </cell>
          <cell r="P3187" t="str">
            <v>USD</v>
          </cell>
        </row>
        <row r="3188">
          <cell r="A3188">
            <v>2328040</v>
          </cell>
          <cell r="B3188">
            <v>3993</v>
          </cell>
          <cell r="C3188" t="str">
            <v>DIA</v>
          </cell>
          <cell r="D3188">
            <v>41535</v>
          </cell>
          <cell r="E3188">
            <v>2013</v>
          </cell>
          <cell r="F3188">
            <v>9</v>
          </cell>
          <cell r="G3188" t="str">
            <v>MINERA ANACONDA PERU S.A.</v>
          </cell>
          <cell r="H3188" t="str">
            <v>SAMI</v>
          </cell>
          <cell r="I3188" t="str">
            <v>PROYECTO SAMI</v>
          </cell>
          <cell r="J3188" t="str">
            <v>*050301&lt;br&gt;AYACUCHO-HUANCA SANCOS-SANCOS</v>
          </cell>
          <cell r="K3188" t="str">
            <v>*8&lt;br&gt;BREÑA TORRES GRACIELA,*310&lt;br&gt;ROSALES GONZALES LUIS ALBERTO,*179&lt;br&gt;ZEGARRA ANCAJIMA, ANA SOFIA,*147&lt;br&gt;PEREZ BALDEON KAREN</v>
          </cell>
          <cell r="L3188" t="str">
            <v>APROBADO&lt;br/&gt;NOTIFICADO A LA EMPRESA</v>
          </cell>
          <cell r="O3188">
            <v>15000</v>
          </cell>
          <cell r="P3188" t="str">
            <v>USD</v>
          </cell>
        </row>
        <row r="3189">
          <cell r="A3189">
            <v>2278357</v>
          </cell>
          <cell r="B3189">
            <v>3124</v>
          </cell>
          <cell r="C3189" t="str">
            <v>DIA</v>
          </cell>
          <cell r="D3189">
            <v>41360</v>
          </cell>
          <cell r="E3189">
            <v>2013</v>
          </cell>
          <cell r="F3189">
            <v>3</v>
          </cell>
          <cell r="G3189" t="str">
            <v>MINERA ANCOCALA S.A.C.</v>
          </cell>
          <cell r="H3189" t="str">
            <v>LA SAUCHA</v>
          </cell>
          <cell r="I3189" t="str">
            <v>LA SAUCHA</v>
          </cell>
          <cell r="J3189" t="str">
            <v>*200207&lt;br&gt;PIURA-AYABACA-PAIMAS</v>
          </cell>
          <cell r="K3189" t="str">
            <v>*8&lt;br&gt;BREÑA TORRES GRACIELA,*310&lt;br&gt;ROSALES GONZALES LUIS ALBERTO,*179&lt;br&gt;ZEGARRA ANCAJIMA, ANA SOFIA</v>
          </cell>
          <cell r="L3189" t="str">
            <v>APROBADO&lt;br/&gt;NOTIFICADO A LA EMPRESA</v>
          </cell>
          <cell r="M3189" t="str">
            <v>ResDirec-0263-2014/MEM-DGAAM</v>
          </cell>
          <cell r="N3189" t="str">
            <v>03/06/2014</v>
          </cell>
          <cell r="O3189">
            <v>560700</v>
          </cell>
          <cell r="P3189" t="str">
            <v>USD</v>
          </cell>
        </row>
        <row r="3190">
          <cell r="A3190">
            <v>2381452</v>
          </cell>
          <cell r="B3190">
            <v>3078</v>
          </cell>
          <cell r="C3190" t="str">
            <v>ITS</v>
          </cell>
          <cell r="D3190">
            <v>41735</v>
          </cell>
          <cell r="E3190">
            <v>2014</v>
          </cell>
          <cell r="F3190">
            <v>4</v>
          </cell>
          <cell r="G3190" t="str">
            <v>MINERA ANCOCALA S.A.C.</v>
          </cell>
          <cell r="H3190" t="str">
            <v>LA SAUCHA</v>
          </cell>
          <cell r="I3190" t="str">
            <v>LA SAUCHA</v>
          </cell>
          <cell r="J3190" t="str">
            <v>*200207&lt;br&gt;PIURA-AYABACA-PAIMAS</v>
          </cell>
          <cell r="K3190" t="str">
            <v>*8&lt;br&gt;BREÑA TORRES GRACIELA,*179&lt;br&gt;ZEGARRA ANCAJIMA, ANA SOFIA,*148&lt;br&gt;ROSALES GONZALES,LUIS</v>
          </cell>
          <cell r="L3190" t="str">
            <v>CONFORME&lt;br/&gt;NOTIFICADO A LA EMPRESA</v>
          </cell>
          <cell r="M3190" t="str">
            <v>ResDirec-0219-2014/MEM-DGAAM</v>
          </cell>
          <cell r="N3190" t="str">
            <v>06/05/2014</v>
          </cell>
          <cell r="O3190">
            <v>27000</v>
          </cell>
        </row>
        <row r="3191">
          <cell r="A3191">
            <v>1601299</v>
          </cell>
          <cell r="B3191">
            <v>1423</v>
          </cell>
          <cell r="C3191" t="str">
            <v>DIA</v>
          </cell>
          <cell r="D3191">
            <v>38818</v>
          </cell>
          <cell r="E3191">
            <v>2006</v>
          </cell>
          <cell r="F3191">
            <v>4</v>
          </cell>
          <cell r="G3191" t="str">
            <v>MINERA ANGELICA S.A.C.</v>
          </cell>
          <cell r="H3191" t="str">
            <v>ESTRELLAS</v>
          </cell>
          <cell r="I3191" t="str">
            <v>ESTRELLAS</v>
          </cell>
          <cell r="J3191" t="str">
            <v>*150704&lt;br&gt;LIMA-HUAROCHIRI-CARAMPOMA</v>
          </cell>
          <cell r="K3191" t="str">
            <v>*47&lt;br&gt;PINEDO CESAR</v>
          </cell>
          <cell r="L3191" t="str">
            <v>APROBADO</v>
          </cell>
          <cell r="P3191" t="str">
            <v>USD</v>
          </cell>
        </row>
        <row r="3192">
          <cell r="A3192">
            <v>1556494</v>
          </cell>
          <cell r="B3192">
            <v>1318</v>
          </cell>
          <cell r="C3192" t="str">
            <v>EIAsd</v>
          </cell>
          <cell r="D3192">
            <v>38596</v>
          </cell>
          <cell r="E3192">
            <v>2005</v>
          </cell>
          <cell r="F3192">
            <v>9</v>
          </cell>
          <cell r="G3192" t="str">
            <v>MINERA ANTARES PERU S.A.C.</v>
          </cell>
          <cell r="H3192" t="str">
            <v>HAQUIRA</v>
          </cell>
          <cell r="I3192" t="str">
            <v>EXPLORACION</v>
          </cell>
          <cell r="J3192" t="str">
            <v>*030506&lt;br&gt;APURIMAC-COTABAMBAS-CHALLHUAHUACHO</v>
          </cell>
          <cell r="K3192" t="str">
            <v>*1&lt;br&gt;ACEVEDO FERNANDEZ ELIAS</v>
          </cell>
          <cell r="L3192" t="str">
            <v>APROBADO</v>
          </cell>
          <cell r="P3192" t="str">
            <v>USD</v>
          </cell>
        </row>
        <row r="3193">
          <cell r="A3193">
            <v>1616133</v>
          </cell>
          <cell r="B3193">
            <v>1459</v>
          </cell>
          <cell r="C3193" t="str">
            <v>EIAsd</v>
          </cell>
          <cell r="D3193">
            <v>38896</v>
          </cell>
          <cell r="E3193">
            <v>2006</v>
          </cell>
          <cell r="F3193">
            <v>6</v>
          </cell>
          <cell r="G3193" t="str">
            <v>MINERA ANTARES PERU S.A.C.</v>
          </cell>
          <cell r="H3193" t="str">
            <v>HAQUIRA</v>
          </cell>
          <cell r="I3193" t="str">
            <v>MODIFICACION</v>
          </cell>
          <cell r="J3193" t="str">
            <v>*030506&lt;br&gt;APURIMAC-COTABAMBAS-CHALLHUAHUACHO</v>
          </cell>
          <cell r="K3193" t="str">
            <v>*1&lt;br&gt;ACEVEDO FERNANDEZ ELIAS</v>
          </cell>
          <cell r="L3193" t="str">
            <v>APROBADO</v>
          </cell>
          <cell r="P3193" t="str">
            <v>USD</v>
          </cell>
        </row>
        <row r="3194">
          <cell r="A3194">
            <v>1652940</v>
          </cell>
          <cell r="B3194">
            <v>1545</v>
          </cell>
          <cell r="C3194" t="str">
            <v>EIAsd</v>
          </cell>
          <cell r="D3194">
            <v>39051</v>
          </cell>
          <cell r="E3194">
            <v>2006</v>
          </cell>
          <cell r="F3194">
            <v>11</v>
          </cell>
          <cell r="G3194" t="str">
            <v>MINERA ANTARES PERU S.A.C.</v>
          </cell>
          <cell r="H3194" t="str">
            <v>HAQUIRA</v>
          </cell>
          <cell r="I3194" t="str">
            <v>MODIFICACION</v>
          </cell>
          <cell r="J3194" t="str">
            <v>*030506&lt;br&gt;APURIMAC-COTABAMBAS-CHALLHUAHUACHO</v>
          </cell>
          <cell r="K3194" t="str">
            <v>*33&lt;br&gt;BARBA LUIS</v>
          </cell>
          <cell r="L3194" t="str">
            <v>APROBADO&lt;br/&gt;NOTIFICADO A LA EMPRESA</v>
          </cell>
          <cell r="P3194" t="str">
            <v>USD</v>
          </cell>
        </row>
        <row r="3195">
          <cell r="A3195">
            <v>1908212</v>
          </cell>
          <cell r="B3195">
            <v>2048</v>
          </cell>
          <cell r="C3195" t="str">
            <v>DIA</v>
          </cell>
          <cell r="D3195">
            <v>40017</v>
          </cell>
          <cell r="E3195">
            <v>2009</v>
          </cell>
          <cell r="F3195">
            <v>7</v>
          </cell>
          <cell r="G3195" t="str">
            <v>MINERA ANTARES PERU S.A.C.</v>
          </cell>
          <cell r="H3195" t="str">
            <v>CRISTO DE LOS ANDES 1</v>
          </cell>
          <cell r="I3195" t="str">
            <v>CRISTO DE LOS ANDES 1</v>
          </cell>
          <cell r="J3195" t="str">
            <v>*030506&lt;br&gt;APURIMAC-COTABAMBAS-CHALLHUAHUACHO</v>
          </cell>
          <cell r="K3195" t="str">
            <v>*25&lt;br&gt;PRADO VELASQUEZ ALFONSO</v>
          </cell>
          <cell r="L3195" t="str">
            <v>APROBADO&lt;br/&gt;NOTIFICADO A LA EMPRESA</v>
          </cell>
          <cell r="P3195" t="str">
            <v>USD</v>
          </cell>
        </row>
        <row r="3196">
          <cell r="A3196">
            <v>2022550</v>
          </cell>
          <cell r="B3196">
            <v>2247</v>
          </cell>
          <cell r="C3196" t="str">
            <v>DIA</v>
          </cell>
          <cell r="D3196">
            <v>40414</v>
          </cell>
          <cell r="E3196">
            <v>2010</v>
          </cell>
          <cell r="F3196">
            <v>8</v>
          </cell>
          <cell r="G3196" t="str">
            <v>MINERA ANTARES PERU S.A.C.</v>
          </cell>
          <cell r="H3196" t="str">
            <v>CRISTO DE LOS ANDES 1</v>
          </cell>
          <cell r="I3196" t="str">
            <v>MODIFICACION CRISTO DE LOS ANDES 1</v>
          </cell>
          <cell r="J3196" t="str">
            <v>*030506&lt;br&gt;APURIMAC-COTABAMBAS-CHALLHUAHUACHO</v>
          </cell>
          <cell r="K3196" t="str">
            <v>*8&lt;br&gt;BREÑA TORRES GRACIELA</v>
          </cell>
          <cell r="L3196" t="str">
            <v>APROBADO&lt;br/&gt;NOTIFICADO A LA EMPRESA</v>
          </cell>
          <cell r="P3196" t="str">
            <v>USD</v>
          </cell>
        </row>
        <row r="3197">
          <cell r="A3197">
            <v>2494894</v>
          </cell>
          <cell r="B3197">
            <v>5639</v>
          </cell>
          <cell r="C3197" t="str">
            <v>DIA</v>
          </cell>
          <cell r="D3197">
            <v>42129</v>
          </cell>
          <cell r="E3197">
            <v>2015</v>
          </cell>
          <cell r="F3197">
            <v>5</v>
          </cell>
          <cell r="G3197" t="str">
            <v>MINERA ANTARES PERU S.A.C.</v>
          </cell>
          <cell r="H3197" t="str">
            <v>ROSA ROJA</v>
          </cell>
          <cell r="I3197" t="str">
            <v>ROSA ROJA</v>
          </cell>
          <cell r="J3197" t="str">
            <v>*180105&lt;br&gt;MOQUEGUA-MARISCAL NIETO-SAN CRISTOBAL,*180207&lt;br&gt;MOQUEGUA-GENERAL SANCHEZ CERRO-MATALAQUE</v>
          </cell>
          <cell r="K3197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3197" t="str">
            <v>APROBADO&lt;br/&gt;NOTIFICADO A LA EMPRESA</v>
          </cell>
          <cell r="O3197">
            <v>820000</v>
          </cell>
          <cell r="P3197" t="str">
            <v>USD</v>
          </cell>
        </row>
        <row r="3198">
          <cell r="A3198">
            <v>2604723</v>
          </cell>
          <cell r="B3198">
            <v>6088</v>
          </cell>
          <cell r="C3198" t="str">
            <v>DIA</v>
          </cell>
          <cell r="D3198">
            <v>42503</v>
          </cell>
          <cell r="E3198">
            <v>2016</v>
          </cell>
          <cell r="F3198">
            <v>5</v>
          </cell>
          <cell r="G3198" t="str">
            <v>MINERA ANTARES PERU S.A.C.</v>
          </cell>
          <cell r="H3198" t="str">
            <v>PARAÍSO 1</v>
          </cell>
          <cell r="I3198" t="str">
            <v>PARAISO</v>
          </cell>
          <cell r="J3198" t="str">
            <v>*030104&lt;br&gt;APURIMAC-ABANCAY-CURAHUASI</v>
          </cell>
          <cell r="K3198" t="str">
            <v>*310&lt;br&gt;ROSALES GONZALES LUIS ALBERTO,*341&lt;br&gt;INFANTE QUISPE, CESAR ANIBAL,*332&lt;br&gt;CANO VARGAS, SAMIR (APOYO)</v>
          </cell>
          <cell r="L3198" t="str">
            <v>APROBADO&lt;br/&gt;NOTIFICADO A LA EMPRESA</v>
          </cell>
          <cell r="O3198">
            <v>1000000</v>
          </cell>
          <cell r="P3198" t="str">
            <v>USD</v>
          </cell>
        </row>
        <row r="3199">
          <cell r="A3199">
            <v>2623451</v>
          </cell>
          <cell r="B3199">
            <v>6173</v>
          </cell>
          <cell r="C3199" t="str">
            <v>DIA</v>
          </cell>
          <cell r="D3199">
            <v>42563</v>
          </cell>
          <cell r="E3199">
            <v>2016</v>
          </cell>
          <cell r="F3199">
            <v>7</v>
          </cell>
          <cell r="G3199" t="str">
            <v>MINERA ANTARES PERU S.A.C.</v>
          </cell>
          <cell r="H3199" t="str">
            <v>PANTERIA</v>
          </cell>
          <cell r="I3199" t="str">
            <v>PANTERIA</v>
          </cell>
          <cell r="J3199" t="str">
            <v>*090404&lt;br&gt;HUANCAVELICA-CASTROVIRREYNA-CAPILLAS</v>
          </cell>
          <cell r="K3199" t="str">
            <v>*25&lt;br&gt;PRADO VELASQUEZ ALFONSO,*341&lt;br&gt;INFANTE QUISPE, CESAR ANIBAL,*310&lt;br&gt;ROSALES GONZALES LUIS ALBERTO,*309&lt;br&gt;FARFAN REYES, MIRIAM ELIZABETH (APOYO)</v>
          </cell>
          <cell r="L3199" t="str">
            <v>APROBADO&lt;br/&gt;NOTIFICADO A LA EMPRESA</v>
          </cell>
          <cell r="O3199">
            <v>1000000</v>
          </cell>
          <cell r="P3199" t="str">
            <v>USD</v>
          </cell>
        </row>
        <row r="3200">
          <cell r="A3200">
            <v>2789649</v>
          </cell>
          <cell r="B3200">
            <v>7468</v>
          </cell>
          <cell r="C3200" t="str">
            <v>DIA</v>
          </cell>
          <cell r="D3200">
            <v>43153</v>
          </cell>
          <cell r="E3200">
            <v>2018</v>
          </cell>
          <cell r="F3200">
            <v>2</v>
          </cell>
          <cell r="G3200" t="str">
            <v>MINERA ANTARES PERU S.A.C.</v>
          </cell>
          <cell r="H3200" t="str">
            <v>ALPACOCHA</v>
          </cell>
          <cell r="I3200" t="str">
            <v>ALPACOCHA</v>
          </cell>
          <cell r="J3200" t="str">
            <v>*030104&lt;br&gt;APURIMAC-ABANCAY-CURAHUASI</v>
          </cell>
          <cell r="K320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200" t="str">
            <v>APROBADO&lt;br/&gt;NOTIFICADO A LA EMPRESA</v>
          </cell>
          <cell r="O3200">
            <v>500000</v>
          </cell>
          <cell r="P3200" t="str">
            <v>USD</v>
          </cell>
        </row>
        <row r="3201">
          <cell r="A3201">
            <v>1945267</v>
          </cell>
          <cell r="B3201">
            <v>2116</v>
          </cell>
          <cell r="C3201" t="str">
            <v>EIAsd</v>
          </cell>
          <cell r="D3201">
            <v>40154</v>
          </cell>
          <cell r="E3201">
            <v>2009</v>
          </cell>
          <cell r="F3201">
            <v>12</v>
          </cell>
          <cell r="G3201" t="str">
            <v>MINERA ANTARES PERU S.A.C.</v>
          </cell>
          <cell r="H3201" t="str">
            <v>HAQUIRA</v>
          </cell>
          <cell r="I3201" t="str">
            <v>PROYECTO HAQUIRA</v>
          </cell>
          <cell r="J3201" t="str">
            <v>*030708&lt;br&gt;APURIMAC-GRAU-PROGRESO</v>
          </cell>
          <cell r="K3201" t="str">
            <v>*1&lt;br&gt;ACEVEDO FERNANDEZ ELIAS</v>
          </cell>
          <cell r="L3201" t="str">
            <v>APROBADO</v>
          </cell>
          <cell r="P3201" t="str">
            <v>USD</v>
          </cell>
        </row>
        <row r="3202">
          <cell r="A3202">
            <v>2136461</v>
          </cell>
          <cell r="B3202">
            <v>2672</v>
          </cell>
          <cell r="C3202" t="str">
            <v>EIAsd</v>
          </cell>
          <cell r="D3202">
            <v>40834</v>
          </cell>
          <cell r="E3202">
            <v>2011</v>
          </cell>
          <cell r="F3202">
            <v>10</v>
          </cell>
          <cell r="G3202" t="str">
            <v>MINERA ANTARES PERU S.A.C.</v>
          </cell>
          <cell r="H3202" t="str">
            <v>CRISTO DE LOS ANDES 1</v>
          </cell>
          <cell r="I3202" t="str">
            <v>CRISTO DE LOS ANDES 1</v>
          </cell>
          <cell r="J3202" t="str">
            <v>*030506&lt;br&gt;APURIMAC-COTABAMBAS-CHALLHUAHUACHO</v>
          </cell>
          <cell r="K3202" t="str">
            <v>*1&lt;br&gt;ACEVEDO FERNANDEZ ELIAS,*233&lt;br&gt;MESIAS CASTRO, JACKSON,*218&lt;br&gt;BERROSPI GALINDO ROSA CATHERINE,*217&lt;br&gt;CASTELO MAMANCHURA GUSTAVO JAVIER,*141&lt;br&gt;VASQUEZ SAMANIEGO CELIA,*128&lt;br&gt;ESTELA SILVA MELANIO,*25&lt;br&gt;PRADO VELASQUEZ ALFONSO</v>
          </cell>
          <cell r="L3202" t="str">
            <v>APROBADO&lt;br/&gt;NOTIFICADO A LA EMPRESA</v>
          </cell>
          <cell r="M3202" t="str">
            <v>ResDirec-0178-2012/MEM-AAM</v>
          </cell>
          <cell r="N3202" t="str">
            <v>30/05/2012</v>
          </cell>
          <cell r="O3202">
            <v>5200000</v>
          </cell>
          <cell r="P3202" t="str">
            <v>USD</v>
          </cell>
        </row>
        <row r="3203">
          <cell r="A3203">
            <v>2154676</v>
          </cell>
          <cell r="B3203">
            <v>2786</v>
          </cell>
          <cell r="C3203" t="str">
            <v>EIAsd</v>
          </cell>
          <cell r="D3203">
            <v>40906</v>
          </cell>
          <cell r="E3203">
            <v>2011</v>
          </cell>
          <cell r="F3203">
            <v>12</v>
          </cell>
          <cell r="G3203" t="str">
            <v>MINERA ANTARES PERU S.A.C.</v>
          </cell>
          <cell r="H3203" t="str">
            <v>HAQUIRA</v>
          </cell>
          <cell r="I3203" t="str">
            <v>EXPLORACION HAQUIRA</v>
          </cell>
          <cell r="J3203" t="str">
            <v>*030506&lt;br&gt;APURIMAC-COTABAMBAS-CHALLHUAHUACHO,*030708&lt;br&gt;APURIMAC-GRAU-PROGRESO</v>
          </cell>
          <cell r="K3203" t="str">
            <v>*28&lt;br&gt;VELIZ SOTO KRISTIAM,*297&lt;br&gt;SANTOYO TELLO JULIO RAUL,*294&lt;br&gt;BEGGLO CACERES-OLAZO ADRIAN ,*219&lt;br&gt;HUARINO CHURA LUIS ANTONIO,*158&lt;br&gt;SCOTTO ESPINOZA, CARLOS,*149&lt;br&gt;LESMA JARA ALFREDO (APOYO),*128&lt;br&gt;ESTELA SILVA MELANIO,*63&lt;br&gt;ATOCCSA GOMEZ ROSSANA (APOYO)</v>
          </cell>
          <cell r="L3203" t="str">
            <v>APROBADO&lt;br/&gt;NOTIFICADO A LA EMPRESA</v>
          </cell>
          <cell r="M3203" t="str">
            <v>ResDirec-0298-2012/MEM-AAM</v>
          </cell>
          <cell r="N3203" t="str">
            <v>14/09/2012</v>
          </cell>
          <cell r="O3203">
            <v>300000000</v>
          </cell>
          <cell r="P3203" t="str">
            <v>USD</v>
          </cell>
        </row>
        <row r="3204">
          <cell r="A3204">
            <v>2406916</v>
          </cell>
          <cell r="B3204">
            <v>5030</v>
          </cell>
          <cell r="C3204" t="str">
            <v>ITS</v>
          </cell>
          <cell r="D3204">
            <v>41822</v>
          </cell>
          <cell r="E3204">
            <v>2014</v>
          </cell>
          <cell r="F3204">
            <v>7</v>
          </cell>
          <cell r="G3204" t="str">
            <v>MINERA ANTARES PERU S.A.C.</v>
          </cell>
          <cell r="H3204" t="str">
            <v>HAQUIRA</v>
          </cell>
          <cell r="I3204" t="str">
            <v>EXPLORACION HAQUIRA</v>
          </cell>
          <cell r="J3204" t="str">
            <v>*030506&lt;br&gt;APURIMAC-COTABAMBAS-CHALLHUAHUACHO,*030708&lt;br&gt;APURIMAC-GRAU-PROGRESO</v>
          </cell>
          <cell r="K3204" t="str">
            <v>*219&lt;br&gt;HUARINO CHURA LUIS ANTONIO,*280&lt;br&gt;MENDIOLAZA CABRERA, MARiA TERESA (APOYO),*277&lt;br&gt;PADILLA VILLAR, FERNANDO JORGE (APOYO),*233&lt;br&gt;MESIAS CASTRO, JACKSON</v>
          </cell>
          <cell r="L3204" t="str">
            <v>CONFORME&lt;br/&gt;NOTIFICADO A LA EMPRESA</v>
          </cell>
          <cell r="M3204" t="str">
            <v>ResDirec-0387-2014/MEM-DGAAM</v>
          </cell>
          <cell r="N3204" t="str">
            <v>31/07/2014</v>
          </cell>
        </row>
        <row r="3205">
          <cell r="A3205">
            <v>2482778</v>
          </cell>
          <cell r="B3205">
            <v>5674</v>
          </cell>
          <cell r="C3205" t="str">
            <v>EIA-d</v>
          </cell>
          <cell r="D3205">
            <v>42086</v>
          </cell>
          <cell r="E3205">
            <v>2015</v>
          </cell>
          <cell r="F3205">
            <v>3</v>
          </cell>
          <cell r="G3205" t="str">
            <v>MINERA ANTARES PERU S.A.C.</v>
          </cell>
          <cell r="H3205" t="str">
            <v>HAQUIRA</v>
          </cell>
          <cell r="I3205" t="str">
            <v>HAQUIRA</v>
          </cell>
          <cell r="K3205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3205" t="str">
            <v>APROBADO</v>
          </cell>
          <cell r="P3205" t="str">
            <v>USD</v>
          </cell>
        </row>
        <row r="3206">
          <cell r="A3206">
            <v>2505870</v>
          </cell>
          <cell r="B3206">
            <v>5773</v>
          </cell>
          <cell r="C3206" t="str">
            <v>EIAsd</v>
          </cell>
          <cell r="D3206">
            <v>42166</v>
          </cell>
          <cell r="E3206">
            <v>2015</v>
          </cell>
          <cell r="F3206">
            <v>6</v>
          </cell>
          <cell r="G3206" t="str">
            <v>MINERA ANTARES PERU S.A.C.</v>
          </cell>
          <cell r="H3206" t="str">
            <v>HAQUIRA</v>
          </cell>
          <cell r="I3206" t="str">
            <v>PROYECTO DE EXPLORACIÓN HAQUIRA</v>
          </cell>
          <cell r="J3206" t="str">
            <v>*030506&lt;br&gt;APURIMAC-COTABAMBAS-CHALLHUAHUACHO,*030708&lt;br&gt;APURIMAC-GRAU-PROGRESO</v>
          </cell>
          <cell r="K3206" t="str">
            <v>*2&lt;br&gt;ACOSTA ARCE MICHAEL,*348&lt;br&gt;PEREZ SOLIS, EVELYN ENA,*313&lt;br&gt;LOPEZ FLORES, ROSSANA,*310&lt;br&gt;ROSALES GONZALES LUIS ALBERTO,*308&lt;br&gt;CCOYLLO FLORES LILIANA (APOYO),*295&lt;br&gt;DIAZ BERRIOS ABEL,*233&lt;br&gt;MESIAS CASTRO, JACKSON,*221&lt;br&gt;SANGA YAMPASI WILSON WILFREDO,*219&lt;br&gt;HUARINO CHURA LUIS ANTONIO,*3&lt;br&gt;ALFARO LÓPEZ WUALTER</v>
          </cell>
          <cell r="L3206" t="str">
            <v>APROBADO&lt;br/&gt;NOTIFICADO A LA EMPRESA</v>
          </cell>
          <cell r="M3206" t="str">
            <v>ResDirec-0510-2015/MEM-DGAAM</v>
          </cell>
          <cell r="N3206" t="str">
            <v>30/12/2015</v>
          </cell>
          <cell r="O3206">
            <v>300000000</v>
          </cell>
          <cell r="P3206" t="str">
            <v>USD</v>
          </cell>
        </row>
        <row r="3207">
          <cell r="A3207">
            <v>2643823</v>
          </cell>
          <cell r="B3207">
            <v>6382</v>
          </cell>
          <cell r="C3207" t="str">
            <v>ITS</v>
          </cell>
          <cell r="D3207">
            <v>42642</v>
          </cell>
          <cell r="E3207">
            <v>2016</v>
          </cell>
          <cell r="F3207">
            <v>9</v>
          </cell>
          <cell r="G3207" t="str">
            <v>MINERA ANTARES PERU S.A.C.</v>
          </cell>
          <cell r="H3207" t="str">
            <v>HAQUIRA</v>
          </cell>
          <cell r="I3207" t="str">
            <v>PROYECTO DE EXPLORACION HAQUIRA</v>
          </cell>
          <cell r="J3207" t="str">
            <v>*030506&lt;br&gt;APURIMAC-COTABAMBAS-CHALLHUAHUACHO,*030708&lt;br&gt;APURIMAC-GRAU-PROGRESO</v>
          </cell>
          <cell r="K3207" t="str">
            <v>*2&lt;br&gt;ACOSTA ARCE MICHAEL,*441&lt;br&gt;MESIAS CASTRO JACKSON,*397&lt;br&gt;SALDAÑA MELGAREJO, HEINER (APOYO),*348&lt;br&gt;PEREZ SOLIS, EVELYN ENA,*310&lt;br&gt;ROSALES GONZALES LUIS ALBERTO,*219&lt;br&gt;HUARINO CHURA LUIS ANTONIO</v>
          </cell>
          <cell r="L3207" t="str">
            <v>CONFORME&lt;br/&gt;NOTIFICADO A LA EMPRESA</v>
          </cell>
          <cell r="M3207" t="str">
            <v>ResDirec-0362-2016/MEM-DGAAM</v>
          </cell>
          <cell r="N3207" t="str">
            <v>16/12/2016</v>
          </cell>
          <cell r="O3207">
            <v>300000000</v>
          </cell>
        </row>
        <row r="3208">
          <cell r="A3208">
            <v>2665200</v>
          </cell>
          <cell r="B3208">
            <v>6431</v>
          </cell>
          <cell r="C3208" t="str">
            <v>ITS</v>
          </cell>
          <cell r="D3208">
            <v>42720</v>
          </cell>
          <cell r="E3208">
            <v>2016</v>
          </cell>
          <cell r="F3208">
            <v>12</v>
          </cell>
          <cell r="G3208" t="str">
            <v>MINERA ANTARES PERU S.A.C.</v>
          </cell>
          <cell r="H3208" t="str">
            <v>ROSA ROJA</v>
          </cell>
          <cell r="I3208" t="str">
            <v>ROSA ROJA</v>
          </cell>
          <cell r="J3208" t="str">
            <v>*180207&lt;br&gt;MOQUEGUA-GENERAL SANCHEZ CERRO-MATALAQUE</v>
          </cell>
          <cell r="K3208" t="str">
            <v>*164&lt;br&gt;TREJO PANTOJA CYNTHIA,*310&lt;br&gt;ROSALES GONZALES LUIS ALBERTO</v>
          </cell>
          <cell r="L3208" t="str">
            <v>CONFORME&lt;br/&gt;NOTIFICADO A LA EMPRESA</v>
          </cell>
          <cell r="M3208" t="str">
            <v>ResDirec-0036-2017/MEM-DGAAM</v>
          </cell>
          <cell r="N3208" t="str">
            <v>10/02/2017</v>
          </cell>
          <cell r="O3208">
            <v>1000000</v>
          </cell>
        </row>
        <row r="3209">
          <cell r="A3209">
            <v>2753044</v>
          </cell>
          <cell r="B3209">
            <v>6743</v>
          </cell>
          <cell r="C3209" t="str">
            <v>ITS</v>
          </cell>
          <cell r="D3209">
            <v>43034</v>
          </cell>
          <cell r="E3209">
            <v>2017</v>
          </cell>
          <cell r="F3209">
            <v>10</v>
          </cell>
          <cell r="G3209" t="str">
            <v>MINERA ANTARES PERU S.A.C.</v>
          </cell>
          <cell r="H3209" t="str">
            <v>PANTERIA</v>
          </cell>
          <cell r="I3209" t="str">
            <v>PANTERIA</v>
          </cell>
          <cell r="J3209" t="str">
            <v>*090404&lt;br&gt;HUANCAVELICA-CASTROVIRREYNA-CAPILLAS</v>
          </cell>
          <cell r="K3209" t="str">
            <v>*25&lt;br&gt;PRADO VELASQUEZ ALFONSO,*550&lt;br&gt;PEREZ LEON, LUZMILA (APOYO),*518&lt;br&gt;CHUQUIMANTARI ARTEAGA RUDDY ANDRE (APOYO),*509&lt;br&gt;CRUZ LEDESMA, DEISY ROSALIA,*310&lt;br&gt;ROSALES GONZALES LUIS ALBERTO</v>
          </cell>
          <cell r="L3209" t="str">
            <v>CONFORME&lt;br/&gt;NOTIFICADO A LA EMPRESA</v>
          </cell>
          <cell r="M3209" t="str">
            <v>ResDirec-0327-2017/MEM-DGAAM</v>
          </cell>
          <cell r="N3209" t="str">
            <v>17/11/2017</v>
          </cell>
          <cell r="O3209">
            <v>160000</v>
          </cell>
        </row>
        <row r="3210">
          <cell r="A3210">
            <v>2770207</v>
          </cell>
          <cell r="B3210">
            <v>6761</v>
          </cell>
          <cell r="C3210" t="str">
            <v>ITS</v>
          </cell>
          <cell r="D3210">
            <v>43084</v>
          </cell>
          <cell r="E3210">
            <v>2017</v>
          </cell>
          <cell r="F3210">
            <v>12</v>
          </cell>
          <cell r="G3210" t="str">
            <v>MINERA ANTARES PERU S.A.C.</v>
          </cell>
          <cell r="H3210" t="str">
            <v>CRISTO DE LOS ANDES 1</v>
          </cell>
          <cell r="I3210" t="str">
            <v>CRISTO DE LOS ANDES 1</v>
          </cell>
          <cell r="J3210" t="str">
            <v>*030506&lt;br&gt;APURIMAC-COTABAMBAS-CHALLHUAHUACHO</v>
          </cell>
          <cell r="K3210" t="str">
            <v>*1&lt;br&gt;ACEVEDO FERNANDEZ ELIAS,*570&lt;br&gt;PEREZ BALDEON KAREN GRACIELA,*527&lt;br&gt;PARDO BONIFAZ, JIMMY FRANK,*510&lt;br&gt;SOSA RUIZ, EYMI,*311&lt;br&gt;ROJAS VALLADARES, TANIA LUPE,*220&lt;br&gt;VILLACORTA OLAZA MARCO ANTONIO</v>
          </cell>
          <cell r="L3210" t="str">
            <v>CONFORME&lt;br/&gt;NOTIFICADO A LA EMPRESA</v>
          </cell>
          <cell r="M3210" t="str">
            <v>ResDirec-0087-2018/MEM-DGAAM</v>
          </cell>
          <cell r="N3210" t="str">
            <v>26/04/2018</v>
          </cell>
          <cell r="O3210">
            <v>5980000</v>
          </cell>
        </row>
        <row r="3211">
          <cell r="A3211">
            <v>2839039</v>
          </cell>
          <cell r="B3211">
            <v>6956</v>
          </cell>
          <cell r="C3211" t="str">
            <v>ITS</v>
          </cell>
          <cell r="D3211">
            <v>43307</v>
          </cell>
          <cell r="E3211">
            <v>2018</v>
          </cell>
          <cell r="F3211">
            <v>7</v>
          </cell>
          <cell r="G3211" t="str">
            <v>MINERA ANTARES PERU S.A.C.</v>
          </cell>
          <cell r="H3211" t="str">
            <v>PANTERIA</v>
          </cell>
          <cell r="I3211" t="str">
            <v>PANTERIA</v>
          </cell>
          <cell r="J3211" t="str">
            <v>*090404&lt;br&gt;HUANCAVELICA-CASTROVIRREYNA-CAPILLAS</v>
          </cell>
          <cell r="K3211" t="str">
            <v>*509&lt;br&gt;CRUZ LEDESMA, DEISY ROSALIA,*550&lt;br&gt;PEREZ LEON, LUZMILA (APOYO)</v>
          </cell>
          <cell r="L3211" t="str">
            <v>CONFORME&lt;br/&gt;NOTIFICADO A LA EMPRESA</v>
          </cell>
          <cell r="M3211" t="str">
            <v>ResDirec-0193-2018/MEM-DGAAM</v>
          </cell>
          <cell r="N3211" t="str">
            <v>25/10/2018</v>
          </cell>
          <cell r="O3211">
            <v>160000</v>
          </cell>
        </row>
        <row r="3212">
          <cell r="A3212">
            <v>2946224</v>
          </cell>
          <cell r="B3212">
            <v>7234</v>
          </cell>
          <cell r="C3212" t="str">
            <v>ITS</v>
          </cell>
          <cell r="D3212">
            <v>43635</v>
          </cell>
          <cell r="E3212">
            <v>2019</v>
          </cell>
          <cell r="F3212">
            <v>6</v>
          </cell>
          <cell r="G3212" t="str">
            <v>MINERA ANTARES PERU S.A.C.</v>
          </cell>
          <cell r="H3212" t="str">
            <v>HAQUIRA</v>
          </cell>
          <cell r="I3212" t="str">
            <v>PROYECTO DE EXPLORACIÓN HAQUIRA</v>
          </cell>
          <cell r="J3212" t="str">
            <v>*030506&lt;br&gt;APURIMAC-COTABAMBAS-CHALLHUAHUACHO,*030708&lt;br&gt;APURIMAC-GRAU-PROGRESO</v>
          </cell>
          <cell r="K3212" t="str">
            <v>*221&lt;br&gt;SANGA YAMPASI WILSON WILFREDO,*641&lt;br&gt;ALEGRE BUSTAMANTE, LAURA MELISSA,*610&lt;br&gt;FARFAN REYES MIRIAM ELIZABETH,*601&lt;br&gt;SARMIENTO MEJIA, HENRY DANIEL</v>
          </cell>
          <cell r="L3212" t="str">
            <v>CONFORME&lt;br/&gt;NOTIFICADO A LA EMPRESA</v>
          </cell>
          <cell r="M3212" t="str">
            <v>ResDirec-0141-2019/MINEM-DGAAM</v>
          </cell>
          <cell r="N3212" t="str">
            <v>09/08/2019</v>
          </cell>
          <cell r="O3212">
            <v>17700000</v>
          </cell>
        </row>
        <row r="3213">
          <cell r="A3213">
            <v>2908657</v>
          </cell>
          <cell r="B3213">
            <v>7913</v>
          </cell>
          <cell r="C3213" t="str">
            <v>EIAsd</v>
          </cell>
          <cell r="D3213">
            <v>43537</v>
          </cell>
          <cell r="E3213">
            <v>2019</v>
          </cell>
          <cell r="F3213">
            <v>3</v>
          </cell>
          <cell r="G3213" t="str">
            <v>MINERA ANTARES PERU S.A.C.</v>
          </cell>
          <cell r="H3213" t="str">
            <v>CRISTO DE LOS ANDES 1</v>
          </cell>
          <cell r="I3213" t="str">
            <v>MODIFICACIÓN DEL EIA-SD DEL PROYECTO DE EXPLORACION CRISTO DE LOS ANDES 1</v>
          </cell>
          <cell r="J3213" t="str">
            <v>*030506&lt;br&gt;APURIMAC-COTABAMBAS-CHALLHUAHUACHO</v>
          </cell>
          <cell r="K3213" t="str">
            <v>*1&lt;br&gt;ACEVEDO FERNANDEZ ELIAS,*673&lt;br&gt;LIBERATO SOLANO JEAN CUTTER,*643&lt;br&gt;NISSE MEI-LIN GARCIA LAY,*610&lt;br&gt;FARFAN REYES MIRIAM ELIZABETH,*599&lt;br&gt;CHUQUIMANTARI ARTEAGA,RUDDY ANDRE,*584&lt;br&gt;QUIROZ AHUANARI, CHARLEE JHON (APOYO),*570&lt;br&gt;PEREZ BALDEON KAREN GRACIELA,*557&lt;br&gt;ZZ_ANA01,*495&lt;br&gt;CHAMORRO BELLIDO CARMEN ROSA,*311&lt;br&gt;ROJAS VALLADARES, TANIA LUPE,*220&lt;br&gt;VILLACORTA OLAZA MARCO ANTONIO,*25&lt;br&gt;PRADO VELASQUEZ ALFONSO</v>
          </cell>
          <cell r="L3213" t="str">
            <v>APROBADO&lt;br/&gt;NOTIFICADO A LA EMPRESA</v>
          </cell>
          <cell r="M3213" t="str">
            <v>ResDirec-0041-2020/MINEM-DGAAM</v>
          </cell>
          <cell r="N3213" t="str">
            <v>13/02/2020</v>
          </cell>
          <cell r="O3213">
            <v>8500000</v>
          </cell>
          <cell r="P3213" t="str">
            <v>USD</v>
          </cell>
        </row>
        <row r="3214">
          <cell r="A3214">
            <v>3089900</v>
          </cell>
          <cell r="B3214">
            <v>8566</v>
          </cell>
          <cell r="C3214" t="str">
            <v>FTA</v>
          </cell>
          <cell r="D3214">
            <v>44138</v>
          </cell>
          <cell r="E3214">
            <v>2020</v>
          </cell>
          <cell r="F3214">
            <v>11</v>
          </cell>
          <cell r="G3214" t="str">
            <v>MINERA ANTARES PERU S.A.C.</v>
          </cell>
          <cell r="H3214" t="str">
            <v>APACHE</v>
          </cell>
          <cell r="I3214" t="str">
            <v>PROYECTO DE EXPLORACIÓN MINERA APACHE</v>
          </cell>
          <cell r="J3214" t="str">
            <v>*180205&lt;br&gt;MOQUEGUA-GENERAL SANCHEZ CERRO-LA CAPILLA</v>
          </cell>
          <cell r="K3214" t="str">
            <v>*610&lt;br&gt;FARFAN REYES MIRIAM ELIZABETH,*688&lt;br&gt;COTITO LEZAMA STEFANY ARACELY (Apoyo),*684&lt;br&gt;MARTEL GORA MIGUEL LUIS,*671&lt;br&gt;CUBAS PARIMANGO LORENZO JARED</v>
          </cell>
          <cell r="L3214" t="str">
            <v>APROBADO&lt;br/&gt;NOTIFICADO A LA EMPRESA</v>
          </cell>
          <cell r="M3214" t="str">
            <v>ResDirec-0156-2020/MINEM-DGAAM</v>
          </cell>
          <cell r="N3214" t="str">
            <v>17/11/2020</v>
          </cell>
          <cell r="O3214">
            <v>3700000</v>
          </cell>
          <cell r="P3214" t="str">
            <v>USD</v>
          </cell>
        </row>
        <row r="3215">
          <cell r="A3215">
            <v>1748783</v>
          </cell>
          <cell r="B3215">
            <v>1798</v>
          </cell>
          <cell r="C3215" t="str">
            <v>EIAsd</v>
          </cell>
          <cell r="D3215">
            <v>39456</v>
          </cell>
          <cell r="E3215">
            <v>2008</v>
          </cell>
          <cell r="F3215">
            <v>1</v>
          </cell>
          <cell r="G3215" t="str">
            <v>MINERA APU S.A.C.</v>
          </cell>
          <cell r="H3215" t="str">
            <v>HOPE 2007</v>
          </cell>
          <cell r="I3215" t="str">
            <v>EXPLORACION HOPE 2007</v>
          </cell>
          <cell r="J3215" t="str">
            <v>*030210&lt;br&gt;APURIMAC-ANDAHUAYLAS-PAMPACHIRI</v>
          </cell>
          <cell r="K3215" t="str">
            <v>*12&lt;br&gt;DEL CASTILLO ALCANTARA AIME</v>
          </cell>
          <cell r="L3215" t="str">
            <v>ABANDONO&lt;br/&gt;NOTIFICADO A LA EMPRESA</v>
          </cell>
          <cell r="P3215" t="str">
            <v>USD</v>
          </cell>
        </row>
        <row r="3216">
          <cell r="A3216">
            <v>1793265</v>
          </cell>
          <cell r="B3216">
            <v>1919</v>
          </cell>
          <cell r="C3216" t="str">
            <v>DIA</v>
          </cell>
          <cell r="D3216">
            <v>39622</v>
          </cell>
          <cell r="E3216">
            <v>2008</v>
          </cell>
          <cell r="F3216">
            <v>6</v>
          </cell>
          <cell r="G3216" t="str">
            <v>MINERA AQM COPPER PERU S.A.C.</v>
          </cell>
          <cell r="H3216" t="str">
            <v>HUARMAN</v>
          </cell>
          <cell r="I3216" t="str">
            <v>HUARMAN</v>
          </cell>
          <cell r="J3216" t="str">
            <v>*020205&lt;br&gt;ANCASH-AIJA-SUCCHA</v>
          </cell>
          <cell r="K3216" t="str">
            <v>*8&lt;br&gt;BREÑA TORRES GRACIELA</v>
          </cell>
          <cell r="L3216" t="str">
            <v>APROBADO&lt;br/&gt;NOTIFICADO A LA EMPRESA</v>
          </cell>
          <cell r="P3216" t="str">
            <v>USD</v>
          </cell>
        </row>
        <row r="3217">
          <cell r="A3217">
            <v>1815110</v>
          </cell>
          <cell r="B3217">
            <v>1938</v>
          </cell>
          <cell r="C3217" t="str">
            <v>DIA</v>
          </cell>
          <cell r="D3217">
            <v>39685</v>
          </cell>
          <cell r="E3217">
            <v>2008</v>
          </cell>
          <cell r="F3217">
            <v>8</v>
          </cell>
          <cell r="G3217" t="str">
            <v>MINERA AQM COPPER PERU S.A.C.</v>
          </cell>
          <cell r="H3217" t="str">
            <v>PACHAGËN</v>
          </cell>
          <cell r="I3217" t="str">
            <v>PACHAGÓN</v>
          </cell>
          <cell r="J3217" t="str">
            <v>*130601&lt;br&gt;LA LIBERTAD-OTUZCO-OTUZCO</v>
          </cell>
          <cell r="K3217" t="str">
            <v>*8&lt;br&gt;BREÑA TORRES GRACIELA</v>
          </cell>
          <cell r="L3217" t="str">
            <v>APROBADO&lt;br/&gt;NOTIFICADO A LA EMPRESA</v>
          </cell>
          <cell r="P3217" t="str">
            <v>USD</v>
          </cell>
        </row>
        <row r="3218">
          <cell r="A3218">
            <v>2164767</v>
          </cell>
          <cell r="B3218">
            <v>2736</v>
          </cell>
          <cell r="C3218" t="str">
            <v>DIA</v>
          </cell>
          <cell r="D3218">
            <v>40942</v>
          </cell>
          <cell r="E3218">
            <v>2012</v>
          </cell>
          <cell r="F3218">
            <v>2</v>
          </cell>
          <cell r="G3218" t="str">
            <v>MINERA AQM COPPER PERU S.A.C.</v>
          </cell>
          <cell r="H3218" t="str">
            <v>ZAFRANAL SUR</v>
          </cell>
          <cell r="I3218" t="str">
            <v>ZAFRANAL SUR</v>
          </cell>
          <cell r="J3218" t="str">
            <v>*040407&lt;br&gt;AREQUIPA-CASTILLA-HUANCARQUI</v>
          </cell>
          <cell r="K3218" t="str">
            <v>*8&lt;br&gt;BREÑA TORRES GRACIELA,*310&lt;br&gt;ROSALES GONZALES LUIS ALBERTO,*180&lt;br&gt;RAMIREZ PALET ALDO</v>
          </cell>
          <cell r="L3218" t="str">
            <v>NO PRESENTADO&lt;br/&gt;NOTIFICADO A LA EMPRESA</v>
          </cell>
          <cell r="M3218" t="str">
            <v>ResDirec-0062-2012/MEM-AAM</v>
          </cell>
          <cell r="N3218" t="str">
            <v>24/02/2012</v>
          </cell>
          <cell r="O3218">
            <v>650000</v>
          </cell>
          <cell r="P3218" t="str">
            <v>USD</v>
          </cell>
        </row>
        <row r="3219">
          <cell r="A3219">
            <v>1919278</v>
          </cell>
          <cell r="B3219">
            <v>2068</v>
          </cell>
          <cell r="C3219" t="str">
            <v>EIAsd</v>
          </cell>
          <cell r="D3219">
            <v>40060</v>
          </cell>
          <cell r="E3219">
            <v>2009</v>
          </cell>
          <cell r="F3219">
            <v>9</v>
          </cell>
          <cell r="G3219" t="str">
            <v>MINERA AQM COPPER PERU S.A.C.</v>
          </cell>
          <cell r="H3219" t="str">
            <v>ZAFRANAL</v>
          </cell>
          <cell r="I3219" t="str">
            <v>EXPLORACION ZAFRANAL</v>
          </cell>
          <cell r="J3219" t="str">
            <v>*040407&lt;br&gt;AREQUIPA-CASTILLA-HUANCARQUI</v>
          </cell>
          <cell r="K3219" t="str">
            <v>*297&lt;br&gt;SANTOYO TELLO JULIO RAUL</v>
          </cell>
          <cell r="L3219" t="str">
            <v>APROBADO&lt;br/&gt;NOTIFICADO A LA EMPRESA</v>
          </cell>
          <cell r="P3219" t="str">
            <v>USD</v>
          </cell>
        </row>
        <row r="3220">
          <cell r="A3220">
            <v>2045160</v>
          </cell>
          <cell r="B3220">
            <v>2311</v>
          </cell>
          <cell r="C3220" t="str">
            <v>EIAsd</v>
          </cell>
          <cell r="D3220">
            <v>40504</v>
          </cell>
          <cell r="E3220">
            <v>2010</v>
          </cell>
          <cell r="F3220">
            <v>11</v>
          </cell>
          <cell r="G3220" t="str">
            <v>MINERA AQM COPPER PERU S.A.C.</v>
          </cell>
          <cell r="H3220" t="str">
            <v>ZAFRANAL</v>
          </cell>
          <cell r="I3220" t="str">
            <v>MODIFICACION PROYECTO ZAFRANAL</v>
          </cell>
          <cell r="J3220" t="str">
            <v>*040407&lt;br&gt;AREQUIPA-CASTILLA-HUANCARQUI</v>
          </cell>
          <cell r="K3220" t="str">
            <v>*297&lt;br&gt;SANTOYO TELLO JULIO RAUL</v>
          </cell>
          <cell r="L3220" t="str">
            <v>APROBADO&lt;br/&gt;NOTIFICADO A LA EMPRESA</v>
          </cell>
          <cell r="P3220" t="str">
            <v>USD</v>
          </cell>
        </row>
        <row r="3221">
          <cell r="A3221">
            <v>1406370</v>
          </cell>
          <cell r="B3221">
            <v>849</v>
          </cell>
          <cell r="C3221" t="str">
            <v>DIA</v>
          </cell>
          <cell r="D3221">
            <v>37712</v>
          </cell>
          <cell r="E3221">
            <v>2003</v>
          </cell>
          <cell r="F3221">
            <v>4</v>
          </cell>
          <cell r="G3221" t="str">
            <v>MINERA ATASPACAS S.A.</v>
          </cell>
          <cell r="H3221" t="str">
            <v>ATASPACAS</v>
          </cell>
          <cell r="I3221" t="str">
            <v>ATASPACAS</v>
          </cell>
          <cell r="J3221" t="str">
            <v>*230107&lt;br&gt;TACNA-TACNA-PALCA</v>
          </cell>
          <cell r="K3221" t="str">
            <v>*1&lt;br&gt;ACEVEDO FERNANDEZ ELIAS</v>
          </cell>
          <cell r="L3221" t="str">
            <v>APROBADO</v>
          </cell>
          <cell r="P3221" t="str">
            <v>USD</v>
          </cell>
        </row>
        <row r="3222">
          <cell r="A3222">
            <v>1010618</v>
          </cell>
          <cell r="B3222">
            <v>4285</v>
          </cell>
          <cell r="C3222" t="str">
            <v>EIA</v>
          </cell>
          <cell r="D3222">
            <v>34852</v>
          </cell>
          <cell r="E3222">
            <v>1995</v>
          </cell>
          <cell r="F3222">
            <v>6</v>
          </cell>
          <cell r="G3222" t="str">
            <v>MINERA AURIFERA CALPA S.A. - EN LIQUIDACION</v>
          </cell>
          <cell r="H3222" t="str">
            <v>MINA CALPA</v>
          </cell>
          <cell r="I3222" t="str">
            <v>CONCESIÓN DE BENEFICIO CALPA I</v>
          </cell>
          <cell r="J3222" t="str">
            <v>*040303&lt;br&gt;AREQUIPA-CARAVELI-ATICO</v>
          </cell>
          <cell r="K3222" t="str">
            <v>*92&lt;br&gt;BERNABEL FELIX</v>
          </cell>
          <cell r="L3222" t="str">
            <v>APROBADO</v>
          </cell>
          <cell r="P3222" t="str">
            <v>USD</v>
          </cell>
        </row>
        <row r="3223">
          <cell r="A3223">
            <v>1353586</v>
          </cell>
          <cell r="B3223">
            <v>712</v>
          </cell>
          <cell r="C3223" t="str">
            <v>DIA</v>
          </cell>
          <cell r="D3223">
            <v>37307</v>
          </cell>
          <cell r="E3223">
            <v>2002</v>
          </cell>
          <cell r="F3223">
            <v>2</v>
          </cell>
          <cell r="G3223" t="str">
            <v>MINERA AURIFERA INTI S.A.C.</v>
          </cell>
          <cell r="H3223" t="str">
            <v>SOL DE ORO</v>
          </cell>
          <cell r="I3223" t="str">
            <v>SOL DE ORO</v>
          </cell>
          <cell r="J3223" t="str">
            <v>*131004&lt;br&gt;LA LIBERTAD-SANTIAGO DE CHUCO-MOLLEBAMBA</v>
          </cell>
          <cell r="K3223" t="str">
            <v>*57&lt;br&gt;SUAREZ JUAN</v>
          </cell>
          <cell r="L3223" t="str">
            <v>APROBADO</v>
          </cell>
          <cell r="P3223" t="str">
            <v>USD</v>
          </cell>
        </row>
        <row r="3224">
          <cell r="A3224">
            <v>1302226</v>
          </cell>
          <cell r="B3224">
            <v>579</v>
          </cell>
          <cell r="C3224" t="str">
            <v>EIAsd</v>
          </cell>
          <cell r="D3224">
            <v>36858</v>
          </cell>
          <cell r="E3224">
            <v>2000</v>
          </cell>
          <cell r="F3224">
            <v>11</v>
          </cell>
          <cell r="G3224" t="str">
            <v>MINERA AURIFERA RETAMAS S.A.</v>
          </cell>
          <cell r="H3224" t="str">
            <v>ESTRELLA DE PATAZ</v>
          </cell>
          <cell r="I3224" t="str">
            <v>EXPLORACION</v>
          </cell>
          <cell r="J3224" t="str">
            <v>*130802&lt;br&gt;LA LIBERTAD-PATAZ-BULDIBUYO</v>
          </cell>
          <cell r="K3224" t="str">
            <v>*21&lt;br&gt;PAREDES PACHECO RUFO</v>
          </cell>
          <cell r="L3224" t="str">
            <v>APROBADO</v>
          </cell>
          <cell r="P3224" t="str">
            <v>USD</v>
          </cell>
        </row>
        <row r="3225">
          <cell r="A3225">
            <v>1618673</v>
          </cell>
          <cell r="B3225">
            <v>1468</v>
          </cell>
          <cell r="C3225" t="str">
            <v>DIA</v>
          </cell>
          <cell r="D3225">
            <v>38909</v>
          </cell>
          <cell r="E3225">
            <v>2006</v>
          </cell>
          <cell r="F3225">
            <v>7</v>
          </cell>
          <cell r="G3225" t="str">
            <v>MINERA AURIFERA RETAMAS S.A.</v>
          </cell>
          <cell r="H3225" t="str">
            <v>CASTILLA</v>
          </cell>
          <cell r="I3225" t="str">
            <v>CASTILLA</v>
          </cell>
          <cell r="J3225" t="str">
            <v>*130808&lt;br&gt;LA LIBERTAD-PATAZ-PARCOY</v>
          </cell>
          <cell r="K3225" t="str">
            <v>*8&lt;br&gt;BREÑA TORRES GRACIELA</v>
          </cell>
          <cell r="L3225" t="str">
            <v>APROBADO&lt;br/&gt;NOTIFICADO A LA EMPRESA</v>
          </cell>
          <cell r="P3225" t="str">
            <v>USD</v>
          </cell>
        </row>
        <row r="3226">
          <cell r="A3226">
            <v>1764831</v>
          </cell>
          <cell r="B3226">
            <v>1848</v>
          </cell>
          <cell r="C3226" t="str">
            <v>DIA</v>
          </cell>
          <cell r="D3226">
            <v>39514</v>
          </cell>
          <cell r="E3226">
            <v>2008</v>
          </cell>
          <cell r="F3226">
            <v>3</v>
          </cell>
          <cell r="G3226" t="str">
            <v>MINERA AURIFERA RETAMAS S.A.</v>
          </cell>
          <cell r="H3226" t="str">
            <v>CASTILLA</v>
          </cell>
          <cell r="I3226" t="str">
            <v>CASTILLA  (AMPLIACION CRONOGRAMA)</v>
          </cell>
          <cell r="J3226" t="str">
            <v>*130808&lt;br&gt;LA LIBERTAD-PATAZ-PARCOY</v>
          </cell>
          <cell r="K3226" t="str">
            <v>*8&lt;br&gt;BREÑA TORRES GRACIELA</v>
          </cell>
          <cell r="L3226" t="str">
            <v>APROBADO&lt;br/&gt;NOTIFICADO A LA EMPRESA</v>
          </cell>
          <cell r="P3226" t="str">
            <v>USD</v>
          </cell>
        </row>
        <row r="3227">
          <cell r="A3227">
            <v>2228980</v>
          </cell>
          <cell r="B3227">
            <v>3155</v>
          </cell>
          <cell r="C3227" t="str">
            <v>DIA</v>
          </cell>
          <cell r="D3227">
            <v>41163</v>
          </cell>
          <cell r="E3227">
            <v>2012</v>
          </cell>
          <cell r="F3227">
            <v>9</v>
          </cell>
          <cell r="G3227" t="str">
            <v>MINERA AURIFERA RETAMAS S.A.</v>
          </cell>
          <cell r="H3227" t="str">
            <v>PUSHA ESTE</v>
          </cell>
          <cell r="I3227" t="str">
            <v>MINERA AURIFERA RETAMAS S.A</v>
          </cell>
          <cell r="J3227" t="str">
            <v>*021509&lt;br&gt;ANCASH-PALLASCA-PAMPAS</v>
          </cell>
          <cell r="K3227" t="str">
            <v>*8&lt;br&gt;BREÑA TORRES GRACIELA,*179&lt;br&gt;ZEGARRA ANCAJIMA, ANA SOFIA,*147&lt;br&gt;PEREZ BALDEON KAREN</v>
          </cell>
          <cell r="L3227" t="str">
            <v>NO PRESENTADO&lt;br/&gt;NOTIFICADO A LA EMPRESA</v>
          </cell>
          <cell r="M3227" t="str">
            <v>ResDirec-0388-2014/MEM-DGAAM</v>
          </cell>
          <cell r="N3227" t="str">
            <v>31/07/2014</v>
          </cell>
          <cell r="O3227">
            <v>2984000</v>
          </cell>
          <cell r="P3227" t="str">
            <v>USD</v>
          </cell>
        </row>
        <row r="3228">
          <cell r="A3228">
            <v>2249322</v>
          </cell>
          <cell r="B3228">
            <v>3274</v>
          </cell>
          <cell r="C3228" t="str">
            <v>DIA</v>
          </cell>
          <cell r="D3228">
            <v>41246</v>
          </cell>
          <cell r="E3228">
            <v>2012</v>
          </cell>
          <cell r="F3228">
            <v>12</v>
          </cell>
          <cell r="G3228" t="str">
            <v>MINERA AURIFERA RETAMAS S.A.</v>
          </cell>
          <cell r="H3228" t="str">
            <v>EXPLORACION MINERA PUSHA ESTE</v>
          </cell>
          <cell r="I3228" t="str">
            <v>PROYECTO DE EXPLORACIÓN MINERA PUSHA ESTE</v>
          </cell>
          <cell r="J3228" t="str">
            <v>*021509&lt;br&gt;ANCASH-PALLASCA-PAMPAS</v>
          </cell>
          <cell r="K3228" t="str">
            <v>*8&lt;br&gt;BREÑA TORRES GRACIELA,*310&lt;br&gt;ROSALES GONZALES LUIS ALBERTO,*179&lt;br&gt;ZEGARRA ANCAJIMA, ANA SOFIA</v>
          </cell>
          <cell r="L3228" t="str">
            <v>NO PRESENTADO&lt;br/&gt;NOTIFICADO A LA EMPRESA</v>
          </cell>
          <cell r="M3228" t="str">
            <v>ResDirec-0412-2012/MEM-AAM</v>
          </cell>
          <cell r="N3228" t="str">
            <v>12/12/2012</v>
          </cell>
          <cell r="O3228">
            <v>3100600</v>
          </cell>
          <cell r="P3228" t="str">
            <v>USD</v>
          </cell>
        </row>
        <row r="3229">
          <cell r="A3229">
            <v>2283150</v>
          </cell>
          <cell r="B3229">
            <v>3179</v>
          </cell>
          <cell r="C3229" t="str">
            <v>DIA</v>
          </cell>
          <cell r="D3229">
            <v>41375</v>
          </cell>
          <cell r="E3229">
            <v>2013</v>
          </cell>
          <cell r="F3229">
            <v>4</v>
          </cell>
          <cell r="G3229" t="str">
            <v>MINERA AURIFERA RETAMAS S.A.</v>
          </cell>
          <cell r="H3229" t="str">
            <v>SATA ICURO</v>
          </cell>
          <cell r="I3229" t="str">
            <v>SATA ICURO</v>
          </cell>
          <cell r="J3229" t="str">
            <v>*130801&lt;br&gt;LA LIBERTAD-PATAZ-TAYABAMBA</v>
          </cell>
          <cell r="K3229" t="str">
            <v>*8&lt;br&gt;BREÑA TORRES GRACIELA,*179&lt;br&gt;ZEGARRA ANCAJIMA, ANA SOFIA,*147&lt;br&gt;PEREZ BALDEON KAREN</v>
          </cell>
          <cell r="L3229" t="str">
            <v>NO PRESENTADO&lt;br/&gt;NOTIFICADO A LA EMPRESA</v>
          </cell>
          <cell r="M3229" t="str">
            <v>ResDirec-0360-2014/MEM-DGAAM</v>
          </cell>
          <cell r="N3229" t="str">
            <v>14/07/2014</v>
          </cell>
          <cell r="O3229">
            <v>2790500</v>
          </cell>
          <cell r="P3229" t="str">
            <v>USD</v>
          </cell>
        </row>
        <row r="3230">
          <cell r="A3230">
            <v>2310543</v>
          </cell>
          <cell r="B3230">
            <v>3910</v>
          </cell>
          <cell r="C3230" t="str">
            <v>DIA</v>
          </cell>
          <cell r="D3230">
            <v>41464</v>
          </cell>
          <cell r="E3230">
            <v>2013</v>
          </cell>
          <cell r="F3230">
            <v>7</v>
          </cell>
          <cell r="G3230" t="str">
            <v>MINERA AURIFERA RETAMAS S.A.</v>
          </cell>
          <cell r="H3230" t="str">
            <v>SATATA ICURO</v>
          </cell>
          <cell r="I3230" t="str">
            <v>SATATA ICURO</v>
          </cell>
          <cell r="J3230" t="str">
            <v>*130801&lt;br&gt;LA LIBERTAD-PATAZ-TAYABAMBA</v>
          </cell>
          <cell r="K3230" t="str">
            <v>*8&lt;br&gt;BREÑA TORRES GRACIELA,*179&lt;br&gt;ZEGARRA ANCAJIMA, ANA SOFIA,*147&lt;br&gt;PEREZ BALDEON KAREN</v>
          </cell>
          <cell r="L3230" t="str">
            <v>APROBADO&lt;br/&gt;NOTIFICADO A LA EMPRESA</v>
          </cell>
          <cell r="O3230">
            <v>2790500</v>
          </cell>
          <cell r="P3230" t="str">
            <v>USD</v>
          </cell>
        </row>
        <row r="3231">
          <cell r="A3231">
            <v>2661033</v>
          </cell>
          <cell r="B3231">
            <v>6905</v>
          </cell>
          <cell r="C3231" t="str">
            <v>DIA</v>
          </cell>
          <cell r="D3231">
            <v>42705</v>
          </cell>
          <cell r="E3231">
            <v>2016</v>
          </cell>
          <cell r="F3231">
            <v>12</v>
          </cell>
          <cell r="G3231" t="str">
            <v>MINERA AURIFERA RETAMAS S.A.</v>
          </cell>
          <cell r="H3231" t="str">
            <v>PROYECTO DE EXPLORACIÓN MINERA SATATA ICURO</v>
          </cell>
          <cell r="I3231" t="str">
            <v xml:space="preserve"> SATATA ICURO</v>
          </cell>
          <cell r="J3231" t="str">
            <v>*130801&lt;br&gt;LA LIBERTAD-PATAZ-TAYABAMBA</v>
          </cell>
          <cell r="K3231" t="str">
            <v>*25&lt;br&gt;PRADO VELASQUEZ ALFONSO,*310&lt;br&gt;ROSALES GONZALES LUIS ALBERTO,*164&lt;br&gt;TREJO PANTOJA CYNTHIA,*67&lt;br&gt;PIZARRO LLANOS RICHARD</v>
          </cell>
          <cell r="L3231" t="str">
            <v>APROBADO&lt;br/&gt;NOTIFICADO A LA EMPRESA</v>
          </cell>
          <cell r="O3231">
            <v>1500000</v>
          </cell>
          <cell r="P3231" t="str">
            <v>USD</v>
          </cell>
        </row>
        <row r="3232">
          <cell r="A3232">
            <v>2380774</v>
          </cell>
          <cell r="B3232">
            <v>3943</v>
          </cell>
          <cell r="C3232" t="str">
            <v>EIAsd</v>
          </cell>
          <cell r="D3232">
            <v>41732</v>
          </cell>
          <cell r="E3232">
            <v>2014</v>
          </cell>
          <cell r="F3232">
            <v>4</v>
          </cell>
          <cell r="G3232" t="str">
            <v>MINERA AURIFERA RETAMAS S.A.</v>
          </cell>
          <cell r="H3232" t="str">
            <v>PROYECTO PUSHA ESTE</v>
          </cell>
          <cell r="I3232" t="str">
            <v>PUSHA ESTE</v>
          </cell>
          <cell r="J3232" t="str">
            <v>*021509&lt;br&gt;ANCASH-PALLASCA-PAMPAS</v>
          </cell>
          <cell r="K3232" t="str">
            <v>*3&lt;br&gt;ALFARO LÓPEZ WUALTER,*312&lt;br&gt;PINEDO REA PAOLA VANESSA,*310&lt;br&gt;ROSALES GONZALES LUIS ALBERTO,*296&lt;br&gt;ROSALES MONTES LUCIO,*294&lt;br&gt;BEGGLO CACERES-OLAZO ADRIAN ,*290&lt;br&gt;TENORIO MUNAYLLA, FABIANA (APOYO),*220&lt;br&gt;VILLACORTA OLAZA MARCO ANTONIO,*173&lt;br&gt;QUISPE BENAVENTE, CARLOS ALBERTO,*10&lt;br&gt;CARRANZA VALDIVIESO JOSE</v>
          </cell>
          <cell r="L3232" t="str">
            <v>IMPROCEDENTE&lt;br/&gt;NOTIFICADO A LA EMPRESA</v>
          </cell>
          <cell r="M3232" t="str">
            <v>ResDirec-0233-2014/MEM-DGAAM</v>
          </cell>
          <cell r="N3232" t="str">
            <v>15/05/2014</v>
          </cell>
          <cell r="O3232">
            <v>750000</v>
          </cell>
          <cell r="P3232" t="str">
            <v>USD</v>
          </cell>
        </row>
        <row r="3233">
          <cell r="A3233">
            <v>981052</v>
          </cell>
          <cell r="B3233">
            <v>4268</v>
          </cell>
          <cell r="C3233" t="str">
            <v>EIA</v>
          </cell>
          <cell r="D3233">
            <v>34621</v>
          </cell>
          <cell r="E3233">
            <v>1994</v>
          </cell>
          <cell r="F3233">
            <v>10</v>
          </cell>
          <cell r="G3233" t="str">
            <v>MINERA AURIFERA RETAMAS S.A.</v>
          </cell>
          <cell r="H3233" t="str">
            <v>SAN ANDRES (RETAMAS)</v>
          </cell>
          <cell r="I3233" t="str">
            <v>AMPLIACION DE LA PLANTA CONCENTRADORA</v>
          </cell>
          <cell r="J3233" t="str">
            <v>*130808&lt;br&gt;LA LIBERTAD-PATAZ-PARCOY</v>
          </cell>
          <cell r="K3233" t="str">
            <v>*1&lt;br&gt;ACEVEDO FERNANDEZ ELIAS,*29&lt;br&gt;ARCHIVO</v>
          </cell>
          <cell r="L3233" t="str">
            <v>APROBADO</v>
          </cell>
          <cell r="P3233" t="str">
            <v>USD</v>
          </cell>
        </row>
        <row r="3234">
          <cell r="A3234">
            <v>1553914</v>
          </cell>
          <cell r="B3234">
            <v>4685</v>
          </cell>
          <cell r="C3234" t="str">
            <v>EIA</v>
          </cell>
          <cell r="D3234">
            <v>38581</v>
          </cell>
          <cell r="E3234">
            <v>2005</v>
          </cell>
          <cell r="F3234">
            <v>8</v>
          </cell>
          <cell r="G3234" t="str">
            <v>MINERA AURIFERA RETAMAS S.A.</v>
          </cell>
          <cell r="H3234" t="str">
            <v>ALASKA</v>
          </cell>
          <cell r="I3234" t="str">
            <v>DEPOSITO DE DESMONTE "ALASKA"</v>
          </cell>
          <cell r="J3234" t="str">
            <v>*130802&lt;br&gt;LA LIBERTAD-PATAZ-BULDIBUYO</v>
          </cell>
          <cell r="K3234" t="str">
            <v>*43&lt;br&gt;LEON ALDO</v>
          </cell>
          <cell r="L3234" t="str">
            <v>APROBADO</v>
          </cell>
          <cell r="P3234" t="str">
            <v>USD</v>
          </cell>
        </row>
        <row r="3235">
          <cell r="A3235">
            <v>1759563</v>
          </cell>
          <cell r="B3235">
            <v>4848</v>
          </cell>
          <cell r="C3235" t="str">
            <v>EIA</v>
          </cell>
          <cell r="D3235">
            <v>39492</v>
          </cell>
          <cell r="E3235">
            <v>2008</v>
          </cell>
          <cell r="F3235">
            <v>2</v>
          </cell>
          <cell r="G3235" t="str">
            <v>MINERA AURIFERA RETAMAS S.A.</v>
          </cell>
          <cell r="H3235" t="str">
            <v>SAN ANDRES (RETAMAS) AIRE</v>
          </cell>
          <cell r="I3235" t="str">
            <v>MODIFICACION DE PROGRAMA DE MONITOREO PUNTO ECA 04</v>
          </cell>
          <cell r="J3235" t="str">
            <v>*130808&lt;br&gt;LA LIBERTAD-PATAZ-PARCOY</v>
          </cell>
          <cell r="K3235" t="str">
            <v>*12&lt;br&gt;DEL CASTILLO ALCANTARA AIME</v>
          </cell>
          <cell r="L3235" t="str">
            <v>APROBADO&lt;br/&gt;NOTIFICADO A LA EMPRESA</v>
          </cell>
          <cell r="P3235" t="str">
            <v>USD</v>
          </cell>
        </row>
        <row r="3236">
          <cell r="A3236">
            <v>1816420</v>
          </cell>
          <cell r="B3236">
            <v>4884</v>
          </cell>
          <cell r="C3236" t="str">
            <v>EIA</v>
          </cell>
          <cell r="D3236">
            <v>39689</v>
          </cell>
          <cell r="E3236">
            <v>2008</v>
          </cell>
          <cell r="F3236">
            <v>8</v>
          </cell>
          <cell r="G3236" t="str">
            <v>MINERA AURIFERA RETAMAS S.A.</v>
          </cell>
          <cell r="H3236" t="str">
            <v>SAN ANDRES (RETAMAS)</v>
          </cell>
          <cell r="I3236" t="str">
            <v>PLAN DE MANEJO AMBIENTAL (PMA) DEL PAD INDUSTRIAL DE LIXIVICION POR CIANURACIÓN</v>
          </cell>
          <cell r="J3236" t="str">
            <v>*130808&lt;br&gt;LA LIBERTAD-PATAZ-PARCOY</v>
          </cell>
          <cell r="K3236" t="str">
            <v>*20&lt;br&gt;LEON IRIARTE MARITZA</v>
          </cell>
          <cell r="L3236" t="str">
            <v>NO PRESENTADO&lt;br/&gt;NOTIFICADO A LA EMPRESA</v>
          </cell>
          <cell r="P3236" t="str">
            <v>USD</v>
          </cell>
        </row>
        <row r="3237">
          <cell r="A3237">
            <v>1854846</v>
          </cell>
          <cell r="B3237">
            <v>4917</v>
          </cell>
          <cell r="C3237" t="str">
            <v>EIA</v>
          </cell>
          <cell r="D3237">
            <v>39840</v>
          </cell>
          <cell r="E3237">
            <v>2009</v>
          </cell>
          <cell r="F3237">
            <v>1</v>
          </cell>
          <cell r="G3237" t="str">
            <v>MINERA AURIFERA RETAMAS S.A.</v>
          </cell>
          <cell r="H3237" t="str">
            <v>SAN ANDRES (RETAMAS)</v>
          </cell>
          <cell r="I3237" t="str">
            <v xml:space="preserve"> PLANTA DE TRATAMIENTO DE RESIDUOS SOLIDOS DOMESTICOS RELLENO SANITARIO "EL </v>
          </cell>
          <cell r="J3237" t="str">
            <v>*130808&lt;br&gt;LA LIBERTAD-PATAZ-PARCOY</v>
          </cell>
          <cell r="K3237" t="str">
            <v>*49&lt;br&gt;RETAMOZO PLACIDO</v>
          </cell>
          <cell r="L3237" t="str">
            <v>IMPROCEDENTE&lt;br/&gt;NOTIFICADO A LA EMPRESA</v>
          </cell>
          <cell r="P3237" t="str">
            <v>USD</v>
          </cell>
        </row>
        <row r="3238">
          <cell r="A3238">
            <v>1941595</v>
          </cell>
          <cell r="B3238">
            <v>4970</v>
          </cell>
          <cell r="C3238" t="str">
            <v>EIA</v>
          </cell>
          <cell r="D3238">
            <v>40140</v>
          </cell>
          <cell r="E3238">
            <v>2009</v>
          </cell>
          <cell r="F3238">
            <v>11</v>
          </cell>
          <cell r="G3238" t="str">
            <v>MINERA AURIFERA RETAMAS S.A.</v>
          </cell>
          <cell r="H3238" t="str">
            <v>SAN ANDRES (RETAMAS)</v>
          </cell>
          <cell r="I3238" t="str">
            <v>MODIFICACION PROGRAMA DE MONITOREO PUNTOS E-11 Y E-20</v>
          </cell>
          <cell r="J3238" t="str">
            <v>*130808&lt;br&gt;LA LIBERTAD-PATAZ-PARCOY</v>
          </cell>
          <cell r="K3238" t="str">
            <v>*12&lt;br&gt;DEL CASTILLO ALCANTARA AIME</v>
          </cell>
          <cell r="L3238" t="str">
            <v>APROBADO&lt;br/&gt;NOTIFICADO A LA EMPRESA</v>
          </cell>
          <cell r="P3238" t="str">
            <v>USD</v>
          </cell>
        </row>
        <row r="3239">
          <cell r="A3239">
            <v>2001819</v>
          </cell>
          <cell r="B3239">
            <v>5013</v>
          </cell>
          <cell r="C3239" t="str">
            <v>EIA</v>
          </cell>
          <cell r="D3239">
            <v>40350</v>
          </cell>
          <cell r="E3239">
            <v>2010</v>
          </cell>
          <cell r="F3239">
            <v>6</v>
          </cell>
          <cell r="G3239" t="str">
            <v>MINERA AURIFERA RETAMAS S.A.</v>
          </cell>
          <cell r="H3239" t="str">
            <v>SAN ANDRES (RETAMAS)</v>
          </cell>
          <cell r="I3239" t="str">
            <v>ACOG D.S. 078-2009 MODIFICACION DE EIA OBRAS ADICIONALES AL CAMPAMENTO MINERO</v>
          </cell>
          <cell r="J3239" t="str">
            <v>*130808&lt;br&gt;LA LIBERTAD-PATAZ-PARCOY</v>
          </cell>
          <cell r="K3239" t="str">
            <v>*12&lt;br&gt;DEL CASTILLO ALCANTARA AIME,*310&lt;br&gt;ROSALES GONZALES LUIS ALBERTO,*25&lt;br&gt;PRADO VELASQUEZ ALFONSO</v>
          </cell>
          <cell r="L3239" t="str">
            <v>APROBADO</v>
          </cell>
          <cell r="P3239" t="str">
            <v>USD</v>
          </cell>
        </row>
        <row r="3240">
          <cell r="A3240">
            <v>2001824</v>
          </cell>
          <cell r="B3240">
            <v>5014</v>
          </cell>
          <cell r="C3240" t="str">
            <v>EIA</v>
          </cell>
          <cell r="D3240">
            <v>40350</v>
          </cell>
          <cell r="E3240">
            <v>2010</v>
          </cell>
          <cell r="F3240">
            <v>6</v>
          </cell>
          <cell r="G3240" t="str">
            <v>MINERA AURIFERA RETAMAS S.A.</v>
          </cell>
          <cell r="H3240" t="str">
            <v>SAN ANDRES (RETAMAS)</v>
          </cell>
          <cell r="I3240" t="str">
            <v>ACOG D.S. 078-2009 MODIFICACION EIA DE LA UEA RETAMAS PLANTA DE TRATAMIENTO</v>
          </cell>
          <cell r="J3240" t="str">
            <v>*130808&lt;br&gt;LA LIBERTAD-PATAZ-PARCOY</v>
          </cell>
          <cell r="K3240" t="str">
            <v>*2&lt;br&gt;ACOSTA ARCE MICHAEL</v>
          </cell>
          <cell r="L3240" t="str">
            <v>EVALUACIÓN</v>
          </cell>
          <cell r="P3240" t="str">
            <v>USD</v>
          </cell>
        </row>
        <row r="3241">
          <cell r="A3241">
            <v>2001828</v>
          </cell>
          <cell r="B3241">
            <v>5017</v>
          </cell>
          <cell r="C3241" t="str">
            <v>EIA</v>
          </cell>
          <cell r="D3241">
            <v>40350</v>
          </cell>
          <cell r="E3241">
            <v>2010</v>
          </cell>
          <cell r="F3241">
            <v>6</v>
          </cell>
          <cell r="G3241" t="str">
            <v>MINERA AURIFERA RETAMAS S.A.</v>
          </cell>
          <cell r="H3241" t="str">
            <v>SAN ANDRES (RETAMAS)</v>
          </cell>
          <cell r="I3241" t="str">
            <v>PLAN DE REMEDIACION AMBIENTAL DEPOSITO DE DESMONTES LOS CUYES U.E.A. RETAMAS</v>
          </cell>
          <cell r="J3241" t="str">
            <v>*130808&lt;br&gt;LA LIBERTAD-PATAZ-PARCOY</v>
          </cell>
          <cell r="K3241" t="str">
            <v>*12&lt;br&gt;DEL CASTILLO ALCANTARA AIME</v>
          </cell>
          <cell r="L3241" t="str">
            <v>APROBADO&lt;br/&gt;NOTIFICADO A LA EMPRESA</v>
          </cell>
          <cell r="P3241" t="str">
            <v>USD</v>
          </cell>
        </row>
        <row r="3242">
          <cell r="A3242">
            <v>2030988</v>
          </cell>
          <cell r="B3242">
            <v>5033</v>
          </cell>
          <cell r="C3242" t="str">
            <v>EIA</v>
          </cell>
          <cell r="D3242">
            <v>40441</v>
          </cell>
          <cell r="E3242">
            <v>2010</v>
          </cell>
          <cell r="F3242">
            <v>9</v>
          </cell>
          <cell r="G3242" t="str">
            <v>MINERA AURIFERA RETAMAS S.A.</v>
          </cell>
          <cell r="H3242" t="str">
            <v>SAN ANDRES (RETAMAS)</v>
          </cell>
          <cell r="I3242" t="str">
            <v>MODIFICACION DE PROGRAMA DE MONITOREO DE CALIDAD DE AGUA</v>
          </cell>
          <cell r="J3242" t="str">
            <v>*130808&lt;br&gt;LA LIBERTAD-PATAZ-PARCOY</v>
          </cell>
          <cell r="K3242" t="str">
            <v>*12&lt;br&gt;DEL CASTILLO ALCANTARA AIME</v>
          </cell>
          <cell r="L3242" t="str">
            <v>APROBADO&lt;br/&gt;NOTIFICADO A LA EMPRESA</v>
          </cell>
          <cell r="P3242" t="str">
            <v>USD</v>
          </cell>
        </row>
        <row r="3243">
          <cell r="A3243">
            <v>2052158</v>
          </cell>
          <cell r="B3243">
            <v>5051</v>
          </cell>
          <cell r="C3243" t="str">
            <v>EIA</v>
          </cell>
          <cell r="D3243">
            <v>40531</v>
          </cell>
          <cell r="E3243">
            <v>2010</v>
          </cell>
          <cell r="F3243">
            <v>12</v>
          </cell>
          <cell r="G3243" t="str">
            <v>MINERA AURIFERA RETAMAS S.A.</v>
          </cell>
          <cell r="H3243" t="str">
            <v>SAN ANDRES (RETAMAS)</v>
          </cell>
          <cell r="I3243" t="str">
            <v>PLAN INTEGRAL UNIDAD RETAMAS (ANTES ADECUACION A ECA Y LMP)</v>
          </cell>
          <cell r="J3243" t="str">
            <v>*130808&lt;br&gt;LA LIBERTAD-PATAZ-PARCOY</v>
          </cell>
          <cell r="K3243" t="str">
            <v>*18&lt;br&gt;HUARINO CHURA LUIS</v>
          </cell>
          <cell r="L3243" t="str">
            <v>EVALUACIÓN</v>
          </cell>
          <cell r="P3243" t="str">
            <v>USD</v>
          </cell>
        </row>
        <row r="3244">
          <cell r="A3244">
            <v>2115537</v>
          </cell>
          <cell r="B3244">
            <v>5124</v>
          </cell>
          <cell r="C3244" t="str">
            <v>EIA</v>
          </cell>
          <cell r="D3244">
            <v>40751</v>
          </cell>
          <cell r="E3244">
            <v>2011</v>
          </cell>
          <cell r="F3244">
            <v>7</v>
          </cell>
          <cell r="G3244" t="str">
            <v>MINERA AURIFERA RETAMAS S.A.</v>
          </cell>
          <cell r="H3244" t="str">
            <v>SAN ANDRES (RETAMAS)</v>
          </cell>
          <cell r="I3244" t="str">
            <v>PLAN DE REMEDIACION AMBIENTAL  (MODIFICACION) DEPOSITO DE DESMONTE LOS CUYES</v>
          </cell>
          <cell r="J3244" t="str">
            <v>*130808&lt;br&gt;LA LIBERTAD-PATAZ-PARCOY</v>
          </cell>
          <cell r="K3244" t="str">
            <v>*24&lt;br&gt;PORTILLA CORNEJO MATEO</v>
          </cell>
          <cell r="L3244" t="str">
            <v>OBSERVADO&lt;br/&gt;NOTIFICADO A LA EMPRESA</v>
          </cell>
          <cell r="P3244" t="str">
            <v>USD</v>
          </cell>
        </row>
        <row r="3245">
          <cell r="A3245">
            <v>1626021</v>
          </cell>
          <cell r="B3245">
            <v>6308</v>
          </cell>
          <cell r="C3245" t="str">
            <v>PC</v>
          </cell>
          <cell r="D3245">
            <v>38944</v>
          </cell>
          <cell r="E3245">
            <v>2006</v>
          </cell>
          <cell r="F3245">
            <v>8</v>
          </cell>
          <cell r="G3245" t="str">
            <v>MINERA AURIFERA RETAMAS S.A.</v>
          </cell>
          <cell r="H3245" t="str">
            <v>SAN ANDRES (RETAMAS)</v>
          </cell>
          <cell r="J3245" t="str">
            <v>*130808&lt;br&gt;LA LIBERTAD-PATAZ-PARCOY</v>
          </cell>
          <cell r="K3245" t="str">
            <v>*13&lt;br&gt;DOLORES CAMONES SANTIAGO</v>
          </cell>
          <cell r="L3245" t="str">
            <v>APROBADO&lt;br/&gt;NOTIFICADO A LA EMPRESA</v>
          </cell>
          <cell r="M3245" t="str">
            <v>ResDirec-0266-2016/MEM-DGAAM</v>
          </cell>
          <cell r="N3245" t="str">
            <v>07/09/2016</v>
          </cell>
          <cell r="P3245" t="str">
            <v>USD</v>
          </cell>
        </row>
        <row r="3246">
          <cell r="A3246" t="str">
            <v>03210-2016</v>
          </cell>
          <cell r="B3246">
            <v>6399</v>
          </cell>
          <cell r="C3246" t="str">
            <v>ITS</v>
          </cell>
          <cell r="D3246">
            <v>42657</v>
          </cell>
          <cell r="E3246">
            <v>2016</v>
          </cell>
          <cell r="F3246">
            <v>10</v>
          </cell>
          <cell r="G3246" t="str">
            <v>MINERA AURIFERA RETAMAS S.A.</v>
          </cell>
          <cell r="H3246" t="str">
            <v>SAN ANDRES (RETAMAS)</v>
          </cell>
          <cell r="I3246" t="str">
            <v>Primer ITS del Proyecto de Ampliación de la Planta de Beneficio San Andrés Ampliado y Cambio de Ruta de Transporte de Relaves</v>
          </cell>
          <cell r="J3246" t="str">
            <v>*130808&lt;br&gt;LA LIBERTAD-PATAZ-PARCOY</v>
          </cell>
          <cell r="K3246" t="str">
            <v>*381&lt;br&gt;ZZ_SENACE MILLONES VARGAS, CESAR AUGUSTO,*452&lt;br&gt;ZZ_SENACE GONZALES PAREDES, LUIS ANTONIO,*416&lt;br&gt;ZZ_SENACE BREÑA TORRES, MILVA GRACIELA,*414&lt;br&gt;ZZ_SENACE LUCEN BUSTAMANTE, MARIELENA NEREYDA,*413&lt;br&gt;ZZ_SENACE ATARAMA MORI,DANNY EDUARDO</v>
          </cell>
          <cell r="L3246" t="str">
            <v>CONFORME&lt;br/&gt;NOTIFICADO A LA EMPRESA</v>
          </cell>
          <cell r="O3246">
            <v>14192000</v>
          </cell>
        </row>
        <row r="3247">
          <cell r="A3247">
            <v>1879413</v>
          </cell>
          <cell r="B3247">
            <v>6432</v>
          </cell>
          <cell r="C3247" t="str">
            <v>PC</v>
          </cell>
          <cell r="D3247">
            <v>39930</v>
          </cell>
          <cell r="E3247">
            <v>2009</v>
          </cell>
          <cell r="F3247">
            <v>4</v>
          </cell>
          <cell r="G3247" t="str">
            <v>MINERA AURIFERA RETAMAS S.A.</v>
          </cell>
          <cell r="H3247" t="str">
            <v>SAN ANDRES (RETAMAS)</v>
          </cell>
          <cell r="I3247" t="str">
            <v>MODIFICACION DE CRONOGRAMA DE PLAN DE CIERRE DE MINAS U.EA. RETAMAS</v>
          </cell>
          <cell r="J3247" t="str">
            <v>*130808&lt;br&gt;LA LIBERTAD-PATAZ-PARCOY</v>
          </cell>
          <cell r="K3247" t="str">
            <v>*13&lt;br&gt;DOLORES CAMONES SANTIAGO</v>
          </cell>
          <cell r="L3247" t="str">
            <v>APROBADO&lt;br/&gt;NOTIFICADO A LA EMPRESA</v>
          </cell>
          <cell r="P3247" t="str">
            <v>USD</v>
          </cell>
        </row>
        <row r="3248">
          <cell r="A3248">
            <v>2022721</v>
          </cell>
          <cell r="B3248">
            <v>6459</v>
          </cell>
          <cell r="C3248" t="str">
            <v>PC</v>
          </cell>
          <cell r="D3248">
            <v>40415</v>
          </cell>
          <cell r="E3248">
            <v>2010</v>
          </cell>
          <cell r="F3248">
            <v>8</v>
          </cell>
          <cell r="G3248" t="str">
            <v>MINERA AURIFERA RETAMAS S.A.</v>
          </cell>
          <cell r="H3248" t="str">
            <v>C.T. SAN ANDRES</v>
          </cell>
          <cell r="I3248" t="str">
            <v>MODIFICACION DE CRONOGRAMA DE CIERRE FINAL A PROGRESIVO DEL P.C. U.M. RETAMAS</v>
          </cell>
          <cell r="J3248" t="str">
            <v>*130808&lt;br&gt;LA LIBERTAD-PATAZ-PARCOY</v>
          </cell>
          <cell r="K3248" t="str">
            <v>*13&lt;br&gt;DOLORES CAMONES SANTIAGO</v>
          </cell>
          <cell r="L3248" t="str">
            <v>CONCLUIDO&lt;br/&gt;NOTIFICADO A LA EMPRESA</v>
          </cell>
          <cell r="P3248" t="str">
            <v>USD</v>
          </cell>
        </row>
        <row r="3249">
          <cell r="A3249" t="str">
            <v>03452-2017</v>
          </cell>
          <cell r="B3249">
            <v>6568</v>
          </cell>
          <cell r="C3249" t="str">
            <v>ITS</v>
          </cell>
          <cell r="D3249">
            <v>42933</v>
          </cell>
          <cell r="E3249">
            <v>2017</v>
          </cell>
          <cell r="F3249">
            <v>7</v>
          </cell>
          <cell r="G3249" t="str">
            <v>MINERA AURIFERA RETAMAS S.A.</v>
          </cell>
          <cell r="H3249" t="str">
            <v>SAN ANDRES (RETAMAS)</v>
          </cell>
          <cell r="I3249" t="str">
            <v>ITS N°2: Recrecimiento Parcial del Depósito Integrado de Relaves (DIR) desde la Cota 3950 msnm hasta la Cota 3953.5 msnm de la U.E.A Retamas</v>
          </cell>
          <cell r="J3249" t="str">
            <v>*130808&lt;br&gt;LA LIBERTAD-PATAZ-PARCOY</v>
          </cell>
          <cell r="K3249" t="str">
            <v>*382&lt;br&gt;ZZ_SENACE PÉREZ NUÑEZ, FABIÁN,*490&lt;br&gt;ZZ_SENACE VIDAL WILLIAMS, MARIA DEL ROSARIO,*489&lt;br&gt;ZZ_SENACE TREJO PANTOJA, CYNTHIA KELLY,*488&lt;br&gt;ZZ_SENACE TELLO COCHACHEZ, MARCO ANTONIO,*482&lt;br&gt;ZZ_SENACE MARTEL GORA, MIGUEL LUIS,*481&lt;br&gt;ZZ_SENACE CORAL ONCOY, BEATRIZ ELIZABETH,*479&lt;br&gt;ZZ_SENACE  BORJAS ALCANTARA, DAVID VICTOR,*432&lt;br&gt;ZZ_SENACE VARGAS-MACH, MARTHA YACKELINE ,*416&lt;br&gt;ZZ_SENACE BREÑA TORRES, MILVA GRACIELA,*389&lt;br&gt;ZZ_SENACE NIZAMA TEIXEIRA, MARTIN</v>
          </cell>
          <cell r="L3249" t="str">
            <v>CONFORME&lt;br/&gt;NOTIFICADO A LA EMPRESA</v>
          </cell>
          <cell r="O3249">
            <v>8211663</v>
          </cell>
        </row>
        <row r="3250">
          <cell r="A3250">
            <v>2285304</v>
          </cell>
          <cell r="B3250">
            <v>6632</v>
          </cell>
          <cell r="C3250" t="str">
            <v>PC</v>
          </cell>
          <cell r="D3250">
            <v>41383</v>
          </cell>
          <cell r="E3250">
            <v>2013</v>
          </cell>
          <cell r="F3250">
            <v>4</v>
          </cell>
          <cell r="G3250" t="str">
            <v>MINERA AURIFERA RETAMAS S.A.</v>
          </cell>
          <cell r="H3250" t="str">
            <v>SAN ANDRES (RETAMAS)</v>
          </cell>
          <cell r="I3250" t="str">
            <v>MODIFICACION DEL PLAN DE CIERRE UNIDAD RETAMAS</v>
          </cell>
          <cell r="J3250" t="str">
            <v>*130802&lt;br&gt;LA LIBERTAD-PATAZ-BULDIBUYO</v>
          </cell>
          <cell r="K3250" t="str">
            <v>*24&lt;br&gt;PORTILLA CORNEJO MATEO</v>
          </cell>
          <cell r="L3250" t="str">
            <v>DESAPROBADO&lt;br/&gt;NOTIFICADO A LA EMPRESA</v>
          </cell>
          <cell r="M3250" t="str">
            <v>ResDirec-0271-2017/MEM-DGAAM</v>
          </cell>
          <cell r="N3250" t="str">
            <v>25/09/2017</v>
          </cell>
          <cell r="P3250" t="str">
            <v>USD</v>
          </cell>
        </row>
        <row r="3251">
          <cell r="A3251">
            <v>2361147</v>
          </cell>
          <cell r="B3251">
            <v>6679</v>
          </cell>
          <cell r="C3251" t="str">
            <v>PC</v>
          </cell>
          <cell r="D3251">
            <v>41661</v>
          </cell>
          <cell r="E3251">
            <v>2014</v>
          </cell>
          <cell r="F3251">
            <v>1</v>
          </cell>
          <cell r="G3251" t="str">
            <v>MINERA AURIFERA RETAMAS S.A.</v>
          </cell>
          <cell r="H3251" t="str">
            <v>SAN ANDRES (RETAMAS)</v>
          </cell>
          <cell r="I3251" t="str">
            <v xml:space="preserve">ACTUALIZACION DEL PLAN DE CIERRE DE MINAS U.E.A. RETAMAS </v>
          </cell>
          <cell r="J3251" t="str">
            <v>*130802&lt;br&gt;LA LIBERTAD-PATAZ-BULDIBUYO</v>
          </cell>
          <cell r="K3251" t="str">
            <v>*13&lt;br&gt;DOLORES CAMONES SANTIAGO</v>
          </cell>
          <cell r="L3251" t="str">
            <v>DESAPROBADO&lt;br/&gt;NOTIFICADO A LA EMPRESA</v>
          </cell>
          <cell r="P3251" t="str">
            <v>USD</v>
          </cell>
        </row>
        <row r="3252">
          <cell r="A3252">
            <v>2416373</v>
          </cell>
          <cell r="B3252">
            <v>6713</v>
          </cell>
          <cell r="C3252" t="str">
            <v>PC</v>
          </cell>
          <cell r="D3252">
            <v>41845</v>
          </cell>
          <cell r="E3252">
            <v>2014</v>
          </cell>
          <cell r="F3252">
            <v>7</v>
          </cell>
          <cell r="G3252" t="str">
            <v>MINERA AURIFERA RETAMAS S.A.</v>
          </cell>
          <cell r="H3252" t="str">
            <v>SAN ANDRES (RETAMAS)</v>
          </cell>
          <cell r="I3252" t="str">
            <v>ACTUALIZACION DEL PLAN DE CIERRE DE MINAS DE LA U.E.A. RETAMAS</v>
          </cell>
          <cell r="J3252" t="str">
            <v>*130802&lt;br&gt;LA LIBERTAD-PATAZ-BULDIBUYO</v>
          </cell>
          <cell r="K3252" t="str">
            <v>*24&lt;br&gt;PORTILLA CORNEJO MATEO</v>
          </cell>
          <cell r="L3252" t="str">
            <v>APROBADO</v>
          </cell>
          <cell r="P3252" t="str">
            <v>USD</v>
          </cell>
        </row>
        <row r="3253">
          <cell r="A3253" t="str">
            <v>M-CLS-00062-2018</v>
          </cell>
          <cell r="B3253">
            <v>7543</v>
          </cell>
          <cell r="C3253" t="str">
            <v>EIA-d</v>
          </cell>
          <cell r="D3253">
            <v>43207</v>
          </cell>
          <cell r="E3253">
            <v>2018</v>
          </cell>
          <cell r="F3253">
            <v>4</v>
          </cell>
          <cell r="G3253" t="str">
            <v>MINERA AURIFERA RETAMAS S.A.</v>
          </cell>
          <cell r="H3253" t="str">
            <v>UEA RETAMAS</v>
          </cell>
          <cell r="I3253" t="str">
            <v>MODIFICACIÓN DEL ESTUDIO DE IMPACTO AMBIENTAL DE LA U.E.A. RETAMAS PROYECTO IMPLEMENTACIÓN DE NUEVOS</v>
          </cell>
          <cell r="K3253" t="str">
            <v>*413&lt;br&gt;ZZ_SENACE ATARAMA MORI,DANNY EDUARDO,*586&lt;br&gt;MENDOZA MORI, MELISSA LILIANA,*416&lt;br&gt;ZZ_SENACE BREÑA TORRES, MILVA GRACIELA</v>
          </cell>
          <cell r="L3253" t="str">
            <v>EVALUACIÓN</v>
          </cell>
          <cell r="O3253">
            <v>6600000</v>
          </cell>
          <cell r="P3253" t="str">
            <v>USD</v>
          </cell>
        </row>
        <row r="3254">
          <cell r="A3254">
            <v>1366412</v>
          </cell>
          <cell r="B3254">
            <v>739</v>
          </cell>
          <cell r="C3254" t="str">
            <v>DIA</v>
          </cell>
          <cell r="D3254">
            <v>37412</v>
          </cell>
          <cell r="E3254">
            <v>2002</v>
          </cell>
          <cell r="F3254">
            <v>6</v>
          </cell>
          <cell r="G3254" t="str">
            <v>MINERA AUROBIT S.A.C.</v>
          </cell>
          <cell r="H3254" t="str">
            <v>SAN SEBASTIAN-93</v>
          </cell>
          <cell r="I3254" t="str">
            <v>SAN SEBASTIAN-93</v>
          </cell>
          <cell r="J3254" t="str">
            <v>*050802&lt;br&gt;AYACUCHO-PAUCAR DEL SARA SARA-COLTA</v>
          </cell>
          <cell r="K3254" t="str">
            <v>*57&lt;br&gt;SUAREZ JUAN</v>
          </cell>
          <cell r="L3254" t="str">
            <v>APROBADO</v>
          </cell>
          <cell r="P3254" t="str">
            <v>USD</v>
          </cell>
        </row>
        <row r="3255">
          <cell r="A3255">
            <v>1279678</v>
          </cell>
          <cell r="B3255">
            <v>530</v>
          </cell>
          <cell r="C3255" t="str">
            <v>DIA</v>
          </cell>
          <cell r="D3255">
            <v>36664</v>
          </cell>
          <cell r="E3255">
            <v>2000</v>
          </cell>
          <cell r="F3255">
            <v>5</v>
          </cell>
          <cell r="G3255" t="str">
            <v>MINERA AYACUCHO S.R.L.</v>
          </cell>
          <cell r="H3255" t="str">
            <v>INCAPACHA</v>
          </cell>
          <cell r="I3255" t="str">
            <v>INCAPACHA</v>
          </cell>
          <cell r="J3255" t="str">
            <v>*050601&lt;br&gt;AYACUCHO-LUCANAS-PUQUIO</v>
          </cell>
          <cell r="K3255" t="str">
            <v>*1&lt;br&gt;ACEVEDO FERNANDEZ ELIAS</v>
          </cell>
          <cell r="L3255" t="str">
            <v>APROBADO</v>
          </cell>
          <cell r="P3255" t="str">
            <v>USD</v>
          </cell>
        </row>
        <row r="3256">
          <cell r="A3256">
            <v>2450071</v>
          </cell>
          <cell r="B3256">
            <v>5530</v>
          </cell>
          <cell r="C3256" t="str">
            <v>DIA</v>
          </cell>
          <cell r="D3256">
            <v>41960</v>
          </cell>
          <cell r="E3256">
            <v>2014</v>
          </cell>
          <cell r="F3256">
            <v>11</v>
          </cell>
          <cell r="G3256" t="str">
            <v>MINERA AZOLA S.A.C.</v>
          </cell>
          <cell r="H3256" t="str">
            <v>PALLA PALLA</v>
          </cell>
          <cell r="I3256" t="str">
            <v>PALLA PALLA</v>
          </cell>
          <cell r="J3256" t="str">
            <v>*050701&lt;br&gt;AYACUCHO-PARINACOCHAS-CORACORA</v>
          </cell>
          <cell r="K3256" t="str">
            <v>*8&lt;br&gt;BREÑA TORRES GRACIELA,*341&lt;br&gt;INFANTE QUISPE, CESAR ANIBAL,*310&lt;br&gt;ROSALES GONZALES LUIS ALBERTO,*179&lt;br&gt;ZEGARRA ANCAJIMA, ANA SOFIA</v>
          </cell>
          <cell r="L3256" t="str">
            <v>APROBADO&lt;br/&gt;NOTIFICADO A LA EMPRESA</v>
          </cell>
          <cell r="O3256">
            <v>1000000</v>
          </cell>
          <cell r="P3256" t="str">
            <v>USD</v>
          </cell>
        </row>
        <row r="3257">
          <cell r="A3257">
            <v>1348158</v>
          </cell>
          <cell r="B3257">
            <v>706</v>
          </cell>
          <cell r="C3257" t="str">
            <v>EIAsd</v>
          </cell>
          <cell r="D3257">
            <v>37263</v>
          </cell>
          <cell r="E3257">
            <v>2002</v>
          </cell>
          <cell r="F3257">
            <v>1</v>
          </cell>
          <cell r="G3257" t="str">
            <v>MINERA BARRICK MISQUICHILCA S.A.</v>
          </cell>
          <cell r="H3257" t="str">
            <v>ALTO CHICAMA (AIRE)</v>
          </cell>
          <cell r="I3257" t="str">
            <v>EXPLORACION</v>
          </cell>
          <cell r="J3257" t="str">
            <v>*131006&lt;br&gt;LA LIBERTAD-SANTIAGO DE CHUCO-QUIRUVILCA</v>
          </cell>
          <cell r="K3257" t="str">
            <v>*1&lt;br&gt;ACEVEDO FERNANDEZ ELIAS</v>
          </cell>
          <cell r="L3257" t="str">
            <v>APROBADO</v>
          </cell>
          <cell r="P3257" t="str">
            <v>USD</v>
          </cell>
        </row>
        <row r="3258">
          <cell r="A3258">
            <v>1374603</v>
          </cell>
          <cell r="B3258">
            <v>755</v>
          </cell>
          <cell r="C3258" t="str">
            <v>EIAsd</v>
          </cell>
          <cell r="D3258">
            <v>37453</v>
          </cell>
          <cell r="E3258">
            <v>2002</v>
          </cell>
          <cell r="F3258">
            <v>7</v>
          </cell>
          <cell r="G3258" t="str">
            <v>MINERA BARRICK MISQUICHILCA S.A.</v>
          </cell>
          <cell r="H3258" t="str">
            <v>ALTO CHICAMA (AIRE)</v>
          </cell>
          <cell r="I3258" t="str">
            <v>EXPLORACION EXTENSIONES LAS LAGUNAS NORTE</v>
          </cell>
          <cell r="J3258" t="str">
            <v>*131006&lt;br&gt;LA LIBERTAD-SANTIAGO DE CHUCO-QUIRUVILCA</v>
          </cell>
          <cell r="K3258" t="str">
            <v>*1&lt;br&gt;ACEVEDO FERNANDEZ ELIAS</v>
          </cell>
          <cell r="L3258" t="str">
            <v>APROBADO</v>
          </cell>
          <cell r="P3258" t="str">
            <v>USD</v>
          </cell>
        </row>
        <row r="3259">
          <cell r="A3259">
            <v>1398266</v>
          </cell>
          <cell r="B3259">
            <v>824</v>
          </cell>
          <cell r="C3259" t="str">
            <v>EIAsd</v>
          </cell>
          <cell r="D3259">
            <v>37650</v>
          </cell>
          <cell r="E3259">
            <v>2003</v>
          </cell>
          <cell r="F3259">
            <v>1</v>
          </cell>
          <cell r="G3259" t="str">
            <v>MINERA BARRICK MISQUICHILCA S.A.</v>
          </cell>
          <cell r="H3259" t="str">
            <v>ALTO CHICAMA (AIRE)</v>
          </cell>
          <cell r="I3259" t="str">
            <v>MODIFICACION DEL PROYECTO ALTO CHICAMA-SECTOR LAGUNAS NORTE</v>
          </cell>
          <cell r="J3259" t="str">
            <v>*131006&lt;br&gt;LA LIBERTAD-SANTIAGO DE CHUCO-QUIRUVILCA</v>
          </cell>
          <cell r="K3259" t="str">
            <v>*1&lt;br&gt;ACEVEDO FERNANDEZ ELIAS</v>
          </cell>
          <cell r="L3259" t="str">
            <v>APROBADO</v>
          </cell>
          <cell r="P3259" t="str">
            <v>USD</v>
          </cell>
        </row>
        <row r="3260">
          <cell r="A3260">
            <v>1416508</v>
          </cell>
          <cell r="B3260">
            <v>893</v>
          </cell>
          <cell r="C3260" t="str">
            <v>EIAsd</v>
          </cell>
          <cell r="D3260">
            <v>37791</v>
          </cell>
          <cell r="E3260">
            <v>2003</v>
          </cell>
          <cell r="F3260">
            <v>6</v>
          </cell>
          <cell r="G3260" t="str">
            <v>MINERA BARRICK MISQUICHILCA S.A.</v>
          </cell>
          <cell r="H3260" t="str">
            <v>ALTO CHICAMA (AIRE)</v>
          </cell>
          <cell r="I3260" t="str">
            <v>SISTEMA DE COLECCIÓN, TRATAMIENTO Y DISPOSICIÓN FINAL DE AGUAS RESIDUALES</v>
          </cell>
          <cell r="J3260" t="str">
            <v>*131006&lt;br&gt;LA LIBERTAD-SANTIAGO DE CHUCO-QUIRUVILCA</v>
          </cell>
          <cell r="K3260" t="str">
            <v>*1&lt;br&gt;ACEVEDO FERNANDEZ ELIAS</v>
          </cell>
          <cell r="L3260" t="str">
            <v>APROBADO</v>
          </cell>
          <cell r="P3260" t="str">
            <v>USD</v>
          </cell>
        </row>
        <row r="3261">
          <cell r="A3261">
            <v>1426097</v>
          </cell>
          <cell r="B3261">
            <v>925</v>
          </cell>
          <cell r="C3261" t="str">
            <v>EIAsd</v>
          </cell>
          <cell r="D3261">
            <v>37865</v>
          </cell>
          <cell r="E3261">
            <v>2003</v>
          </cell>
          <cell r="F3261">
            <v>9</v>
          </cell>
          <cell r="G3261" t="str">
            <v>MINERA BARRICK MISQUICHILCA S.A.</v>
          </cell>
          <cell r="H3261" t="str">
            <v>ALTO CHICAMA (AIRE)</v>
          </cell>
          <cell r="I3261" t="str">
            <v>MODIFICACIÓN EXPLORACIÓN EXTENSIONES LAS LAGUNAS NORTE</v>
          </cell>
          <cell r="J3261" t="str">
            <v>*131006&lt;br&gt;LA LIBERTAD-SANTIAGO DE CHUCO-QUIRUVILCA</v>
          </cell>
          <cell r="K3261" t="str">
            <v>*1&lt;br&gt;ACEVEDO FERNANDEZ ELIAS</v>
          </cell>
          <cell r="L3261" t="str">
            <v>APROBADO</v>
          </cell>
          <cell r="P3261" t="str">
            <v>USD</v>
          </cell>
        </row>
        <row r="3262">
          <cell r="A3262">
            <v>1450246</v>
          </cell>
          <cell r="B3262">
            <v>1002</v>
          </cell>
          <cell r="C3262" t="str">
            <v>EIAsd</v>
          </cell>
          <cell r="D3262">
            <v>38015</v>
          </cell>
          <cell r="E3262">
            <v>2004</v>
          </cell>
          <cell r="F3262">
            <v>1</v>
          </cell>
          <cell r="G3262" t="str">
            <v>MINERA BARRICK MISQUICHILCA S.A.</v>
          </cell>
          <cell r="H3262" t="str">
            <v>TRES CRUCES</v>
          </cell>
          <cell r="I3262" t="str">
            <v>EXPLORACIÓN</v>
          </cell>
          <cell r="J3262" t="str">
            <v>*131006&lt;br&gt;LA LIBERTAD-SANTIAGO DE CHUCO-QUIRUVILCA</v>
          </cell>
          <cell r="K3262" t="str">
            <v>*1&lt;br&gt;ACEVEDO FERNANDEZ ELIAS</v>
          </cell>
          <cell r="L3262" t="str">
            <v>IMPROCEDENTE</v>
          </cell>
          <cell r="P3262" t="str">
            <v>USD</v>
          </cell>
        </row>
        <row r="3263">
          <cell r="A3263">
            <v>1470745</v>
          </cell>
          <cell r="B3263">
            <v>1074</v>
          </cell>
          <cell r="C3263" t="str">
            <v>EIAsd</v>
          </cell>
          <cell r="D3263">
            <v>38141</v>
          </cell>
          <cell r="E3263">
            <v>2004</v>
          </cell>
          <cell r="F3263">
            <v>6</v>
          </cell>
          <cell r="G3263" t="str">
            <v>MINERA BARRICK MISQUICHILCA S.A.</v>
          </cell>
          <cell r="H3263" t="str">
            <v>LAGUNAS SUR</v>
          </cell>
          <cell r="I3263" t="str">
            <v>EXPLORACION</v>
          </cell>
          <cell r="J3263" t="str">
            <v>*131006&lt;br&gt;LA LIBERTAD-SANTIAGO DE CHUCO-QUIRUVILCA</v>
          </cell>
          <cell r="K3263" t="str">
            <v>*1&lt;br&gt;ACEVEDO FERNANDEZ ELIAS</v>
          </cell>
          <cell r="L3263" t="str">
            <v>APROBADO</v>
          </cell>
          <cell r="P3263" t="str">
            <v>USD</v>
          </cell>
        </row>
        <row r="3264">
          <cell r="A3264">
            <v>1485662</v>
          </cell>
          <cell r="B3264">
            <v>1113</v>
          </cell>
          <cell r="C3264" t="str">
            <v>EIAsd</v>
          </cell>
          <cell r="D3264">
            <v>38218</v>
          </cell>
          <cell r="E3264">
            <v>2004</v>
          </cell>
          <cell r="F3264">
            <v>8</v>
          </cell>
          <cell r="G3264" t="str">
            <v>MINERA BARRICK MISQUICHILCA S.A.</v>
          </cell>
          <cell r="H3264" t="str">
            <v>ALTO CHICAMA (AIRE)</v>
          </cell>
          <cell r="I3264" t="str">
            <v>MODIFICACION EXPLORACION LAS LAGUNAS NORTE EXTENSIONES-AMPLIAC CRONOGRAMA</v>
          </cell>
          <cell r="J3264" t="str">
            <v>*131006&lt;br&gt;LA LIBERTAD-SANTIAGO DE CHUCO-QUIRUVILCA</v>
          </cell>
          <cell r="K3264" t="str">
            <v>*1&lt;br&gt;ACEVEDO FERNANDEZ ELIAS</v>
          </cell>
          <cell r="L3264" t="str">
            <v>APROBADO</v>
          </cell>
          <cell r="P3264" t="str">
            <v>USD</v>
          </cell>
        </row>
        <row r="3265">
          <cell r="A3265">
            <v>1486530</v>
          </cell>
          <cell r="B3265">
            <v>1117</v>
          </cell>
          <cell r="C3265" t="str">
            <v>EIAsd</v>
          </cell>
          <cell r="D3265">
            <v>38225</v>
          </cell>
          <cell r="E3265">
            <v>2004</v>
          </cell>
          <cell r="F3265">
            <v>8</v>
          </cell>
          <cell r="G3265" t="str">
            <v>MINERA BARRICK MISQUICHILCA S.A.</v>
          </cell>
          <cell r="H3265" t="str">
            <v>LAGUNAS SUR</v>
          </cell>
          <cell r="I3265" t="str">
            <v>MODIFICACION POR AMPLIACION</v>
          </cell>
          <cell r="J3265" t="str">
            <v>*131006&lt;br&gt;LA LIBERTAD-SANTIAGO DE CHUCO-QUIRUVILCA</v>
          </cell>
          <cell r="K3265" t="str">
            <v>*1&lt;br&gt;ACEVEDO FERNANDEZ ELIAS</v>
          </cell>
          <cell r="L3265" t="str">
            <v>DESISTIDO</v>
          </cell>
          <cell r="P3265" t="str">
            <v>USD</v>
          </cell>
        </row>
        <row r="3266">
          <cell r="A3266">
            <v>1503823</v>
          </cell>
          <cell r="B3266">
            <v>1174</v>
          </cell>
          <cell r="C3266" t="str">
            <v>EIAsd</v>
          </cell>
          <cell r="D3266">
            <v>38315</v>
          </cell>
          <cell r="E3266">
            <v>2004</v>
          </cell>
          <cell r="F3266">
            <v>11</v>
          </cell>
          <cell r="G3266" t="str">
            <v>MINERA BARRICK MISQUICHILCA S.A.</v>
          </cell>
          <cell r="H3266" t="str">
            <v>LAGUNAS SUR</v>
          </cell>
          <cell r="I3266" t="str">
            <v>MODIFICACION POR AMPLIACION</v>
          </cell>
          <cell r="J3266" t="str">
            <v>*131006&lt;br&gt;LA LIBERTAD-SANTIAGO DE CHUCO-QUIRUVILCA</v>
          </cell>
          <cell r="K3266" t="str">
            <v>*1&lt;br&gt;ACEVEDO FERNANDEZ ELIAS</v>
          </cell>
          <cell r="L3266" t="str">
            <v>APROBADO</v>
          </cell>
          <cell r="P3266" t="str">
            <v>USD</v>
          </cell>
        </row>
        <row r="3267">
          <cell r="A3267">
            <v>1546308</v>
          </cell>
          <cell r="B3267">
            <v>1296</v>
          </cell>
          <cell r="C3267" t="str">
            <v>EIAsd</v>
          </cell>
          <cell r="D3267">
            <v>38544</v>
          </cell>
          <cell r="E3267">
            <v>2005</v>
          </cell>
          <cell r="F3267">
            <v>7</v>
          </cell>
          <cell r="G3267" t="str">
            <v>MINERA BARRICK MISQUICHILCA S.A.</v>
          </cell>
          <cell r="H3267" t="str">
            <v>LAGUNAS SUR</v>
          </cell>
          <cell r="I3267" t="str">
            <v>SEGUNDA MODIFICACION</v>
          </cell>
          <cell r="J3267" t="str">
            <v>*131006&lt;br&gt;LA LIBERTAD-SANTIAGO DE CHUCO-QUIRUVILCA</v>
          </cell>
          <cell r="K3267" t="str">
            <v>*1&lt;br&gt;ACEVEDO FERNANDEZ ELIAS</v>
          </cell>
          <cell r="L3267" t="str">
            <v>APROBADO</v>
          </cell>
          <cell r="P3267" t="str">
            <v>USD</v>
          </cell>
        </row>
        <row r="3268">
          <cell r="A3268">
            <v>1576883</v>
          </cell>
          <cell r="B3268">
            <v>1361</v>
          </cell>
          <cell r="C3268" t="str">
            <v>EIAsd</v>
          </cell>
          <cell r="D3268">
            <v>38692</v>
          </cell>
          <cell r="E3268">
            <v>2005</v>
          </cell>
          <cell r="F3268">
            <v>12</v>
          </cell>
          <cell r="G3268" t="str">
            <v>MINERA BARRICK MISQUICHILCA S.A.</v>
          </cell>
          <cell r="H3268" t="str">
            <v>TRES CRUCES</v>
          </cell>
          <cell r="I3268" t="str">
            <v>EXPLORACION</v>
          </cell>
          <cell r="J3268" t="str">
            <v>*131006&lt;br&gt;LA LIBERTAD-SANTIAGO DE CHUCO-QUIRUVILCA</v>
          </cell>
          <cell r="K3268" t="str">
            <v>*1&lt;br&gt;ACEVEDO FERNANDEZ ELIAS</v>
          </cell>
          <cell r="L3268" t="str">
            <v>APROBADO</v>
          </cell>
          <cell r="P3268" t="str">
            <v>USD</v>
          </cell>
        </row>
        <row r="3269">
          <cell r="A3269">
            <v>1593609</v>
          </cell>
          <cell r="B3269">
            <v>1398</v>
          </cell>
          <cell r="C3269" t="str">
            <v>EIAsd</v>
          </cell>
          <cell r="D3269">
            <v>38778</v>
          </cell>
          <cell r="E3269">
            <v>2006</v>
          </cell>
          <cell r="F3269">
            <v>3</v>
          </cell>
          <cell r="G3269" t="str">
            <v>MINERA BARRICK MISQUICHILCA S.A.</v>
          </cell>
          <cell r="H3269" t="str">
            <v>LAGUNAS SUR</v>
          </cell>
          <cell r="I3269" t="str">
            <v>TERCERA MODIFICACION</v>
          </cell>
          <cell r="J3269" t="str">
            <v>*131006&lt;br&gt;LA LIBERTAD-SANTIAGO DE CHUCO-QUIRUVILCA</v>
          </cell>
          <cell r="K3269" t="str">
            <v>*1&lt;br&gt;ACEVEDO FERNANDEZ ELIAS</v>
          </cell>
          <cell r="L3269" t="str">
            <v>APROBADO</v>
          </cell>
          <cell r="P3269" t="str">
            <v>USD</v>
          </cell>
        </row>
        <row r="3270">
          <cell r="A3270">
            <v>1599626</v>
          </cell>
          <cell r="B3270">
            <v>1420</v>
          </cell>
          <cell r="C3270" t="str">
            <v>EIAsd</v>
          </cell>
          <cell r="D3270">
            <v>38811</v>
          </cell>
          <cell r="E3270">
            <v>2006</v>
          </cell>
          <cell r="F3270">
            <v>4</v>
          </cell>
          <cell r="G3270" t="str">
            <v>MINERA BARRICK MISQUICHILCA S.A.</v>
          </cell>
          <cell r="H3270" t="str">
            <v>LAGUNAS SUR</v>
          </cell>
          <cell r="I3270" t="str">
            <v>CUARTA MODIFICACION</v>
          </cell>
          <cell r="J3270" t="str">
            <v>*131006&lt;br&gt;LA LIBERTAD-SANTIAGO DE CHUCO-QUIRUVILCA</v>
          </cell>
          <cell r="K3270" t="str">
            <v>*1&lt;br&gt;ACEVEDO FERNANDEZ ELIAS</v>
          </cell>
          <cell r="L3270" t="str">
            <v>APROBADO</v>
          </cell>
          <cell r="P3270" t="str">
            <v>USD</v>
          </cell>
        </row>
        <row r="3271">
          <cell r="A3271">
            <v>1631397</v>
          </cell>
          <cell r="B3271">
            <v>1499</v>
          </cell>
          <cell r="C3271" t="str">
            <v>EIAsd</v>
          </cell>
          <cell r="D3271">
            <v>38960</v>
          </cell>
          <cell r="E3271">
            <v>2006</v>
          </cell>
          <cell r="F3271">
            <v>8</v>
          </cell>
          <cell r="G3271" t="str">
            <v>MINERA BARRICK MISQUICHILCA S.A.</v>
          </cell>
          <cell r="H3271" t="str">
            <v>TRES CRUCES</v>
          </cell>
          <cell r="I3271" t="str">
            <v>MODIFCACION</v>
          </cell>
          <cell r="J3271" t="str">
            <v>*131006&lt;br&gt;LA LIBERTAD-SANTIAGO DE CHUCO-QUIRUVILCA</v>
          </cell>
          <cell r="K3271" t="str">
            <v>*1&lt;br&gt;ACEVEDO FERNANDEZ ELIAS</v>
          </cell>
          <cell r="L3271" t="str">
            <v>APROBADO&lt;br/&gt;NOTIFICADO A LA EMPRESA</v>
          </cell>
          <cell r="P3271" t="str">
            <v>USD</v>
          </cell>
        </row>
        <row r="3272">
          <cell r="A3272">
            <v>1651841</v>
          </cell>
          <cell r="B3272">
            <v>1540</v>
          </cell>
          <cell r="C3272" t="str">
            <v>EIAsd</v>
          </cell>
          <cell r="D3272">
            <v>39045</v>
          </cell>
          <cell r="E3272">
            <v>2006</v>
          </cell>
          <cell r="F3272">
            <v>11</v>
          </cell>
          <cell r="G3272" t="str">
            <v>MINERA BARRICK MISQUICHILCA S.A.</v>
          </cell>
          <cell r="H3272" t="str">
            <v>LAGUNAS SUR</v>
          </cell>
          <cell r="I3272" t="str">
            <v>AMPLIACION CRONOGRAMA DE LA CUARTA MODIFICACION</v>
          </cell>
          <cell r="J3272" t="str">
            <v>*131006&lt;br&gt;LA LIBERTAD-SANTIAGO DE CHUCO-QUIRUVILCA</v>
          </cell>
          <cell r="K3272" t="str">
            <v>*1&lt;br&gt;ACEVEDO FERNANDEZ ELIAS</v>
          </cell>
          <cell r="L3272" t="str">
            <v>APROBADO</v>
          </cell>
          <cell r="P3272" t="str">
            <v>USD</v>
          </cell>
        </row>
        <row r="3273">
          <cell r="A3273">
            <v>1674722</v>
          </cell>
          <cell r="B3273">
            <v>1603</v>
          </cell>
          <cell r="C3273" t="str">
            <v>EIAsd</v>
          </cell>
          <cell r="D3273">
            <v>39149</v>
          </cell>
          <cell r="E3273">
            <v>2007</v>
          </cell>
          <cell r="F3273">
            <v>3</v>
          </cell>
          <cell r="G3273" t="str">
            <v>MINERA BARRICK MISQUICHILCA S.A.</v>
          </cell>
          <cell r="H3273" t="str">
            <v>TRES CRUCES</v>
          </cell>
          <cell r="I3273" t="str">
            <v>SEGUNDA MODIFICACION</v>
          </cell>
          <cell r="J3273" t="str">
            <v>*131006&lt;br&gt;LA LIBERTAD-SANTIAGO DE CHUCO-QUIRUVILCA</v>
          </cell>
          <cell r="K3273" t="str">
            <v>*41&lt;br&gt;GUTIERREZ DANI</v>
          </cell>
          <cell r="L3273" t="str">
            <v>APROBADO&lt;br/&gt;NOTIFICADO A LA EMPRESA</v>
          </cell>
          <cell r="P3273" t="str">
            <v>USD</v>
          </cell>
        </row>
        <row r="3274">
          <cell r="A3274">
            <v>1682710</v>
          </cell>
          <cell r="B3274">
            <v>1624</v>
          </cell>
          <cell r="C3274" t="str">
            <v>EIAsd</v>
          </cell>
          <cell r="D3274">
            <v>39184</v>
          </cell>
          <cell r="E3274">
            <v>2007</v>
          </cell>
          <cell r="F3274">
            <v>4</v>
          </cell>
          <cell r="G3274" t="str">
            <v>MINERA BARRICK MISQUICHILCA S.A.</v>
          </cell>
          <cell r="H3274" t="str">
            <v>TRES CRUCES</v>
          </cell>
          <cell r="I3274" t="str">
            <v>TERCERA MODIFICACION</v>
          </cell>
          <cell r="J3274" t="str">
            <v>*131006&lt;br&gt;LA LIBERTAD-SANTIAGO DE CHUCO-QUIRUVILCA</v>
          </cell>
          <cell r="K3274" t="str">
            <v>*1&lt;br&gt;ACEVEDO FERNANDEZ ELIAS</v>
          </cell>
          <cell r="L3274" t="str">
            <v>APROBADO</v>
          </cell>
          <cell r="P3274" t="str">
            <v>USD</v>
          </cell>
        </row>
        <row r="3275">
          <cell r="A3275">
            <v>1703823</v>
          </cell>
          <cell r="B3275">
            <v>1667</v>
          </cell>
          <cell r="C3275" t="str">
            <v>EIAsd</v>
          </cell>
          <cell r="D3275">
            <v>39269</v>
          </cell>
          <cell r="E3275">
            <v>2007</v>
          </cell>
          <cell r="F3275">
            <v>7</v>
          </cell>
          <cell r="G3275" t="str">
            <v>MINERA BARRICK MISQUICHILCA S.A.</v>
          </cell>
          <cell r="H3275" t="str">
            <v>TRES CRUCES</v>
          </cell>
          <cell r="I3275" t="str">
            <v>CUARTA MODIFICACION</v>
          </cell>
          <cell r="J3275" t="str">
            <v>*131006&lt;br&gt;LA LIBERTAD-SANTIAGO DE CHUCO-QUIRUVILCA</v>
          </cell>
          <cell r="K3275" t="str">
            <v>*1&lt;br&gt;ACEVEDO FERNANDEZ ELIAS</v>
          </cell>
          <cell r="L3275" t="str">
            <v>APROBADO</v>
          </cell>
          <cell r="P3275" t="str">
            <v>USD</v>
          </cell>
        </row>
        <row r="3276">
          <cell r="A3276">
            <v>1728733</v>
          </cell>
          <cell r="B3276">
            <v>1731</v>
          </cell>
          <cell r="C3276" t="str">
            <v>EIAsd</v>
          </cell>
          <cell r="D3276">
            <v>39372</v>
          </cell>
          <cell r="E3276">
            <v>2007</v>
          </cell>
          <cell r="F3276">
            <v>10</v>
          </cell>
          <cell r="G3276" t="str">
            <v>MINERA BARRICK MISQUICHILCA S.A.</v>
          </cell>
          <cell r="H3276" t="str">
            <v>LAGUNAS SUR</v>
          </cell>
          <cell r="I3276" t="str">
            <v>SEXTA MODIFICACION</v>
          </cell>
          <cell r="J3276" t="str">
            <v>*131006&lt;br&gt;LA LIBERTAD-SANTIAGO DE CHUCO-QUIRUVILCA</v>
          </cell>
          <cell r="K3276" t="str">
            <v>*1&lt;br&gt;ACEVEDO FERNANDEZ ELIAS</v>
          </cell>
          <cell r="L3276" t="str">
            <v>APROBADO&lt;br/&gt;NOTIFICADO A LA EMPRESA</v>
          </cell>
          <cell r="P3276" t="str">
            <v>USD</v>
          </cell>
        </row>
        <row r="3277">
          <cell r="A3277">
            <v>1759212</v>
          </cell>
          <cell r="B3277">
            <v>1820</v>
          </cell>
          <cell r="C3277" t="str">
            <v>EIAsd</v>
          </cell>
          <cell r="D3277">
            <v>39491</v>
          </cell>
          <cell r="E3277">
            <v>2008</v>
          </cell>
          <cell r="F3277">
            <v>2</v>
          </cell>
          <cell r="G3277" t="str">
            <v>MINERA BARRICK MISQUICHILCA S.A.</v>
          </cell>
          <cell r="H3277" t="str">
            <v>TRES CRUCES</v>
          </cell>
          <cell r="I3277" t="str">
            <v>QUINTA MODIFICACION (CRONOGRAMA)</v>
          </cell>
          <cell r="J3277" t="str">
            <v>*131006&lt;br&gt;LA LIBERTAD-SANTIAGO DE CHUCO-QUIRUVILCA</v>
          </cell>
          <cell r="K3277" t="str">
            <v>*1&lt;br&gt;ACEVEDO FERNANDEZ ELIAS</v>
          </cell>
          <cell r="L3277" t="str">
            <v>APROBADO&lt;br/&gt;NOTIFICADO A LA EMPRESA</v>
          </cell>
          <cell r="P3277" t="str">
            <v>USD</v>
          </cell>
        </row>
        <row r="3278">
          <cell r="A3278">
            <v>1812870</v>
          </cell>
          <cell r="B3278">
            <v>1936</v>
          </cell>
          <cell r="C3278" t="str">
            <v>EIAsd</v>
          </cell>
          <cell r="D3278">
            <v>39674</v>
          </cell>
          <cell r="E3278">
            <v>2008</v>
          </cell>
          <cell r="F3278">
            <v>8</v>
          </cell>
          <cell r="G3278" t="str">
            <v>MINERA BARRICK MISQUICHILCA S.A.</v>
          </cell>
          <cell r="H3278" t="str">
            <v>TRES CRUCES</v>
          </cell>
          <cell r="I3278" t="str">
            <v>SEXTA MODIFICIACION DEL EIASD - TRES CRUCES</v>
          </cell>
          <cell r="J3278" t="str">
            <v>*131006&lt;br&gt;LA LIBERTAD-SANTIAGO DE CHUCO-QUIRUVILCA</v>
          </cell>
          <cell r="K3278" t="str">
            <v>*1&lt;br&gt;ACEVEDO FERNANDEZ ELIAS</v>
          </cell>
          <cell r="L3278" t="str">
            <v>APROBADO&lt;br/&gt;NOTIFICADO A LA EMPRESA</v>
          </cell>
          <cell r="P3278" t="str">
            <v>USD</v>
          </cell>
        </row>
        <row r="3279">
          <cell r="A3279">
            <v>1831325</v>
          </cell>
          <cell r="B3279">
            <v>1966</v>
          </cell>
          <cell r="C3279" t="str">
            <v>EIAsd</v>
          </cell>
          <cell r="D3279">
            <v>39743</v>
          </cell>
          <cell r="E3279">
            <v>2008</v>
          </cell>
          <cell r="F3279">
            <v>10</v>
          </cell>
          <cell r="G3279" t="str">
            <v>MINERA BARRICK MISQUICHILCA S.A.</v>
          </cell>
          <cell r="H3279" t="str">
            <v>LAGUNAS SUR</v>
          </cell>
          <cell r="I3279" t="str">
            <v>APROBACION DE LA 7º MODIFICACION DEL E.I.A. SD "LAS LAGUNAS SUR"</v>
          </cell>
          <cell r="J3279" t="str">
            <v>*131006&lt;br&gt;LA LIBERTAD-SANTIAGO DE CHUCO-QUIRUVILCA</v>
          </cell>
          <cell r="K3279" t="str">
            <v>*1&lt;br&gt;ACEVEDO FERNANDEZ ELIAS</v>
          </cell>
          <cell r="L3279" t="str">
            <v>APROBADO&lt;br/&gt;NOTIFICADO A LA EMPRESA</v>
          </cell>
          <cell r="P3279" t="str">
            <v>USD</v>
          </cell>
        </row>
        <row r="3280">
          <cell r="A3280">
            <v>1311897</v>
          </cell>
          <cell r="B3280">
            <v>599</v>
          </cell>
          <cell r="C3280" t="str">
            <v>DIA</v>
          </cell>
          <cell r="D3280">
            <v>36944</v>
          </cell>
          <cell r="E3280">
            <v>2001</v>
          </cell>
          <cell r="F3280">
            <v>2</v>
          </cell>
          <cell r="G3280" t="str">
            <v>MINERA BARRICK MISQUICHILCA S.A.</v>
          </cell>
          <cell r="H3280" t="str">
            <v>CONCESION MINERA ESPECIAL Nº3 MINERO PERU</v>
          </cell>
          <cell r="I3280" t="str">
            <v>CONCESIÓN MINERA ESPECIAL Nº3 MINERO PERU</v>
          </cell>
          <cell r="J3280" t="str">
            <v>*131006&lt;br&gt;LA LIBERTAD-SANTIAGO DE CHUCO-QUIRUVILCA</v>
          </cell>
          <cell r="K3280" t="str">
            <v>*50&lt;br&gt;RODAS EDDI</v>
          </cell>
          <cell r="L3280" t="str">
            <v>APROBADO</v>
          </cell>
          <cell r="P3280" t="str">
            <v>USD</v>
          </cell>
        </row>
        <row r="3281">
          <cell r="A3281">
            <v>1321154</v>
          </cell>
          <cell r="B3281">
            <v>641</v>
          </cell>
          <cell r="C3281" t="str">
            <v>DIA</v>
          </cell>
          <cell r="D3281">
            <v>37036</v>
          </cell>
          <cell r="E3281">
            <v>2001</v>
          </cell>
          <cell r="F3281">
            <v>5</v>
          </cell>
          <cell r="G3281" t="str">
            <v>MINERA BARRICK MISQUICHILCA S.A.</v>
          </cell>
          <cell r="H3281" t="str">
            <v xml:space="preserve">ALTO CHICAMA </v>
          </cell>
          <cell r="I3281" t="str">
            <v>ALTO CHICAMA LAS LAGUNAS NORTE</v>
          </cell>
          <cell r="J3281" t="str">
            <v>*131006&lt;br&gt;LA LIBERTAD-SANTIAGO DE CHUCO-QUIRUVILCA</v>
          </cell>
          <cell r="K3281" t="str">
            <v>*21&lt;br&gt;PAREDES PACHECO RUFO</v>
          </cell>
          <cell r="L3281" t="str">
            <v>APROBADO</v>
          </cell>
          <cell r="P3281" t="str">
            <v>USD</v>
          </cell>
        </row>
        <row r="3282">
          <cell r="A3282">
            <v>1346150</v>
          </cell>
          <cell r="B3282">
            <v>701</v>
          </cell>
          <cell r="C3282" t="str">
            <v>DIA</v>
          </cell>
          <cell r="D3282">
            <v>37242</v>
          </cell>
          <cell r="E3282">
            <v>2001</v>
          </cell>
          <cell r="F3282">
            <v>12</v>
          </cell>
          <cell r="G3282" t="str">
            <v>MINERA BARRICK MISQUICHILCA S.A.</v>
          </cell>
          <cell r="I3282" t="str">
            <v>ALTO CHICAMA</v>
          </cell>
          <cell r="J3282" t="str">
            <v>*131006&lt;br&gt;LA LIBERTAD-SANTIAGO DE CHUCO-QUIRUVILCA</v>
          </cell>
          <cell r="K3282" t="str">
            <v>*1&lt;br&gt;ACEVEDO FERNANDEZ ELIAS</v>
          </cell>
          <cell r="L3282" t="str">
            <v>APROBADO</v>
          </cell>
          <cell r="P3282" t="str">
            <v>USD</v>
          </cell>
        </row>
        <row r="3283">
          <cell r="A3283">
            <v>1381641</v>
          </cell>
          <cell r="B3283">
            <v>778</v>
          </cell>
          <cell r="C3283" t="str">
            <v>DIA</v>
          </cell>
          <cell r="D3283">
            <v>37511</v>
          </cell>
          <cell r="E3283">
            <v>2002</v>
          </cell>
          <cell r="F3283">
            <v>9</v>
          </cell>
          <cell r="G3283" t="str">
            <v>MINERA BARRICK MISQUICHILCA S.A.</v>
          </cell>
          <cell r="H3283" t="str">
            <v>GENUSA</v>
          </cell>
          <cell r="I3283" t="str">
            <v>GENUSA</v>
          </cell>
          <cell r="J3283" t="str">
            <v>*131006&lt;br&gt;LA LIBERTAD-SANTIAGO DE CHUCO-QUIRUVILCA</v>
          </cell>
          <cell r="K3283" t="str">
            <v>*43&lt;br&gt;LEON ALDO</v>
          </cell>
          <cell r="L3283" t="str">
            <v>APROBADO</v>
          </cell>
          <cell r="P3283" t="str">
            <v>USD</v>
          </cell>
        </row>
        <row r="3284">
          <cell r="A3284">
            <v>1384662</v>
          </cell>
          <cell r="B3284">
            <v>789</v>
          </cell>
          <cell r="C3284" t="str">
            <v>DIA</v>
          </cell>
          <cell r="D3284">
            <v>37540</v>
          </cell>
          <cell r="E3284">
            <v>2002</v>
          </cell>
          <cell r="F3284">
            <v>10</v>
          </cell>
          <cell r="G3284" t="str">
            <v>MINERA BARRICK MISQUICHILCA S.A.</v>
          </cell>
          <cell r="I3284" t="str">
            <v>TRES CRUCES</v>
          </cell>
          <cell r="J3284" t="str">
            <v>*131006&lt;br&gt;LA LIBERTAD-SANTIAGO DE CHUCO-QUIRUVILCA</v>
          </cell>
          <cell r="K3284" t="str">
            <v>*53&lt;br&gt;SANCHEZ LUIS</v>
          </cell>
          <cell r="L3284" t="str">
            <v>APROBADO</v>
          </cell>
          <cell r="P3284" t="str">
            <v>USD</v>
          </cell>
        </row>
        <row r="3285">
          <cell r="A3285">
            <v>1392442</v>
          </cell>
          <cell r="B3285">
            <v>809</v>
          </cell>
          <cell r="C3285" t="str">
            <v>DIA</v>
          </cell>
          <cell r="D3285">
            <v>37596</v>
          </cell>
          <cell r="E3285">
            <v>2002</v>
          </cell>
          <cell r="F3285">
            <v>12</v>
          </cell>
          <cell r="G3285" t="str">
            <v>MINERA BARRICK MISQUICHILCA S.A.</v>
          </cell>
          <cell r="H3285" t="str">
            <v>LAS LAGUNAS OESTE</v>
          </cell>
          <cell r="I3285" t="str">
            <v>LAS LAGUNAS OESTE</v>
          </cell>
          <cell r="J3285" t="str">
            <v>*131006&lt;br&gt;LA LIBERTAD-SANTIAGO DE CHUCO-QUIRUVILCA</v>
          </cell>
          <cell r="K3285" t="str">
            <v>*1&lt;br&gt;ACEVEDO FERNANDEZ ELIAS</v>
          </cell>
          <cell r="L3285" t="str">
            <v>APROBADO</v>
          </cell>
          <cell r="P3285" t="str">
            <v>USD</v>
          </cell>
        </row>
        <row r="3286">
          <cell r="A3286">
            <v>1392445</v>
          </cell>
          <cell r="B3286">
            <v>810</v>
          </cell>
          <cell r="C3286" t="str">
            <v>DIA</v>
          </cell>
          <cell r="D3286">
            <v>37596</v>
          </cell>
          <cell r="E3286">
            <v>2002</v>
          </cell>
          <cell r="F3286">
            <v>12</v>
          </cell>
          <cell r="G3286" t="str">
            <v>MINERA BARRICK MISQUICHILCA S.A.</v>
          </cell>
          <cell r="H3286" t="str">
            <v>LAGUNAS SUR</v>
          </cell>
          <cell r="I3286" t="str">
            <v>LAS LAGUNAS SUR</v>
          </cell>
          <cell r="J3286" t="str">
            <v>*131006&lt;br&gt;LA LIBERTAD-SANTIAGO DE CHUCO-QUIRUVILCA</v>
          </cell>
          <cell r="K3286" t="str">
            <v>*1&lt;br&gt;ACEVEDO FERNANDEZ ELIAS</v>
          </cell>
          <cell r="L3286" t="str">
            <v>APROBADO</v>
          </cell>
          <cell r="P3286" t="str">
            <v>USD</v>
          </cell>
        </row>
        <row r="3287">
          <cell r="A3287">
            <v>1405278</v>
          </cell>
          <cell r="B3287">
            <v>846</v>
          </cell>
          <cell r="C3287" t="str">
            <v>DIA</v>
          </cell>
          <cell r="D3287">
            <v>37705</v>
          </cell>
          <cell r="E3287">
            <v>2003</v>
          </cell>
          <cell r="F3287">
            <v>3</v>
          </cell>
          <cell r="G3287" t="str">
            <v>MINERA BARRICK MISQUICHILCA S.A.</v>
          </cell>
          <cell r="H3287" t="str">
            <v>LOS GOITOS</v>
          </cell>
          <cell r="I3287" t="str">
            <v>LOS GOITOS</v>
          </cell>
          <cell r="J3287" t="str">
            <v>*130614&lt;br&gt;LA LIBERTAD-OTUZCO-USQUIL</v>
          </cell>
          <cell r="K3287" t="str">
            <v>*1&lt;br&gt;ACEVEDO FERNANDEZ ELIAS</v>
          </cell>
          <cell r="L3287" t="str">
            <v>APROBADO</v>
          </cell>
          <cell r="P3287" t="str">
            <v>USD</v>
          </cell>
        </row>
        <row r="3288">
          <cell r="A3288">
            <v>1420323</v>
          </cell>
          <cell r="B3288">
            <v>907</v>
          </cell>
          <cell r="C3288" t="str">
            <v>DIA</v>
          </cell>
          <cell r="D3288">
            <v>37818</v>
          </cell>
          <cell r="E3288">
            <v>2003</v>
          </cell>
          <cell r="F3288">
            <v>7</v>
          </cell>
          <cell r="G3288" t="str">
            <v>MINERA BARRICK MISQUICHILCA S.A.</v>
          </cell>
          <cell r="H3288" t="str">
            <v>LOS GOITOS</v>
          </cell>
          <cell r="I3288" t="str">
            <v>LOS GOITOS (MODIFICACIÓN)</v>
          </cell>
          <cell r="J3288" t="str">
            <v>*130614&lt;br&gt;LA LIBERTAD-OTUZCO-USQUIL</v>
          </cell>
          <cell r="K3288" t="str">
            <v>*1&lt;br&gt;ACEVEDO FERNANDEZ ELIAS</v>
          </cell>
          <cell r="L3288" t="str">
            <v>APROBADO</v>
          </cell>
          <cell r="P3288" t="str">
            <v>USD</v>
          </cell>
        </row>
        <row r="3289">
          <cell r="A3289">
            <v>1426875</v>
          </cell>
          <cell r="B3289">
            <v>929</v>
          </cell>
          <cell r="C3289" t="str">
            <v>DIA</v>
          </cell>
          <cell r="D3289">
            <v>37869</v>
          </cell>
          <cell r="E3289">
            <v>2003</v>
          </cell>
          <cell r="F3289">
            <v>9</v>
          </cell>
          <cell r="G3289" t="str">
            <v>MINERA BARRICK MISQUICHILCA S.A.</v>
          </cell>
          <cell r="I3289" t="str">
            <v>LA CAPILLA</v>
          </cell>
          <cell r="J3289" t="str">
            <v>*131006&lt;br&gt;LA LIBERTAD-SANTIAGO DE CHUCO-QUIRUVILCA</v>
          </cell>
          <cell r="K3289" t="str">
            <v>*37&lt;br&gt;CENTURIÓN ULISES</v>
          </cell>
          <cell r="L3289" t="str">
            <v>APROBADO</v>
          </cell>
          <cell r="P3289" t="str">
            <v>USD</v>
          </cell>
        </row>
        <row r="3290">
          <cell r="A3290">
            <v>1433144</v>
          </cell>
          <cell r="B3290">
            <v>952</v>
          </cell>
          <cell r="C3290" t="str">
            <v>DIA</v>
          </cell>
          <cell r="D3290">
            <v>37909</v>
          </cell>
          <cell r="E3290">
            <v>2003</v>
          </cell>
          <cell r="F3290">
            <v>10</v>
          </cell>
          <cell r="G3290" t="str">
            <v>MINERA BARRICK MISQUICHILCA S.A.</v>
          </cell>
          <cell r="H3290" t="str">
            <v>SANTA FE</v>
          </cell>
          <cell r="I3290" t="str">
            <v>SANTA FE</v>
          </cell>
          <cell r="J3290" t="str">
            <v>*020611&lt;br&gt;ANCASH-CARHUAZ-YUNGAR</v>
          </cell>
          <cell r="K3290" t="str">
            <v>*35&lt;br&gt;BLANCO IRMA</v>
          </cell>
          <cell r="L3290" t="str">
            <v>APROBADO</v>
          </cell>
          <cell r="P3290" t="str">
            <v>USD</v>
          </cell>
        </row>
        <row r="3291">
          <cell r="A3291">
            <v>1442219</v>
          </cell>
          <cell r="B3291">
            <v>979</v>
          </cell>
          <cell r="C3291" t="str">
            <v>DIA</v>
          </cell>
          <cell r="D3291">
            <v>37952</v>
          </cell>
          <cell r="E3291">
            <v>2003</v>
          </cell>
          <cell r="F3291">
            <v>11</v>
          </cell>
          <cell r="G3291" t="str">
            <v>MINERA BARRICK MISQUICHILCA S.A.</v>
          </cell>
          <cell r="H3291" t="str">
            <v>LA CAPILLA</v>
          </cell>
          <cell r="I3291" t="str">
            <v>LA CAPILLA (MODIFICACIÓN)</v>
          </cell>
          <cell r="J3291" t="str">
            <v>*131006&lt;br&gt;LA LIBERTAD-SANTIAGO DE CHUCO-QUIRUVILCA</v>
          </cell>
          <cell r="K3291" t="str">
            <v>*37&lt;br&gt;CENTURIÓN ULISES</v>
          </cell>
          <cell r="L3291" t="str">
            <v>APROBADO</v>
          </cell>
          <cell r="P3291" t="str">
            <v>USD</v>
          </cell>
        </row>
        <row r="3292">
          <cell r="A3292">
            <v>1445891</v>
          </cell>
          <cell r="B3292">
            <v>989</v>
          </cell>
          <cell r="C3292" t="str">
            <v>DIA</v>
          </cell>
          <cell r="D3292">
            <v>37993</v>
          </cell>
          <cell r="E3292">
            <v>2004</v>
          </cell>
          <cell r="F3292">
            <v>1</v>
          </cell>
          <cell r="G3292" t="str">
            <v>MINERA BARRICK MISQUICHILCA S.A.</v>
          </cell>
          <cell r="I3292" t="str">
            <v>LAS LAGUNAS SUR (MODIFICACIÓN)</v>
          </cell>
          <cell r="J3292" t="str">
            <v>*131006&lt;br&gt;LA LIBERTAD-SANTIAGO DE CHUCO-QUIRUVILCA</v>
          </cell>
          <cell r="K3292" t="str">
            <v>*1&lt;br&gt;ACEVEDO FERNANDEZ ELIAS</v>
          </cell>
          <cell r="L3292" t="str">
            <v>IMPROCEDENTE</v>
          </cell>
          <cell r="P3292" t="str">
            <v>USD</v>
          </cell>
        </row>
        <row r="3293">
          <cell r="A3293">
            <v>1465091</v>
          </cell>
          <cell r="B3293">
            <v>1054</v>
          </cell>
          <cell r="C3293" t="str">
            <v>DIA</v>
          </cell>
          <cell r="D3293">
            <v>38107</v>
          </cell>
          <cell r="E3293">
            <v>2004</v>
          </cell>
          <cell r="F3293">
            <v>4</v>
          </cell>
          <cell r="G3293" t="str">
            <v>MINERA BARRICK MISQUICHILCA S.A.</v>
          </cell>
          <cell r="I3293" t="str">
            <v>LA CAPILLA (MODIFICACION - CRONOGRAMA</v>
          </cell>
          <cell r="J3293" t="str">
            <v>*131006&lt;br&gt;LA LIBERTAD-SANTIAGO DE CHUCO-QUIRUVILCA</v>
          </cell>
          <cell r="K3293" t="str">
            <v>*1&lt;br&gt;ACEVEDO FERNANDEZ ELIAS</v>
          </cell>
          <cell r="L3293" t="str">
            <v>IMPROCEDENTE</v>
          </cell>
          <cell r="P3293" t="str">
            <v>USD</v>
          </cell>
        </row>
        <row r="3294">
          <cell r="A3294">
            <v>1467552</v>
          </cell>
          <cell r="B3294">
            <v>1059</v>
          </cell>
          <cell r="C3294" t="str">
            <v>DIA</v>
          </cell>
          <cell r="D3294">
            <v>38124</v>
          </cell>
          <cell r="E3294">
            <v>2004</v>
          </cell>
          <cell r="F3294">
            <v>5</v>
          </cell>
          <cell r="G3294" t="str">
            <v>MINERA BARRICK MISQUICHILCA S.A.</v>
          </cell>
          <cell r="I3294" t="str">
            <v>LAS LAGUNAS OESTE (MODIFICACIÓN - CRONOGRAMA)</v>
          </cell>
          <cell r="J3294" t="str">
            <v>*131006&lt;br&gt;LA LIBERTAD-SANTIAGO DE CHUCO-QUIRUVILCA</v>
          </cell>
          <cell r="K3294" t="str">
            <v>*1&lt;br&gt;ACEVEDO FERNANDEZ ELIAS</v>
          </cell>
          <cell r="L3294" t="str">
            <v>IMPROCEDENTE</v>
          </cell>
          <cell r="P3294" t="str">
            <v>USD</v>
          </cell>
        </row>
        <row r="3295">
          <cell r="A3295">
            <v>1467553</v>
          </cell>
          <cell r="B3295">
            <v>1060</v>
          </cell>
          <cell r="C3295" t="str">
            <v>DIA</v>
          </cell>
          <cell r="D3295">
            <v>38124</v>
          </cell>
          <cell r="E3295">
            <v>2004</v>
          </cell>
          <cell r="F3295">
            <v>5</v>
          </cell>
          <cell r="G3295" t="str">
            <v>MINERA BARRICK MISQUICHILCA S.A.</v>
          </cell>
          <cell r="I3295" t="str">
            <v>GENUSA (MODIFICACIÓN CRONOGRAMA)</v>
          </cell>
          <cell r="J3295" t="str">
            <v>*131006&lt;br&gt;LA LIBERTAD-SANTIAGO DE CHUCO-QUIRUVILCA</v>
          </cell>
          <cell r="K3295" t="str">
            <v>*43&lt;br&gt;LEON ALDO</v>
          </cell>
          <cell r="L3295" t="str">
            <v>IMPROCEDENTE&lt;br/&gt;NOTIFICADO A LA EMPRESA</v>
          </cell>
          <cell r="P3295" t="str">
            <v>USD</v>
          </cell>
        </row>
        <row r="3296">
          <cell r="A3296">
            <v>1482407</v>
          </cell>
          <cell r="B3296">
            <v>1101</v>
          </cell>
          <cell r="C3296" t="str">
            <v>DIA</v>
          </cell>
          <cell r="D3296">
            <v>38202</v>
          </cell>
          <cell r="E3296">
            <v>2004</v>
          </cell>
          <cell r="F3296">
            <v>8</v>
          </cell>
          <cell r="G3296" t="str">
            <v>MINERA BARRICK MISQUICHILCA S.A.</v>
          </cell>
          <cell r="I3296" t="str">
            <v>SANTA FE (AMPLIACION DE ACTIVIDADES)</v>
          </cell>
          <cell r="J3296" t="str">
            <v>*020611&lt;br&gt;ANCASH-CARHUAZ-YUNGAR</v>
          </cell>
          <cell r="K3296" t="str">
            <v>*56&lt;br&gt;SOLARI HENRY</v>
          </cell>
          <cell r="L3296" t="str">
            <v>APROBADO</v>
          </cell>
          <cell r="P3296" t="str">
            <v>USD</v>
          </cell>
        </row>
        <row r="3297">
          <cell r="A3297">
            <v>1485183</v>
          </cell>
          <cell r="B3297">
            <v>1109</v>
          </cell>
          <cell r="C3297" t="str">
            <v>DIA</v>
          </cell>
          <cell r="D3297">
            <v>38215</v>
          </cell>
          <cell r="E3297">
            <v>2004</v>
          </cell>
          <cell r="F3297">
            <v>8</v>
          </cell>
          <cell r="G3297" t="str">
            <v>MINERA BARRICK MISQUICHILCA S.A.</v>
          </cell>
          <cell r="I3297" t="str">
            <v>LAS LAGUNAS OESTE</v>
          </cell>
          <cell r="J3297" t="str">
            <v>*131006&lt;br&gt;LA LIBERTAD-SANTIAGO DE CHUCO-QUIRUVILCA</v>
          </cell>
          <cell r="K3297" t="str">
            <v>*1&lt;br&gt;ACEVEDO FERNANDEZ ELIAS</v>
          </cell>
          <cell r="L3297" t="str">
            <v>APROBADO</v>
          </cell>
          <cell r="P3297" t="str">
            <v>USD</v>
          </cell>
        </row>
        <row r="3298">
          <cell r="A3298">
            <v>1497093</v>
          </cell>
          <cell r="B3298">
            <v>1150</v>
          </cell>
          <cell r="C3298" t="str">
            <v>DIA</v>
          </cell>
          <cell r="D3298">
            <v>38279</v>
          </cell>
          <cell r="E3298">
            <v>2004</v>
          </cell>
          <cell r="F3298">
            <v>10</v>
          </cell>
          <cell r="G3298" t="str">
            <v>MINERA BARRICK MISQUICHILCA S.A.</v>
          </cell>
          <cell r="I3298" t="str">
            <v>LA CAPILLA 2</v>
          </cell>
          <cell r="J3298" t="str">
            <v>*131006&lt;br&gt;LA LIBERTAD-SANTIAGO DE CHUCO-QUIRUVILCA</v>
          </cell>
          <cell r="K3298" t="str">
            <v>*1&lt;br&gt;ACEVEDO FERNANDEZ ELIAS</v>
          </cell>
          <cell r="L3298" t="str">
            <v>DESISTIDO</v>
          </cell>
          <cell r="P3298" t="str">
            <v>USD</v>
          </cell>
        </row>
        <row r="3299">
          <cell r="A3299">
            <v>1532568</v>
          </cell>
          <cell r="B3299">
            <v>1268</v>
          </cell>
          <cell r="C3299" t="str">
            <v>DIA</v>
          </cell>
          <cell r="D3299">
            <v>38485</v>
          </cell>
          <cell r="E3299">
            <v>2005</v>
          </cell>
          <cell r="F3299">
            <v>5</v>
          </cell>
          <cell r="G3299" t="str">
            <v>MINERA BARRICK MISQUICHILCA S.A.</v>
          </cell>
          <cell r="H3299" t="str">
            <v>MINA PIERINA</v>
          </cell>
          <cell r="I3299" t="str">
            <v>PIERINA SURESTE</v>
          </cell>
          <cell r="J3299" t="str">
            <v>*020105&lt;br&gt;ANCASH-HUARAZ-INDEPENDENCIA</v>
          </cell>
          <cell r="K3299" t="str">
            <v>*1&lt;br&gt;ACEVEDO FERNANDEZ ELIAS</v>
          </cell>
          <cell r="L3299" t="str">
            <v>APROBADO</v>
          </cell>
          <cell r="P3299" t="str">
            <v>USD</v>
          </cell>
        </row>
        <row r="3300">
          <cell r="A3300">
            <v>1544561</v>
          </cell>
          <cell r="B3300">
            <v>1293</v>
          </cell>
          <cell r="C3300" t="str">
            <v>DIA</v>
          </cell>
          <cell r="D3300">
            <v>38537</v>
          </cell>
          <cell r="E3300">
            <v>2005</v>
          </cell>
          <cell r="F3300">
            <v>7</v>
          </cell>
          <cell r="G3300" t="str">
            <v>MINERA BARRICK MISQUICHILCA S.A.</v>
          </cell>
          <cell r="H3300" t="str">
            <v>FRAYLONES</v>
          </cell>
          <cell r="I3300" t="str">
            <v>FRAYLONES</v>
          </cell>
          <cell r="J3300" t="str">
            <v>*131006&lt;br&gt;LA LIBERTAD-SANTIAGO DE CHUCO-QUIRUVILCA</v>
          </cell>
          <cell r="K3300" t="str">
            <v>*1&lt;br&gt;ACEVEDO FERNANDEZ ELIAS</v>
          </cell>
          <cell r="L3300" t="str">
            <v>APROBADO</v>
          </cell>
          <cell r="P3300" t="str">
            <v>USD</v>
          </cell>
        </row>
        <row r="3301">
          <cell r="A3301">
            <v>1572396</v>
          </cell>
          <cell r="B3301">
            <v>1351</v>
          </cell>
          <cell r="C3301" t="str">
            <v>DIA</v>
          </cell>
          <cell r="D3301">
            <v>38671</v>
          </cell>
          <cell r="E3301">
            <v>2005</v>
          </cell>
          <cell r="F3301">
            <v>11</v>
          </cell>
          <cell r="G3301" t="str">
            <v>MINERA BARRICK MISQUICHILCA S.A.</v>
          </cell>
          <cell r="H3301" t="str">
            <v>SANCOS</v>
          </cell>
          <cell r="I3301" t="str">
            <v>SANCOS</v>
          </cell>
          <cell r="J3301" t="str">
            <v>*050619&lt;br&gt;AYACUCHO-LUCANAS-SANCOS</v>
          </cell>
          <cell r="K3301" t="str">
            <v>*1&lt;br&gt;ACEVEDO FERNANDEZ ELIAS</v>
          </cell>
          <cell r="L3301" t="str">
            <v>APROBADO</v>
          </cell>
          <cell r="P3301" t="str">
            <v>USD</v>
          </cell>
        </row>
        <row r="3302">
          <cell r="A3302">
            <v>1607980</v>
          </cell>
          <cell r="B3302">
            <v>1440</v>
          </cell>
          <cell r="C3302" t="str">
            <v>DIA</v>
          </cell>
          <cell r="D3302">
            <v>38856</v>
          </cell>
          <cell r="E3302">
            <v>2006</v>
          </cell>
          <cell r="F3302">
            <v>5</v>
          </cell>
          <cell r="G3302" t="str">
            <v>MINERA BARRICK MISQUICHILCA S.A.</v>
          </cell>
          <cell r="H3302" t="str">
            <v>CONDORHUAIN</v>
          </cell>
          <cell r="I3302" t="str">
            <v>CONDORHUAIN</v>
          </cell>
          <cell r="J3302" t="str">
            <v>*020105&lt;br&gt;ANCASH-HUARAZ-INDEPENDENCIA</v>
          </cell>
          <cell r="K3302" t="str">
            <v>*49&lt;br&gt;RETAMOZO PLACIDO</v>
          </cell>
          <cell r="L3302" t="str">
            <v>APROBADO</v>
          </cell>
          <cell r="P3302" t="str">
            <v>USD</v>
          </cell>
        </row>
        <row r="3303">
          <cell r="A3303">
            <v>1652071</v>
          </cell>
          <cell r="B3303">
            <v>1542</v>
          </cell>
          <cell r="C3303" t="str">
            <v>DIA</v>
          </cell>
          <cell r="D3303">
            <v>39048</v>
          </cell>
          <cell r="E3303">
            <v>2006</v>
          </cell>
          <cell r="F3303">
            <v>11</v>
          </cell>
          <cell r="G3303" t="str">
            <v>MINERA BARRICK MISQUICHILCA S.A.</v>
          </cell>
          <cell r="H3303" t="str">
            <v>CONDORHUAIN</v>
          </cell>
          <cell r="I3303" t="str">
            <v>CONDORHUAIN (MODIFICAC CRONOGRAMA)</v>
          </cell>
          <cell r="J3303" t="str">
            <v>*020105&lt;br&gt;ANCASH-HUARAZ-INDEPENDENCIA</v>
          </cell>
          <cell r="K3303" t="str">
            <v>*49&lt;br&gt;RETAMOZO PLACIDO</v>
          </cell>
          <cell r="L3303" t="str">
            <v>APROBADO</v>
          </cell>
          <cell r="P3303" t="str">
            <v>USD</v>
          </cell>
        </row>
        <row r="3304">
          <cell r="A3304">
            <v>1656565</v>
          </cell>
          <cell r="B3304">
            <v>1559</v>
          </cell>
          <cell r="C3304" t="str">
            <v>DIA</v>
          </cell>
          <cell r="D3304">
            <v>39064</v>
          </cell>
          <cell r="E3304">
            <v>2006</v>
          </cell>
          <cell r="F3304">
            <v>12</v>
          </cell>
          <cell r="G3304" t="str">
            <v>MINERA BARRICK MISQUICHILCA S.A.</v>
          </cell>
          <cell r="H3304" t="str">
            <v>CUSHURO</v>
          </cell>
          <cell r="I3304" t="str">
            <v>CUSHURO</v>
          </cell>
          <cell r="J3304" t="str">
            <v>*130904&lt;br&gt;LA LIBERTAD-SANCHEZ CARRION-CURGOS</v>
          </cell>
          <cell r="K3304" t="str">
            <v>*39&lt;br&gt;ESPINOZA ARIAS REBECA</v>
          </cell>
          <cell r="L3304" t="str">
            <v>APROBADO</v>
          </cell>
          <cell r="P3304" t="str">
            <v>USD</v>
          </cell>
        </row>
        <row r="3305">
          <cell r="A3305">
            <v>1671557</v>
          </cell>
          <cell r="B3305">
            <v>1594</v>
          </cell>
          <cell r="C3305" t="str">
            <v>DIA</v>
          </cell>
          <cell r="D3305">
            <v>39135</v>
          </cell>
          <cell r="E3305">
            <v>2007</v>
          </cell>
          <cell r="F3305">
            <v>2</v>
          </cell>
          <cell r="G3305" t="str">
            <v>MINERA BARRICK MISQUICHILCA S.A.</v>
          </cell>
          <cell r="H3305" t="str">
            <v>CONDORHUAIN</v>
          </cell>
          <cell r="I3305" t="str">
            <v>CONDORHUAIN (MODIFICACION)</v>
          </cell>
          <cell r="J3305" t="str">
            <v>*020105&lt;br&gt;ANCASH-HUARAZ-INDEPENDENCIA</v>
          </cell>
          <cell r="K3305" t="str">
            <v>*49&lt;br&gt;RETAMOZO PLACIDO</v>
          </cell>
          <cell r="L3305" t="str">
            <v>APROBADO</v>
          </cell>
          <cell r="P3305" t="str">
            <v>USD</v>
          </cell>
        </row>
        <row r="3306">
          <cell r="A3306">
            <v>1778159</v>
          </cell>
          <cell r="B3306">
            <v>1905</v>
          </cell>
          <cell r="C3306" t="str">
            <v>DIA</v>
          </cell>
          <cell r="D3306">
            <v>39563</v>
          </cell>
          <cell r="E3306">
            <v>2008</v>
          </cell>
          <cell r="F3306">
            <v>4</v>
          </cell>
          <cell r="G3306" t="str">
            <v>MINERA BARRICK MISQUICHILCA S.A.</v>
          </cell>
          <cell r="H3306" t="str">
            <v>APILAMIENTO SUR</v>
          </cell>
          <cell r="I3306" t="str">
            <v>APILAMIENTO SUR</v>
          </cell>
          <cell r="J3306" t="str">
            <v>*131006&lt;br&gt;LA LIBERTAD-SANTIAGO DE CHUCO-QUIRUVILCA</v>
          </cell>
          <cell r="K3306" t="str">
            <v>*54&lt;br&gt;SANCHEZ MARIELA</v>
          </cell>
          <cell r="L3306" t="str">
            <v>APROBADO&lt;br/&gt;NOTIFICADO A LA EMPRESA</v>
          </cell>
          <cell r="P3306" t="str">
            <v>USD</v>
          </cell>
        </row>
        <row r="3307">
          <cell r="A3307">
            <v>2099254</v>
          </cell>
          <cell r="B3307">
            <v>2430</v>
          </cell>
          <cell r="C3307" t="str">
            <v>DIA</v>
          </cell>
          <cell r="D3307">
            <v>40704</v>
          </cell>
          <cell r="E3307">
            <v>2011</v>
          </cell>
          <cell r="F3307">
            <v>6</v>
          </cell>
          <cell r="G3307" t="str">
            <v>MINERA BARRICK MISQUICHILCA S.A.</v>
          </cell>
          <cell r="H3307" t="str">
            <v>HUAYLLAP</v>
          </cell>
          <cell r="I3307" t="str">
            <v>HUAYLLAP</v>
          </cell>
          <cell r="J3307" t="str">
            <v>*020105&lt;br&gt;ANCASH-HUARAZ-INDEPENDENCIA</v>
          </cell>
          <cell r="K3307" t="str">
            <v>*8&lt;br&gt;BREÑA TORRES GRACIELA</v>
          </cell>
          <cell r="L3307" t="str">
            <v>APROBADO&lt;br/&gt;NOTIFICADO A LA EMPRESA</v>
          </cell>
          <cell r="P3307" t="str">
            <v>USD</v>
          </cell>
        </row>
        <row r="3308">
          <cell r="A3308">
            <v>2224048</v>
          </cell>
          <cell r="B3308">
            <v>3045</v>
          </cell>
          <cell r="C3308" t="str">
            <v>DIA</v>
          </cell>
          <cell r="D3308">
            <v>41144</v>
          </cell>
          <cell r="E3308">
            <v>2012</v>
          </cell>
          <cell r="F3308">
            <v>8</v>
          </cell>
          <cell r="G3308" t="str">
            <v>MINERA BARRICK MISQUICHILCA S.A.</v>
          </cell>
          <cell r="H3308" t="str">
            <v xml:space="preserve">ALTO CHICAMA </v>
          </cell>
          <cell r="I3308" t="str">
            <v>YANAHUANCA</v>
          </cell>
          <cell r="J3308" t="str">
            <v>*130614&lt;br&gt;LA LIBERTAD-OTUZCO-USQUIL,*131006&lt;br&gt;LA LIBERTAD-SANTIAGO DE CHUCO-QUIRUVILCA</v>
          </cell>
          <cell r="K3308" t="str">
            <v>*8&lt;br&gt;BREÑA TORRES GRACIELA,*310&lt;br&gt;ROSALES GONZALES LUIS ALBERTO,*179&lt;br&gt;ZEGARRA ANCAJIMA, ANA SOFIA</v>
          </cell>
          <cell r="L3308" t="str">
            <v>NO PRESENTADO&lt;br/&gt;NOTIFICADO A LA EMPRESA</v>
          </cell>
          <cell r="M3308" t="str">
            <v>ResDirec-0279-2012/MEM-AAM</v>
          </cell>
          <cell r="N3308" t="str">
            <v>03/09/2012</v>
          </cell>
          <cell r="O3308">
            <v>564460</v>
          </cell>
          <cell r="P3308" t="str">
            <v>USD</v>
          </cell>
        </row>
        <row r="3309">
          <cell r="A3309">
            <v>2231893</v>
          </cell>
          <cell r="B3309">
            <v>3182</v>
          </cell>
          <cell r="C3309" t="str">
            <v>DIA</v>
          </cell>
          <cell r="D3309">
            <v>41177</v>
          </cell>
          <cell r="E3309">
            <v>2012</v>
          </cell>
          <cell r="F3309">
            <v>9</v>
          </cell>
          <cell r="G3309" t="str">
            <v>MINERA BARRICK MISQUICHILCA S.A.</v>
          </cell>
          <cell r="H3309" t="str">
            <v xml:space="preserve">ALTO CHICAMA </v>
          </cell>
          <cell r="I3309" t="str">
            <v>YANAHUANCA</v>
          </cell>
          <cell r="J3309" t="str">
            <v>*130614&lt;br&gt;LA LIBERTAD-OTUZCO-USQUIL,*131006&lt;br&gt;LA LIBERTAD-SANTIAGO DE CHUCO-QUIRUVILCA</v>
          </cell>
          <cell r="K3309" t="str">
            <v>*8&lt;br&gt;BREÑA TORRES GRACIELA,*310&lt;br&gt;ROSALES GONZALES LUIS ALBERTO,*179&lt;br&gt;ZEGARRA ANCAJIMA, ANA SOFIA</v>
          </cell>
          <cell r="L3309" t="str">
            <v>APROBADO&lt;br/&gt;NOTIFICADO A LA EMPRESA</v>
          </cell>
          <cell r="M3309" t="str">
            <v>ResDirec-0494-2014/MEM-DGAAM</v>
          </cell>
          <cell r="N3309" t="str">
            <v>01/10/2014</v>
          </cell>
          <cell r="O3309">
            <v>564460</v>
          </cell>
          <cell r="P3309" t="str">
            <v>USD</v>
          </cell>
        </row>
        <row r="3310">
          <cell r="A3310">
            <v>2240994</v>
          </cell>
          <cell r="B3310">
            <v>3233</v>
          </cell>
          <cell r="C3310" t="str">
            <v>DIA</v>
          </cell>
          <cell r="D3310">
            <v>41213</v>
          </cell>
          <cell r="E3310">
            <v>2012</v>
          </cell>
          <cell r="F3310">
            <v>10</v>
          </cell>
          <cell r="G3310" t="str">
            <v>MINERA BARRICK MISQUICHILCA S.A.</v>
          </cell>
          <cell r="H3310" t="str">
            <v xml:space="preserve">ALTO CHICAMA </v>
          </cell>
          <cell r="I3310" t="str">
            <v>LOM</v>
          </cell>
          <cell r="J3310" t="str">
            <v>*131006&lt;br&gt;LA LIBERTAD-SANTIAGO DE CHUCO-QUIRUVILCA</v>
          </cell>
          <cell r="K3310" t="str">
            <v>*8&lt;br&gt;BREÑA TORRES GRACIELA,*310&lt;br&gt;ROSALES GONZALES LUIS ALBERTO,*179&lt;br&gt;ZEGARRA ANCAJIMA, ANA SOFIA,*147&lt;br&gt;PEREZ BALDEON KAREN</v>
          </cell>
          <cell r="L3310" t="str">
            <v>APROBADO&lt;br/&gt;NOTIFICADO A LA EMPRESA</v>
          </cell>
          <cell r="O3310">
            <v>384000</v>
          </cell>
          <cell r="P3310" t="str">
            <v>USD</v>
          </cell>
        </row>
        <row r="3311">
          <cell r="A3311">
            <v>2335365</v>
          </cell>
          <cell r="B3311">
            <v>4012</v>
          </cell>
          <cell r="C3311" t="str">
            <v>DIA</v>
          </cell>
          <cell r="D3311">
            <v>41562</v>
          </cell>
          <cell r="E3311">
            <v>2013</v>
          </cell>
          <cell r="F3311">
            <v>10</v>
          </cell>
          <cell r="G3311" t="str">
            <v>MINERA BARRICK MISQUICHILCA S.A.</v>
          </cell>
          <cell r="H3311" t="str">
            <v>ALTO LA BANDERA</v>
          </cell>
          <cell r="I3311" t="str">
            <v>ALTO LA BANDERA</v>
          </cell>
          <cell r="J3311" t="str">
            <v>*131006&lt;br&gt;LA LIBERTAD-SANTIAGO DE CHUCO-QUIRUVILCA</v>
          </cell>
          <cell r="K3311" t="str">
            <v>*8&lt;br&gt;BREÑA TORRES GRACIELA,*310&lt;br&gt;ROSALES GONZALES LUIS ALBERTO,*279&lt;br&gt;CRUZ LEDESMA, DEISY,*179&lt;br&gt;ZEGARRA ANCAJIMA, ANA SOFIA</v>
          </cell>
          <cell r="L3311" t="str">
            <v>APROBADO&lt;br/&gt;NOTIFICADO A LA EMPRESA</v>
          </cell>
          <cell r="O3311">
            <v>750000</v>
          </cell>
          <cell r="P3311" t="str">
            <v>USD</v>
          </cell>
        </row>
        <row r="3312">
          <cell r="A3312">
            <v>2403912</v>
          </cell>
          <cell r="B3312">
            <v>4238</v>
          </cell>
          <cell r="C3312" t="str">
            <v>DIA</v>
          </cell>
          <cell r="D3312">
            <v>41815</v>
          </cell>
          <cell r="E3312">
            <v>2014</v>
          </cell>
          <cell r="F3312">
            <v>6</v>
          </cell>
          <cell r="G3312" t="str">
            <v>MINERA BARRICK MISQUICHILCA S.A.</v>
          </cell>
          <cell r="H3312" t="str">
            <v>PROMESA</v>
          </cell>
          <cell r="I3312" t="str">
            <v>PROMESA</v>
          </cell>
          <cell r="J3312" t="str">
            <v>*030412&lt;br&gt;APURIMAC-AYMARAES-SAÑAYCA</v>
          </cell>
          <cell r="K3312" t="str">
            <v>*8&lt;br&gt;BREÑA TORRES GRACIELA,*310&lt;br&gt;ROSALES GONZALES LUIS ALBERTO,*179&lt;br&gt;ZEGARRA ANCAJIMA, ANA SOFIA</v>
          </cell>
          <cell r="L3312" t="str">
            <v>APROBADO&lt;br/&gt;NOTIFICADO A LA EMPRESA</v>
          </cell>
          <cell r="O3312">
            <v>350000</v>
          </cell>
          <cell r="P3312" t="str">
            <v>USD</v>
          </cell>
        </row>
        <row r="3313">
          <cell r="A3313">
            <v>2482507</v>
          </cell>
          <cell r="B3313">
            <v>5669</v>
          </cell>
          <cell r="C3313" t="str">
            <v>DIA</v>
          </cell>
          <cell r="D3313">
            <v>42083</v>
          </cell>
          <cell r="E3313">
            <v>2015</v>
          </cell>
          <cell r="F3313">
            <v>3</v>
          </cell>
          <cell r="G3313" t="str">
            <v>MINERA BARRICK MISQUICHILCA S.A.</v>
          </cell>
          <cell r="H3313" t="str">
            <v>MISHA</v>
          </cell>
          <cell r="I3313" t="str">
            <v>MISHA</v>
          </cell>
          <cell r="J3313" t="str">
            <v>*030406&lt;br&gt;APURIMAC-AYMARAES-COTARUSE</v>
          </cell>
          <cell r="K3313" t="str">
            <v>*8&lt;br&gt;BREÑA TORRES GRACIELA,*341&lt;br&gt;INFANTE QUISPE, CESAR ANIBAL,*279&lt;br&gt;CRUZ LEDESMA, DEISY,*179&lt;br&gt;ZEGARRA ANCAJIMA, ANA SOFIA</v>
          </cell>
          <cell r="L3313" t="str">
            <v>APROBADO&lt;br/&gt;NOTIFICADO A LA EMPRESA</v>
          </cell>
          <cell r="O3313">
            <v>900000</v>
          </cell>
          <cell r="P3313" t="str">
            <v>USD</v>
          </cell>
        </row>
        <row r="3314">
          <cell r="A3314">
            <v>2513658</v>
          </cell>
          <cell r="B3314">
            <v>5798</v>
          </cell>
          <cell r="C3314" t="str">
            <v>DIA</v>
          </cell>
          <cell r="D3314">
            <v>42191</v>
          </cell>
          <cell r="E3314">
            <v>2015</v>
          </cell>
          <cell r="F3314">
            <v>7</v>
          </cell>
          <cell r="G3314" t="str">
            <v>MINERA BARRICK MISQUICHILCA S.A.</v>
          </cell>
          <cell r="H3314" t="str">
            <v>LA MERCED</v>
          </cell>
          <cell r="I3314" t="str">
            <v>LA MERCED</v>
          </cell>
          <cell r="J3314" t="str">
            <v>*020201&lt;br&gt;ANCASH-AIJA-AIJA,*020203&lt;br&gt;ANCASH-AIJA-HUACLLAN</v>
          </cell>
          <cell r="K3314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3314" t="str">
            <v>APROBADO&lt;br/&gt;NOTIFICADO A LA EMPRESA</v>
          </cell>
          <cell r="M3314" t="str">
            <v>ResDirec-0262-2015/MEM-DGAAM</v>
          </cell>
          <cell r="N3314" t="str">
            <v>03/07/2015</v>
          </cell>
          <cell r="O3314">
            <v>1500000</v>
          </cell>
          <cell r="P3314" t="str">
            <v>USD</v>
          </cell>
        </row>
        <row r="3315">
          <cell r="A3315">
            <v>2795113</v>
          </cell>
          <cell r="B3315">
            <v>7519</v>
          </cell>
          <cell r="C3315" t="str">
            <v>DIA</v>
          </cell>
          <cell r="D3315">
            <v>43171</v>
          </cell>
          <cell r="E3315">
            <v>2018</v>
          </cell>
          <cell r="F3315">
            <v>3</v>
          </cell>
          <cell r="G3315" t="str">
            <v>MINERA BARRICK MISQUICHILCA S.A.</v>
          </cell>
          <cell r="H3315" t="str">
            <v>UEA LA CAPILLA</v>
          </cell>
          <cell r="I3315" t="str">
            <v>PROYECTO DE EXPLORACION MINERA LA CAPILLA</v>
          </cell>
          <cell r="J3315" t="str">
            <v>*131006&lt;br&gt;LA LIBERTAD-SANTIAGO DE CHUCO-QUIRUVILCA</v>
          </cell>
          <cell r="K3315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315" t="str">
            <v>APROBADO&lt;br/&gt;NOTIFICADO A LA EMPRESA</v>
          </cell>
          <cell r="O3315">
            <v>200000</v>
          </cell>
          <cell r="P3315" t="str">
            <v>USD</v>
          </cell>
        </row>
        <row r="3316">
          <cell r="A3316">
            <v>2949642</v>
          </cell>
          <cell r="B3316">
            <v>8084</v>
          </cell>
          <cell r="C3316" t="str">
            <v>DIA</v>
          </cell>
          <cell r="D3316">
            <v>43644</v>
          </cell>
          <cell r="E3316">
            <v>2019</v>
          </cell>
          <cell r="F3316">
            <v>6</v>
          </cell>
          <cell r="G3316" t="str">
            <v>MINERA BARRICK MISQUICHILCA S.A.</v>
          </cell>
          <cell r="H3316" t="str">
            <v>PROYECTO DE EXPLORACIÓN BAULANI</v>
          </cell>
          <cell r="I3316" t="str">
            <v>BAULANI</v>
          </cell>
          <cell r="J3316" t="str">
            <v>*230201&lt;br&gt;TACNA-CANDARAVE-CANDARAVE</v>
          </cell>
          <cell r="K3316" t="str">
            <v>*25&lt;br&gt;PRADO VELASQUEZ ALFONSO,*677&lt;br&gt;SERVAN VARGAS MARIO,*676&lt;br&gt;VILLAR VASQUEZ MERCEDES DEL PILAR,*671&lt;br&gt;CUBAS PARIMANGO LORENZO JARED,*669&lt;br&gt;PARAVECINO SANTIAGO MARILU,*649&lt;br&gt;BOTTGER GAMARRA JOYCE CAROL,*610&lt;br&gt;FARFAN REYES MIRIAM ELIZABETH,*227&lt;br&gt;BUSTAMANTE BECERRA JOSE LUIS</v>
          </cell>
          <cell r="L3316" t="str">
            <v>APROBADO&lt;br/&gt;NOTIFICADO A LA EMPRESA</v>
          </cell>
          <cell r="M3316" t="str">
            <v>ResDirec-0210-2019/MINEM-DGAAM</v>
          </cell>
          <cell r="N3316" t="str">
            <v>27/11/2019</v>
          </cell>
          <cell r="O3316">
            <v>500000</v>
          </cell>
          <cell r="P3316" t="str">
            <v>USD</v>
          </cell>
        </row>
        <row r="3317">
          <cell r="A3317">
            <v>2968967</v>
          </cell>
          <cell r="B3317">
            <v>8144</v>
          </cell>
          <cell r="C3317" t="str">
            <v>DIA</v>
          </cell>
          <cell r="D3317">
            <v>43692</v>
          </cell>
          <cell r="E3317">
            <v>2019</v>
          </cell>
          <cell r="F3317">
            <v>8</v>
          </cell>
          <cell r="G3317" t="str">
            <v>MINERA BARRICK MISQUICHILCA S.A.</v>
          </cell>
          <cell r="H3317" t="str">
            <v>UEA LA CAPILLA</v>
          </cell>
          <cell r="I3317" t="str">
            <v>MDIA PROYECTO DE EXPLORACION MINERA LA CAPILLA</v>
          </cell>
          <cell r="J3317" t="str">
            <v>*131006&lt;br&gt;LA LIBERTAD-SANTIAGO DE CHUCO-QUIRUVILCA</v>
          </cell>
          <cell r="K3317" t="str">
            <v>*25&lt;br&gt;PRADO VELASQUEZ ALFONSO,*677&lt;br&gt;SERVAN VARGAS MARIO,*675&lt;br&gt;ESCATE AMPUERO CINTHYA LETICIA,*669&lt;br&gt;PARAVECINO SANTIAGO MARILU,*668&lt;br&gt;MEJIA ISIDRO JHONNY ANIVAL,*641&lt;br&gt;ALEGRE BUSTAMANTE, LAURA MELISSA,*610&lt;br&gt;FARFAN REYES MIRIAM ELIZABETH,*221&lt;br&gt;SANGA YAMPASI WILSON WILFREDO</v>
          </cell>
          <cell r="L3317" t="str">
            <v>APROBADO&lt;br/&gt;NOTIFICADO A LA EMPRESA</v>
          </cell>
          <cell r="M3317" t="str">
            <v>ResDirec-0218-2019/MINEM-DGAAM</v>
          </cell>
          <cell r="N3317" t="str">
            <v>11/12/2019</v>
          </cell>
          <cell r="O3317">
            <v>200000</v>
          </cell>
          <cell r="P3317" t="str">
            <v>USD</v>
          </cell>
        </row>
        <row r="3318">
          <cell r="A3318">
            <v>2046838</v>
          </cell>
          <cell r="B3318">
            <v>2314</v>
          </cell>
          <cell r="C3318" t="str">
            <v>EIAsd</v>
          </cell>
          <cell r="D3318">
            <v>40512</v>
          </cell>
          <cell r="E3318">
            <v>2010</v>
          </cell>
          <cell r="F3318">
            <v>11</v>
          </cell>
          <cell r="G3318" t="str">
            <v>MINERA BARRICK MISQUICHILCA S.A.</v>
          </cell>
          <cell r="H3318" t="str">
            <v>LAGUNAS SUR</v>
          </cell>
          <cell r="I3318" t="str">
            <v>LAGUNAS SUR OCTAVA MODIFICACION</v>
          </cell>
          <cell r="J3318" t="str">
            <v>*131006&lt;br&gt;LA LIBERTAD-SANTIAGO DE CHUCO-QUIRUVILCA</v>
          </cell>
          <cell r="K3318" t="str">
            <v>*1&lt;br&gt;ACEVEDO FERNANDEZ ELIAS</v>
          </cell>
          <cell r="L3318" t="str">
            <v>APROBADO&lt;br/&gt;NOTIFICADO A LA EMPRESA</v>
          </cell>
          <cell r="P3318" t="str">
            <v>USD</v>
          </cell>
        </row>
        <row r="3319">
          <cell r="A3319">
            <v>27397</v>
          </cell>
          <cell r="B3319">
            <v>4360</v>
          </cell>
          <cell r="C3319" t="str">
            <v>EIA</v>
          </cell>
          <cell r="D3319">
            <v>35656</v>
          </cell>
          <cell r="E3319">
            <v>1997</v>
          </cell>
          <cell r="F3319">
            <v>8</v>
          </cell>
          <cell r="G3319" t="str">
            <v>MINERA BARRICK MISQUICHILCA S.A.</v>
          </cell>
          <cell r="H3319" t="str">
            <v>MINA PIERINA</v>
          </cell>
          <cell r="I3319" t="str">
            <v>EXPLOTACIÓN A TAJO ABIERTO</v>
          </cell>
          <cell r="J3319" t="str">
            <v>*020106&lt;br&gt;ANCASH-HUARAZ-JANGAS</v>
          </cell>
          <cell r="K3319" t="str">
            <v>*136&lt;br&gt;CALZADO LUIS</v>
          </cell>
          <cell r="L3319" t="str">
            <v>APROBADO</v>
          </cell>
          <cell r="M3319" t="str">
            <v>ResDirec-0241-2015/MEM-DGAAM</v>
          </cell>
          <cell r="N3319" t="str">
            <v>09/06/2015</v>
          </cell>
          <cell r="P3319" t="str">
            <v>USD</v>
          </cell>
        </row>
        <row r="3320">
          <cell r="A3320">
            <v>2497441</v>
          </cell>
          <cell r="B3320">
            <v>4360</v>
          </cell>
          <cell r="C3320" t="str">
            <v>ITS</v>
          </cell>
          <cell r="D3320">
            <v>42135</v>
          </cell>
          <cell r="E3320">
            <v>2015</v>
          </cell>
          <cell r="F3320">
            <v>5</v>
          </cell>
          <cell r="G3320" t="str">
            <v>MINERA BARRICK MISQUICHILCA S.A.</v>
          </cell>
          <cell r="H3320" t="str">
            <v>MINA PIERINA</v>
          </cell>
          <cell r="I3320" t="str">
            <v>Optimizacion de Cierre y Reaprovechamiento Incidental de la UM Pierina</v>
          </cell>
          <cell r="J3320" t="str">
            <v>*020106&lt;br&gt;ANCASH-HUARAZ-JANGAS,*020105&lt;br&gt;ANCASH-HUARAZ-INDEPENDENCIA</v>
          </cell>
          <cell r="K3320" t="str">
            <v>*20&lt;br&gt;LEON IRIARTE MARITZA,*329&lt;br&gt;PAUL STEVE IPARRAGUIRRE AYALA,*321&lt;br&gt;ATENCIO MERINO MIGUEL (APOYO),*311&lt;br&gt;ROJAS VALLADARES, TANIA LUPE,*300&lt;br&gt;CRUZ CORONEL, HUMBERTO,*299&lt;br&gt;REYES UBILLUS ISMAEL,*220&lt;br&gt;VILLACORTA OLAZA MARCO ANTONIO</v>
          </cell>
          <cell r="L3320" t="str">
            <v>CONFORME&lt;br/&gt;NOTIFICADO A LA EMPRESA</v>
          </cell>
          <cell r="M3320" t="str">
            <v>ResDirec-0241-2015/MEM-DGAAM</v>
          </cell>
          <cell r="N3320" t="str">
            <v>09/06/2015</v>
          </cell>
          <cell r="O3320">
            <v>10000000</v>
          </cell>
        </row>
        <row r="3321">
          <cell r="A3321">
            <v>1393488</v>
          </cell>
          <cell r="B3321">
            <v>4594</v>
          </cell>
          <cell r="C3321" t="str">
            <v>EIA</v>
          </cell>
          <cell r="D3321">
            <v>37603</v>
          </cell>
          <cell r="E3321">
            <v>2002</v>
          </cell>
          <cell r="F3321">
            <v>12</v>
          </cell>
          <cell r="G3321" t="str">
            <v>MINERA BARRICK MISQUICHILCA S.A.</v>
          </cell>
          <cell r="H3321" t="str">
            <v>MINA PIERINA</v>
          </cell>
          <cell r="I3321" t="str">
            <v xml:space="preserve">OPTIMIZACIÓN DE PROCESOS </v>
          </cell>
          <cell r="J3321" t="str">
            <v>*020106&lt;br&gt;ANCASH-HUARAZ-JANGAS</v>
          </cell>
          <cell r="K3321" t="str">
            <v>*53&lt;br&gt;SANCHEZ LUIS</v>
          </cell>
          <cell r="L3321" t="str">
            <v>APROBADO</v>
          </cell>
          <cell r="P3321" t="str">
            <v>USD</v>
          </cell>
        </row>
        <row r="3322">
          <cell r="A3322">
            <v>1430656</v>
          </cell>
          <cell r="B3322">
            <v>4605</v>
          </cell>
          <cell r="C3322" t="str">
            <v>EIA</v>
          </cell>
          <cell r="D3322">
            <v>37893</v>
          </cell>
          <cell r="E3322">
            <v>2003</v>
          </cell>
          <cell r="F3322">
            <v>9</v>
          </cell>
          <cell r="G3322" t="str">
            <v>MINERA BARRICK MISQUICHILCA S.A.</v>
          </cell>
          <cell r="H3322" t="str">
            <v>ALTO CHICAMA(LAG. NORTE) (AIRE)</v>
          </cell>
          <cell r="I3322" t="str">
            <v>EXPLOTACIÓN</v>
          </cell>
          <cell r="J3322" t="str">
            <v>*131006&lt;br&gt;LA LIBERTAD-SANTIAGO DE CHUCO-QUIRUVILCA</v>
          </cell>
          <cell r="K3322" t="str">
            <v>*1&lt;br&gt;ACEVEDO FERNANDEZ ELIAS</v>
          </cell>
          <cell r="L3322" t="str">
            <v>APROBADO</v>
          </cell>
          <cell r="P3322" t="str">
            <v>USD</v>
          </cell>
        </row>
        <row r="3323">
          <cell r="A3323">
            <v>1821663</v>
          </cell>
          <cell r="B3323">
            <v>4886</v>
          </cell>
          <cell r="C3323" t="str">
            <v>EIA</v>
          </cell>
          <cell r="D3323">
            <v>39704</v>
          </cell>
          <cell r="E3323">
            <v>2008</v>
          </cell>
          <cell r="F3323">
            <v>9</v>
          </cell>
          <cell r="G3323" t="str">
            <v>MINERA BARRICK MISQUICHILCA S.A.</v>
          </cell>
          <cell r="H3323" t="str">
            <v>MINA PIERINA</v>
          </cell>
          <cell r="I3323" t="str">
            <v>ESTUDIO DE SELECCION DEL LUGAR PARA EL RELLENO SANITARIO DE LA MINA PIERINA</v>
          </cell>
          <cell r="J3323" t="str">
            <v>*020105&lt;br&gt;ANCASH-HUARAZ-INDEPENDENCIA</v>
          </cell>
          <cell r="K3323" t="str">
            <v>*1&lt;br&gt;ACEVEDO FERNANDEZ ELIAS</v>
          </cell>
          <cell r="L3323" t="str">
            <v>DESISTIDO</v>
          </cell>
          <cell r="P3323" t="str">
            <v>USD</v>
          </cell>
        </row>
        <row r="3324">
          <cell r="A3324">
            <v>1879280</v>
          </cell>
          <cell r="B3324">
            <v>4931</v>
          </cell>
          <cell r="C3324" t="str">
            <v>EIA</v>
          </cell>
          <cell r="D3324">
            <v>39930</v>
          </cell>
          <cell r="E3324">
            <v>2009</v>
          </cell>
          <cell r="F3324">
            <v>4</v>
          </cell>
          <cell r="G3324" t="str">
            <v>MINERA BARRICK MISQUICHILCA S.A.</v>
          </cell>
          <cell r="H3324" t="str">
            <v>MINA PIERINA</v>
          </cell>
          <cell r="I3324" t="str">
            <v>MODIFICACION DEL PLAN DE MANEJO DE RESIDUOS SOLIDOS</v>
          </cell>
          <cell r="J3324" t="str">
            <v>*020105&lt;br&gt;ANCASH-HUARAZ-INDEPENDENCIA</v>
          </cell>
          <cell r="K3324" t="str">
            <v>*1&lt;br&gt;ACEVEDO FERNANDEZ ELIAS</v>
          </cell>
          <cell r="L3324" t="str">
            <v>DESISTIDO</v>
          </cell>
          <cell r="P3324" t="str">
            <v>USD</v>
          </cell>
        </row>
        <row r="3325">
          <cell r="A3325">
            <v>1884356</v>
          </cell>
          <cell r="B3325">
            <v>4939</v>
          </cell>
          <cell r="C3325" t="str">
            <v>EIA</v>
          </cell>
          <cell r="D3325">
            <v>39946</v>
          </cell>
          <cell r="E3325">
            <v>2009</v>
          </cell>
          <cell r="F3325">
            <v>5</v>
          </cell>
          <cell r="G3325" t="str">
            <v>MINERA BARRICK MISQUICHILCA S.A.</v>
          </cell>
          <cell r="H3325" t="str">
            <v>ALTO CHICAMA(LAG. NORTE)</v>
          </cell>
          <cell r="I3325" t="str">
            <v>MODIFICACION CAMBIO DE UBICACION DE LA ESTACION METEOROLOGICA</v>
          </cell>
          <cell r="J3325" t="str">
            <v>*131006&lt;br&gt;LA LIBERTAD-SANTIAGO DE CHUCO-QUIRUVILCA</v>
          </cell>
          <cell r="K3325" t="str">
            <v>*51&lt;br&gt;RODAS SHEILA</v>
          </cell>
          <cell r="L3325" t="str">
            <v>APROBADO&lt;br/&gt;NOTIFICADO A LA EMPRESA</v>
          </cell>
          <cell r="P3325" t="str">
            <v>USD</v>
          </cell>
        </row>
        <row r="3326">
          <cell r="A3326">
            <v>1910777</v>
          </cell>
          <cell r="B3326">
            <v>4952</v>
          </cell>
          <cell r="C3326" t="str">
            <v>EIA</v>
          </cell>
          <cell r="D3326">
            <v>40029</v>
          </cell>
          <cell r="E3326">
            <v>2009</v>
          </cell>
          <cell r="F3326">
            <v>8</v>
          </cell>
          <cell r="G3326" t="str">
            <v>MINERA BARRICK MISQUICHILCA S.A.</v>
          </cell>
          <cell r="H3326" t="str">
            <v>MINA PIERINA</v>
          </cell>
          <cell r="I3326" t="str">
            <v>MODIFICACION PROGRAMA DE MONITOREO (PUNTO ST-G5)</v>
          </cell>
          <cell r="J3326" t="str">
            <v>*020106&lt;br&gt;ANCASH-HUARAZ-JANGAS</v>
          </cell>
          <cell r="K3326" t="str">
            <v>*1&lt;br&gt;ACEVEDO FERNANDEZ ELIAS</v>
          </cell>
          <cell r="L3326" t="str">
            <v>APROBADO&lt;br/&gt;NOTIFICADO A LA EMPRESA</v>
          </cell>
          <cell r="P3326" t="str">
            <v>USD</v>
          </cell>
        </row>
        <row r="3327">
          <cell r="A3327">
            <v>1913819</v>
          </cell>
          <cell r="B3327">
            <v>4954</v>
          </cell>
          <cell r="C3327" t="str">
            <v>EIA</v>
          </cell>
          <cell r="D3327">
            <v>40036</v>
          </cell>
          <cell r="E3327">
            <v>2009</v>
          </cell>
          <cell r="F3327">
            <v>8</v>
          </cell>
          <cell r="G3327" t="str">
            <v>MINERA BARRICK MISQUICHILCA S.A.</v>
          </cell>
          <cell r="H3327" t="str">
            <v>ALTO CHICAMA(LAG. NORTE) (AIRE)</v>
          </cell>
          <cell r="I3327" t="str">
            <v>MODIFICACION DEL PROGRAMA DE MONITOREO ( PUNTO ESCA-01)</v>
          </cell>
          <cell r="J3327" t="str">
            <v>*131006&lt;br&gt;LA LIBERTAD-SANTIAGO DE CHUCO-QUIRUVILCA</v>
          </cell>
          <cell r="K3327" t="str">
            <v>*1&lt;br&gt;ACEVEDO FERNANDEZ ELIAS</v>
          </cell>
          <cell r="L3327" t="str">
            <v>APROBADO&lt;br/&gt;NOTIFICADO A LA EMPRESA</v>
          </cell>
          <cell r="P3327" t="str">
            <v>USD</v>
          </cell>
        </row>
        <row r="3328">
          <cell r="A3328">
            <v>1961503</v>
          </cell>
          <cell r="B3328">
            <v>4991</v>
          </cell>
          <cell r="C3328" t="str">
            <v>EIA</v>
          </cell>
          <cell r="D3328">
            <v>40212</v>
          </cell>
          <cell r="E3328">
            <v>2010</v>
          </cell>
          <cell r="F3328">
            <v>2</v>
          </cell>
          <cell r="G3328" t="str">
            <v>MINERA BARRICK MISQUICHILCA S.A.</v>
          </cell>
          <cell r="H3328" t="str">
            <v>ALTO CHICAMA(LAG. NORTE)</v>
          </cell>
          <cell r="I3328" t="str">
            <v>MODIFICACION DEL EIA DE LA OPERACION MINERA ALTO CHICAMA - LAGUNAS NORTE</v>
          </cell>
          <cell r="J3328" t="str">
            <v>*131006&lt;br&gt;LA LIBERTAD-SANTIAGO DE CHUCO-QUIRUVILCA</v>
          </cell>
          <cell r="K3328" t="str">
            <v>*1&lt;br&gt;ACEVEDO FERNANDEZ ELIAS</v>
          </cell>
          <cell r="L3328" t="str">
            <v>APROBADO&lt;br/&gt;NOTIFICADO A LA EMPRESA</v>
          </cell>
          <cell r="P3328" t="str">
            <v>USD</v>
          </cell>
        </row>
        <row r="3329">
          <cell r="A3329">
            <v>1998573</v>
          </cell>
          <cell r="B3329">
            <v>5011</v>
          </cell>
          <cell r="C3329" t="str">
            <v>EIA</v>
          </cell>
          <cell r="D3329">
            <v>40339</v>
          </cell>
          <cell r="E3329">
            <v>2010</v>
          </cell>
          <cell r="F3329">
            <v>6</v>
          </cell>
          <cell r="G3329" t="str">
            <v>MINERA BARRICK MISQUICHILCA S.A.</v>
          </cell>
          <cell r="H3329" t="str">
            <v>MINA PIERINA</v>
          </cell>
          <cell r="I3329" t="str">
            <v>PLAN DE REMEDIACION AMBIENTAL DEL RELLENO SANITARIO UNIDAD PIERINA</v>
          </cell>
          <cell r="J3329" t="str">
            <v>*020105&lt;br&gt;ANCASH-HUARAZ-INDEPENDENCIA</v>
          </cell>
          <cell r="K3329" t="str">
            <v>*9&lt;br&gt;CAMPOS DIAZ LUIS</v>
          </cell>
          <cell r="L3329" t="str">
            <v>APROBADO</v>
          </cell>
          <cell r="P3329" t="str">
            <v>USD</v>
          </cell>
        </row>
        <row r="3330">
          <cell r="A3330">
            <v>2114706</v>
          </cell>
          <cell r="B3330">
            <v>5123</v>
          </cell>
          <cell r="C3330" t="str">
            <v>EIA</v>
          </cell>
          <cell r="D3330">
            <v>40746</v>
          </cell>
          <cell r="E3330">
            <v>2011</v>
          </cell>
          <cell r="F3330">
            <v>7</v>
          </cell>
          <cell r="G3330" t="str">
            <v>MINERA BARRICK MISQUICHILCA S.A.</v>
          </cell>
          <cell r="H3330" t="str">
            <v>MINA PIERINA</v>
          </cell>
          <cell r="I3330" t="str">
            <v>ELIMINACION DEL PUNTO DE MONITOREO DE AGUA SUBTERRANEA WSM-87 (POZO DE PRODUCCIO</v>
          </cell>
          <cell r="J3330" t="str">
            <v>*020105&lt;br&gt;ANCASH-HUARAZ-INDEPENDENCIA</v>
          </cell>
          <cell r="K3330" t="str">
            <v>*1&lt;br&gt;ACEVEDO FERNANDEZ ELIAS</v>
          </cell>
          <cell r="L3330" t="str">
            <v>APROBADO&lt;br/&gt;NOTIFICADO A LA EMPRESA</v>
          </cell>
          <cell r="P3330" t="str">
            <v>USD</v>
          </cell>
        </row>
        <row r="3331">
          <cell r="A3331">
            <v>2125745</v>
          </cell>
          <cell r="B3331">
            <v>5128</v>
          </cell>
          <cell r="C3331" t="str">
            <v>EIA</v>
          </cell>
          <cell r="D3331">
            <v>40794</v>
          </cell>
          <cell r="E3331">
            <v>2011</v>
          </cell>
          <cell r="F3331">
            <v>9</v>
          </cell>
          <cell r="G3331" t="str">
            <v>MINERA BARRICK MISQUICHILCA S.A.</v>
          </cell>
          <cell r="H3331" t="str">
            <v>MINA PIERINA</v>
          </cell>
          <cell r="I3331" t="str">
            <v>MODIF. PROG. DE MONITOREO  CAMBIO UBICACION ESTACION METEOREOLOGICA DE MINA</v>
          </cell>
          <cell r="J3331" t="str">
            <v>*020105&lt;br&gt;ANCASH-HUARAZ-INDEPENDENCIA</v>
          </cell>
          <cell r="K3331" t="str">
            <v>*1&lt;br&gt;ACEVEDO FERNANDEZ ELIAS</v>
          </cell>
          <cell r="L3331" t="str">
            <v>APROBADO&lt;br/&gt;NOTIFICADO A LA EMPRESA</v>
          </cell>
          <cell r="P3331" t="str">
            <v>USD</v>
          </cell>
        </row>
        <row r="3332">
          <cell r="A3332">
            <v>2225231</v>
          </cell>
          <cell r="B3332">
            <v>5191</v>
          </cell>
          <cell r="C3332" t="str">
            <v>EIA</v>
          </cell>
          <cell r="D3332">
            <v>41150</v>
          </cell>
          <cell r="E3332">
            <v>2012</v>
          </cell>
          <cell r="F3332">
            <v>8</v>
          </cell>
          <cell r="G3332" t="str">
            <v>MINERA BARRICK MISQUICHILCA S.A.</v>
          </cell>
          <cell r="H3332" t="str">
            <v>ALTO CHICAMA(LAG. NORTE)</v>
          </cell>
          <cell r="I3332" t="str">
            <v>PLAN INTEGRAL UNIDAD LAGUNAS NORTE</v>
          </cell>
          <cell r="J3332" t="str">
            <v>*131006&lt;br&gt;LA LIBERTAD-SANTIAGO DE CHUCO-QUIRUVILCA</v>
          </cell>
          <cell r="L3332" t="str">
            <v>EVALUACIÓN</v>
          </cell>
          <cell r="P3332" t="str">
            <v>USD</v>
          </cell>
        </row>
        <row r="3333">
          <cell r="A3333">
            <v>2225290</v>
          </cell>
          <cell r="B3333">
            <v>5198</v>
          </cell>
          <cell r="C3333" t="str">
            <v>EIA</v>
          </cell>
          <cell r="D3333">
            <v>41152</v>
          </cell>
          <cell r="E3333">
            <v>2012</v>
          </cell>
          <cell r="F3333">
            <v>8</v>
          </cell>
          <cell r="G3333" t="str">
            <v>MINERA BARRICK MISQUICHILCA S.A.</v>
          </cell>
          <cell r="H3333" t="str">
            <v>MINA PIERINA</v>
          </cell>
          <cell r="I3333" t="str">
            <v>PLAN INTEGRAL UNIDAD PIERINA</v>
          </cell>
          <cell r="J3333" t="str">
            <v>*020105&lt;br&gt;ANCASH-HUARAZ-INDEPENDENCIA</v>
          </cell>
          <cell r="L3333" t="str">
            <v>EVALUACIÓN&lt;br/&gt;NOTIFICADO A LA EMPRESA</v>
          </cell>
          <cell r="P3333" t="str">
            <v>USD</v>
          </cell>
        </row>
        <row r="3334">
          <cell r="A3334">
            <v>2242380</v>
          </cell>
          <cell r="B3334">
            <v>5243</v>
          </cell>
          <cell r="C3334" t="str">
            <v>EIA</v>
          </cell>
          <cell r="D3334">
            <v>41219</v>
          </cell>
          <cell r="E3334">
            <v>2012</v>
          </cell>
          <cell r="F3334">
            <v>11</v>
          </cell>
          <cell r="G3334" t="str">
            <v>MINERA BARRICK MISQUICHILCA S.A.</v>
          </cell>
          <cell r="H3334" t="str">
            <v>MINA PIERINA</v>
          </cell>
          <cell r="I3334" t="str">
            <v>MODIFICACION DE PROGRAMA DE MONITOREO REEMPLAZO DE PUNTO DE MONITOREO</v>
          </cell>
          <cell r="J3334" t="str">
            <v>*020105&lt;br&gt;ANCASH-HUARAZ-INDEPENDENCIA</v>
          </cell>
          <cell r="K3334" t="str">
            <v>*1&lt;br&gt;ACEVEDO FERNANDEZ ELIAS</v>
          </cell>
          <cell r="L3334" t="str">
            <v>APROBADO&lt;br/&gt;NOTIFICADO A LA EMPRESA</v>
          </cell>
          <cell r="P3334" t="str">
            <v>USD</v>
          </cell>
        </row>
        <row r="3335">
          <cell r="A3335">
            <v>2298127</v>
          </cell>
          <cell r="B3335">
            <v>5270</v>
          </cell>
          <cell r="C3335" t="str">
            <v>EIA</v>
          </cell>
          <cell r="D3335">
            <v>41432</v>
          </cell>
          <cell r="E3335">
            <v>2013</v>
          </cell>
          <cell r="F3335">
            <v>6</v>
          </cell>
          <cell r="G3335" t="str">
            <v>MINERA BARRICK MISQUICHILCA S.A.</v>
          </cell>
          <cell r="H3335" t="str">
            <v>MINA PIERINA</v>
          </cell>
          <cell r="I3335" t="str">
            <v>MODIFICACION DEL PLAN DE MANEJO AMBIENTAL DE RESIDUOS SOLIDOS</v>
          </cell>
          <cell r="J3335" t="str">
            <v>*020105&lt;br&gt;ANCASH-HUARAZ-INDEPENDENCIA</v>
          </cell>
          <cell r="K3335" t="str">
            <v>*1&lt;br&gt;ACEVEDO FERNANDEZ ELIAS</v>
          </cell>
          <cell r="L3335" t="str">
            <v>DESISTIDO&lt;br/&gt;NOTIFICADO A LA EMPRESA</v>
          </cell>
          <cell r="P3335" t="str">
            <v>USD</v>
          </cell>
        </row>
        <row r="3336">
          <cell r="A3336">
            <v>2301094</v>
          </cell>
          <cell r="B3336">
            <v>5272</v>
          </cell>
          <cell r="C3336" t="str">
            <v>EIA</v>
          </cell>
          <cell r="D3336">
            <v>41442</v>
          </cell>
          <cell r="E3336">
            <v>2013</v>
          </cell>
          <cell r="F3336">
            <v>6</v>
          </cell>
          <cell r="G3336" t="str">
            <v>MINERA BARRICK MISQUICHILCA S.A.</v>
          </cell>
          <cell r="H3336" t="str">
            <v>ALTO CHICAMA(LAG. NORTE)</v>
          </cell>
          <cell r="I3336" t="str">
            <v xml:space="preserve">MODIFICACION DEL PROGRAMA DE MONITOREO AMBIENTAL </v>
          </cell>
          <cell r="J3336" t="str">
            <v>*131006&lt;br&gt;LA LIBERTAD-SANTIAGO DE CHUCO-QUIRUVILCA</v>
          </cell>
          <cell r="K3336" t="str">
            <v>*1&lt;br&gt;ACEVEDO FERNANDEZ ELIAS</v>
          </cell>
          <cell r="L3336" t="str">
            <v>APROBADO&lt;br/&gt;NOTIFICADO A LA EMPRESA</v>
          </cell>
          <cell r="P3336" t="str">
            <v>USD</v>
          </cell>
        </row>
        <row r="3337">
          <cell r="A3337" t="str">
            <v>02388-2017</v>
          </cell>
          <cell r="B3337">
            <v>5272</v>
          </cell>
          <cell r="C3337" t="str">
            <v>ITS</v>
          </cell>
          <cell r="D3337">
            <v>42880</v>
          </cell>
          <cell r="E3337">
            <v>2017</v>
          </cell>
          <cell r="F3337">
            <v>5</v>
          </cell>
          <cell r="G3337" t="str">
            <v>MINERA BARRICK MISQUICHILCA S.A.</v>
          </cell>
          <cell r="H3337" t="str">
            <v>ALTO CHICAMA(LAG. NORTE)</v>
          </cell>
          <cell r="I3337" t="str">
            <v>OPTIMIZACION DE PROCESOS EN LA U.M. LAGUNAS NORTE</v>
          </cell>
          <cell r="J3337" t="str">
            <v>*131006&lt;br&gt;LA LIBERTAD-SANTIAGO DE CHUCO-QUIRUVILCA</v>
          </cell>
          <cell r="K3337" t="str">
            <v>*382&lt;br&gt;ZZ_SENACE PÉREZ NUÑEZ, FABIÁN,*489&lt;br&gt;ZZ_SENACE TREJO PANTOJA, CYNTHIA KELLY,*488&lt;br&gt;ZZ_SENACE TELLO COCHACHEZ, MARCO ANTONIO,*482&lt;br&gt;ZZ_SENACE MARTEL GORA, MIGUEL LUIS,*480&lt;br&gt;ZZ_SENACE CACERES BUENO, CELIA MARIA,*451&lt;br&gt;ZZ_SENACE QUISPE SULCA, JHONNY IBAN,*449&lt;br&gt;ZZ_SENACE MACHACA CHAMBI, YONY ROSSI ,*432&lt;br&gt;ZZ_SENACE VARGAS-MACH, MARTHA YACKELINE ,*416&lt;br&gt;ZZ_SENACE BREÑA TORRES, MILVA GRACIELA</v>
          </cell>
          <cell r="L3337" t="str">
            <v>CONFORME&lt;br/&gt;NOTIFICADO A LA EMPRESA</v>
          </cell>
          <cell r="O3337">
            <v>185000000</v>
          </cell>
        </row>
        <row r="3338">
          <cell r="A3338">
            <v>2394811</v>
          </cell>
          <cell r="B3338">
            <v>5312</v>
          </cell>
          <cell r="C3338" t="str">
            <v>EIA</v>
          </cell>
          <cell r="D3338">
            <v>41782</v>
          </cell>
          <cell r="E3338">
            <v>2014</v>
          </cell>
          <cell r="F3338">
            <v>5</v>
          </cell>
          <cell r="G3338" t="str">
            <v>MINERA BARRICK MISQUICHILCA S.A.</v>
          </cell>
          <cell r="H3338" t="str">
            <v>ALTO CHICAMA(LAG. NORTE)</v>
          </cell>
          <cell r="I3338" t="str">
            <v>ACTUALIZACION DEL PROGRAMA DE MONITOREO DE LA UNIDAD LAGUNAS NORTE</v>
          </cell>
          <cell r="J3338" t="str">
            <v>*131006&lt;br&gt;LA LIBERTAD-SANTIAGO DE CHUCO-QUIRUVILCA</v>
          </cell>
          <cell r="K3338" t="str">
            <v>*25&lt;br&gt;PRADO VELASQUEZ ALFONSO</v>
          </cell>
          <cell r="L3338" t="str">
            <v>EVALUACIÓN</v>
          </cell>
          <cell r="P3338" t="str">
            <v>USD</v>
          </cell>
        </row>
        <row r="3339">
          <cell r="A3339">
            <v>2445163</v>
          </cell>
          <cell r="B3339">
            <v>5489</v>
          </cell>
          <cell r="C3339" t="str">
            <v>ITS</v>
          </cell>
          <cell r="D3339">
            <v>41946</v>
          </cell>
          <cell r="E3339">
            <v>2014</v>
          </cell>
          <cell r="F3339">
            <v>11</v>
          </cell>
          <cell r="G3339" t="str">
            <v>MINERA BARRICK MISQUICHILCA S.A.</v>
          </cell>
          <cell r="H3339" t="str">
            <v>PROMESA</v>
          </cell>
          <cell r="I3339" t="str">
            <v>PROMESA</v>
          </cell>
          <cell r="J3339" t="str">
            <v>*030412&lt;br&gt;APURIMAC-AYMARAES-SAÑAYCA</v>
          </cell>
          <cell r="K3339" t="str">
            <v>*8&lt;br&gt;BREÑA TORRES GRACIELA,*251&lt;br&gt;INFANTE QUISPE, CESAR ANIBAL,*179&lt;br&gt;ZEGARRA ANCAJIMA, ANA SOFIA,*148&lt;br&gt;ROSALES GONZALES,LUIS</v>
          </cell>
          <cell r="L3339" t="str">
            <v>CONFORME&lt;br/&gt;NOTIFICADO A LA EMPRESA</v>
          </cell>
          <cell r="O3339">
            <v>350000</v>
          </cell>
        </row>
        <row r="3340">
          <cell r="A3340">
            <v>2529066</v>
          </cell>
          <cell r="B3340">
            <v>5943</v>
          </cell>
          <cell r="C3340" t="str">
            <v>ITS</v>
          </cell>
          <cell r="D3340">
            <v>42241</v>
          </cell>
          <cell r="E3340">
            <v>2015</v>
          </cell>
          <cell r="F3340">
            <v>8</v>
          </cell>
          <cell r="G3340" t="str">
            <v>MINERA BARRICK MISQUICHILCA S.A.</v>
          </cell>
          <cell r="H3340" t="str">
            <v>LA MERCED</v>
          </cell>
          <cell r="I3340" t="str">
            <v>LA MERCED</v>
          </cell>
          <cell r="J3340" t="str">
            <v>*020203&lt;br&gt;ANCASH-AIJA-HUACLLAN,*020201&lt;br&gt;ANCASH-AIJA-AIJA</v>
          </cell>
          <cell r="K3340" t="str">
            <v>*8&lt;br&gt;BREÑA TORRES GRACIELA,*344&lt;br&gt;LINAN PAREDES, EDUARDO SALOMON,*343&lt;br&gt;ALVARADO BARRENECHEA, MARKO,*341&lt;br&gt;INFANTE QUISPE, CESAR ANIBAL,*332&lt;br&gt;CANO VARGAS, SAMIR (APOYO),*25&lt;br&gt;PRADO VELASQUEZ ALFONSO</v>
          </cell>
          <cell r="L3340" t="str">
            <v>CONFORME&lt;br/&gt;NOTIFICADO A LA EMPRESA</v>
          </cell>
          <cell r="M3340" t="str">
            <v>ResDirec-0403-2015/MEM-DGAAM</v>
          </cell>
          <cell r="N3340" t="str">
            <v>22/10/2015</v>
          </cell>
          <cell r="O3340">
            <v>1500000</v>
          </cell>
        </row>
        <row r="3341">
          <cell r="A3341">
            <v>2536361</v>
          </cell>
          <cell r="B3341">
            <v>5975</v>
          </cell>
          <cell r="C3341" t="str">
            <v>ITS</v>
          </cell>
          <cell r="D3341">
            <v>42264</v>
          </cell>
          <cell r="E3341">
            <v>2015</v>
          </cell>
          <cell r="F3341">
            <v>9</v>
          </cell>
          <cell r="G3341" t="str">
            <v>MINERA BARRICK MISQUICHILCA S.A.</v>
          </cell>
          <cell r="H3341" t="str">
            <v>MISHA</v>
          </cell>
          <cell r="I3341" t="str">
            <v>MISHA</v>
          </cell>
          <cell r="J3341" t="str">
            <v>*030406&lt;br&gt;APURIMAC-AYMARAES-COTARUSE</v>
          </cell>
          <cell r="K3341" t="str">
            <v>*8&lt;br&gt;BREÑA TORRES GRACIELA,*344&lt;br&gt;LINAN PAREDES, EDUARDO SALOMON,*343&lt;br&gt;ALVARADO BARRENECHEA, MARKO,*341&lt;br&gt;INFANTE QUISPE, CESAR ANIBAL,*332&lt;br&gt;CANO VARGAS, SAMIR (APOYO),*310&lt;br&gt;ROSALES GONZALES LUIS ALBERTO,*25&lt;br&gt;PRADO VELASQUEZ ALFONSO</v>
          </cell>
          <cell r="L3341" t="str">
            <v>CONFORME&lt;br/&gt;NOTIFICADO A LA EMPRESA</v>
          </cell>
          <cell r="M3341" t="str">
            <v>ResDirec-0406-2015/MEM-DGAAM</v>
          </cell>
          <cell r="N3341" t="str">
            <v>23/10/2015</v>
          </cell>
          <cell r="O3341">
            <v>900000</v>
          </cell>
        </row>
        <row r="3342">
          <cell r="A3342">
            <v>1625882</v>
          </cell>
          <cell r="B3342">
            <v>6285</v>
          </cell>
          <cell r="C3342" t="str">
            <v>PC</v>
          </cell>
          <cell r="D3342">
            <v>38943</v>
          </cell>
          <cell r="E3342">
            <v>2006</v>
          </cell>
          <cell r="F3342">
            <v>8</v>
          </cell>
          <cell r="G3342" t="str">
            <v>MINERA BARRICK MISQUICHILCA S.A.</v>
          </cell>
          <cell r="H3342" t="str">
            <v>MINA PIERINA</v>
          </cell>
          <cell r="I3342" t="str">
            <v>PLAN DE CIERRE DE FACTIBILIDAD</v>
          </cell>
          <cell r="J3342" t="str">
            <v>*020106&lt;br&gt;ANCASH-HUARAZ-JANGAS</v>
          </cell>
          <cell r="K3342" t="str">
            <v>*128&lt;br&gt;ESTELA SILVA MELANIO</v>
          </cell>
          <cell r="L3342" t="str">
            <v>APROBADO&lt;br/&gt;NOTIFICADO A LA EMPRESA</v>
          </cell>
          <cell r="P3342" t="str">
            <v>USD</v>
          </cell>
        </row>
        <row r="3343">
          <cell r="A3343">
            <v>1625785</v>
          </cell>
          <cell r="B3343">
            <v>6289</v>
          </cell>
          <cell r="C3343" t="str">
            <v>PC</v>
          </cell>
          <cell r="D3343">
            <v>38943</v>
          </cell>
          <cell r="E3343">
            <v>2006</v>
          </cell>
          <cell r="F3343">
            <v>8</v>
          </cell>
          <cell r="G3343" t="str">
            <v>MINERA BARRICK MISQUICHILCA S.A.</v>
          </cell>
          <cell r="H3343" t="str">
            <v>ALTO CHICAMA(LAG. NORTE) (AIRE)</v>
          </cell>
          <cell r="J3343" t="str">
            <v>*131006&lt;br&gt;LA LIBERTAD-SANTIAGO DE CHUCO-QUIRUVILCA</v>
          </cell>
          <cell r="K3343" t="str">
            <v>*128&lt;br&gt;ESTELA SILVA MELANIO</v>
          </cell>
          <cell r="L3343" t="str">
            <v>APROBADO&lt;br/&gt;NOTIFICADO A LA EMPRESA</v>
          </cell>
          <cell r="P3343" t="str">
            <v>USD</v>
          </cell>
        </row>
        <row r="3344">
          <cell r="A3344">
            <v>2118126</v>
          </cell>
          <cell r="B3344">
            <v>6502</v>
          </cell>
          <cell r="C3344" t="str">
            <v>PC</v>
          </cell>
          <cell r="D3344">
            <v>40763</v>
          </cell>
          <cell r="E3344">
            <v>2011</v>
          </cell>
          <cell r="F3344">
            <v>8</v>
          </cell>
          <cell r="G3344" t="str">
            <v>MINERA BARRICK MISQUICHILCA S.A.</v>
          </cell>
          <cell r="H3344" t="str">
            <v>ALTO CHICAMA(LAG. NORTE)</v>
          </cell>
          <cell r="I3344" t="str">
            <v>MODIFICACION DEL PLAN DE CIERRE ALTO CHICAMA LAGUNAS NORTE</v>
          </cell>
          <cell r="J3344" t="str">
            <v>*131006&lt;br&gt;LA LIBERTAD-SANTIAGO DE CHUCO-QUIRUVILCA</v>
          </cell>
          <cell r="K3344" t="str">
            <v>*128&lt;br&gt;ESTELA SILVA MELANIO</v>
          </cell>
          <cell r="L3344" t="str">
            <v>APROBADO</v>
          </cell>
          <cell r="P3344" t="str">
            <v>USD</v>
          </cell>
        </row>
        <row r="3345">
          <cell r="A3345">
            <v>2179368</v>
          </cell>
          <cell r="B3345">
            <v>6539</v>
          </cell>
          <cell r="C3345" t="str">
            <v>PC</v>
          </cell>
          <cell r="D3345">
            <v>41001</v>
          </cell>
          <cell r="E3345">
            <v>2012</v>
          </cell>
          <cell r="F3345">
            <v>4</v>
          </cell>
          <cell r="G3345" t="str">
            <v>MINERA BARRICK MISQUICHILCA S.A.</v>
          </cell>
          <cell r="H3345" t="str">
            <v>MINA PIERINA</v>
          </cell>
          <cell r="I3345" t="str">
            <v>ACTUALIZACION MODIFICACION PLAN DE CIERRE UNIDAD MINERA PIERINA</v>
          </cell>
          <cell r="J3345" t="str">
            <v>*020105&lt;br&gt;ANCASH-HUARAZ-INDEPENDENCIA</v>
          </cell>
          <cell r="K3345" t="str">
            <v>*21&lt;br&gt;PAREDES PACHECO RUFO</v>
          </cell>
          <cell r="L3345" t="str">
            <v>APROBADO&lt;br/&gt;NOTIFICADO A LA EMPRESA</v>
          </cell>
          <cell r="P3345" t="str">
            <v>USD</v>
          </cell>
        </row>
        <row r="3346">
          <cell r="A3346">
            <v>2216141</v>
          </cell>
          <cell r="B3346">
            <v>6569</v>
          </cell>
          <cell r="C3346" t="str">
            <v>PC</v>
          </cell>
          <cell r="D3346">
            <v>41114</v>
          </cell>
          <cell r="E3346">
            <v>2012</v>
          </cell>
          <cell r="F3346">
            <v>7</v>
          </cell>
          <cell r="G3346" t="str">
            <v>MINERA BARRICK MISQUICHILCA S.A.</v>
          </cell>
          <cell r="H3346" t="str">
            <v>MINA PIERINA</v>
          </cell>
          <cell r="I3346" t="str">
            <v>ACTUALIZACIÓN DEL PLAN DE CIERRE DE UNIDAD MINERA PIERIINA</v>
          </cell>
          <cell r="J3346" t="str">
            <v>*020105&lt;br&gt;ANCASH-HUARAZ-INDEPENDENCIA</v>
          </cell>
          <cell r="K3346" t="str">
            <v>*128&lt;br&gt;ESTELA SILVA MELANIO</v>
          </cell>
          <cell r="L3346" t="str">
            <v>APROBADO&lt;br/&gt;NOTIFICADO A LA EMPRESA</v>
          </cell>
          <cell r="P3346" t="str">
            <v>USD</v>
          </cell>
        </row>
        <row r="3347">
          <cell r="A3347">
            <v>2444541</v>
          </cell>
          <cell r="B3347">
            <v>6728</v>
          </cell>
          <cell r="C3347" t="str">
            <v>PC</v>
          </cell>
          <cell r="D3347">
            <v>41943</v>
          </cell>
          <cell r="E3347">
            <v>2014</v>
          </cell>
          <cell r="F3347">
            <v>10</v>
          </cell>
          <cell r="G3347" t="str">
            <v>MINERA BARRICK MISQUICHILCA S.A.</v>
          </cell>
          <cell r="H3347" t="str">
            <v>MINA PIERINA</v>
          </cell>
          <cell r="I3347" t="str">
            <v>MODIFICACION</v>
          </cell>
          <cell r="J3347" t="str">
            <v>*020105&lt;br&gt;ANCASH-HUARAZ-INDEPENDENCIA</v>
          </cell>
          <cell r="K3347" t="str">
            <v>*24&lt;br&gt;PORTILLA CORNEJO MATEO</v>
          </cell>
          <cell r="L3347" t="str">
            <v>APROBADO</v>
          </cell>
          <cell r="P3347" t="str">
            <v>USD</v>
          </cell>
        </row>
        <row r="3348">
          <cell r="A3348">
            <v>2450118</v>
          </cell>
          <cell r="B3348">
            <v>6730</v>
          </cell>
          <cell r="C3348" t="str">
            <v>PC</v>
          </cell>
          <cell r="D3348">
            <v>41960</v>
          </cell>
          <cell r="E3348">
            <v>2014</v>
          </cell>
          <cell r="F3348">
            <v>11</v>
          </cell>
          <cell r="G3348" t="str">
            <v>MINERA BARRICK MISQUICHILCA S.A.</v>
          </cell>
          <cell r="H3348" t="str">
            <v>ALTO CHICAMA(LAG. NORTE)</v>
          </cell>
          <cell r="I3348" t="str">
            <v>SEGUNDA ACTUALIZACION DEL PLAN DE CIERRE DE LA UNIDAD LAGUNAS NORTE</v>
          </cell>
          <cell r="J3348" t="str">
            <v>*131006&lt;br&gt;LA LIBERTAD-SANTIAGO DE CHUCO-QUIRUVILCA</v>
          </cell>
          <cell r="K3348" t="str">
            <v>*24&lt;br&gt;PORTILLA CORNEJO MATEO</v>
          </cell>
          <cell r="L3348" t="str">
            <v>APROBADO</v>
          </cell>
          <cell r="P3348" t="str">
            <v>USD</v>
          </cell>
        </row>
        <row r="3349">
          <cell r="A3349" t="str">
            <v>05260-2017</v>
          </cell>
          <cell r="B3349">
            <v>6739</v>
          </cell>
          <cell r="C3349" t="str">
            <v>ITS</v>
          </cell>
          <cell r="D3349">
            <v>43018</v>
          </cell>
          <cell r="E3349">
            <v>2017</v>
          </cell>
          <cell r="F3349">
            <v>10</v>
          </cell>
          <cell r="G3349" t="str">
            <v>MINERA BARRICK MISQUICHILCA S.A.</v>
          </cell>
          <cell r="H3349" t="str">
            <v>ALTO CHICAMA(LAG. NORTE)</v>
          </cell>
          <cell r="I3349" t="str">
            <v>SEGUNDO ITS PARA LA MODIFICACION DEL SISTEMA DE CLASIFICACIÓN DE MINERALES CARBONOSOS</v>
          </cell>
          <cell r="J3349" t="str">
            <v>*131006&lt;br&gt;LA LIBERTAD-SANTIAGO DE CHUCO-QUIRUVILCA,*131000&lt;br&gt;LA LIBERTAD-SANTIAGO DE CHUCO--,*130000&lt;br&gt;LA LIBERTAD----</v>
          </cell>
          <cell r="K3349" t="str">
            <v>*409&lt;br&gt;ZZ_SENACE CUBA CASTILLO, SILVIA LUISA,*488&lt;br&gt;ZZ_SENACE TELLO COCHACHEZ, MARCO ANTONIO,*480&lt;br&gt;ZZ_SENACE CACERES BUENO, CELIA MARIA,*451&lt;br&gt;ZZ_SENACE QUISPE SULCA, JHONNY IBAN,*432&lt;br&gt;ZZ_SENACE VARGAS-MACH, MARTHA YACKELINE ,*422&lt;br&gt;zz_senace ZEGARRA ANCAJIMA,ANA SOFIA ,*416&lt;br&gt;ZZ_SENACE BREÑA TORRES, MILVA GRACIELA,*415&lt;br&gt;ZZ_SENACE BEATRIZ HUAMANI PAUCCARA,*413&lt;br&gt;ZZ_SENACE ATARAMA MORI,DANNY EDUARDO</v>
          </cell>
          <cell r="L3349" t="str">
            <v>DESISTIDO&lt;br/&gt;NOTIFICADO A LA EMPRESA</v>
          </cell>
          <cell r="O3349">
            <v>24198000</v>
          </cell>
        </row>
        <row r="3350">
          <cell r="A3350">
            <v>2613598</v>
          </cell>
          <cell r="B3350">
            <v>6830</v>
          </cell>
          <cell r="C3350" t="str">
            <v>PC</v>
          </cell>
          <cell r="D3350">
            <v>42529</v>
          </cell>
          <cell r="E3350">
            <v>2016</v>
          </cell>
          <cell r="F3350">
            <v>6</v>
          </cell>
          <cell r="G3350" t="str">
            <v>MINERA BARRICK MISQUICHILCA S.A.</v>
          </cell>
          <cell r="H3350" t="str">
            <v>MINA PIERINA</v>
          </cell>
          <cell r="I3350" t="str">
            <v>MODIFICACION DE PLAN DE CIERRE DE MINAS DE LA UNIDAD PIERINA</v>
          </cell>
          <cell r="J3350" t="str">
            <v>*020105&lt;br&gt;ANCASH-HUARAZ-INDEPENDENCIA</v>
          </cell>
          <cell r="K3350" t="str">
            <v>*24&lt;br&gt;PORTILLA CORNEJO MATEO</v>
          </cell>
          <cell r="L3350" t="str">
            <v>OBSERVADO</v>
          </cell>
          <cell r="P3350" t="str">
            <v>USD</v>
          </cell>
        </row>
        <row r="3351">
          <cell r="A3351">
            <v>2624127</v>
          </cell>
          <cell r="B3351">
            <v>6844</v>
          </cell>
          <cell r="C3351" t="str">
            <v>PC</v>
          </cell>
          <cell r="D3351">
            <v>42565</v>
          </cell>
          <cell r="E3351">
            <v>2016</v>
          </cell>
          <cell r="F3351">
            <v>7</v>
          </cell>
          <cell r="G3351" t="str">
            <v>MINERA BARRICK MISQUICHILCA S.A.</v>
          </cell>
          <cell r="H3351" t="str">
            <v>ALTO CHICAMA(LAG. NORTE)</v>
          </cell>
          <cell r="I3351" t="str">
            <v xml:space="preserve">MODIFICACION DE PLAN DE CIERRE DE MINAS DE LA UNIDAD MINERA LAGUNAS NORTE </v>
          </cell>
          <cell r="J3351" t="str">
            <v>*131006&lt;br&gt;LA LIBERTAD-SANTIAGO DE CHUCO-QUIRUVILCA</v>
          </cell>
          <cell r="K3351" t="str">
            <v>*24&lt;br&gt;PORTILLA CORNEJO MATEO</v>
          </cell>
          <cell r="L3351" t="str">
            <v>EVALUACIÓN</v>
          </cell>
          <cell r="P3351" t="str">
            <v>USD</v>
          </cell>
        </row>
        <row r="3352">
          <cell r="A3352" t="str">
            <v>M-ITS-00277-2018</v>
          </cell>
          <cell r="B3352">
            <v>6971</v>
          </cell>
          <cell r="C3352" t="str">
            <v>ITS</v>
          </cell>
          <cell r="D3352">
            <v>43371</v>
          </cell>
          <cell r="E3352">
            <v>2018</v>
          </cell>
          <cell r="F3352">
            <v>9</v>
          </cell>
          <cell r="G3352" t="str">
            <v>MINERA BARRICK MISQUICHILCA S.A.</v>
          </cell>
          <cell r="H3352" t="str">
            <v>ALTO CHICAMA(LAG. NORTE)</v>
          </cell>
          <cell r="I3352" t="str">
            <v>SEGUNDO ITS DE LA SEGUNDA MODIFICACION DEL EIA DE LA UNIDAD MINERA LAGUNAS NORTE</v>
          </cell>
          <cell r="J3352" t="str">
            <v>*131006&lt;br&gt;LA LIBERTAD-SANTIAGO DE CHUCO-QUIRUVILCA</v>
          </cell>
          <cell r="K3352" t="str">
            <v>*414&lt;br&gt;ZZ_SENACE LUCEN BUSTAMANTE, MARIELENA NEREYDA,*574&lt;br&gt;JOSE ALEJANDRO ZEGARRA,*482&lt;br&gt;ZZ_SENACE MARTEL GORA, MIGUEL LUIS</v>
          </cell>
          <cell r="L3352" t="str">
            <v>CONFORME&lt;br/&gt;NOTIFICADO A LA EMPRESA</v>
          </cell>
          <cell r="O3352">
            <v>37500000</v>
          </cell>
        </row>
        <row r="3353">
          <cell r="A3353">
            <v>3032223</v>
          </cell>
          <cell r="B3353">
            <v>7270</v>
          </cell>
          <cell r="C3353" t="str">
            <v>ITS</v>
          </cell>
          <cell r="D3353">
            <v>43901</v>
          </cell>
          <cell r="E3353">
            <v>2020</v>
          </cell>
          <cell r="F3353">
            <v>3</v>
          </cell>
          <cell r="G3353" t="str">
            <v>MINERA BARRICK MISQUICHILCA S.A.</v>
          </cell>
          <cell r="H3353" t="str">
            <v>UEA LA CAPILLA</v>
          </cell>
          <cell r="I3353" t="str">
            <v>MDIA PROYECTO DE EXPLORACION MINERA LA CAPILLA</v>
          </cell>
          <cell r="J3353" t="str">
            <v>*131006&lt;br&gt;LA LIBERTAD-SANTIAGO DE CHUCO-QUIRUVILCA</v>
          </cell>
          <cell r="K3353" t="str">
            <v>*221&lt;br&gt;SANGA YAMPASI WILSON WILFREDO,*684&lt;br&gt;MARTEL GORA MIGUEL LUIS,*641&lt;br&gt;ALEGRE BUSTAMANTE, LAURA MELISSA</v>
          </cell>
          <cell r="L3353" t="str">
            <v>EN TRAMITE</v>
          </cell>
          <cell r="O3353">
            <v>100000</v>
          </cell>
        </row>
        <row r="3354">
          <cell r="A3354">
            <v>2446650</v>
          </cell>
          <cell r="B3354">
            <v>7326</v>
          </cell>
          <cell r="C3354" t="str">
            <v>EIA</v>
          </cell>
          <cell r="D3354">
            <v>41950</v>
          </cell>
          <cell r="E3354">
            <v>2014</v>
          </cell>
          <cell r="F3354">
            <v>11</v>
          </cell>
          <cell r="G3354" t="str">
            <v>MINERA BARRICK MISQUICHILCA S.A.</v>
          </cell>
          <cell r="H3354" t="str">
            <v>ALTO CHICAMA(LAG. NORTE)</v>
          </cell>
          <cell r="I3354" t="str">
            <v>SEGUNDA MODIFICACION DEL EIA UNIDAD MIENRA LAGUNAS NORTE</v>
          </cell>
          <cell r="J3354" t="str">
            <v>*131006&lt;br&gt;LA LIBERTAD-SANTIAGO DE CHUCO-QUIRUVILCA</v>
          </cell>
          <cell r="K3354" t="str">
            <v>*1&lt;br&gt;ACEVEDO FERNANDEZ ELIAS,*25&lt;br&gt;PRADO VELASQUEZ ALFONSO</v>
          </cell>
          <cell r="L3354" t="str">
            <v>APROBADO</v>
          </cell>
          <cell r="P3354" t="str">
            <v>USD</v>
          </cell>
        </row>
        <row r="3355">
          <cell r="A3355">
            <v>2965652</v>
          </cell>
          <cell r="B3355">
            <v>8117</v>
          </cell>
          <cell r="C3355" t="str">
            <v>PC</v>
          </cell>
          <cell r="D3355">
            <v>43683</v>
          </cell>
          <cell r="E3355">
            <v>2019</v>
          </cell>
          <cell r="F3355">
            <v>8</v>
          </cell>
          <cell r="G3355" t="str">
            <v>MINERA BARRICK MISQUICHILCA S.A.</v>
          </cell>
          <cell r="H3355" t="str">
            <v>ALTO CHICAMA(LAG. NORTE)</v>
          </cell>
          <cell r="I3355" t="str">
            <v xml:space="preserve">tercera modificación del plan de cierre </v>
          </cell>
          <cell r="J3355" t="str">
            <v>*131006&lt;br&gt;LA LIBERTAD-SANTIAGO DE CHUCO-QUIRUVILCA</v>
          </cell>
          <cell r="K3355" t="str">
            <v>*9&lt;br&gt;CAMPOS DIAZ LUIS,*683&lt;br&gt;LA ROSA ORBEZO NOHELIA THAIS,*664&lt;br&gt;ARANDA SALAZAR SANTIAGO JOSUE (apoyo),*659&lt;br&gt;QUIñONES ALCOCER ANGELA LILIANA,*610&lt;br&gt;FARFAN REYES MIRIAM ELIZABETH,*188&lt;br&gt;PORTILLA CORNEJO MATEO,*128&lt;br&gt;ESTELA SILVA MELANIO,*34&lt;br&gt;BEDRIÑANA RIOS ABAD,*25&lt;br&gt;PRADO VELASQUEZ ALFONSO</v>
          </cell>
          <cell r="L3355" t="str">
            <v>APROBADO&lt;br/&gt;NOTIFICADO A LA EMPRESA</v>
          </cell>
          <cell r="M3355" t="str">
            <v>ResDirec-0013-2020/MINEM-DGAAM</v>
          </cell>
          <cell r="N3355" t="str">
            <v>15/01/2020</v>
          </cell>
          <cell r="O3355">
            <v>0</v>
          </cell>
          <cell r="P3355" t="str">
            <v>USD</v>
          </cell>
        </row>
        <row r="3356">
          <cell r="A3356">
            <v>2977040</v>
          </cell>
          <cell r="B3356">
            <v>8161</v>
          </cell>
          <cell r="C3356" t="str">
            <v>FTA</v>
          </cell>
          <cell r="D3356">
            <v>43721</v>
          </cell>
          <cell r="E3356">
            <v>2019</v>
          </cell>
          <cell r="F3356">
            <v>9</v>
          </cell>
          <cell r="G3356" t="str">
            <v>MINERA BARRICK MISQUICHILCA S.A.</v>
          </cell>
          <cell r="H3356" t="str">
            <v>ANTONIO DE CHUCO</v>
          </cell>
          <cell r="I3356" t="str">
            <v>PROYECTO DE EXPLORACIÓN ANTONIO DE CHUCO</v>
          </cell>
          <cell r="J3356" t="str">
            <v>*131001&lt;br&gt;LA LIBERTAD-SANTIAGO DE CHUCO-SANTIAGO DE CHUCO,*131006&lt;br&gt;LA LIBERTAD-SANTIAGO DE CHUCO-QUIRUVILCA</v>
          </cell>
          <cell r="K3356" t="str">
            <v>*25&lt;br&gt;PRADO VELASQUEZ ALFONSO,*671&lt;br&gt;CUBAS PARIMANGO LORENZO JARED,*664&lt;br&gt;ARANDA SALAZAR SANTIAGO JOSUE (apoyo),*635&lt;br&gt;LEON SAAVEDRA SEBASTIAN,*610&lt;br&gt;FARFAN REYES MIRIAM ELIZABETH</v>
          </cell>
          <cell r="L3356" t="str">
            <v>APROBADO&lt;br/&gt;NOTIFICADO A LA EMPRESA</v>
          </cell>
          <cell r="M3356" t="str">
            <v>ResDirec-0165-2019/MINEM-DGAAM</v>
          </cell>
          <cell r="N3356" t="str">
            <v>26/09/2019</v>
          </cell>
          <cell r="O3356">
            <v>300000</v>
          </cell>
          <cell r="P3356" t="str">
            <v>USD</v>
          </cell>
        </row>
        <row r="3357">
          <cell r="A3357">
            <v>2999440</v>
          </cell>
          <cell r="B3357">
            <v>8223</v>
          </cell>
          <cell r="C3357" t="str">
            <v>PC</v>
          </cell>
          <cell r="D3357">
            <v>43799</v>
          </cell>
          <cell r="E3357">
            <v>2019</v>
          </cell>
          <cell r="F3357">
            <v>11</v>
          </cell>
          <cell r="G3357" t="str">
            <v>MINERA BARRICK MISQUICHILCA S.A.</v>
          </cell>
          <cell r="H3357" t="str">
            <v>MINA PIERINA</v>
          </cell>
          <cell r="I3357" t="str">
            <v>Unidad minera pierina</v>
          </cell>
          <cell r="J3357" t="str">
            <v>*020105&lt;br&gt;ANCASH-HUARAZ-INDEPENDENCIA,*020106&lt;br&gt;ANCASH-HUARAZ-JANGAS</v>
          </cell>
          <cell r="K3357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3357" t="str">
            <v>APROBADO&lt;br/&gt;NOTIFICADO A LA EMPRESA</v>
          </cell>
          <cell r="M3357" t="str">
            <v>ResDirec-0072-2020/MINEM-DGAAM</v>
          </cell>
          <cell r="N3357" t="str">
            <v>03/07/2020</v>
          </cell>
          <cell r="O3357">
            <v>0</v>
          </cell>
          <cell r="P3357" t="str">
            <v>USD</v>
          </cell>
        </row>
        <row r="3358">
          <cell r="A3358">
            <v>3056362</v>
          </cell>
          <cell r="B3358">
            <v>8468</v>
          </cell>
          <cell r="C3358" t="str">
            <v>FTA</v>
          </cell>
          <cell r="D3358">
            <v>44043</v>
          </cell>
          <cell r="E3358">
            <v>2020</v>
          </cell>
          <cell r="F3358">
            <v>7</v>
          </cell>
          <cell r="G3358" t="str">
            <v>MINERA BARRICK MISQUICHILCA S.A.</v>
          </cell>
          <cell r="H3358" t="str">
            <v>EL ALTO</v>
          </cell>
          <cell r="I3358" t="str">
            <v>PROYECTO DE EXPLORACION MINERA EL ALTO</v>
          </cell>
          <cell r="J3358" t="str">
            <v>*131006&lt;br&gt;LA LIBERTAD-SANTIAGO DE CHUCO-QUIRUVILCA</v>
          </cell>
          <cell r="K3358" t="str">
            <v>*610&lt;br&gt;FARFAN REYES MIRIAM ELIZABETH,*688&lt;br&gt;COTITO LEZAMA STEFANY ARACELY (Apoyo),*684&lt;br&gt;MARTEL GORA MIGUEL LUIS,*671&lt;br&gt;CUBAS PARIMANGO LORENZO JARED</v>
          </cell>
          <cell r="L3358" t="str">
            <v>APROBADO&lt;br/&gt;NOTIFICADO A LA EMPRESA</v>
          </cell>
          <cell r="M3358" t="str">
            <v>ResDirec-0101-2020/MINEM-DGAAM</v>
          </cell>
          <cell r="N3358" t="str">
            <v>14/08/2020</v>
          </cell>
          <cell r="O3358">
            <v>300000</v>
          </cell>
          <cell r="P3358" t="str">
            <v>USD</v>
          </cell>
        </row>
        <row r="3359">
          <cell r="A3359">
            <v>3056367</v>
          </cell>
          <cell r="B3359">
            <v>8478</v>
          </cell>
          <cell r="C3359" t="str">
            <v>FTA</v>
          </cell>
          <cell r="D3359">
            <v>44043</v>
          </cell>
          <cell r="E3359">
            <v>2020</v>
          </cell>
          <cell r="F3359">
            <v>7</v>
          </cell>
          <cell r="G3359" t="str">
            <v>MINERA BARRICK MISQUICHILCA S.A.</v>
          </cell>
          <cell r="H3359" t="str">
            <v>LA BANDERA</v>
          </cell>
          <cell r="I3359" t="str">
            <v>PROYECTO DE EXPLORACION MINERA LA BANDERA</v>
          </cell>
          <cell r="J3359" t="str">
            <v>*131006&lt;br&gt;LA LIBERTAD-SANTIAGO DE CHUCO-QUIRUVILCA</v>
          </cell>
          <cell r="K3359" t="str">
            <v>*610&lt;br&gt;FARFAN REYES MIRIAM ELIZABETH,*684&lt;br&gt;MARTEL GORA MIGUEL LUIS,*671&lt;br&gt;CUBAS PARIMANGO LORENZO JARED,*663&lt;br&gt;CAMAN SANTILLANA REINHARD OLENKO (APoyo)</v>
          </cell>
          <cell r="L3359" t="str">
            <v>APROBADO&lt;br/&gt;NOTIFICADO A LA EMPRESA</v>
          </cell>
          <cell r="M3359" t="str">
            <v>ResDirec-0102-2020/MINEM-DGAAM</v>
          </cell>
          <cell r="N3359" t="str">
            <v>14/08/2020</v>
          </cell>
          <cell r="O3359">
            <v>300000</v>
          </cell>
          <cell r="P3359" t="str">
            <v>USD</v>
          </cell>
        </row>
        <row r="3360">
          <cell r="A3360">
            <v>1971496</v>
          </cell>
          <cell r="B3360">
            <v>2157</v>
          </cell>
          <cell r="C3360" t="str">
            <v>DIA</v>
          </cell>
          <cell r="D3360">
            <v>40249</v>
          </cell>
          <cell r="E3360">
            <v>2010</v>
          </cell>
          <cell r="F3360">
            <v>3</v>
          </cell>
          <cell r="G3360" t="str">
            <v>MINERA BATEAS S.A.C.</v>
          </cell>
          <cell r="H3360" t="str">
            <v>SAN CRISTOBAL (CAYLLOMA)</v>
          </cell>
          <cell r="I3360" t="str">
            <v>UEA SAN CRISTOBAL Y CONCESION MINERA CAILLOMA 4</v>
          </cell>
          <cell r="J3360" t="str">
            <v>*040505&lt;br&gt;AREQUIPA-CAYLLOMA-CAYLLOMA</v>
          </cell>
          <cell r="K3360" t="str">
            <v>*8&lt;br&gt;BREÑA TORRES GRACIELA</v>
          </cell>
          <cell r="L3360" t="str">
            <v>APROBADO</v>
          </cell>
          <cell r="P3360" t="str">
            <v>USD</v>
          </cell>
        </row>
        <row r="3361">
          <cell r="A3361">
            <v>2139149</v>
          </cell>
          <cell r="B3361">
            <v>2709</v>
          </cell>
          <cell r="C3361" t="str">
            <v>DIA</v>
          </cell>
          <cell r="D3361">
            <v>40844</v>
          </cell>
          <cell r="E3361">
            <v>2011</v>
          </cell>
          <cell r="F3361">
            <v>10</v>
          </cell>
          <cell r="G3361" t="str">
            <v>MINERA BATEAS S.A.C.</v>
          </cell>
          <cell r="H3361" t="str">
            <v>PROYECTO MARIO</v>
          </cell>
          <cell r="I3361" t="str">
            <v>PROYECTO DE EXPLORACIÓN MARIO</v>
          </cell>
          <cell r="J3361" t="str">
            <v>*120108&lt;br&gt;JUNIN-HUANCAYO-CHONGOS ALTO</v>
          </cell>
          <cell r="K3361" t="str">
            <v>*8&lt;br&gt;BREÑA TORRES GRACIELA,*180&lt;br&gt;RAMIREZ PALET ALDO,*147&lt;br&gt;PEREZ BALDEON KAREN</v>
          </cell>
          <cell r="L3361" t="str">
            <v>APROBADO&lt;br/&gt;NOTIFICADO A LA EMPRESA</v>
          </cell>
          <cell r="O3361">
            <v>2000000</v>
          </cell>
          <cell r="P3361" t="str">
            <v>USD</v>
          </cell>
        </row>
        <row r="3362">
          <cell r="A3362">
            <v>2169295</v>
          </cell>
          <cell r="B3362">
            <v>2839</v>
          </cell>
          <cell r="C3362" t="str">
            <v>DIA</v>
          </cell>
          <cell r="D3362">
            <v>40960</v>
          </cell>
          <cell r="E3362">
            <v>2012</v>
          </cell>
          <cell r="F3362">
            <v>2</v>
          </cell>
          <cell r="G3362" t="str">
            <v>MINERA BATEAS S.A.C.</v>
          </cell>
          <cell r="H3362" t="str">
            <v>PROYECTO MARIO</v>
          </cell>
          <cell r="I3362" t="str">
            <v>PROYECTO DE EXPLORACIÓN MARIO</v>
          </cell>
          <cell r="J3362" t="str">
            <v>*120108&lt;br&gt;JUNIN-HUANCAYO-CHONGOS ALTO</v>
          </cell>
          <cell r="K3362" t="str">
            <v>*8&lt;br&gt;BREÑA TORRES GRACIELA,*147&lt;br&gt;PEREZ BALDEON KAREN</v>
          </cell>
          <cell r="L3362" t="str">
            <v>NO PRESENTADO&lt;br/&gt;NOTIFICADO A LA EMPRESA</v>
          </cell>
          <cell r="M3362" t="str">
            <v>ResDirec-0067-2012/MEM-AAM</v>
          </cell>
          <cell r="N3362" t="str">
            <v>01/03/2012</v>
          </cell>
          <cell r="O3362">
            <v>2000000</v>
          </cell>
          <cell r="P3362" t="str">
            <v>USD</v>
          </cell>
        </row>
        <row r="3363">
          <cell r="A3363">
            <v>2175816</v>
          </cell>
          <cell r="B3363">
            <v>2913</v>
          </cell>
          <cell r="C3363" t="str">
            <v>DIA</v>
          </cell>
          <cell r="D3363">
            <v>40985</v>
          </cell>
          <cell r="E3363">
            <v>2012</v>
          </cell>
          <cell r="F3363">
            <v>3</v>
          </cell>
          <cell r="G3363" t="str">
            <v>MINERA BATEAS S.A.C.</v>
          </cell>
          <cell r="H3363" t="str">
            <v>PROYECTO MARIO</v>
          </cell>
          <cell r="I3363" t="str">
            <v>PROYECTO DE EXPLORACIÓN MARIO</v>
          </cell>
          <cell r="J3363" t="str">
            <v>*120108&lt;br&gt;JUNIN-HUANCAYO-CHONGOS ALTO</v>
          </cell>
          <cell r="K3363" t="str">
            <v>*8&lt;br&gt;BREÑA TORRES GRACIELA,*147&lt;br&gt;PEREZ BALDEON KAREN,*28&lt;br&gt;VELIZ SOTO KRISTIAM</v>
          </cell>
          <cell r="L3363" t="str">
            <v>APROBADO&lt;br/&gt;NOTIFICADO A LA EMPRESA</v>
          </cell>
          <cell r="O3363">
            <v>2000000</v>
          </cell>
          <cell r="P3363" t="str">
            <v>USD</v>
          </cell>
        </row>
        <row r="3364">
          <cell r="A3364">
            <v>2264509</v>
          </cell>
          <cell r="B3364">
            <v>3086</v>
          </cell>
          <cell r="C3364" t="str">
            <v>DIA</v>
          </cell>
          <cell r="D3364">
            <v>41303</v>
          </cell>
          <cell r="E3364">
            <v>2013</v>
          </cell>
          <cell r="F3364">
            <v>1</v>
          </cell>
          <cell r="G3364" t="str">
            <v>MINERA BATEAS S.A.C.</v>
          </cell>
          <cell r="H3364" t="str">
            <v>SAN CRISTOBAL (CAYLLOMA)</v>
          </cell>
          <cell r="I3364" t="str">
            <v>PROYECTO DE EXPLORACIÓN “VETAS BATEAS, SAN CARLOS, EL TORO Y APÓSTOLES”</v>
          </cell>
          <cell r="J3364" t="str">
            <v>*040505&lt;br&gt;AREQUIPA-CAYLLOMA-CAYLLOMA</v>
          </cell>
          <cell r="K3364" t="str">
            <v>*8&lt;br&gt;BREÑA TORRES GRACIELA,*179&lt;br&gt;ZEGARRA ANCAJIMA, ANA SOFIA,*147&lt;br&gt;PEREZ BALDEON KAREN</v>
          </cell>
          <cell r="L3364" t="str">
            <v>APROBADO&lt;br/&gt;NOTIFICADO A LA EMPRESA</v>
          </cell>
          <cell r="O3364">
            <v>40000</v>
          </cell>
          <cell r="P3364" t="str">
            <v>USD</v>
          </cell>
        </row>
        <row r="3365">
          <cell r="A3365">
            <v>2080764</v>
          </cell>
          <cell r="B3365">
            <v>2385</v>
          </cell>
          <cell r="C3365" t="str">
            <v>EIAsd</v>
          </cell>
          <cell r="D3365">
            <v>40634</v>
          </cell>
          <cell r="E3365">
            <v>2011</v>
          </cell>
          <cell r="F3365">
            <v>4</v>
          </cell>
          <cell r="G3365" t="str">
            <v>MINERA BATEAS S.A.C.</v>
          </cell>
          <cell r="H3365" t="str">
            <v>SAN CRISTOBAL - AIRE (CAYLLOMA)</v>
          </cell>
          <cell r="I3365" t="str">
            <v>EXPLORACION ACUMULACION CAYLLOMA 1,2 Y 3</v>
          </cell>
          <cell r="J3365" t="str">
            <v>*040505&lt;br&gt;AREQUIPA-CAYLLOMA-CAYLLOMA</v>
          </cell>
          <cell r="K3365" t="str">
            <v>*128&lt;br&gt;ESTELA SILVA MELANIO</v>
          </cell>
          <cell r="L3365" t="str">
            <v>APROBADO&lt;br/&gt;NOTIFICADO A LA EMPRESA</v>
          </cell>
          <cell r="P3365" t="str">
            <v>USD</v>
          </cell>
        </row>
        <row r="3366">
          <cell r="A3366">
            <v>2368812</v>
          </cell>
          <cell r="B3366">
            <v>2959</v>
          </cell>
          <cell r="C3366" t="str">
            <v>ITS</v>
          </cell>
          <cell r="D3366">
            <v>41687</v>
          </cell>
          <cell r="E3366">
            <v>2014</v>
          </cell>
          <cell r="F3366">
            <v>2</v>
          </cell>
          <cell r="G3366" t="str">
            <v>MINERA BATEAS S.A.C.</v>
          </cell>
          <cell r="H3366" t="str">
            <v>SAN CRISTOBAL (CAYLLOMA)</v>
          </cell>
          <cell r="I3366" t="str">
            <v>EIASD PROYECTO DE EXPLORACI¿ ACUMULACI¿ CAILLOMA 1,2 Y 3-ETAPA B</v>
          </cell>
          <cell r="J3366" t="str">
            <v>*040505&lt;br&gt;AREQUIPA-CAYLLOMA-CAYLLOMA</v>
          </cell>
          <cell r="K3366" t="str">
            <v>*148&lt;br&gt;ROSALES GONZALES,LUIS,*284&lt;br&gt;LINARES ALVARADO, JOSE LUIS,*256&lt;br&gt;DEL SOLAR PALOMINO, PABEL,*227&lt;br&gt;BUSTAMANTE BECERRA JOSE LUIS</v>
          </cell>
          <cell r="L3366" t="str">
            <v>DESISTIDO&lt;br/&gt;NOTIFICADO A LA EMPRESA</v>
          </cell>
          <cell r="M3366" t="str">
            <v>ResDirec-0105-2014/MEM-DGAAM</v>
          </cell>
          <cell r="N3366" t="str">
            <v>03/03/2014</v>
          </cell>
          <cell r="O3366">
            <v>7852941</v>
          </cell>
        </row>
        <row r="3367">
          <cell r="A3367">
            <v>2371751</v>
          </cell>
          <cell r="B3367">
            <v>3017</v>
          </cell>
          <cell r="C3367" t="str">
            <v>ITS</v>
          </cell>
          <cell r="D3367">
            <v>41701</v>
          </cell>
          <cell r="E3367">
            <v>2014</v>
          </cell>
          <cell r="F3367">
            <v>3</v>
          </cell>
          <cell r="G3367" t="str">
            <v>MINERA BATEAS S.A.C.</v>
          </cell>
          <cell r="H3367" t="str">
            <v>SAN CRISTOBAL (CAYLLOMA)</v>
          </cell>
          <cell r="I3367" t="str">
            <v>EIASD PROYECTO DE EXPLORACI¿ ACUMULACI¿ CAILLOMA 1,2 Y 3-ETAPA B</v>
          </cell>
          <cell r="J3367" t="str">
            <v>*040505&lt;br&gt;AREQUIPA-CAYLLOMA-CAYLLOMA</v>
          </cell>
          <cell r="K3367" t="str">
            <v>*148&lt;br&gt;ROSALES GONZALES,LUIS,*284&lt;br&gt;LINARES ALVARADO, JOSE LUIS,*256&lt;br&gt;DEL SOLAR PALOMINO, PABEL,*227&lt;br&gt;BUSTAMANTE BECERRA JOSE LUIS,*217&lt;br&gt;CASTELO MAMANCHURA GUSTAVO JAVIER</v>
          </cell>
          <cell r="L3367" t="str">
            <v>DESISTIDO&lt;br/&gt;NOTIFICADO A LA EMPRESA</v>
          </cell>
          <cell r="M3367" t="str">
            <v>ResDirec-0428-2012/MEM-AAM</v>
          </cell>
          <cell r="N3367" t="str">
            <v>18/12/2012</v>
          </cell>
          <cell r="O3367">
            <v>7852941</v>
          </cell>
        </row>
        <row r="3368">
          <cell r="A3368">
            <v>2376062</v>
          </cell>
          <cell r="B3368">
            <v>3023</v>
          </cell>
          <cell r="C3368" t="str">
            <v>ITS</v>
          </cell>
          <cell r="D3368">
            <v>41713</v>
          </cell>
          <cell r="E3368">
            <v>2014</v>
          </cell>
          <cell r="F3368">
            <v>3</v>
          </cell>
          <cell r="G3368" t="str">
            <v>MINERA BATEAS S.A.C.</v>
          </cell>
          <cell r="H3368" t="str">
            <v>SAN CRISTOBAL (CAYLLOMA)</v>
          </cell>
          <cell r="I3368" t="str">
            <v>AMPLIACION DE MINA PLANTA DE BENEFICIO HUAYLLACHO DE 1030 TMD A 1500 TMD</v>
          </cell>
          <cell r="J3368" t="str">
            <v>*040505&lt;br&gt;AREQUIPA-CAYLLOMA-CAYLLOMA</v>
          </cell>
          <cell r="K3368" t="str">
            <v>*25&lt;br&gt;PRADO VELASQUEZ ALFONSO,*286&lt;br&gt;MIYASIRO LÓPEZ, MARÍA,*284&lt;br&gt;LINARES ALVARADO, JOSE LUIS,*256&lt;br&gt;DEL SOLAR PALOMINO, PABEL,*217&lt;br&gt;CASTELO MAMANCHURA GUSTAVO JAVIER</v>
          </cell>
          <cell r="L3368" t="str">
            <v>CONFORME&lt;br/&gt;NOTIFICADO A LA EMPRESA</v>
          </cell>
          <cell r="M3368" t="str">
            <v>ResDirec-0308-2013/MEM-AAM</v>
          </cell>
          <cell r="N3368" t="str">
            <v>20/08/2013</v>
          </cell>
          <cell r="O3368">
            <v>4785453</v>
          </cell>
        </row>
        <row r="3369">
          <cell r="A3369">
            <v>2378349</v>
          </cell>
          <cell r="B3369">
            <v>3046</v>
          </cell>
          <cell r="C3369" t="str">
            <v>ITS</v>
          </cell>
          <cell r="D3369">
            <v>41724</v>
          </cell>
          <cell r="E3369">
            <v>2014</v>
          </cell>
          <cell r="F3369">
            <v>3</v>
          </cell>
          <cell r="G3369" t="str">
            <v>MINERA BATEAS S.A.C.</v>
          </cell>
          <cell r="H3369" t="str">
            <v>SAN CRISTOBAL (CAYLLOMA)</v>
          </cell>
          <cell r="I3369" t="str">
            <v>EIASD PROYECTO DE EXPLORACI¿ ACUMULACI¿ CAILLOMA 1,2 Y 3-ETAPA B</v>
          </cell>
          <cell r="J3369" t="str">
            <v>*040505&lt;br&gt;AREQUIPA-CAYLLOMA-CAYLLOMA</v>
          </cell>
          <cell r="K3369" t="str">
            <v>*148&lt;br&gt;ROSALES GONZALES,LUIS,*284&lt;br&gt;LINARES ALVARADO, JOSE LUIS,*256&lt;br&gt;DEL SOLAR PALOMINO, PABEL,*217&lt;br&gt;CASTELO MAMANCHURA GUSTAVO JAVIER</v>
          </cell>
          <cell r="L3369" t="str">
            <v>CONFORME&lt;br/&gt;NOTIFICADO A LA EMPRESA</v>
          </cell>
          <cell r="M3369" t="str">
            <v>ResDirec-0195-2014/MEM-DGAAM</v>
          </cell>
          <cell r="N3369" t="str">
            <v>24/04/2014</v>
          </cell>
          <cell r="O3369">
            <v>8083328</v>
          </cell>
        </row>
        <row r="3370">
          <cell r="A3370">
            <v>2264528</v>
          </cell>
          <cell r="B3370">
            <v>3303</v>
          </cell>
          <cell r="C3370" t="str">
            <v>EIAsd</v>
          </cell>
          <cell r="D3370">
            <v>41304</v>
          </cell>
          <cell r="E3370">
            <v>2013</v>
          </cell>
          <cell r="F3370">
            <v>1</v>
          </cell>
          <cell r="G3370" t="str">
            <v>MINERA BATEAS S.A.C.</v>
          </cell>
          <cell r="H3370" t="str">
            <v>SAN CRISTOBAL (CAYLLOMA)</v>
          </cell>
          <cell r="I3370" t="str">
            <v>MODIFICATORIA DEL EIASD EXPLORACION ACUMULACION CAYLLOMA 1,2 Y 3</v>
          </cell>
          <cell r="J3370" t="str">
            <v>*040505&lt;br&gt;AREQUIPA-CAYLLOMA-CAYLLOMA</v>
          </cell>
          <cell r="K3370" t="str">
            <v>*142&lt;br&gt;VELASQUEZ CONTRERAS ANNIE (APOYO),*227&lt;br&gt;BUSTAMANTE BECERRA JOSE LUIS,*180&lt;br&gt;RAMIREZ PALET ALDO,*147&lt;br&gt;PEREZ BALDEON KAREN</v>
          </cell>
          <cell r="L3370" t="str">
            <v>IMPROCEDENTE&lt;br/&gt;NOTIFICADO A LA EMPRESA</v>
          </cell>
          <cell r="M3370" t="str">
            <v>ResDirec-0044-2013/MEM-AAM</v>
          </cell>
          <cell r="N3370" t="str">
            <v>11/02/2013</v>
          </cell>
          <cell r="O3370">
            <v>204847</v>
          </cell>
          <cell r="P3370" t="str">
            <v>USD</v>
          </cell>
        </row>
        <row r="3371">
          <cell r="A3371">
            <v>2281256</v>
          </cell>
          <cell r="B3371">
            <v>3835</v>
          </cell>
          <cell r="C3371" t="str">
            <v>EIAsd</v>
          </cell>
          <cell r="D3371">
            <v>41371</v>
          </cell>
          <cell r="E3371">
            <v>2013</v>
          </cell>
          <cell r="F3371">
            <v>4</v>
          </cell>
          <cell r="G3371" t="str">
            <v>MINERA BATEAS S.A.C.</v>
          </cell>
          <cell r="H3371" t="str">
            <v>SAN CRISTOBAL (CAYLLOMA)</v>
          </cell>
          <cell r="I3371" t="str">
            <v>EIASD PROYECTO DE EXPLORACIÓN ACUMULACIÓN CAILLOMA 1,2 Y 3-ETAPA B</v>
          </cell>
          <cell r="J3371" t="str">
            <v>*040505&lt;br&gt;AREQUIPA-CAYLLOMA-CAYLLOMA</v>
          </cell>
          <cell r="K3371" t="str">
            <v>*142&lt;br&gt;VELASQUEZ CONTRERAS ANNIE (APOYO),*347&lt;br&gt;TENORIO MALDONADO, MARIO,*346&lt;br&gt;TIPULA MAMANI, RICHARD JOHNSON,*310&lt;br&gt;ROSALES GONZALES LUIS ALBERTO,*295&lt;br&gt;DIAZ BERRIOS ABEL,*256&lt;br&gt;DEL SOLAR PALOMINO, PABEL,*241&lt;br&gt;TELLO ISLA, ANA CAROLINA,*186&lt;br&gt;LUCEN BUSTAMANTE MARIELENA,*180&lt;br&gt;RAMIREZ PALET ALDO,*177&lt;br&gt;PIMENTEL, JOSE,*147&lt;br&gt;PEREZ BALDEON KAREN</v>
          </cell>
          <cell r="L3371" t="str">
            <v>APROBADO&lt;br/&gt;NOTIFICADO A LA EMPRESA</v>
          </cell>
          <cell r="M3371" t="str">
            <v>ResDirec-0004-2014/MEM-DGAAM</v>
          </cell>
          <cell r="N3371" t="str">
            <v>06/01/2014</v>
          </cell>
          <cell r="O3371">
            <v>204847</v>
          </cell>
          <cell r="P3371" t="str">
            <v>USD</v>
          </cell>
        </row>
        <row r="3372">
          <cell r="A3372">
            <v>2015262</v>
          </cell>
          <cell r="B3372">
            <v>5027</v>
          </cell>
          <cell r="C3372" t="str">
            <v>EIA</v>
          </cell>
          <cell r="D3372">
            <v>40383</v>
          </cell>
          <cell r="E3372">
            <v>2010</v>
          </cell>
          <cell r="F3372">
            <v>7</v>
          </cell>
          <cell r="G3372" t="str">
            <v>MINERA BATEAS S.A.C.</v>
          </cell>
          <cell r="H3372" t="str">
            <v>SAN CRISTOBAL (CAYLLOMA)</v>
          </cell>
          <cell r="I3372" t="str">
            <v>AMPLIACION DE MINA PLANTA DE BENEFICIO HUAYLLACHO DE 1030 TMD A 1500 TMD</v>
          </cell>
          <cell r="J3372" t="str">
            <v>*040505&lt;br&gt;AREQUIPA-CAYLLOMA-CAYLLOMA</v>
          </cell>
          <cell r="K3372" t="str">
            <v>*128&lt;br&gt;ESTELA SILVA MELANIO</v>
          </cell>
          <cell r="L3372" t="str">
            <v>APROBADO&lt;br/&gt;NOTIFICADO A LA EMPRESA</v>
          </cell>
          <cell r="M3372" t="str">
            <v>ResDirec-0456-2014/MEM-DGAAM</v>
          </cell>
          <cell r="N3372" t="str">
            <v>03/09/2014</v>
          </cell>
          <cell r="P3372" t="str">
            <v>USD</v>
          </cell>
        </row>
        <row r="3373">
          <cell r="A3373">
            <v>2423197</v>
          </cell>
          <cell r="B3373">
            <v>5027</v>
          </cell>
          <cell r="C3373" t="str">
            <v>ITS</v>
          </cell>
          <cell r="D3373">
            <v>41862</v>
          </cell>
          <cell r="E3373">
            <v>2014</v>
          </cell>
          <cell r="F3373">
            <v>8</v>
          </cell>
          <cell r="G3373" t="str">
            <v>MINERA BATEAS S.A.C.</v>
          </cell>
          <cell r="H3373" t="str">
            <v>SAN CRISTOBAL (CAYLLOMA)</v>
          </cell>
          <cell r="I3373" t="str">
            <v>MEJORA TECNOLOGICA DE LA PLANTA DE CLASIFICACION DE RELAVES  EN  LA  CANCHA DE RELAVES N° 2 (DIQUE CENTRAL) DE  LA CONCESION DE BENEFICIO HUAYLLACHO-REUBICACION  DE LA ESTACIONES  DE MONITOREO (E-2 y  E-5 )  Y NUEVA ESTACION DE MONITOREO (EF-6) RELAVERA N°3 SAN FRANCISCO  DE LA  U.E.A SAN CRISTOBAL-MINERA BATEAS SAC</v>
          </cell>
          <cell r="J3373" t="str">
            <v>*040505&lt;br&gt;AREQUIPA-CAYLLOMA-CAYLLOMA</v>
          </cell>
          <cell r="K3373" t="str">
            <v>*1&lt;br&gt;ACEVEDO FERNANDEZ ELIAS,*299&lt;br&gt;REYES UBILLUS ISMAEL,*298&lt;br&gt;LOPEZ ROMERO, RICHARD (APOYO),*285&lt;br&gt;NOLASCO MELGAREJO, KARINA,*220&lt;br&gt;VILLACORTA OLAZA MARCO ANTONIO,*20&lt;br&gt;LEON IRIARTE MARITZA</v>
          </cell>
          <cell r="L3373" t="str">
            <v>DESISTIDO&lt;br/&gt;NOTIFICADO A LA EMPRESA</v>
          </cell>
          <cell r="M3373" t="str">
            <v>ResDirec-0456-2014/MEM-DGAAM</v>
          </cell>
          <cell r="N3373" t="str">
            <v>03/09/2014</v>
          </cell>
          <cell r="O3373">
            <v>92575.88</v>
          </cell>
        </row>
        <row r="3374">
          <cell r="A3374">
            <v>2192559</v>
          </cell>
          <cell r="B3374">
            <v>5166</v>
          </cell>
          <cell r="C3374" t="str">
            <v>EIA</v>
          </cell>
          <cell r="D3374">
            <v>41053</v>
          </cell>
          <cell r="E3374">
            <v>2012</v>
          </cell>
          <cell r="F3374">
            <v>5</v>
          </cell>
          <cell r="G3374" t="str">
            <v>MINERA BATEAS S.A.C.</v>
          </cell>
          <cell r="H3374" t="str">
            <v>SAN CRISTOBAL (CAYLLOMA)</v>
          </cell>
          <cell r="I3374" t="str">
            <v>MODIFICACION DE PUNTOS DE MONITEREO DE AIRE</v>
          </cell>
          <cell r="J3374" t="str">
            <v>*040505&lt;br&gt;AREQUIPA-CAYLLOMA-CAYLLOMA</v>
          </cell>
          <cell r="K3374" t="str">
            <v>*128&lt;br&gt;ESTELA SILVA MELANIO</v>
          </cell>
          <cell r="L3374" t="str">
            <v>APROBADO&lt;br/&gt;NOTIFICADO A LA EMPRESA</v>
          </cell>
          <cell r="P3374" t="str">
            <v>USD</v>
          </cell>
        </row>
        <row r="3375">
          <cell r="A3375">
            <v>2225264</v>
          </cell>
          <cell r="B3375">
            <v>5190</v>
          </cell>
          <cell r="C3375" t="str">
            <v>EIA</v>
          </cell>
          <cell r="D3375">
            <v>41150</v>
          </cell>
          <cell r="E3375">
            <v>2012</v>
          </cell>
          <cell r="F3375">
            <v>8</v>
          </cell>
          <cell r="G3375" t="str">
            <v>MINERA BATEAS S.A.C.</v>
          </cell>
          <cell r="H3375" t="str">
            <v>SAN CRISTOBAL (CAYLLOMA)</v>
          </cell>
          <cell r="I3375" t="str">
            <v>PLAN INTEGRAL UNIDAD SAN CRISTOBAL CAYLLOMA</v>
          </cell>
          <cell r="J3375" t="str">
            <v>*040505&lt;br&gt;AREQUIPA-CAYLLOMA-CAYLLOMA</v>
          </cell>
          <cell r="K3375" t="str">
            <v>*128&lt;br&gt;ESTELA SILVA MELANIO</v>
          </cell>
          <cell r="L3375" t="str">
            <v>OBSERVADO&lt;br/&gt;NOTIFICADO A LA EMPRESA</v>
          </cell>
          <cell r="P3375" t="str">
            <v>USD</v>
          </cell>
        </row>
        <row r="3376">
          <cell r="A3376">
            <v>2289369</v>
          </cell>
          <cell r="B3376">
            <v>5265</v>
          </cell>
          <cell r="C3376" t="str">
            <v>EIA</v>
          </cell>
          <cell r="D3376">
            <v>41401</v>
          </cell>
          <cell r="E3376">
            <v>2013</v>
          </cell>
          <cell r="F3376">
            <v>5</v>
          </cell>
          <cell r="G3376" t="str">
            <v>MINERA BATEAS S.A.C.</v>
          </cell>
          <cell r="H3376" t="str">
            <v>SAN CRISTOBAL (CAYLLOMA)</v>
          </cell>
          <cell r="I3376" t="str">
            <v>MODIFICACION PROGRAMA DE MONITOREO DE AGUAS RELAVERA N°3 DE LA UEA SAN CRISTOBAL</v>
          </cell>
          <cell r="J3376" t="str">
            <v>*040505&lt;br&gt;AREQUIPA-CAYLLOMA-CAYLLOMA</v>
          </cell>
          <cell r="K3376" t="str">
            <v>*128&lt;br&gt;ESTELA SILVA MELANIO</v>
          </cell>
          <cell r="L3376" t="str">
            <v>EVALUACIÓN</v>
          </cell>
          <cell r="P3376" t="str">
            <v>USD</v>
          </cell>
        </row>
        <row r="3377">
          <cell r="A3377">
            <v>2290545</v>
          </cell>
          <cell r="B3377">
            <v>5266</v>
          </cell>
          <cell r="C3377" t="str">
            <v>EIA</v>
          </cell>
          <cell r="D3377">
            <v>41404</v>
          </cell>
          <cell r="E3377">
            <v>2013</v>
          </cell>
          <cell r="F3377">
            <v>5</v>
          </cell>
          <cell r="G3377" t="str">
            <v>MINERA BATEAS S.A.C.</v>
          </cell>
          <cell r="H3377" t="str">
            <v>SAN CRISTOBAL (CAYLLOMA)</v>
          </cell>
          <cell r="I3377" t="str">
            <v xml:space="preserve">MOD EIA AMPLIACION Y PLANTA DE BENEFICIO HUAYLLACHO NUEVA LINEA PRIMARIA </v>
          </cell>
          <cell r="J3377" t="str">
            <v>*040505&lt;br&gt;AREQUIPA-CAYLLOMA-CAYLLOMA</v>
          </cell>
          <cell r="K3377" t="str">
            <v>*18&lt;br&gt;HUARINO CHURA LUIS</v>
          </cell>
          <cell r="L3377" t="str">
            <v>APROBADO&lt;br/&gt;NOTIFICADO A LA EMPRESA</v>
          </cell>
          <cell r="M3377" t="str">
            <v>ResDirec-0334-2015/MEM-DGAAM</v>
          </cell>
          <cell r="N3377" t="str">
            <v>25/08/2015</v>
          </cell>
          <cell r="P3377" t="str">
            <v>USD</v>
          </cell>
        </row>
        <row r="3378">
          <cell r="A3378">
            <v>2510719</v>
          </cell>
          <cell r="B3378">
            <v>5266</v>
          </cell>
          <cell r="C3378" t="str">
            <v>ITS</v>
          </cell>
          <cell r="D3378">
            <v>42184</v>
          </cell>
          <cell r="E3378">
            <v>2015</v>
          </cell>
          <cell r="F3378">
            <v>6</v>
          </cell>
          <cell r="G3378" t="str">
            <v>MINERA BATEAS S.A.C.</v>
          </cell>
          <cell r="H3378" t="str">
            <v>SAN CRISTOBAL (CAYLLOMA)</v>
          </cell>
          <cell r="I3378" t="str">
            <v>MOD EIA - INFORME TECNICO SUSTENTATORIO  MEJORA TECNOLOGICA E INCORPORACION DE EQUIPOS EN LA PLANTA DE BENEFICIO HUAYLLACHO  DE LA UEA SAN CRISTOBAL</v>
          </cell>
          <cell r="J3378" t="str">
            <v>*040505&lt;br&gt;AREQUIPA-CAYLLOMA-CAYLLOMA</v>
          </cell>
          <cell r="K3378" t="str">
            <v>*2&lt;br&gt;ACOSTA ARCE MICHAEL,*313&lt;br&gt;LOPEZ FLORES, ROSSANA,*308&lt;br&gt;CCOYLLO FLORES LILIANA (APOYO),*295&lt;br&gt;DIAZ BERRIOS ABEL,*233&lt;br&gt;MESIAS CASTRO, JACKSON,*221&lt;br&gt;SANGA YAMPASI WILSON WILFREDO,*219&lt;br&gt;HUARINO CHURA LUIS ANTONIO</v>
          </cell>
          <cell r="L3378" t="str">
            <v>CONFORME&lt;br/&gt;NOTIFICADO A LA EMPRESA</v>
          </cell>
          <cell r="M3378" t="str">
            <v>ResDirec-0334-2015/MEM-DGAAM</v>
          </cell>
          <cell r="N3378" t="str">
            <v>25/08/2015</v>
          </cell>
          <cell r="O3378">
            <v>4300000</v>
          </cell>
        </row>
        <row r="3379">
          <cell r="A3379">
            <v>2433121</v>
          </cell>
          <cell r="B3379">
            <v>5435</v>
          </cell>
          <cell r="C3379" t="str">
            <v>EIA-d</v>
          </cell>
          <cell r="D3379">
            <v>41901</v>
          </cell>
          <cell r="E3379">
            <v>2014</v>
          </cell>
          <cell r="F3379">
            <v>9</v>
          </cell>
          <cell r="G3379" t="str">
            <v>MINERA BATEAS S.A.C.</v>
          </cell>
          <cell r="H3379" t="str">
            <v>SAN CRISTOBAL (CAYLLOMA)</v>
          </cell>
          <cell r="I3379" t="str">
            <v>PILAR CORONA, AMPLIACION DESMONTERAS Y COMP. AUXILIARES</v>
          </cell>
          <cell r="K3379" t="str">
            <v>*2&lt;br&gt;ACOSTA ARCE MICHAEL,*348&lt;br&gt;PEREZ SOLIS, EVELYN ENA,*313&lt;br&gt;LOPEZ FLORES, ROSSANA,*304&lt;br&gt;VARGAS MARTÍNEZ, YOSLY VIRGINIA,*295&lt;br&gt;DIAZ BERRIOS ABEL,*277&lt;br&gt;PADILLA VILLAR, FERNANDO JORGE (APOYO),*233&lt;br&gt;MESIAS CASTRO, JACKSON,*219&lt;br&gt;HUARINO CHURA LUIS ANTONIO,*8&lt;br&gt;BREÑA TORRES GRACIELA,*3&lt;br&gt;ALFARO LÓPEZ WUALTER</v>
          </cell>
          <cell r="L3379" t="str">
            <v>APROBADO</v>
          </cell>
          <cell r="P3379" t="str">
            <v>USD</v>
          </cell>
        </row>
        <row r="3380">
          <cell r="A3380">
            <v>2563777</v>
          </cell>
          <cell r="B3380">
            <v>5951</v>
          </cell>
          <cell r="C3380" t="str">
            <v>EIA-d</v>
          </cell>
          <cell r="D3380">
            <v>42361</v>
          </cell>
          <cell r="E3380">
            <v>2015</v>
          </cell>
          <cell r="F3380">
            <v>12</v>
          </cell>
          <cell r="G3380" t="str">
            <v>MINERA BATEAS S.A.C.</v>
          </cell>
          <cell r="H3380" t="str">
            <v>SAN CRISTOBAL (CAYLLOMA)</v>
          </cell>
          <cell r="I3380" t="str">
            <v>PILAR CORONA, AMPLIACION DESMONTERAS Y COMP. AUXILIARE</v>
          </cell>
          <cell r="J3380" t="str">
            <v>*040505&lt;br&gt;AREQUIPA-CAYLLOMA-CAYLLOMA</v>
          </cell>
          <cell r="K3380" t="str">
            <v>*2&lt;br&gt;ACOSTA ARCE MICHAEL,*517&lt;br&gt;BEGGLO CÁCERES-OLAZO, ADRIAN,*404&lt;br&gt;ROBLADILLO HUANCA, EDGARDO MANFREDO,*397&lt;br&gt;SALDAÑA MELGAREJO, HEINER (APOYO),*348&lt;br&gt;PEREZ SOLIS, EVELYN ENA,*340&lt;br&gt;REYES UBILLUS ISMAEL,*313&lt;br&gt;LOPEZ FLORES, ROSSANA,*310&lt;br&gt;ROSALES GONZALES LUIS ALBERTO,*295&lt;br&gt;DIAZ BERRIOS ABEL,*221&lt;br&gt;SANGA YAMPASI WILSON WILFREDO,*219&lt;br&gt;HUARINO CHURA LUIS ANTONIO,*128&lt;br&gt;ESTELA SILVA MELANIO,*25&lt;br&gt;PRADO VELASQUEZ ALFONSO,*3&lt;br&gt;ALFARO LÓPEZ WUALTER</v>
          </cell>
          <cell r="L3380" t="str">
            <v>APROBADO&lt;br/&gt;NOTIFICADO A LA EMPRESA</v>
          </cell>
          <cell r="M3380" t="str">
            <v>ResDirec-0172-2017/MEM-DGAAM</v>
          </cell>
          <cell r="N3380" t="str">
            <v>14/06/2017</v>
          </cell>
          <cell r="P3380" t="str">
            <v>USD</v>
          </cell>
        </row>
        <row r="3381">
          <cell r="A3381">
            <v>2538349</v>
          </cell>
          <cell r="B3381">
            <v>6000</v>
          </cell>
          <cell r="C3381" t="str">
            <v>ITS</v>
          </cell>
          <cell r="D3381">
            <v>42272</v>
          </cell>
          <cell r="E3381">
            <v>2015</v>
          </cell>
          <cell r="F3381">
            <v>9</v>
          </cell>
          <cell r="G3381" t="str">
            <v>MINERA BATEAS S.A.C.</v>
          </cell>
          <cell r="H3381" t="str">
            <v>SAN CRISTOBAL (CAYLLOMA)</v>
          </cell>
          <cell r="I3381" t="str">
            <v>AMPLIACION DE MINA PLANTA DE BENEFICIO HUAYLLACHO DE 1030 TMD A 1500 TMD</v>
          </cell>
          <cell r="J3381" t="str">
            <v>*040505&lt;br&gt;AREQUIPA-CAYLLOMA-CAYLLOMA</v>
          </cell>
          <cell r="K3381" t="str">
            <v>*3&lt;br&gt;ALFARO LÓPEZ WUALTER,*348&lt;br&gt;PEREZ SOLIS, EVELYN ENA,*313&lt;br&gt;LOPEZ FLORES, ROSSANA,*221&lt;br&gt;SANGA YAMPASI WILSON WILFREDO,*219&lt;br&gt;HUARINO CHURA LUIS ANTONIO</v>
          </cell>
          <cell r="L3381" t="str">
            <v>CONFORME&lt;br/&gt;NOTIFICADO A LA EMPRESA</v>
          </cell>
          <cell r="M3381" t="str">
            <v>ResDirec-0460-2015/MEM-DGAAM</v>
          </cell>
          <cell r="N3381" t="str">
            <v>26/11/2015</v>
          </cell>
          <cell r="O3381">
            <v>750000</v>
          </cell>
        </row>
        <row r="3382">
          <cell r="A3382">
            <v>2583803</v>
          </cell>
          <cell r="B3382">
            <v>6210</v>
          </cell>
          <cell r="C3382" t="str">
            <v>ITS</v>
          </cell>
          <cell r="D3382">
            <v>42432</v>
          </cell>
          <cell r="E3382">
            <v>2016</v>
          </cell>
          <cell r="F3382">
            <v>3</v>
          </cell>
          <cell r="G3382" t="str">
            <v>MINERA BATEAS S.A.C.</v>
          </cell>
          <cell r="H3382" t="str">
            <v>SAN CRISTOBAL (CAYLLOMA)</v>
          </cell>
          <cell r="I3382" t="str">
            <v>II INFORME TÉCNICO SUSTENTATORIO DEL EIASD PROYECTO DE EXPLORACIÓN ACUMULACIÓN CAILLOMA 1,2 Y 3-ETAPA B</v>
          </cell>
          <cell r="J3382" t="str">
            <v>*040505&lt;br&gt;AREQUIPA-CAYLLOMA-CAYLLOMA</v>
          </cell>
          <cell r="K3382" t="str">
            <v>*2&lt;br&gt;ACOSTA ARCE MICHAEL,*348&lt;br&gt;PEREZ SOLIS, EVELYN ENA,*313&lt;br&gt;LOPEZ FLORES, ROSSANA,*310&lt;br&gt;ROSALES GONZALES LUIS ALBERTO,*295&lt;br&gt;DIAZ BERRIOS ABEL,*221&lt;br&gt;SANGA YAMPASI WILSON WILFREDO,*219&lt;br&gt;HUARINO CHURA LUIS ANTONIO</v>
          </cell>
          <cell r="L3382" t="str">
            <v>CONFORME&lt;br/&gt;NOTIFICADO A LA EMPRESA</v>
          </cell>
          <cell r="M3382" t="str">
            <v>ResDirec-0167-2016/MEM-DGAAM</v>
          </cell>
          <cell r="N3382" t="str">
            <v>20/05/2016</v>
          </cell>
          <cell r="O3382">
            <v>950000</v>
          </cell>
        </row>
        <row r="3383">
          <cell r="A3383">
            <v>2638232</v>
          </cell>
          <cell r="B3383">
            <v>6235</v>
          </cell>
          <cell r="C3383" t="str">
            <v>EIAsd</v>
          </cell>
          <cell r="D3383">
            <v>42622</v>
          </cell>
          <cell r="E3383">
            <v>2016</v>
          </cell>
          <cell r="F3383">
            <v>9</v>
          </cell>
          <cell r="G3383" t="str">
            <v>MINERA BATEAS S.A.C.</v>
          </cell>
          <cell r="H3383" t="str">
            <v>SAN CRISTOBAL (CAYLLOMA)</v>
          </cell>
          <cell r="I3383" t="str">
            <v>1RA MEIASD PROYECTO DE EXPLORACIÓN ACUMULACIÓN CAILLOMA 1,2 Y 3-ETAPA B</v>
          </cell>
          <cell r="J3383" t="str">
            <v>*040505&lt;br&gt;AREQUIPA-CAYLLOMA-CAYLLOMA</v>
          </cell>
          <cell r="K3383" t="str">
            <v>*2&lt;br&gt;ACOSTA ARCE MICHAEL,*441&lt;br&gt;MESIAS CASTRO JACKSON,*397&lt;br&gt;SALDAÑA MELGAREJO, HEINER (APOYO),*295&lt;br&gt;DIAZ BERRIOS ABEL,*219&lt;br&gt;HUARINO CHURA LUIS ANTONIO,*128&lt;br&gt;ESTELA SILVA MELANIO</v>
          </cell>
          <cell r="L3383" t="str">
            <v>APROBADO&lt;br/&gt;NOTIFICADO A LA EMPRESA</v>
          </cell>
          <cell r="M3383" t="str">
            <v>ResDirec-0031-2017/MEM-DGAAM</v>
          </cell>
          <cell r="N3383" t="str">
            <v>01/02/2017</v>
          </cell>
          <cell r="O3383">
            <v>10183211.199999999</v>
          </cell>
          <cell r="P3383" t="str">
            <v>USD</v>
          </cell>
        </row>
        <row r="3384">
          <cell r="A3384">
            <v>1783472</v>
          </cell>
          <cell r="B3384">
            <v>6404</v>
          </cell>
          <cell r="C3384" t="str">
            <v>PC</v>
          </cell>
          <cell r="D3384">
            <v>39587</v>
          </cell>
          <cell r="E3384">
            <v>2008</v>
          </cell>
          <cell r="F3384">
            <v>5</v>
          </cell>
          <cell r="G3384" t="str">
            <v>MINERA BATEAS S.A.C.</v>
          </cell>
          <cell r="H3384" t="str">
            <v>SAN CRISTOBAL (CAYLLOMA)</v>
          </cell>
          <cell r="I3384" t="str">
            <v>UEA SAN CRISTOBAL Y CONCESION DE BENEFICIO HUAYLLACHO</v>
          </cell>
          <cell r="J3384" t="str">
            <v>*040505&lt;br&gt;AREQUIPA-CAYLLOMA-CAYLLOMA</v>
          </cell>
          <cell r="K3384" t="str">
            <v>*128&lt;br&gt;ESTELA SILVA MELANIO</v>
          </cell>
          <cell r="L3384" t="str">
            <v>APROBADO&lt;br/&gt;NOTIFICADO A LA EMPRESA</v>
          </cell>
          <cell r="M3384" t="str">
            <v>ResDirec-0038-2017/MEM-DGAAM</v>
          </cell>
          <cell r="N3384" t="str">
            <v>13/02/2017</v>
          </cell>
          <cell r="P3384" t="str">
            <v>USD</v>
          </cell>
        </row>
        <row r="3385">
          <cell r="A3385">
            <v>2706109</v>
          </cell>
          <cell r="B3385">
            <v>6532</v>
          </cell>
          <cell r="C3385" t="str">
            <v>ITS</v>
          </cell>
          <cell r="D3385">
            <v>42873</v>
          </cell>
          <cell r="E3385">
            <v>2017</v>
          </cell>
          <cell r="F3385">
            <v>5</v>
          </cell>
          <cell r="G3385" t="str">
            <v>MINERA BATEAS S.A.C.</v>
          </cell>
          <cell r="H3385" t="str">
            <v>SAN CRISTOBAL (CAYLLOMA)</v>
          </cell>
          <cell r="I3385" t="str">
            <v>PRIMER ITS DE LA 1RA MEIASD PROYECTO DE EXPLORACIÓN ACUMULACIÓN CAILLOMA 1,2 Y 3-ETAPA B</v>
          </cell>
          <cell r="J3385" t="str">
            <v>*040505&lt;br&gt;AREQUIPA-CAYLLOMA-CAYLLOMA</v>
          </cell>
          <cell r="K3385" t="str">
            <v>*2&lt;br&gt;ACOSTA ARCE MICHAEL,*348&lt;br&gt;PEREZ SOLIS, EVELYN ENA,*310&lt;br&gt;ROSALES GONZALES LUIS ALBERTO,*219&lt;br&gt;HUARINO CHURA LUIS ANTONIO</v>
          </cell>
          <cell r="L3385" t="str">
            <v>CONFORME&lt;br/&gt;NOTIFICADO A LA EMPRESA</v>
          </cell>
          <cell r="M3385" t="str">
            <v>ResDirec-0217-2017/MEM-DGAAM</v>
          </cell>
          <cell r="N3385" t="str">
            <v>26/07/2017</v>
          </cell>
          <cell r="O3385">
            <v>9707310.2899999991</v>
          </cell>
        </row>
        <row r="3386">
          <cell r="A3386">
            <v>2196446</v>
          </cell>
          <cell r="B3386">
            <v>6559</v>
          </cell>
          <cell r="C3386" t="str">
            <v>PC</v>
          </cell>
          <cell r="D3386">
            <v>41067</v>
          </cell>
          <cell r="E3386">
            <v>2012</v>
          </cell>
          <cell r="F3386">
            <v>6</v>
          </cell>
          <cell r="G3386" t="str">
            <v>MINERA BATEAS S.A.C.</v>
          </cell>
          <cell r="H3386" t="str">
            <v>SAN CRISTOBAL (CAYLLOMA)</v>
          </cell>
          <cell r="I3386" t="str">
            <v>MODIFICACION PC DE LA UNIDAD SAN CRISTOBAL Y CONCESION DE BENEFICIO HUAYLLACHO</v>
          </cell>
          <cell r="J3386" t="str">
            <v>*040505&lt;br&gt;AREQUIPA-CAYLLOMA-CAYLLOMA</v>
          </cell>
          <cell r="K3386" t="str">
            <v>*13&lt;br&gt;DOLORES CAMONES SANTIAGO</v>
          </cell>
          <cell r="L3386" t="str">
            <v>DESISTIDO&lt;br/&gt;NOTIFICADO A LA EMPRESA</v>
          </cell>
          <cell r="P3386" t="str">
            <v>USD</v>
          </cell>
        </row>
        <row r="3387">
          <cell r="A3387">
            <v>2707108</v>
          </cell>
          <cell r="B3387">
            <v>6562</v>
          </cell>
          <cell r="C3387" t="str">
            <v>ITS</v>
          </cell>
          <cell r="D3387">
            <v>42879</v>
          </cell>
          <cell r="E3387">
            <v>2017</v>
          </cell>
          <cell r="F3387">
            <v>5</v>
          </cell>
          <cell r="G3387" t="str">
            <v>MINERA BATEAS S.A.C.</v>
          </cell>
          <cell r="H3387" t="str">
            <v>SAN CRISTOBAL (CAYLLOMA)</v>
          </cell>
          <cell r="I3387" t="str">
            <v>INFORME TÉCNICO SUSTENTATORIO PARA LA MEJORA, REPOSICIÓN DE LAS INFRAESTRUCTURAS DE LA LÍNEA DE TRANSMISIÓN (LT) Y ADICIÓN DE SISTEMA DE VENTILACIÓN Y COMPRESIÓN EN EL NIVEL 7 ÁNIMAS</v>
          </cell>
          <cell r="J3387" t="str">
            <v>*040505&lt;br&gt;AREQUIPA-CAYLLOMA-CAYLLOMA</v>
          </cell>
          <cell r="K3387" t="str">
            <v>*2&lt;br&gt;ACOSTA ARCE MICHAEL,*348&lt;br&gt;PEREZ SOLIS, EVELYN ENA,*219&lt;br&gt;HUARINO CHURA LUIS ANTONIO</v>
          </cell>
          <cell r="L3387" t="str">
            <v>CONFORME&lt;br/&gt;NOTIFICADO A LA EMPRESA</v>
          </cell>
          <cell r="M3387" t="str">
            <v>ResDirec-0206-2017/MEM-DGAAM</v>
          </cell>
          <cell r="N3387" t="str">
            <v>21/07/2017</v>
          </cell>
          <cell r="O3387">
            <v>666485.94999999995</v>
          </cell>
        </row>
        <row r="3388">
          <cell r="A3388">
            <v>2244728</v>
          </cell>
          <cell r="B3388">
            <v>6595</v>
          </cell>
          <cell r="C3388" t="str">
            <v>PC</v>
          </cell>
          <cell r="D3388">
            <v>41226</v>
          </cell>
          <cell r="E3388">
            <v>2012</v>
          </cell>
          <cell r="F3388">
            <v>11</v>
          </cell>
          <cell r="G3388" t="str">
            <v>MINERA BATEAS S.A.C.</v>
          </cell>
          <cell r="H3388" t="str">
            <v>SAN CRISTOBAL (CAYLLOMA)</v>
          </cell>
          <cell r="I3388" t="str">
            <v>ACTULIZACION DE CIERRE UNIDAD SAN CRISTOBAL Y CONCESION DE BENEFICIO HUAYLLACHO</v>
          </cell>
          <cell r="J3388" t="str">
            <v>*040505&lt;br&gt;AREQUIPA-CAYLLOMA-CAYLLOMA</v>
          </cell>
          <cell r="K3388" t="str">
            <v>*128&lt;br&gt;ESTELA SILVA MELANIO</v>
          </cell>
          <cell r="L3388" t="str">
            <v>APROBADO&lt;br/&gt;NOTIFICADO A LA EMPRESA</v>
          </cell>
          <cell r="P3388" t="str">
            <v>USD</v>
          </cell>
        </row>
        <row r="3389">
          <cell r="A3389" t="str">
            <v>06304-2017</v>
          </cell>
          <cell r="B3389">
            <v>6635</v>
          </cell>
          <cell r="C3389" t="str">
            <v>ITS</v>
          </cell>
          <cell r="D3389">
            <v>43066</v>
          </cell>
          <cell r="E3389">
            <v>2017</v>
          </cell>
          <cell r="F3389">
            <v>11</v>
          </cell>
          <cell r="G3389" t="str">
            <v>MINERA BATEAS S.A.C.</v>
          </cell>
          <cell r="H3389" t="str">
            <v>SAN CRISTOBAL (CAYLLOMA)</v>
          </cell>
          <cell r="I3389" t="str">
            <v xml:space="preserve">CUARTO ITS PARA LA MODIFICACIÓN  DE COMPONENTES MINEROS PRINCIPALES Y AUXILIARES DEL PROYECTO </v>
          </cell>
          <cell r="J3389" t="str">
            <v>*040505&lt;br&gt;AREQUIPA-CAYLLOMA-CAYLLOMA,*040000&lt;br&gt;AREQUIPA----,*040500&lt;br&gt;AREQUIPA-CAYLLOMA--</v>
          </cell>
          <cell r="K3389" t="str">
            <v>*413&lt;br&gt;ZZ_SENACE ATARAMA MORI,DANNY EDUARDO,*489&lt;br&gt;ZZ_SENACE TREJO PANTOJA, CYNTHIA KELLY,*451&lt;br&gt;ZZ_SENACE QUISPE SULCA, JHONNY IBAN,*416&lt;br&gt;ZZ_SENACE BREÑA TORRES, MILVA GRACIELA,*415&lt;br&gt;ZZ_SENACE BEATRIZ HUAMANI PAUCCARA</v>
          </cell>
          <cell r="L3389" t="str">
            <v>DESISTIDO&lt;br/&gt;NOTIFICADO A LA EMPRESA</v>
          </cell>
          <cell r="O3389">
            <v>891428.74</v>
          </cell>
        </row>
        <row r="3390">
          <cell r="A3390">
            <v>2734846</v>
          </cell>
          <cell r="B3390">
            <v>6639</v>
          </cell>
          <cell r="C3390" t="str">
            <v>ITS</v>
          </cell>
          <cell r="D3390">
            <v>42970</v>
          </cell>
          <cell r="E3390">
            <v>2017</v>
          </cell>
          <cell r="F3390">
            <v>8</v>
          </cell>
          <cell r="G3390" t="str">
            <v>MINERA BATEAS S.A.C.</v>
          </cell>
          <cell r="H3390" t="str">
            <v>SAN CRISTOBAL (CAYLLOMA)</v>
          </cell>
          <cell r="I3390" t="str">
            <v>SEGUNDO ITS DE LA 1RA MEIASD DEL PROYECTO DE EXPLORACIÓN ACUMULACIÓN CAILLOMA 1,2 Y 3-ETAPA B</v>
          </cell>
          <cell r="J3390" t="str">
            <v>*040505&lt;br&gt;AREQUIPA-CAYLLOMA-CAYLLOMA,*040000&lt;br&gt;AREQUIPA----,*040500&lt;br&gt;AREQUIPA-CAYLLOMA--</v>
          </cell>
          <cell r="K3390" t="str">
            <v>*221&lt;br&gt;SANGA YAMPASI WILSON WILFREDO,*509&lt;br&gt;CRUZ LEDESMA, DEISY ROSALIA,*500&lt;br&gt;TRELLES TICSE TANIA LUZ MARINA (apoyo),*348&lt;br&gt;PEREZ SOLIS, EVELYN ENA,*313&lt;br&gt;LOPEZ FLORES, ROSSANA</v>
          </cell>
          <cell r="L3390" t="str">
            <v>CONFORME&lt;br/&gt;NOTIFICADO A LA EMPRESA</v>
          </cell>
          <cell r="M3390" t="str">
            <v>ResDirec-0280-2017/MEM-DGAAM</v>
          </cell>
          <cell r="N3390" t="str">
            <v>03/10/2017</v>
          </cell>
          <cell r="O3390">
            <v>1090146</v>
          </cell>
        </row>
        <row r="3391">
          <cell r="A3391">
            <v>2769207</v>
          </cell>
          <cell r="B3391">
            <v>6749</v>
          </cell>
          <cell r="C3391" t="str">
            <v>ITS</v>
          </cell>
          <cell r="D3391">
            <v>43081</v>
          </cell>
          <cell r="E3391">
            <v>2017</v>
          </cell>
          <cell r="F3391">
            <v>12</v>
          </cell>
          <cell r="G3391" t="str">
            <v>MINERA BATEAS S.A.C.</v>
          </cell>
          <cell r="H3391" t="str">
            <v>SAN CRISTOBAL (CAYLLOMA)</v>
          </cell>
          <cell r="I3391" t="str">
            <v>TERCER ITS PARA LA 1RA MEIASD PROYECTO DE EXPLORACIÓN ACUMULACIÓN CAILLOMA 1,2 Y 3-ETAPA B</v>
          </cell>
          <cell r="J3391" t="str">
            <v>*040505&lt;br&gt;AREQUIPA-CAYLLOMA-CAYLLOMA,*040000&lt;br&gt;AREQUIPA----,*040500&lt;br&gt;AREQUIPA-CAYLLOMA--</v>
          </cell>
          <cell r="K3391" t="str">
            <v>*221&lt;br&gt;SANGA YAMPASI WILSON WILFREDO,*509&lt;br&gt;CRUZ LEDESMA, DEISY ROSALIA,*500&lt;br&gt;TRELLES TICSE TANIA LUZ MARINA (apoyo),*348&lt;br&gt;PEREZ SOLIS, EVELYN ENA,*313&lt;br&gt;LOPEZ FLORES, ROSSANA</v>
          </cell>
          <cell r="L3391" t="str">
            <v>CONFORME&lt;br/&gt;NOTIFICADO A LA EMPRESA</v>
          </cell>
          <cell r="O3391">
            <v>14272151</v>
          </cell>
        </row>
        <row r="3392">
          <cell r="A3392">
            <v>2499890</v>
          </cell>
          <cell r="B3392">
            <v>6754</v>
          </cell>
          <cell r="C3392" t="str">
            <v>PC</v>
          </cell>
          <cell r="D3392">
            <v>42148</v>
          </cell>
          <cell r="E3392">
            <v>2015</v>
          </cell>
          <cell r="F3392">
            <v>5</v>
          </cell>
          <cell r="G3392" t="str">
            <v>MINERA BATEAS S.A.C.</v>
          </cell>
          <cell r="H3392" t="str">
            <v>SAN CRISTOBAL (CAYLLOMA)</v>
          </cell>
          <cell r="I3392" t="str">
            <v>MOD CRONOGRMA PC UNIDAD SAN CRISTOBAL</v>
          </cell>
          <cell r="J3392" t="str">
            <v>*040505&lt;br&gt;AREQUIPA-CAYLLOMA-CAYLLOMA</v>
          </cell>
          <cell r="K3392" t="str">
            <v>*24&lt;br&gt;PORTILLA CORNEJO MATEO</v>
          </cell>
          <cell r="L3392" t="str">
            <v>APROBADO</v>
          </cell>
          <cell r="P3392" t="str">
            <v>USD</v>
          </cell>
        </row>
        <row r="3393">
          <cell r="A3393" t="str">
            <v>00879-2018</v>
          </cell>
          <cell r="B3393">
            <v>6853</v>
          </cell>
          <cell r="C3393" t="str">
            <v>ITS</v>
          </cell>
          <cell r="D3393">
            <v>43143</v>
          </cell>
          <cell r="E3393">
            <v>2018</v>
          </cell>
          <cell r="F3393">
            <v>2</v>
          </cell>
          <cell r="G3393" t="str">
            <v>MINERA BATEAS S.A.C.</v>
          </cell>
          <cell r="H3393" t="str">
            <v>SAN CRISTOBAL (CAYLLOMA)</v>
          </cell>
          <cell r="I3393" t="str">
            <v>PRIMER ITS PARA LA MODIFICACION DE COMPONENTES PRINCIPALES Y AUXILIARES DE LA 2DA MEIA DEL PROYECTO AMPLIACION DE MINA PLANTA DE BENEFICIO HUAYLLACHO DE 1030 TMD A 1500 TMD</v>
          </cell>
          <cell r="J3393" t="str">
            <v>*040505&lt;br&gt;AREQUIPA-CAYLLOMA-CAYLLOMA</v>
          </cell>
          <cell r="K3393" t="str">
            <v>*413&lt;br&gt;ZZ_SENACE ATARAMA MORI,DANNY EDUARDO,*451&lt;br&gt;ZZ_SENACE QUISPE SULCA, JHONNY IBAN,*416&lt;br&gt;ZZ_SENACE BREÑA TORRES, MILVA GRACIELA</v>
          </cell>
          <cell r="L3393" t="str">
            <v>CONFORME&lt;br/&gt;NOTIFICADO A LA EMPRESA</v>
          </cell>
          <cell r="O3393">
            <v>891428.74</v>
          </cell>
        </row>
        <row r="3394">
          <cell r="A3394">
            <v>2967790</v>
          </cell>
          <cell r="B3394">
            <v>7157</v>
          </cell>
          <cell r="C3394" t="str">
            <v>ITS</v>
          </cell>
          <cell r="D3394">
            <v>43689</v>
          </cell>
          <cell r="E3394">
            <v>2019</v>
          </cell>
          <cell r="F3394">
            <v>8</v>
          </cell>
          <cell r="G3394" t="str">
            <v>MINERA BATEAS S.A.C.</v>
          </cell>
          <cell r="H3394" t="str">
            <v>SAN CRISTOBAL (CAYLLOMA)</v>
          </cell>
          <cell r="I3394" t="str">
            <v>4to INFORME TÉCNICO SUSTENTATORIO DE LA PRIMERA MEIASD PROYECTO DE EXPLORACIÓN ACUMULACIÓN CAILLOMA 1,2 Y 3-ETAPA B</v>
          </cell>
          <cell r="J3394" t="str">
            <v>*040505&lt;br&gt;AREQUIPA-CAYLLOMA-CAYLLOMA</v>
          </cell>
          <cell r="K3394" t="str">
            <v>*25&lt;br&gt;PRADO VELASQUEZ ALFONSO,*645&lt;br&gt;CINTHYA ESCATE AMPUERO,*641&lt;br&gt;ALEGRE BUSTAMANTE, LAURA MELISSA,*221&lt;br&gt;SANGA YAMPASI WILSON WILFREDO</v>
          </cell>
          <cell r="L3394" t="str">
            <v>DESISTIDO&lt;br/&gt;NOTIFICADO A LA EMPRESA</v>
          </cell>
          <cell r="M3394" t="str">
            <v>ResDirec-0159-2019/MINEM-DGAAM</v>
          </cell>
          <cell r="N3394" t="str">
            <v>16/09/2019</v>
          </cell>
          <cell r="O3394">
            <v>10272451</v>
          </cell>
        </row>
        <row r="3395">
          <cell r="A3395" t="str">
            <v>M-ITS-00365-2018</v>
          </cell>
          <cell r="B3395">
            <v>7159</v>
          </cell>
          <cell r="C3395" t="str">
            <v>ITS</v>
          </cell>
          <cell r="D3395">
            <v>43451</v>
          </cell>
          <cell r="E3395">
            <v>2018</v>
          </cell>
          <cell r="F3395">
            <v>12</v>
          </cell>
          <cell r="G3395" t="str">
            <v>MINERA BATEAS S.A.C.</v>
          </cell>
          <cell r="I3395" t="str">
            <v>SEGUNDO ITS DE LA SEGUNDA MEIA DE LA UNIDAD MINERA CAYLLOMA</v>
          </cell>
          <cell r="L3395" t="str">
            <v>CONFORME</v>
          </cell>
        </row>
        <row r="3396">
          <cell r="A3396">
            <v>2942432</v>
          </cell>
          <cell r="B3396">
            <v>8047</v>
          </cell>
          <cell r="C3396" t="str">
            <v>PCPAM</v>
          </cell>
          <cell r="D3396">
            <v>43626</v>
          </cell>
          <cell r="E3396">
            <v>2019</v>
          </cell>
          <cell r="F3396">
            <v>6</v>
          </cell>
          <cell r="G3396" t="str">
            <v>MINERA BATEAS S.A.C.</v>
          </cell>
          <cell r="H3396" t="str">
            <v>SAN CRISTOBAL (CAYLLOMA)</v>
          </cell>
          <cell r="I3396" t="str">
            <v>ii MOD. DEL PLAN DE CIERRE DE PAM U.E.A. SAN CRISTÓBAL-CONCESIÓN PLANTA DE BENEFICIO HUAYLlacho</v>
          </cell>
          <cell r="J3396" t="str">
            <v>*040505&lt;br&gt;AREQUIPA-CAYLLOMA-CAYLLOMA</v>
          </cell>
          <cell r="K3396" t="str">
            <v>*9&lt;br&gt;CAMPOS DIAZ LUIS,*659&lt;br&gt;QUIñONES ALCOCER ANGELA LILIANA,*188&lt;br&gt;PORTILLA CORNEJO MATEO,*128&lt;br&gt;ESTELA SILVA MELANIO,*34&lt;br&gt;BEDRIÑANA RIOS ABAD</v>
          </cell>
          <cell r="L3396" t="str">
            <v>APROBADO&lt;br/&gt;NOTIFICADO A LA EMPRESA</v>
          </cell>
          <cell r="M3396" t="str">
            <v>ResDirec-0194-2019/MINEM-DGAAM</v>
          </cell>
          <cell r="N3396" t="str">
            <v>13/11/2019</v>
          </cell>
          <cell r="O3396">
            <v>0</v>
          </cell>
          <cell r="P3396" t="str">
            <v>USD</v>
          </cell>
        </row>
        <row r="3397">
          <cell r="A3397">
            <v>2997679</v>
          </cell>
          <cell r="B3397">
            <v>8214</v>
          </cell>
          <cell r="C3397" t="str">
            <v>PC</v>
          </cell>
          <cell r="D3397">
            <v>43791</v>
          </cell>
          <cell r="E3397">
            <v>2019</v>
          </cell>
          <cell r="F3397">
            <v>11</v>
          </cell>
          <cell r="G3397" t="str">
            <v>MINERA BATEAS S.A.C.</v>
          </cell>
          <cell r="H3397" t="str">
            <v>SAN CRISTOBAL (CAYLLOMA)</v>
          </cell>
          <cell r="I3397" t="str">
            <v>ACTUALIZACIÓN DEL PLAN DE CIERRE DE MINAS DE LA UEA SAN CRISTOBAL Y PLANTA DE BENEFICIO HUAYLLACHO</v>
          </cell>
          <cell r="J3397" t="str">
            <v>*040505&lt;br&gt;AREQUIPA-CAYLLOMA-CAYLLOMA</v>
          </cell>
          <cell r="K3397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3397" t="str">
            <v>DESISTIDO&lt;br/&gt;NOTIFICADO A LA EMPRESA</v>
          </cell>
          <cell r="O3397">
            <v>0</v>
          </cell>
          <cell r="P3397" t="str">
            <v>USD</v>
          </cell>
        </row>
        <row r="3398">
          <cell r="A3398">
            <v>3073954</v>
          </cell>
          <cell r="B3398">
            <v>8452</v>
          </cell>
          <cell r="C3398" t="str">
            <v>EIAsd</v>
          </cell>
          <cell r="D3398">
            <v>44096</v>
          </cell>
          <cell r="E3398">
            <v>2020</v>
          </cell>
          <cell r="F3398">
            <v>9</v>
          </cell>
          <cell r="G3398" t="str">
            <v>MINERA BATEAS S.A.C.</v>
          </cell>
          <cell r="H3398" t="str">
            <v>SAN CRISTOBAL (CAYLLOMA)</v>
          </cell>
          <cell r="I3398" t="str">
            <v>2DA MEIASD PROYECTO DE EXPLORACIÓN ACUMULACIÓN CAILLOMA 1,2 Y 3-ETAPA B</v>
          </cell>
          <cell r="J3398" t="str">
            <v>*040505&lt;br&gt;AREQUIPA-CAYLLOMA-CAYLLOMA</v>
          </cell>
          <cell r="K3398" t="str">
            <v>*221&lt;br&gt;SANGA YAMPASI WILSON WILFREDO,*698&lt;br&gt;BOTTGER BORONDA AUGUSTO LENIN,*688&lt;br&gt;COTITO LEZAMA STEFANY ARACELY (Apoyo),*684&lt;br&gt;MARTEL GORA MIGUEL LUIS,*677&lt;br&gt;SERVAN VARGAS MARIO,*669&lt;br&gt;PARAVECINO SANTIAGO MARILU,*641&lt;br&gt;ALEGRE BUSTAMANTE, LAURA MELISSA</v>
          </cell>
          <cell r="L3398" t="str">
            <v>EVALUACIÓN</v>
          </cell>
          <cell r="O3398">
            <v>21171430</v>
          </cell>
          <cell r="P3398" t="str">
            <v>USD</v>
          </cell>
        </row>
        <row r="3399">
          <cell r="A3399">
            <v>3102663</v>
          </cell>
          <cell r="B3399">
            <v>8551</v>
          </cell>
          <cell r="C3399" t="str">
            <v>PC</v>
          </cell>
          <cell r="D3399">
            <v>44176</v>
          </cell>
          <cell r="E3399">
            <v>2020</v>
          </cell>
          <cell r="F3399">
            <v>12</v>
          </cell>
          <cell r="G3399" t="str">
            <v>MINERA BATEAS S.A.C.</v>
          </cell>
          <cell r="H3399" t="str">
            <v>SAN CRISTOBAL (CAYLLOMA)</v>
          </cell>
          <cell r="I3399" t="str">
            <v>SEGUNDA ACTUALIZACIÓN DEL PLAN DE CIERRE DE MINAS DE LA UNIDAD MINERA SAN CRISTÓBAL</v>
          </cell>
          <cell r="J3399" t="str">
            <v>*040505&lt;br&gt;AREQUIPA-CAYLLOMA-CAYLLOMA</v>
          </cell>
          <cell r="K3399" t="str">
            <v>*9&lt;br&gt;CAMPOS DIAZ LUIS,*702&lt;br&gt;CARDENAS RODRIGUEZ CRISTINA ANTUANET,*188&lt;br&gt;PORTILLA CORNEJO MATEO,*128&lt;br&gt;ESTELA SILVA MELANIO,*34&lt;br&gt;BEDRIÑANA RIOS ABAD</v>
          </cell>
          <cell r="L3399" t="str">
            <v>EVALUACIÓN</v>
          </cell>
          <cell r="O3399">
            <v>0</v>
          </cell>
          <cell r="P3399" t="str">
            <v>USD</v>
          </cell>
        </row>
        <row r="3400">
          <cell r="A3400">
            <v>209995</v>
          </cell>
          <cell r="B3400">
            <v>4302</v>
          </cell>
          <cell r="C3400" t="str">
            <v>EIA</v>
          </cell>
          <cell r="D3400">
            <v>35048</v>
          </cell>
          <cell r="E3400">
            <v>1995</v>
          </cell>
          <cell r="F3400">
            <v>12</v>
          </cell>
          <cell r="G3400" t="str">
            <v>MINERA BELEN S.A.</v>
          </cell>
          <cell r="H3400" t="str">
            <v>PLANTA BENEFICIO BELEN</v>
          </cell>
          <cell r="I3400" t="str">
            <v>AMPLIACION A 100 TM/DIA</v>
          </cell>
          <cell r="J3400" t="str">
            <v>*040307&lt;br&gt;AREQUIPA-CARAVELI-CHALA</v>
          </cell>
          <cell r="K3400" t="str">
            <v>*29&lt;br&gt;ARCHIVO</v>
          </cell>
          <cell r="L3400" t="str">
            <v>APROBADO</v>
          </cell>
          <cell r="P3400" t="str">
            <v>USD</v>
          </cell>
        </row>
        <row r="3401">
          <cell r="A3401">
            <v>1234641</v>
          </cell>
          <cell r="B3401">
            <v>459</v>
          </cell>
          <cell r="C3401" t="str">
            <v>EIAsd</v>
          </cell>
          <cell r="D3401">
            <v>36307</v>
          </cell>
          <cell r="E3401">
            <v>1999</v>
          </cell>
          <cell r="F3401">
            <v>5</v>
          </cell>
          <cell r="G3401" t="str">
            <v>MINERA BONGARA S.A.</v>
          </cell>
          <cell r="H3401" t="str">
            <v>BONGARA</v>
          </cell>
          <cell r="I3401" t="str">
            <v>EXPLORACION</v>
          </cell>
          <cell r="J3401" t="str">
            <v>*010310&lt;br&gt;AMAZONAS-BONGARA-SHIPASBAMBA</v>
          </cell>
          <cell r="K3401" t="str">
            <v>*89&lt;br&gt;PAULINO AMADOR</v>
          </cell>
          <cell r="L3401" t="str">
            <v>APROBADO</v>
          </cell>
          <cell r="P3401" t="str">
            <v>USD</v>
          </cell>
        </row>
        <row r="3402">
          <cell r="A3402">
            <v>1617505</v>
          </cell>
          <cell r="B3402">
            <v>1461</v>
          </cell>
          <cell r="C3402" t="str">
            <v>EIAsd</v>
          </cell>
          <cell r="D3402">
            <v>38905</v>
          </cell>
          <cell r="E3402">
            <v>2006</v>
          </cell>
          <cell r="F3402">
            <v>7</v>
          </cell>
          <cell r="G3402" t="str">
            <v>MINERA BONGARA S.A.</v>
          </cell>
          <cell r="H3402" t="str">
            <v>CAÑON FLORIDA</v>
          </cell>
          <cell r="I3402" t="str">
            <v>EXPLORACION</v>
          </cell>
          <cell r="J3402" t="str">
            <v>*010310&lt;br&gt;AMAZONAS-BONGARA-SHIPASBAMBA</v>
          </cell>
          <cell r="K3402" t="str">
            <v>*43&lt;br&gt;LEON ALDO</v>
          </cell>
          <cell r="L3402" t="str">
            <v>APROBADO&lt;br/&gt;NOTIFICADO A LA EMPRESA</v>
          </cell>
          <cell r="P3402" t="str">
            <v>USD</v>
          </cell>
        </row>
        <row r="3403">
          <cell r="A3403">
            <v>1678865</v>
          </cell>
          <cell r="B3403">
            <v>1611</v>
          </cell>
          <cell r="C3403" t="str">
            <v>EIAsd</v>
          </cell>
          <cell r="D3403">
            <v>39169</v>
          </cell>
          <cell r="E3403">
            <v>2007</v>
          </cell>
          <cell r="F3403">
            <v>3</v>
          </cell>
          <cell r="G3403" t="str">
            <v>MINERA BONGARA S.A.</v>
          </cell>
          <cell r="H3403" t="str">
            <v>CAÑON FLORIDA</v>
          </cell>
          <cell r="I3403" t="str">
            <v>EXPLORACIÓN</v>
          </cell>
          <cell r="J3403" t="str">
            <v>*010310&lt;br&gt;AMAZONAS-BONGARA-SHIPASBAMBA</v>
          </cell>
          <cell r="K3403" t="str">
            <v>*1&lt;br&gt;ACEVEDO FERNANDEZ ELIAS</v>
          </cell>
          <cell r="L3403" t="str">
            <v>APROBADO</v>
          </cell>
          <cell r="P3403" t="str">
            <v>USD</v>
          </cell>
        </row>
        <row r="3404">
          <cell r="A3404">
            <v>1734120</v>
          </cell>
          <cell r="B3404">
            <v>1742</v>
          </cell>
          <cell r="C3404" t="str">
            <v>EIAsd</v>
          </cell>
          <cell r="D3404">
            <v>39395</v>
          </cell>
          <cell r="E3404">
            <v>2007</v>
          </cell>
          <cell r="F3404">
            <v>11</v>
          </cell>
          <cell r="G3404" t="str">
            <v>MINERA BONGARA S.A.</v>
          </cell>
          <cell r="H3404" t="str">
            <v>CAÑON FLORIDA</v>
          </cell>
          <cell r="I3404" t="str">
            <v>EXPLORACION CAÑON FLORIDA (MODIFICACION CRONOGRAMA)</v>
          </cell>
          <cell r="J3404" t="str">
            <v>*010310&lt;br&gt;AMAZONAS-BONGARA-SHIPASBAMBA</v>
          </cell>
          <cell r="K3404" t="str">
            <v>*1&lt;br&gt;ACEVEDO FERNANDEZ ELIAS</v>
          </cell>
          <cell r="L3404" t="str">
            <v>APROBADO&lt;br/&gt;NOTIFICADO A LA EMPRESA</v>
          </cell>
          <cell r="P3404" t="str">
            <v>USD</v>
          </cell>
        </row>
        <row r="3405">
          <cell r="A3405">
            <v>1768528</v>
          </cell>
          <cell r="B3405">
            <v>1862</v>
          </cell>
          <cell r="C3405" t="str">
            <v>EIAsd</v>
          </cell>
          <cell r="D3405">
            <v>39526</v>
          </cell>
          <cell r="E3405">
            <v>2008</v>
          </cell>
          <cell r="F3405">
            <v>3</v>
          </cell>
          <cell r="G3405" t="str">
            <v>MINERA BONGARA S.A.</v>
          </cell>
          <cell r="H3405" t="str">
            <v>CAÑON FLORIDA</v>
          </cell>
          <cell r="I3405" t="str">
            <v>CAÑON FLORIDA</v>
          </cell>
          <cell r="J3405" t="str">
            <v>*010310&lt;br&gt;AMAZONAS-BONGARA-SHIPASBAMBA</v>
          </cell>
          <cell r="K3405" t="str">
            <v>*1&lt;br&gt;ACEVEDO FERNANDEZ ELIAS</v>
          </cell>
          <cell r="L3405" t="str">
            <v>APROBADO&lt;br/&gt;NOTIFICADO A LA EMPRESA</v>
          </cell>
          <cell r="P3405" t="str">
            <v>USD</v>
          </cell>
        </row>
        <row r="3406">
          <cell r="A3406">
            <v>1839481</v>
          </cell>
          <cell r="B3406">
            <v>1980</v>
          </cell>
          <cell r="C3406" t="str">
            <v>EIAsd</v>
          </cell>
          <cell r="D3406">
            <v>39777</v>
          </cell>
          <cell r="E3406">
            <v>2008</v>
          </cell>
          <cell r="F3406">
            <v>11</v>
          </cell>
          <cell r="G3406" t="str">
            <v>MINERA BONGARA S.A.</v>
          </cell>
          <cell r="H3406" t="str">
            <v>CAÑON FLORIDA</v>
          </cell>
          <cell r="I3406" t="str">
            <v>PROYECTO CAÑON FLORIDA</v>
          </cell>
          <cell r="J3406" t="str">
            <v>*010310&lt;br&gt;AMAZONAS-BONGARA-SHIPASBAMBA</v>
          </cell>
          <cell r="K3406" t="str">
            <v>*2&lt;br&gt;ACOSTA ARCE MICHAEL</v>
          </cell>
          <cell r="L3406" t="str">
            <v>ABANDONO&lt;br/&gt;NOTIFICADO A LA EMPRESA</v>
          </cell>
          <cell r="P3406" t="str">
            <v>USD</v>
          </cell>
        </row>
        <row r="3407">
          <cell r="A3407">
            <v>1450135</v>
          </cell>
          <cell r="B3407">
            <v>1001</v>
          </cell>
          <cell r="C3407" t="str">
            <v>EIAsd</v>
          </cell>
          <cell r="D3407">
            <v>38015</v>
          </cell>
          <cell r="E3407">
            <v>2004</v>
          </cell>
          <cell r="F3407">
            <v>1</v>
          </cell>
          <cell r="G3407" t="str">
            <v>MINERA CALIPUY S.A.C.</v>
          </cell>
          <cell r="H3407" t="str">
            <v>PICOMACHAY</v>
          </cell>
          <cell r="I3407" t="str">
            <v>EXPLORACIÓN</v>
          </cell>
          <cell r="J3407" t="str">
            <v>*090411&lt;br&gt;HUANCAVELICA-CASTROVIRREYNA-SANTA ANA</v>
          </cell>
          <cell r="K3407" t="str">
            <v>*1&lt;br&gt;ACEVEDO FERNANDEZ ELIAS</v>
          </cell>
          <cell r="L3407" t="str">
            <v>IMPROCEDENTE</v>
          </cell>
          <cell r="P3407" t="str">
            <v>USD</v>
          </cell>
        </row>
        <row r="3408">
          <cell r="A3408">
            <v>1575954</v>
          </cell>
          <cell r="B3408">
            <v>1358</v>
          </cell>
          <cell r="C3408" t="str">
            <v>EIAsd</v>
          </cell>
          <cell r="D3408">
            <v>38687</v>
          </cell>
          <cell r="E3408">
            <v>2005</v>
          </cell>
          <cell r="F3408">
            <v>12</v>
          </cell>
          <cell r="G3408" t="str">
            <v>MINERA CALIPUY S.A.C.</v>
          </cell>
          <cell r="H3408" t="str">
            <v>CHAPARRA</v>
          </cell>
          <cell r="I3408" t="str">
            <v>EXPLORACION</v>
          </cell>
          <cell r="J3408" t="str">
            <v>*040308&lt;br&gt;AREQUIPA-CARAVELI-CHAPARRA</v>
          </cell>
          <cell r="K3408" t="str">
            <v>*1&lt;br&gt;ACEVEDO FERNANDEZ ELIAS</v>
          </cell>
          <cell r="L3408" t="str">
            <v>APROBADO</v>
          </cell>
          <cell r="P3408" t="str">
            <v>USD</v>
          </cell>
        </row>
        <row r="3409">
          <cell r="A3409">
            <v>2087349</v>
          </cell>
          <cell r="B3409">
            <v>2403</v>
          </cell>
          <cell r="C3409" t="str">
            <v>EIAsd</v>
          </cell>
          <cell r="D3409">
            <v>40662</v>
          </cell>
          <cell r="E3409">
            <v>2011</v>
          </cell>
          <cell r="F3409">
            <v>4</v>
          </cell>
          <cell r="G3409" t="str">
            <v>MINERA CALIPUY S.A.C.</v>
          </cell>
          <cell r="H3409" t="str">
            <v>PICOMACHAY</v>
          </cell>
          <cell r="I3409" t="str">
            <v>EXPLORACION PICOMACHAY</v>
          </cell>
          <cell r="J3409" t="str">
            <v>*090411&lt;br&gt;HUANCAVELICA-CASTROVIRREYNA-SANTA ANA</v>
          </cell>
          <cell r="K3409" t="str">
            <v>*1&lt;br&gt;ACEVEDO FERNANDEZ ELIAS</v>
          </cell>
          <cell r="L3409" t="str">
            <v>APROBADO</v>
          </cell>
          <cell r="M3409" t="str">
            <v>ResDirec-0047-2013/MEM-AAM</v>
          </cell>
          <cell r="N3409" t="str">
            <v>15/02/2013</v>
          </cell>
          <cell r="P3409" t="str">
            <v>USD</v>
          </cell>
        </row>
        <row r="3410">
          <cell r="A3410">
            <v>2848463</v>
          </cell>
          <cell r="B3410">
            <v>7663</v>
          </cell>
          <cell r="C3410" t="str">
            <v>DIA</v>
          </cell>
          <cell r="D3410">
            <v>43341</v>
          </cell>
          <cell r="E3410">
            <v>2018</v>
          </cell>
          <cell r="F3410">
            <v>8</v>
          </cell>
          <cell r="G3410" t="str">
            <v>MINERA CAPPEX S.A.C</v>
          </cell>
          <cell r="H3410" t="str">
            <v>PROYECTO ALTA VICTORIA</v>
          </cell>
          <cell r="I3410" t="str">
            <v>PROYECTO ALTA VICTORIA</v>
          </cell>
          <cell r="J3410" t="str">
            <v>*120804&lt;br&gt;JUNIN-YAULI-MARCAPOMACOCHA</v>
          </cell>
          <cell r="K3410" t="str">
            <v>*1&lt;br&gt;ACEVEDO FERNANDEZ ELIAS,*676&lt;br&gt;VILLAR VASQUEZ MERCEDES DEL PILAR,*660&lt;br&gt;PARDO BONIFAZ JIMMY FRANK,*643&lt;br&gt;NISSE MEI-LIN GARCIA LAY,*606&lt;br&gt;Enrique Arturo  Quispez Herrera,*598&lt;br&gt;CERNA GARCÍA, ROXANA ERIKA,*593&lt;br&gt;ARENAS SOLANO, ESTHER CECILIA,*584&lt;br&gt;QUIROZ AHUANARI, CHARLEE JHON (APOYO),*570&lt;br&gt;PEREZ BALDEON KAREN GRACIELA,*495&lt;br&gt;CHAMORRO BELLIDO CARMEN ROSA,*311&lt;br&gt;ROJAS VALLADARES, TANIA LUPE,*220&lt;br&gt;VILLACORTA OLAZA MARCO ANTONIO</v>
          </cell>
          <cell r="L3410" t="str">
            <v>APROBADO&lt;br/&gt;NOTIFICADO A LA EMPRESA</v>
          </cell>
          <cell r="M3410" t="str">
            <v>ResDirec-0183-2019/MINEM-DGAAM</v>
          </cell>
          <cell r="N3410" t="str">
            <v>28/10/2019</v>
          </cell>
          <cell r="O3410">
            <v>3586780</v>
          </cell>
          <cell r="P3410" t="str">
            <v>USD</v>
          </cell>
        </row>
        <row r="3411">
          <cell r="A3411">
            <v>137695</v>
          </cell>
          <cell r="B3411">
            <v>4291</v>
          </cell>
          <cell r="C3411" t="str">
            <v>EIA</v>
          </cell>
          <cell r="D3411">
            <v>34942</v>
          </cell>
          <cell r="E3411">
            <v>1995</v>
          </cell>
          <cell r="F3411">
            <v>8</v>
          </cell>
          <cell r="G3411" t="str">
            <v>MINERA CARABAYA S.A.</v>
          </cell>
          <cell r="H3411" t="str">
            <v>SANTA LUCIA</v>
          </cell>
          <cell r="I3411" t="str">
            <v>CONCENTRADORA</v>
          </cell>
          <cell r="J3411" t="str">
            <v>*210709&lt;br&gt;PUNO-LAMPA-SANTA LUCIA</v>
          </cell>
          <cell r="K3411" t="str">
            <v>*29&lt;br&gt;ARCHIVO</v>
          </cell>
          <cell r="L3411" t="str">
            <v>APROBADO</v>
          </cell>
          <cell r="P3411" t="str">
            <v>USD</v>
          </cell>
        </row>
        <row r="3412">
          <cell r="A3412">
            <v>137795</v>
          </cell>
          <cell r="B3412">
            <v>4293</v>
          </cell>
          <cell r="C3412" t="str">
            <v>EIA</v>
          </cell>
          <cell r="D3412">
            <v>34946</v>
          </cell>
          <cell r="E3412">
            <v>1995</v>
          </cell>
          <cell r="F3412">
            <v>9</v>
          </cell>
          <cell r="G3412" t="str">
            <v>MINERA CARABAYA S.A.</v>
          </cell>
          <cell r="H3412" t="str">
            <v>QUENAMARI</v>
          </cell>
          <cell r="I3412" t="str">
            <v>CONCENTRADORA</v>
          </cell>
          <cell r="J3412" t="str">
            <v>*210302&lt;br&gt;PUNO-CARABAYA-AJOYANI</v>
          </cell>
          <cell r="K3412" t="str">
            <v>*93&lt;br&gt;SERRANO COSME</v>
          </cell>
          <cell r="L3412" t="str">
            <v>APROBADO</v>
          </cell>
          <cell r="P3412" t="str">
            <v>USD</v>
          </cell>
        </row>
        <row r="3413">
          <cell r="A3413">
            <v>1160484</v>
          </cell>
          <cell r="B3413">
            <v>4367</v>
          </cell>
          <cell r="C3413" t="str">
            <v>EIA</v>
          </cell>
          <cell r="D3413">
            <v>35748</v>
          </cell>
          <cell r="E3413">
            <v>1997</v>
          </cell>
          <cell r="F3413">
            <v>11</v>
          </cell>
          <cell r="G3413" t="str">
            <v>MINERA CARABAYLLO S.A.</v>
          </cell>
          <cell r="H3413" t="str">
            <v>CRUZ DEL NORTE N° 8</v>
          </cell>
          <cell r="I3413" t="str">
            <v>EXPLOTACION DE ARCILLA</v>
          </cell>
          <cell r="J3413" t="str">
            <v>*150125&lt;br&gt;LIMA-LIMA-PUENTE PIEDRA</v>
          </cell>
          <cell r="K3413" t="str">
            <v>*29&lt;br&gt;ARCHIVO</v>
          </cell>
          <cell r="L3413" t="str">
            <v>APROBADO</v>
          </cell>
          <cell r="P3413" t="str">
            <v>USD</v>
          </cell>
        </row>
        <row r="3414">
          <cell r="A3414">
            <v>1171006</v>
          </cell>
          <cell r="B3414">
            <v>4374</v>
          </cell>
          <cell r="C3414" t="str">
            <v>EIA</v>
          </cell>
          <cell r="D3414">
            <v>35825</v>
          </cell>
          <cell r="E3414">
            <v>1998</v>
          </cell>
          <cell r="F3414">
            <v>1</v>
          </cell>
          <cell r="G3414" t="str">
            <v>MINERA CARABAYLLO S.A.</v>
          </cell>
          <cell r="H3414" t="str">
            <v>SANTA MARIA</v>
          </cell>
          <cell r="I3414" t="str">
            <v>PLANTA PORTÁTIL</v>
          </cell>
          <cell r="J3414" t="str">
            <v>*150118&lt;br&gt;LIMA-LIMA-LURIGANCHO</v>
          </cell>
          <cell r="K3414" t="str">
            <v>*1&lt;br&gt;ACEVEDO FERNANDEZ ELIAS</v>
          </cell>
          <cell r="L3414" t="str">
            <v>APROBADO</v>
          </cell>
          <cell r="P3414" t="str">
            <v>USD</v>
          </cell>
        </row>
        <row r="3415">
          <cell r="A3415">
            <v>1253127</v>
          </cell>
          <cell r="B3415">
            <v>4419</v>
          </cell>
          <cell r="C3415" t="str">
            <v>EIA</v>
          </cell>
          <cell r="D3415">
            <v>36416</v>
          </cell>
          <cell r="E3415">
            <v>1999</v>
          </cell>
          <cell r="F3415">
            <v>9</v>
          </cell>
          <cell r="G3415" t="str">
            <v>MINERA CARABAYLLO S.A.</v>
          </cell>
          <cell r="H3415" t="str">
            <v>LA HONDA</v>
          </cell>
          <cell r="I3415" t="str">
            <v>EXPLOTACION DE MATERIALES DE CONSTRUCCION</v>
          </cell>
          <cell r="J3415" t="str">
            <v>*150106&lt;br&gt;LIMA-LIMA-CARABAYLLO</v>
          </cell>
          <cell r="K3415" t="str">
            <v>*29&lt;br&gt;ARCHIVO</v>
          </cell>
          <cell r="L3415" t="str">
            <v>CONCLUIDO</v>
          </cell>
          <cell r="P3415" t="str">
            <v>USD</v>
          </cell>
        </row>
        <row r="3416">
          <cell r="A3416">
            <v>1263695</v>
          </cell>
          <cell r="B3416">
            <v>4440</v>
          </cell>
          <cell r="C3416" t="str">
            <v>EIA</v>
          </cell>
          <cell r="D3416">
            <v>36508</v>
          </cell>
          <cell r="E3416">
            <v>1999</v>
          </cell>
          <cell r="F3416">
            <v>12</v>
          </cell>
          <cell r="G3416" t="str">
            <v>MINERA CARABAYLLO S.A.</v>
          </cell>
          <cell r="H3416" t="str">
            <v>SAN JUAN Nº 1</v>
          </cell>
          <cell r="I3416" t="str">
            <v xml:space="preserve">EXPLOTACION DE ARCILLA </v>
          </cell>
          <cell r="J3416" t="str">
            <v>*150106&lt;br&gt;LIMA-LIMA-CARABAYLLO</v>
          </cell>
          <cell r="K3416" t="str">
            <v>*50&lt;br&gt;RODAS EDDI</v>
          </cell>
          <cell r="L3416" t="str">
            <v>APROBADO</v>
          </cell>
          <cell r="P3416" t="str">
            <v>USD</v>
          </cell>
        </row>
        <row r="3417">
          <cell r="A3417">
            <v>1263697</v>
          </cell>
          <cell r="B3417">
            <v>4444</v>
          </cell>
          <cell r="C3417" t="str">
            <v>EIA</v>
          </cell>
          <cell r="D3417">
            <v>36508</v>
          </cell>
          <cell r="E3417">
            <v>1999</v>
          </cell>
          <cell r="F3417">
            <v>12</v>
          </cell>
          <cell r="G3417" t="str">
            <v>MINERA CARABAYLLO S.A.</v>
          </cell>
          <cell r="H3417" t="str">
            <v>FILITAS</v>
          </cell>
          <cell r="I3417" t="str">
            <v>EXPLOTACION DE ARCILLA</v>
          </cell>
          <cell r="J3417" t="str">
            <v>*150125&lt;br&gt;LIMA-LIMA-PUENTE PIEDRA</v>
          </cell>
          <cell r="K3417" t="str">
            <v>*50&lt;br&gt;RODAS EDDI</v>
          </cell>
          <cell r="L3417" t="str">
            <v>APROBADO</v>
          </cell>
          <cell r="P3417" t="str">
            <v>USD</v>
          </cell>
        </row>
        <row r="3418">
          <cell r="A3418">
            <v>2237739</v>
          </cell>
          <cell r="B3418">
            <v>5241</v>
          </cell>
          <cell r="C3418" t="str">
            <v>EIA</v>
          </cell>
          <cell r="D3418">
            <v>41198</v>
          </cell>
          <cell r="E3418">
            <v>2012</v>
          </cell>
          <cell r="F3418">
            <v>10</v>
          </cell>
          <cell r="G3418" t="str">
            <v>MINERA CARABAYLLO S.A.</v>
          </cell>
          <cell r="H3418" t="str">
            <v>FILITAS</v>
          </cell>
          <cell r="I3418" t="str">
            <v>EXPLOTACION DE ARCILLAS Y OTROS MINERALES NO METALICOS UEA CARABAYLLO</v>
          </cell>
          <cell r="J3418" t="str">
            <v>*150125&lt;br&gt;LIMA-LIMA-PUENTE PIEDRA</v>
          </cell>
          <cell r="K3418" t="str">
            <v>*1&lt;br&gt;ACEVEDO FERNANDEZ ELIAS</v>
          </cell>
          <cell r="L3418" t="str">
            <v>APROBADO&lt;br/&gt;NOTIFICADO A LA EMPRESA</v>
          </cell>
          <cell r="P3418" t="str">
            <v>USD</v>
          </cell>
        </row>
        <row r="3419">
          <cell r="A3419">
            <v>1616062</v>
          </cell>
          <cell r="B3419">
            <v>4739</v>
          </cell>
          <cell r="C3419" t="str">
            <v>EIA</v>
          </cell>
          <cell r="D3419">
            <v>38896</v>
          </cell>
          <cell r="E3419">
            <v>2006</v>
          </cell>
          <cell r="F3419">
            <v>6</v>
          </cell>
          <cell r="G3419" t="str">
            <v>MINERA CASCAMINAS S.A.C.</v>
          </cell>
          <cell r="H3419" t="str">
            <v>CASCAJAL</v>
          </cell>
          <cell r="I3419" t="str">
            <v>LINEA DE TRANSMISION EN 33 KV AL CENTRO MINERO CASCAJAL</v>
          </cell>
          <cell r="J3419" t="str">
            <v>*131102&lt;br&gt;LA LIBERTAD-GRAN CHIMU-LUCMA</v>
          </cell>
          <cell r="K3419" t="str">
            <v>*62&lt;br&gt;VILLEGAS ANA</v>
          </cell>
          <cell r="L3419" t="str">
            <v>IMPROCEDENTE&lt;br/&gt;NOTIFICADO A LA EMPRESA</v>
          </cell>
          <cell r="P3419" t="str">
            <v>USD</v>
          </cell>
        </row>
        <row r="3420">
          <cell r="A3420">
            <v>1745888</v>
          </cell>
          <cell r="B3420">
            <v>6374</v>
          </cell>
          <cell r="C3420" t="str">
            <v>PC</v>
          </cell>
          <cell r="D3420">
            <v>39443</v>
          </cell>
          <cell r="E3420">
            <v>2007</v>
          </cell>
          <cell r="F3420">
            <v>12</v>
          </cell>
          <cell r="G3420" t="str">
            <v>MINERA CASCAMINAS S.A.C.</v>
          </cell>
          <cell r="H3420" t="str">
            <v>CASCAJAL</v>
          </cell>
          <cell r="I3420" t="str">
            <v>PLAN DE CIERRE DE LA UNIDAD CASCAJAL</v>
          </cell>
          <cell r="J3420" t="str">
            <v>*131102&lt;br&gt;LA LIBERTAD-GRAN CHIMU-LUCMA</v>
          </cell>
          <cell r="K3420" t="str">
            <v>*20&lt;br&gt;LEON IRIARTE MARITZA</v>
          </cell>
          <cell r="L3420" t="str">
            <v>CONCLUIDO</v>
          </cell>
          <cell r="P3420" t="str">
            <v>USD</v>
          </cell>
        </row>
        <row r="3421">
          <cell r="A3421">
            <v>2022124</v>
          </cell>
          <cell r="B3421">
            <v>2244</v>
          </cell>
          <cell r="C3421" t="str">
            <v>EIAsd</v>
          </cell>
          <cell r="D3421">
            <v>40413</v>
          </cell>
          <cell r="E3421">
            <v>2010</v>
          </cell>
          <cell r="F3421">
            <v>8</v>
          </cell>
          <cell r="G3421" t="str">
            <v>MINERA CAYARANY S.A.C.</v>
          </cell>
          <cell r="H3421" t="str">
            <v>MILLO</v>
          </cell>
          <cell r="I3421" t="str">
            <v>EXPLORACION MILLO</v>
          </cell>
          <cell r="J3421" t="str">
            <v>*030305&lt;br&gt;APURIMAC-ANTABAMBA-OROPESA</v>
          </cell>
          <cell r="K3421" t="str">
            <v>*10&lt;br&gt;CARRANZA VALDIVIESO JOSE</v>
          </cell>
          <cell r="L3421" t="str">
            <v>APROBADO&lt;br/&gt;NOTIFICADO A LA EMPRESA</v>
          </cell>
          <cell r="P3421" t="str">
            <v>USD</v>
          </cell>
        </row>
        <row r="3422">
          <cell r="A3422">
            <v>1202727</v>
          </cell>
          <cell r="B3422">
            <v>4389</v>
          </cell>
          <cell r="C3422" t="str">
            <v>EIA</v>
          </cell>
          <cell r="D3422">
            <v>36038</v>
          </cell>
          <cell r="E3422">
            <v>1998</v>
          </cell>
          <cell r="F3422">
            <v>8</v>
          </cell>
          <cell r="G3422" t="str">
            <v>MINERA CENTRO S.A.C.</v>
          </cell>
          <cell r="H3422" t="str">
            <v>PORVENIR</v>
          </cell>
          <cell r="I3422" t="str">
            <v>EXPLOTACION DE CANTERA Y BENEFICIO EN LA PLANTA MANTARO</v>
          </cell>
          <cell r="J3422" t="str">
            <v>*120127&lt;br&gt;JUNIN-HUANCAYO-QUICHUAY</v>
          </cell>
          <cell r="K3422" t="str">
            <v>*1&lt;br&gt;ACEVEDO FERNANDEZ ELIAS</v>
          </cell>
          <cell r="L3422" t="str">
            <v>APROBADO</v>
          </cell>
          <cell r="P3422" t="str">
            <v>USD</v>
          </cell>
        </row>
        <row r="3423">
          <cell r="A3423">
            <v>1318894</v>
          </cell>
          <cell r="B3423">
            <v>631</v>
          </cell>
          <cell r="C3423" t="str">
            <v>EIAsd</v>
          </cell>
          <cell r="D3423">
            <v>37015</v>
          </cell>
          <cell r="E3423">
            <v>2001</v>
          </cell>
          <cell r="F3423">
            <v>5</v>
          </cell>
          <cell r="G3423" t="str">
            <v>MINERA CERRO CUSHURO S.A.</v>
          </cell>
          <cell r="H3423" t="str">
            <v>LA PURISIMA I</v>
          </cell>
          <cell r="I3423" t="str">
            <v>EXPLORACION</v>
          </cell>
          <cell r="J3423" t="str">
            <v>*061103&lt;br&gt;CAJAMARCA-SAN MIGUEL-CALQUIS</v>
          </cell>
          <cell r="K3423" t="str">
            <v>*21&lt;br&gt;PAREDES PACHECO RUFO</v>
          </cell>
          <cell r="L3423" t="str">
            <v>APROBADO</v>
          </cell>
          <cell r="P3423" t="str">
            <v>USD</v>
          </cell>
        </row>
        <row r="3424">
          <cell r="A3424">
            <v>1745255</v>
          </cell>
          <cell r="B3424">
            <v>1778</v>
          </cell>
          <cell r="C3424" t="str">
            <v>DIA</v>
          </cell>
          <cell r="D3424">
            <v>39436</v>
          </cell>
          <cell r="E3424">
            <v>2007</v>
          </cell>
          <cell r="F3424">
            <v>12</v>
          </cell>
          <cell r="G3424" t="str">
            <v>MINERA CERRO NORTE S.A.</v>
          </cell>
          <cell r="H3424" t="str">
            <v>LOS CALATOS</v>
          </cell>
          <cell r="I3424" t="str">
            <v>LOS CALATOS</v>
          </cell>
          <cell r="J3424" t="str">
            <v>*180106&lt;br&gt;MOQUEGUA-MARISCAL NIETO-TORATA</v>
          </cell>
          <cell r="K3424" t="str">
            <v>*8&lt;br&gt;BREÑA TORRES GRACIELA</v>
          </cell>
          <cell r="L3424" t="str">
            <v>APROBADO&lt;br/&gt;NOTIFICADO A LA EMPRESA</v>
          </cell>
          <cell r="P3424" t="str">
            <v>USD</v>
          </cell>
        </row>
        <row r="3425">
          <cell r="A3425">
            <v>1458048</v>
          </cell>
          <cell r="B3425">
            <v>1036</v>
          </cell>
          <cell r="C3425" t="str">
            <v>EIAsd</v>
          </cell>
          <cell r="D3425">
            <v>38062</v>
          </cell>
          <cell r="E3425">
            <v>2004</v>
          </cell>
          <cell r="F3425">
            <v>3</v>
          </cell>
          <cell r="G3425" t="str">
            <v>MINERA CHINALCO PERU S.A.</v>
          </cell>
          <cell r="H3425" t="str">
            <v>TOROMOCHO</v>
          </cell>
          <cell r="I3425" t="str">
            <v xml:space="preserve">EXPLORACIÓN </v>
          </cell>
          <cell r="J3425" t="str">
            <v>*120805&lt;br&gt;JUNIN-YAULI-MOROCOCHA</v>
          </cell>
          <cell r="K3425" t="str">
            <v>*60&lt;br&gt;VIALE LORENA</v>
          </cell>
          <cell r="L3425" t="str">
            <v>APROBADO</v>
          </cell>
          <cell r="P3425" t="str">
            <v>USD</v>
          </cell>
        </row>
        <row r="3426">
          <cell r="A3426">
            <v>1558399</v>
          </cell>
          <cell r="B3426">
            <v>1326</v>
          </cell>
          <cell r="C3426" t="str">
            <v>EIAsd</v>
          </cell>
          <cell r="D3426">
            <v>38607</v>
          </cell>
          <cell r="E3426">
            <v>2005</v>
          </cell>
          <cell r="F3426">
            <v>9</v>
          </cell>
          <cell r="G3426" t="str">
            <v>MINERA CHINALCO PERU S.A.</v>
          </cell>
          <cell r="H3426" t="str">
            <v>TOROMOCHO</v>
          </cell>
          <cell r="I3426" t="str">
            <v>MODIFICACION EA SEXTA CAMPAÑA DE EXPLORACIONES</v>
          </cell>
          <cell r="J3426" t="str">
            <v>*120805&lt;br&gt;JUNIN-YAULI-MOROCOCHA</v>
          </cell>
          <cell r="K3426" t="str">
            <v>*1&lt;br&gt;ACEVEDO FERNANDEZ ELIAS</v>
          </cell>
          <cell r="L3426" t="str">
            <v>APROBADO</v>
          </cell>
          <cell r="P3426" t="str">
            <v>USD</v>
          </cell>
        </row>
        <row r="3427">
          <cell r="A3427">
            <v>1696806</v>
          </cell>
          <cell r="B3427">
            <v>1655</v>
          </cell>
          <cell r="C3427" t="str">
            <v>EIAsd</v>
          </cell>
          <cell r="D3427">
            <v>39247</v>
          </cell>
          <cell r="E3427">
            <v>2007</v>
          </cell>
          <cell r="F3427">
            <v>6</v>
          </cell>
          <cell r="G3427" t="str">
            <v>MINERA CHINALCO PERU S.A.</v>
          </cell>
          <cell r="H3427" t="str">
            <v>TOROMOCHO</v>
          </cell>
          <cell r="I3427" t="str">
            <v>EXPLORACION PROYECTO TOROMOCHO</v>
          </cell>
          <cell r="J3427" t="str">
            <v>*120805&lt;br&gt;JUNIN-YAULI-MOROCOCHA</v>
          </cell>
          <cell r="K3427" t="str">
            <v>*36&lt;br&gt;CAMBORDA RASUL</v>
          </cell>
          <cell r="L3427" t="str">
            <v>APROBADO</v>
          </cell>
          <cell r="P3427" t="str">
            <v>USD</v>
          </cell>
        </row>
        <row r="3428">
          <cell r="A3428">
            <v>1939677</v>
          </cell>
          <cell r="B3428">
            <v>4969</v>
          </cell>
          <cell r="C3428" t="str">
            <v>EIA</v>
          </cell>
          <cell r="D3428">
            <v>40130</v>
          </cell>
          <cell r="E3428">
            <v>2009</v>
          </cell>
          <cell r="F3428">
            <v>11</v>
          </cell>
          <cell r="G3428" t="str">
            <v>MINERA CHINALCO PERU S.A.</v>
          </cell>
          <cell r="H3428" t="str">
            <v>TOROMOCHO</v>
          </cell>
          <cell r="I3428" t="str">
            <v>PROYECTO TOROMOCHO</v>
          </cell>
          <cell r="J3428" t="str">
            <v>*120805&lt;br&gt;JUNIN-YAULI-MOROCOCHA</v>
          </cell>
          <cell r="K3428" t="str">
            <v>*1&lt;br&gt;ACEVEDO FERNANDEZ ELIAS</v>
          </cell>
          <cell r="L3428" t="str">
            <v>APROBADO&lt;br/&gt;NOTIFICADO A LA EMPRESA</v>
          </cell>
          <cell r="P3428" t="str">
            <v>USD</v>
          </cell>
        </row>
        <row r="3429">
          <cell r="A3429">
            <v>2548490</v>
          </cell>
          <cell r="B3429">
            <v>6051</v>
          </cell>
          <cell r="C3429" t="str">
            <v>ITS</v>
          </cell>
          <cell r="D3429">
            <v>42307</v>
          </cell>
          <cell r="E3429">
            <v>2015</v>
          </cell>
          <cell r="F3429">
            <v>10</v>
          </cell>
          <cell r="G3429" t="str">
            <v>MINERA CHINALCO PERU S.A.</v>
          </cell>
          <cell r="H3429" t="str">
            <v>TOROMOCHO</v>
          </cell>
          <cell r="I3429" t="str">
            <v>OPTIMIZACION PARA AMPLIACION DE LA PLANTA CONCENTRADORA TOROMOCHO</v>
          </cell>
          <cell r="J3429" t="str">
            <v>*120805&lt;br&gt;JUNIN-YAULI-MOROCOCHA,*120810&lt;br&gt;JUNIN-YAULI-YAULI</v>
          </cell>
          <cell r="K3429" t="str">
            <v>*1&lt;br&gt;ACEVEDO FERNANDEZ ELIAS,*340&lt;br&gt;REYES UBILLUS ISMAEL,*321&lt;br&gt;ATENCIO MERINO MIGUEL (APOYO),*311&lt;br&gt;ROJAS VALLADARES, TANIA LUPE,*220&lt;br&gt;VILLACORTA OLAZA MARCO ANTONIO,*25&lt;br&gt;PRADO VELASQUEZ ALFONSO,*20&lt;br&gt;LEON IRIARTE MARITZA</v>
          </cell>
          <cell r="L3429" t="str">
            <v>CONFORME&lt;br/&gt;NOTIFICADO A LA EMPRESA</v>
          </cell>
          <cell r="M3429" t="str">
            <v>ResDirec-0204-2016/MEM-DGAAM</v>
          </cell>
          <cell r="N3429" t="str">
            <v>28/06/2016</v>
          </cell>
          <cell r="O3429">
            <v>960000000</v>
          </cell>
        </row>
        <row r="3430">
          <cell r="A3430">
            <v>2151595</v>
          </cell>
          <cell r="B3430">
            <v>6520</v>
          </cell>
          <cell r="C3430" t="str">
            <v>PC</v>
          </cell>
          <cell r="D3430">
            <v>40891</v>
          </cell>
          <cell r="E3430">
            <v>2011</v>
          </cell>
          <cell r="F3430">
            <v>12</v>
          </cell>
          <cell r="G3430" t="str">
            <v>MINERA CHINALCO PERU S.A.</v>
          </cell>
          <cell r="H3430" t="str">
            <v>TOROMOCHO</v>
          </cell>
          <cell r="I3430" t="str">
            <v>PLAN DE CIERRE PROYECTO TOROMOCHO</v>
          </cell>
          <cell r="J3430" t="str">
            <v>*120805&lt;br&gt;JUNIN-YAULI-MOROCOCHA</v>
          </cell>
          <cell r="K3430" t="str">
            <v>*128&lt;br&gt;ESTELA SILVA MELANIO</v>
          </cell>
          <cell r="L3430" t="str">
            <v>APROBADO&lt;br/&gt;NOTIFICADO A LA EMPRESA</v>
          </cell>
          <cell r="M3430" t="str">
            <v>ResDirec-0191-2017/MEM-DGAAM</v>
          </cell>
          <cell r="N3430" t="str">
            <v>17/07/2017</v>
          </cell>
          <cell r="P3430" t="str">
            <v>USD</v>
          </cell>
        </row>
        <row r="3431">
          <cell r="A3431" t="str">
            <v>04843-2017</v>
          </cell>
          <cell r="B3431">
            <v>6704</v>
          </cell>
          <cell r="C3431" t="str">
            <v>ITS</v>
          </cell>
          <cell r="D3431">
            <v>43000</v>
          </cell>
          <cell r="E3431">
            <v>2017</v>
          </cell>
          <cell r="F3431">
            <v>9</v>
          </cell>
          <cell r="G3431" t="str">
            <v>MINERA CHINALCO PERU S.A.</v>
          </cell>
          <cell r="H3431" t="str">
            <v>TOROMOCHO</v>
          </cell>
          <cell r="I3431" t="str">
            <v>MODIFICACION DE COMPONENTES E INCORPORACI¿ DE MEJORA TECNOL¿ICA</v>
          </cell>
          <cell r="J3431" t="str">
            <v>*120805&lt;br&gt;JUNIN-YAULI-MOROCOCHA,*120800&lt;br&gt;JUNIN-YAULI--,*120000&lt;br&gt;JUNIN----,*120810&lt;br&gt;JUNIN-YAULI-YAULI</v>
          </cell>
          <cell r="K3431" t="str">
            <v>*382&lt;br&gt;ZZ_SENACE PÉREZ NUÑEZ, FABIÁN,*543&lt;br&gt;FIORELLA ANGELA MAL¿SQUEZ L¿PEZ,*488&lt;br&gt;ZZ_SENACE TELLO COCHACHEZ, MARCO ANTONIO,*485&lt;br&gt;ZZ_SENACE PARAVECINO SANTIAGO, MARILU,*482&lt;br&gt;ZZ_SENACE MARTEL GORA, MIGUEL LUIS,*479&lt;br&gt;ZZ_SENACE  BORJAS ALCANTARA, DAVID VICTOR,*422&lt;br&gt;zz_senace ZEGARRA ANCAJIMA,ANA SOFIA ,*416&lt;br&gt;ZZ_SENACE BREÑA TORRES, MILVA GRACIELA</v>
          </cell>
          <cell r="L3431" t="str">
            <v>CONFORME&lt;br/&gt;NOTIFICADO A LA EMPRESA</v>
          </cell>
          <cell r="O3431">
            <v>170000000</v>
          </cell>
        </row>
        <row r="3432">
          <cell r="A3432">
            <v>2556558</v>
          </cell>
          <cell r="B3432">
            <v>6792</v>
          </cell>
          <cell r="C3432" t="str">
            <v>PC</v>
          </cell>
          <cell r="D3432">
            <v>42338</v>
          </cell>
          <cell r="E3432">
            <v>2015</v>
          </cell>
          <cell r="F3432">
            <v>11</v>
          </cell>
          <cell r="G3432" t="str">
            <v>MINERA CHINALCO PERU S.A.</v>
          </cell>
          <cell r="H3432" t="str">
            <v>TOROMOCHO</v>
          </cell>
          <cell r="I3432" t="str">
            <v>ACTUALIZACION DEL PLAN DE CIERRE DE LA UNIDAD MINERA TOROMOCHO</v>
          </cell>
          <cell r="J3432" t="str">
            <v>*120805&lt;br&gt;JUNIN-YAULI-MOROCOCHA</v>
          </cell>
          <cell r="K3432" t="str">
            <v>*24&lt;br&gt;PORTILLA CORNEJO MATEO</v>
          </cell>
          <cell r="L3432" t="str">
            <v>APROBADO</v>
          </cell>
          <cell r="P3432" t="str">
            <v>USD</v>
          </cell>
        </row>
        <row r="3433">
          <cell r="A3433" t="str">
            <v>M-CLS-00014-2018</v>
          </cell>
          <cell r="B3433">
            <v>7497</v>
          </cell>
          <cell r="C3433" t="str">
            <v>EIA-d</v>
          </cell>
          <cell r="D3433">
            <v>43174</v>
          </cell>
          <cell r="E3433">
            <v>2018</v>
          </cell>
          <cell r="F3433">
            <v>3</v>
          </cell>
          <cell r="G3433" t="str">
            <v>MINERA CHINALCO PERU S.A.</v>
          </cell>
          <cell r="H3433" t="str">
            <v>TOROMOCHO</v>
          </cell>
          <cell r="I3433" t="str">
            <v>MEIA PARA EL PROYECTO EXPANSIÓN DE LA UNIDAD MINERA TOROMOCHO A 170000 TPD</v>
          </cell>
          <cell r="K3433" t="str">
            <v>*413&lt;br&gt;ZZ_SENACE ATARAMA MORI,DANNY EDUARDO,*416&lt;br&gt;ZZ_SENACE BREÑA TORRES, MILVA GRACIELA,*414&lt;br&gt;ZZ_SENACE LUCEN BUSTAMANTE, MARIELENA NEREYDA</v>
          </cell>
          <cell r="L3433" t="str">
            <v>APROBADO</v>
          </cell>
          <cell r="O3433">
            <v>1120000000</v>
          </cell>
          <cell r="P3433" t="str">
            <v>USD</v>
          </cell>
        </row>
        <row r="3434">
          <cell r="A3434">
            <v>2848143</v>
          </cell>
          <cell r="B3434">
            <v>7658</v>
          </cell>
          <cell r="C3434" t="str">
            <v>FTA</v>
          </cell>
          <cell r="D3434">
            <v>43340</v>
          </cell>
          <cell r="E3434">
            <v>2018</v>
          </cell>
          <cell r="F3434">
            <v>8</v>
          </cell>
          <cell r="G3434" t="str">
            <v>MINERA CHINALCO PERU S.A.</v>
          </cell>
          <cell r="H3434" t="str">
            <v>CASARACRA</v>
          </cell>
          <cell r="I3434" t="str">
            <v>PROYECTO DE EXPLORACIÓN CASARACRA</v>
          </cell>
          <cell r="J3434" t="str">
            <v>*120806&lt;br&gt;JUNIN-YAULI-PACCHA</v>
          </cell>
          <cell r="K3434" t="str">
            <v>*25&lt;br&gt;PRADO VELASQUEZ ALFONSO,*635&lt;br&gt;LEON SAAVEDRA SEBASTIAN,*610&lt;br&gt;FARFAN REYES MIRIAM ELIZABETH,*599&lt;br&gt;CHUQUIMANTARI ARTEAGA,RUDDY ANDRE,*509&lt;br&gt;CRUZ LEDESMA, DEISY ROSALIA,*438&lt;br&gt;PEREYRA VALENCIA ELIZABETH</v>
          </cell>
          <cell r="L3434" t="str">
            <v>APROBADO&lt;br/&gt;NOTIFICADO A LA EMPRESA</v>
          </cell>
          <cell r="M3434" t="str">
            <v>ResDirec-0172-2018/MEM-DGAAM</v>
          </cell>
          <cell r="N3434" t="str">
            <v>13/09/2018</v>
          </cell>
          <cell r="O3434">
            <v>1000000</v>
          </cell>
          <cell r="P3434" t="str">
            <v>USD</v>
          </cell>
        </row>
        <row r="3435">
          <cell r="A3435">
            <v>3010369</v>
          </cell>
          <cell r="B3435">
            <v>8288</v>
          </cell>
          <cell r="C3435" t="str">
            <v>PAD</v>
          </cell>
          <cell r="D3435">
            <v>43838</v>
          </cell>
          <cell r="E3435">
            <v>2020</v>
          </cell>
          <cell r="F3435">
            <v>1</v>
          </cell>
          <cell r="G3435" t="str">
            <v>MINERA CHINALCO PERU S.A.</v>
          </cell>
          <cell r="H3435" t="str">
            <v>TOROMOCHO</v>
          </cell>
          <cell r="I3435" t="str">
            <v xml:space="preserve">PLAN AMBIENTAL DETALLADO DE LA UNIDAD MINERA TOROMOCHO </v>
          </cell>
          <cell r="J3435" t="str">
            <v>*120805&lt;br&gt;JUNIN-YAULI-MOROCOCHA,*120810&lt;br&gt;JUNIN-YAULI-YAULI</v>
          </cell>
          <cell r="K3435" t="str">
            <v>*617&lt;br&gt;QUISPE CLEMENTE, KARLA BRIGHITT,*618&lt;br&gt;BERROSPI GALINDO ROSA CATHERINE</v>
          </cell>
          <cell r="L3435" t="str">
            <v>EVALUACIÓN</v>
          </cell>
          <cell r="O3435">
            <v>1309090.9099999999</v>
          </cell>
          <cell r="P3435" t="str">
            <v>USD</v>
          </cell>
        </row>
        <row r="3436">
          <cell r="A3436">
            <v>1437680</v>
          </cell>
          <cell r="B3436">
            <v>970</v>
          </cell>
          <cell r="C3436" t="str">
            <v>DIA</v>
          </cell>
          <cell r="D3436">
            <v>37931</v>
          </cell>
          <cell r="E3436">
            <v>2003</v>
          </cell>
          <cell r="F3436">
            <v>11</v>
          </cell>
          <cell r="G3436" t="str">
            <v>MINERA CODICIADA S.A.</v>
          </cell>
          <cell r="H3436" t="str">
            <v>PECHEREQUE</v>
          </cell>
          <cell r="I3436" t="str">
            <v>PECHEREQUE</v>
          </cell>
          <cell r="J3436" t="str">
            <v>*110303&lt;br&gt;ICA-NASCA-EL INGENIO</v>
          </cell>
          <cell r="K3436" t="str">
            <v>*1&lt;br&gt;ACEVEDO FERNANDEZ ELIAS</v>
          </cell>
          <cell r="L3436" t="str">
            <v>DESISTIDO</v>
          </cell>
          <cell r="P3436" t="str">
            <v>USD</v>
          </cell>
        </row>
        <row r="3437">
          <cell r="A3437">
            <v>1440588</v>
          </cell>
          <cell r="B3437">
            <v>974</v>
          </cell>
          <cell r="C3437" t="str">
            <v>DIA</v>
          </cell>
          <cell r="D3437">
            <v>37944</v>
          </cell>
          <cell r="E3437">
            <v>2003</v>
          </cell>
          <cell r="F3437">
            <v>11</v>
          </cell>
          <cell r="G3437" t="str">
            <v>MINERA CODICIADA S.A.</v>
          </cell>
          <cell r="H3437" t="str">
            <v>FABIOLA</v>
          </cell>
          <cell r="I3437" t="str">
            <v>FABIOLA</v>
          </cell>
          <cell r="J3437" t="str">
            <v>*050705&lt;br&gt;AYACUCHO-PARINACOCHAS-PULLO</v>
          </cell>
          <cell r="K3437" t="str">
            <v>*1&lt;br&gt;ACEVEDO FERNANDEZ ELIAS</v>
          </cell>
          <cell r="L3437" t="str">
            <v>DESISTIDO</v>
          </cell>
          <cell r="P3437" t="str">
            <v>USD</v>
          </cell>
        </row>
        <row r="3438">
          <cell r="A3438">
            <v>1365807</v>
          </cell>
          <cell r="B3438">
            <v>738</v>
          </cell>
          <cell r="C3438" t="str">
            <v>EIAsd</v>
          </cell>
          <cell r="D3438">
            <v>37406</v>
          </cell>
          <cell r="E3438">
            <v>2002</v>
          </cell>
          <cell r="F3438">
            <v>5</v>
          </cell>
          <cell r="G3438" t="str">
            <v>MINERA COLIBRI S.A.C.</v>
          </cell>
          <cell r="H3438" t="str">
            <v>SAN LUIS 192</v>
          </cell>
          <cell r="I3438" t="str">
            <v>EXPLORACION</v>
          </cell>
          <cell r="J3438" t="str">
            <v>*050619&lt;br&gt;AYACUCHO-LUCANAS-SANCOS</v>
          </cell>
          <cell r="K3438" t="str">
            <v>*57&lt;br&gt;SUAREZ JUAN</v>
          </cell>
          <cell r="L3438" t="str">
            <v>CONCLUIDO</v>
          </cell>
          <cell r="P3438" t="str">
            <v>USD</v>
          </cell>
        </row>
        <row r="3439">
          <cell r="A3439">
            <v>2365582</v>
          </cell>
          <cell r="B3439">
            <v>5298</v>
          </cell>
          <cell r="C3439" t="str">
            <v>EIA</v>
          </cell>
          <cell r="D3439">
            <v>41676</v>
          </cell>
          <cell r="E3439">
            <v>2014</v>
          </cell>
          <cell r="F3439">
            <v>2</v>
          </cell>
          <cell r="G3439" t="str">
            <v>MINERA COLIBRI S.A.C.</v>
          </cell>
          <cell r="H3439" t="str">
            <v>DOBLE D</v>
          </cell>
          <cell r="I3439" t="str">
            <v>CONCESION DE BENEFICIO DOBLE D DE PRODUCCION DE 300 TM/DIA</v>
          </cell>
          <cell r="J3439" t="str">
            <v>*040308&lt;br&gt;AREQUIPA-CARAVELI-CHAPARRA</v>
          </cell>
          <cell r="K3439" t="str">
            <v>*18&lt;br&gt;HUARINO CHURA LUIS</v>
          </cell>
          <cell r="L3439" t="str">
            <v>EVALUACIÓN</v>
          </cell>
          <cell r="P3439" t="str">
            <v>USD</v>
          </cell>
        </row>
        <row r="3440">
          <cell r="A3440">
            <v>2348582</v>
          </cell>
          <cell r="B3440">
            <v>6669</v>
          </cell>
          <cell r="C3440" t="str">
            <v>PC</v>
          </cell>
          <cell r="D3440">
            <v>41613</v>
          </cell>
          <cell r="E3440">
            <v>2013</v>
          </cell>
          <cell r="F3440">
            <v>12</v>
          </cell>
          <cell r="G3440" t="str">
            <v>MINERA COLIBRI S.A.C.</v>
          </cell>
          <cell r="H3440" t="str">
            <v>DOBLE D</v>
          </cell>
          <cell r="I3440" t="str">
            <v>CIERRE CONCESION DE BENEFICIO DOBLE D</v>
          </cell>
          <cell r="J3440" t="str">
            <v>*040308&lt;br&gt;AREQUIPA-CARAVELI-CHAPARRA</v>
          </cell>
          <cell r="K3440" t="str">
            <v>*34&lt;br&gt;BEDRIÑANA RIOS ABAD</v>
          </cell>
          <cell r="L3440" t="str">
            <v>APROBADO&lt;br/&gt;NOTIFICADO A LA EMPRESA</v>
          </cell>
          <cell r="P3440" t="str">
            <v>USD</v>
          </cell>
        </row>
        <row r="3441">
          <cell r="A3441">
            <v>3009573</v>
          </cell>
          <cell r="B3441">
            <v>8376</v>
          </cell>
          <cell r="C3441" t="str">
            <v>PAD</v>
          </cell>
          <cell r="D3441">
            <v>43837</v>
          </cell>
          <cell r="E3441">
            <v>2020</v>
          </cell>
          <cell r="F3441">
            <v>1</v>
          </cell>
          <cell r="G3441" t="str">
            <v>MINERA COLIBRI S.A.C.</v>
          </cell>
          <cell r="H3441" t="str">
            <v>DOBLE D</v>
          </cell>
          <cell r="I3441" t="str">
            <v>PLAN AMBIENTAL DETALLADO DE LA PLANTA DE BENEFICIO DOBLE D</v>
          </cell>
          <cell r="J3441" t="str">
            <v>*040308&lt;br&gt;AREQUIPA-CARAVELI-CHAPARRA</v>
          </cell>
          <cell r="K3441" t="str">
            <v>*221&lt;br&gt;SANGA YAMPASI WILSON WILFREDO,*684&lt;br&gt;MARTEL GORA MIGUEL LUIS,*683&lt;br&gt;LA ROSA ORBEZO NOHELIA THAIS,*668&lt;br&gt;MEJIA ISIDRO JHONNY ANIVAL,*597&lt;br&gt;CUELLAR JOAQUIN, MILAGROS IRENE</v>
          </cell>
          <cell r="L3441" t="str">
            <v>EVALUACIÓN</v>
          </cell>
          <cell r="O3441">
            <v>5875</v>
          </cell>
          <cell r="P3441" t="str">
            <v>USD</v>
          </cell>
        </row>
        <row r="3442">
          <cell r="A3442">
            <v>1302321</v>
          </cell>
          <cell r="B3442">
            <v>580</v>
          </cell>
          <cell r="C3442" t="str">
            <v>DIA</v>
          </cell>
          <cell r="D3442">
            <v>36859</v>
          </cell>
          <cell r="E3442">
            <v>2000</v>
          </cell>
          <cell r="F3442">
            <v>11</v>
          </cell>
          <cell r="G3442" t="str">
            <v>MINERA COLOMBINA S.R.L.</v>
          </cell>
          <cell r="H3442" t="str">
            <v>COLOMBINA</v>
          </cell>
          <cell r="I3442" t="str">
            <v>COLOMBINA</v>
          </cell>
          <cell r="J3442" t="str">
            <v>*150305&lt;br&gt;LIMA-CAJATAMBO-MANAS</v>
          </cell>
          <cell r="K3442" t="str">
            <v>*21&lt;br&gt;PAREDES PACHECO RUFO</v>
          </cell>
          <cell r="L3442" t="str">
            <v>APROBADO</v>
          </cell>
          <cell r="P3442" t="str">
            <v>USD</v>
          </cell>
        </row>
        <row r="3443">
          <cell r="A3443">
            <v>1658267</v>
          </cell>
          <cell r="B3443">
            <v>1567</v>
          </cell>
          <cell r="C3443" t="str">
            <v>DIA</v>
          </cell>
          <cell r="D3443">
            <v>39073</v>
          </cell>
          <cell r="E3443">
            <v>2006</v>
          </cell>
          <cell r="F3443">
            <v>12</v>
          </cell>
          <cell r="G3443" t="str">
            <v>MINERA COLORADA S.A.C</v>
          </cell>
          <cell r="H3443" t="str">
            <v>PAMPA COLORADA</v>
          </cell>
          <cell r="I3443" t="str">
            <v>PAMPA COLORADA</v>
          </cell>
          <cell r="J3443" t="str">
            <v>*131202&lt;br&gt;LA LIBERTAD-VIRU-CHAO</v>
          </cell>
          <cell r="K3443" t="str">
            <v>*39&lt;br&gt;ESPINOZA ARIAS REBECA</v>
          </cell>
          <cell r="L3443" t="str">
            <v>DESAPROBADO</v>
          </cell>
          <cell r="P3443" t="str">
            <v>USD</v>
          </cell>
        </row>
        <row r="3444">
          <cell r="A3444">
            <v>1289933</v>
          </cell>
          <cell r="B3444">
            <v>547</v>
          </cell>
          <cell r="C3444" t="str">
            <v>DIA</v>
          </cell>
          <cell r="D3444">
            <v>36740</v>
          </cell>
          <cell r="E3444">
            <v>2000</v>
          </cell>
          <cell r="F3444">
            <v>8</v>
          </cell>
          <cell r="G3444" t="str">
            <v>MINERA COLQUISIRI S.A.</v>
          </cell>
          <cell r="H3444" t="str">
            <v>U.E.A. MARIA TERESA</v>
          </cell>
          <cell r="I3444" t="str">
            <v>MARIA TERESA</v>
          </cell>
          <cell r="J3444" t="str">
            <v>*150601&lt;br&gt;LIMA-HUARAL-HUARAL</v>
          </cell>
          <cell r="K3444" t="str">
            <v>*1&lt;br&gt;ACEVEDO FERNANDEZ ELIAS</v>
          </cell>
          <cell r="L3444" t="str">
            <v>APROBADO</v>
          </cell>
          <cell r="P3444" t="str">
            <v>USD</v>
          </cell>
        </row>
        <row r="3445">
          <cell r="A3445">
            <v>1481569</v>
          </cell>
          <cell r="B3445">
            <v>1095</v>
          </cell>
          <cell r="C3445" t="str">
            <v>DIA</v>
          </cell>
          <cell r="D3445">
            <v>38194</v>
          </cell>
          <cell r="E3445">
            <v>2004</v>
          </cell>
          <cell r="F3445">
            <v>7</v>
          </cell>
          <cell r="G3445" t="str">
            <v>MINERA COLQUISIRI S.A.</v>
          </cell>
          <cell r="I3445" t="str">
            <v>MARIA TERESA-EXPLORACION DIAMANTINA</v>
          </cell>
          <cell r="J3445" t="str">
            <v>*150601&lt;br&gt;LIMA-HUARAL-HUARAL</v>
          </cell>
          <cell r="K3445" t="str">
            <v>*1&lt;br&gt;ACEVEDO FERNANDEZ ELIAS</v>
          </cell>
          <cell r="L3445" t="str">
            <v>APROBADO</v>
          </cell>
          <cell r="P3445" t="str">
            <v>USD</v>
          </cell>
        </row>
        <row r="3446">
          <cell r="A3446">
            <v>1580198</v>
          </cell>
          <cell r="B3446">
            <v>1372</v>
          </cell>
          <cell r="C3446" t="str">
            <v>DIA</v>
          </cell>
          <cell r="D3446">
            <v>38713</v>
          </cell>
          <cell r="E3446">
            <v>2005</v>
          </cell>
          <cell r="F3446">
            <v>12</v>
          </cell>
          <cell r="G3446" t="str">
            <v>MINERA COLQUISIRI S.A.</v>
          </cell>
          <cell r="H3446" t="str">
            <v>U.E.A. MARIA TERESA</v>
          </cell>
          <cell r="I3446" t="str">
            <v>MARIA TERESA</v>
          </cell>
          <cell r="J3446" t="str">
            <v>*150601&lt;br&gt;LIMA-HUARAL-HUARAL</v>
          </cell>
          <cell r="K3446" t="str">
            <v>*62&lt;br&gt;VILLEGAS ANA</v>
          </cell>
          <cell r="L3446" t="str">
            <v>APROBADO</v>
          </cell>
          <cell r="P3446" t="str">
            <v>USD</v>
          </cell>
        </row>
        <row r="3447">
          <cell r="A3447">
            <v>1645719</v>
          </cell>
          <cell r="B3447">
            <v>1529</v>
          </cell>
          <cell r="C3447" t="str">
            <v>DIA</v>
          </cell>
          <cell r="D3447">
            <v>39020</v>
          </cell>
          <cell r="E3447">
            <v>2006</v>
          </cell>
          <cell r="F3447">
            <v>10</v>
          </cell>
          <cell r="G3447" t="str">
            <v>MINERA COLQUISIRI S.A.</v>
          </cell>
          <cell r="H3447" t="str">
            <v>DIEGO NUÑEZ DE FIGUEROA Nº 1</v>
          </cell>
          <cell r="I3447" t="str">
            <v>DIEGO NUÑEZ DE FIGUEROA Nº 1</v>
          </cell>
          <cell r="J3447" t="str">
            <v>*021206&lt;br&gt;ANCASH-HUAYLAS-PAMPAROMAS</v>
          </cell>
          <cell r="K3447" t="str">
            <v>*1&lt;br&gt;ACEVEDO FERNANDEZ ELIAS</v>
          </cell>
          <cell r="L3447" t="str">
            <v>APROBADO&lt;br/&gt;NOTIFICADO A LA EMPRESA</v>
          </cell>
          <cell r="P3447" t="str">
            <v>USD</v>
          </cell>
        </row>
        <row r="3448">
          <cell r="A3448">
            <v>1771803</v>
          </cell>
          <cell r="B3448">
            <v>1882</v>
          </cell>
          <cell r="C3448" t="str">
            <v>DIA</v>
          </cell>
          <cell r="D3448">
            <v>39542</v>
          </cell>
          <cell r="E3448">
            <v>2008</v>
          </cell>
          <cell r="F3448">
            <v>4</v>
          </cell>
          <cell r="G3448" t="str">
            <v>MINERA COLQUISIRI S.A.</v>
          </cell>
          <cell r="H3448" t="str">
            <v>COLQUISIRI</v>
          </cell>
          <cell r="I3448" t="str">
            <v>DIAMANTINA</v>
          </cell>
          <cell r="J3448" t="str">
            <v>*150601&lt;br&gt;LIMA-HUARAL-HUARAL</v>
          </cell>
          <cell r="K3448" t="str">
            <v>*8&lt;br&gt;BREÑA TORRES GRACIELA</v>
          </cell>
          <cell r="L3448" t="str">
            <v>APROBADO&lt;br/&gt;NOTIFICADO A LA EMPRESA</v>
          </cell>
          <cell r="P3448" t="str">
            <v>USD</v>
          </cell>
        </row>
        <row r="3449">
          <cell r="A3449">
            <v>2628159</v>
          </cell>
          <cell r="B3449">
            <v>6086</v>
          </cell>
          <cell r="C3449" t="str">
            <v>DIA</v>
          </cell>
          <cell r="D3449">
            <v>42585</v>
          </cell>
          <cell r="E3449">
            <v>2016</v>
          </cell>
          <cell r="F3449">
            <v>8</v>
          </cell>
          <cell r="G3449" t="str">
            <v>MINERA COLQUISIRI S.A.</v>
          </cell>
          <cell r="H3449" t="str">
            <v>U.E.A. MARIA TERESA</v>
          </cell>
          <cell r="I3449" t="str">
            <v xml:space="preserve">PROYECTO DE EXPLORACIÓN U.E.A. </v>
          </cell>
          <cell r="J3449" t="str">
            <v>*150601&lt;br&gt;LIMA-HUARAL-HUARAL,*150605&lt;br&gt;LIMA-HUARAL-CHANCAY</v>
          </cell>
          <cell r="K3449" t="str">
            <v>*25&lt;br&gt;PRADO VELASQUEZ ALFONSO,*341&lt;br&gt;INFANTE QUISPE, CESAR ANIBAL,*310&lt;br&gt;ROSALES GONZALES LUIS ALBERTO</v>
          </cell>
          <cell r="L3449" t="str">
            <v>DESISTIDO&lt;br/&gt;NOTIFICADO A LA EMPRESA</v>
          </cell>
          <cell r="M3449" t="str">
            <v>ResDirec-0252-2016/MEM-DGAAM</v>
          </cell>
          <cell r="N3449" t="str">
            <v>19/08/2016</v>
          </cell>
          <cell r="O3449">
            <v>504600</v>
          </cell>
          <cell r="P3449" t="str">
            <v>USD</v>
          </cell>
        </row>
        <row r="3450">
          <cell r="A3450">
            <v>2053970</v>
          </cell>
          <cell r="B3450">
            <v>2334</v>
          </cell>
          <cell r="C3450" t="str">
            <v>EIAsd</v>
          </cell>
          <cell r="D3450">
            <v>40541</v>
          </cell>
          <cell r="E3450">
            <v>2010</v>
          </cell>
          <cell r="F3450">
            <v>12</v>
          </cell>
          <cell r="G3450" t="str">
            <v>MINERA COLQUISIRI S.A.</v>
          </cell>
          <cell r="H3450" t="str">
            <v>COLQUISIRI</v>
          </cell>
          <cell r="I3450" t="str">
            <v>PERFORACION DIAMANTINA UEA MARIA TERESA</v>
          </cell>
          <cell r="J3450" t="str">
            <v>*150601&lt;br&gt;LIMA-HUARAL-HUARAL</v>
          </cell>
          <cell r="K3450" t="str">
            <v>*1&lt;br&gt;ACEVEDO FERNANDEZ ELIAS</v>
          </cell>
          <cell r="L3450" t="str">
            <v>APROBADO&lt;br/&gt;NOTIFICADO A LA EMPRESA</v>
          </cell>
          <cell r="P3450" t="str">
            <v>USD</v>
          </cell>
        </row>
        <row r="3451">
          <cell r="A3451">
            <v>2424656</v>
          </cell>
          <cell r="B3451">
            <v>3191</v>
          </cell>
          <cell r="C3451" t="str">
            <v>ITS</v>
          </cell>
          <cell r="D3451">
            <v>41869</v>
          </cell>
          <cell r="E3451">
            <v>2014</v>
          </cell>
          <cell r="F3451">
            <v>8</v>
          </cell>
          <cell r="G3451" t="str">
            <v>MINERA COLQUISIRI S.A.</v>
          </cell>
          <cell r="H3451" t="str">
            <v>COLQUISIRI</v>
          </cell>
          <cell r="I3451" t="str">
            <v>PROYECTO: RECRECIMIENTO DEL DIQUE Y CAPACIDAD DE ALMACENAMIENTO DEL DEPOSITO DE RELAVE N:2</v>
          </cell>
          <cell r="J3451" t="str">
            <v>*150601&lt;br&gt;LIMA-HUARAL-HUARAL,*150605&lt;br&gt;LIMA-HUARAL-CHANCAY</v>
          </cell>
          <cell r="K3451" t="str">
            <v>*1&lt;br&gt;ACEVEDO FERNANDEZ ELIAS,*299&lt;br&gt;REYES UBILLUS ISMAEL,*298&lt;br&gt;LOPEZ ROMERO, RICHARD (APOYO),*292&lt;br&gt;CAMPOS ARMAS DANY HANS (APOYO),*288&lt;br&gt;RUESTA RUIZ, PEDRO,*285&lt;br&gt;NOLASCO MELGAREJO, KARINA,*276&lt;br&gt;ROJAS VALLADARES TANIA LUPE,*220&lt;br&gt;VILLACORTA OLAZA MARCO ANTONIO,*25&lt;br&gt;PRADO VELASQUEZ ALFONSO</v>
          </cell>
          <cell r="L3451" t="str">
            <v>CONFORME&lt;br/&gt;NOTIFICADO A LA EMPRESA</v>
          </cell>
          <cell r="M3451" t="str">
            <v>ResDirec-0263-2013/MEM-AAM</v>
          </cell>
          <cell r="N3451" t="str">
            <v>19/07/2013</v>
          </cell>
          <cell r="O3451">
            <v>34813.25</v>
          </cell>
        </row>
        <row r="3452">
          <cell r="A3452">
            <v>986122</v>
          </cell>
          <cell r="B3452">
            <v>4274</v>
          </cell>
          <cell r="C3452" t="str">
            <v>EIA</v>
          </cell>
          <cell r="D3452">
            <v>34663</v>
          </cell>
          <cell r="E3452">
            <v>1994</v>
          </cell>
          <cell r="F3452">
            <v>11</v>
          </cell>
          <cell r="G3452" t="str">
            <v>MINERA COLQUISIRI S.A.</v>
          </cell>
          <cell r="H3452" t="str">
            <v>COLQUISIRI</v>
          </cell>
          <cell r="I3452" t="str">
            <v>AMPLIACION DE CAPACIDAD DE PLANTA CONCENTRADORA DE 50 A 200 TMSD</v>
          </cell>
          <cell r="J3452" t="str">
            <v>*150601&lt;br&gt;LIMA-HUARAL-HUARAL</v>
          </cell>
          <cell r="K3452" t="str">
            <v>*29&lt;br&gt;ARCHIVO</v>
          </cell>
          <cell r="L3452" t="str">
            <v>APROBADO</v>
          </cell>
          <cell r="P3452" t="str">
            <v>USD</v>
          </cell>
        </row>
        <row r="3453">
          <cell r="A3453">
            <v>1385583</v>
          </cell>
          <cell r="B3453">
            <v>4587</v>
          </cell>
          <cell r="C3453" t="str">
            <v>EIA</v>
          </cell>
          <cell r="D3453">
            <v>37544</v>
          </cell>
          <cell r="E3453">
            <v>2002</v>
          </cell>
          <cell r="F3453">
            <v>10</v>
          </cell>
          <cell r="G3453" t="str">
            <v>MINERA COLQUISIRI S.A.</v>
          </cell>
          <cell r="H3453" t="str">
            <v>COLQUISIRI</v>
          </cell>
          <cell r="I3453" t="str">
            <v xml:space="preserve">AMPLIACIÓN DE CAPACIDAD DE PLANTA CONCENTRADORA DE 580 A 1200 TM/DIA </v>
          </cell>
          <cell r="J3453" t="str">
            <v>*150601&lt;br&gt;LIMA-HUARAL-HUARAL</v>
          </cell>
          <cell r="K3453" t="str">
            <v>*1&lt;br&gt;ACEVEDO FERNANDEZ ELIAS</v>
          </cell>
          <cell r="L3453" t="str">
            <v>APROBADO</v>
          </cell>
          <cell r="M3453" t="str">
            <v>ResDirec-0499-2015/MEM-DGAAM</v>
          </cell>
          <cell r="N3453" t="str">
            <v>23/12/2015</v>
          </cell>
          <cell r="P3453" t="str">
            <v>USD</v>
          </cell>
        </row>
        <row r="3454">
          <cell r="A3454">
            <v>2562043</v>
          </cell>
          <cell r="B3454">
            <v>4587</v>
          </cell>
          <cell r="C3454" t="str">
            <v>ITS</v>
          </cell>
          <cell r="D3454">
            <v>42355</v>
          </cell>
          <cell r="E3454">
            <v>2015</v>
          </cell>
          <cell r="F3454">
            <v>12</v>
          </cell>
          <cell r="G3454" t="str">
            <v>MINERA COLQUISIRI S.A.</v>
          </cell>
          <cell r="H3454" t="str">
            <v>COLQUISIRI</v>
          </cell>
          <cell r="I3454" t="str">
            <v xml:space="preserve">AMPLIACIÓN DE CAPACIDAD DE PLANTA CONCENTRADORA DE 580 A 1200 TM/DIA </v>
          </cell>
          <cell r="J3454" t="str">
            <v>*150601&lt;br&gt;LIMA-HUARAL-HUARAL,*150605&lt;br&gt;LIMA-HUARAL-CHANCAY</v>
          </cell>
          <cell r="K3454" t="str">
            <v>*1&lt;br&gt;ACEVEDO FERNANDEZ ELIAS,*311&lt;br&gt;ROJAS VALLADARES, TANIA LUPE,*20&lt;br&gt;LEON IRIARTE MARITZA</v>
          </cell>
          <cell r="L3454" t="str">
            <v>DESISTIDO&lt;br/&gt;NOTIFICADO A LA EMPRESA</v>
          </cell>
          <cell r="M3454" t="str">
            <v>ResDirec-0499-2015/MEM-DGAAM</v>
          </cell>
          <cell r="N3454" t="str">
            <v>23/12/2015</v>
          </cell>
          <cell r="O3454">
            <v>1778000</v>
          </cell>
        </row>
        <row r="3455">
          <cell r="A3455">
            <v>1853404</v>
          </cell>
          <cell r="B3455">
            <v>4915</v>
          </cell>
          <cell r="C3455" t="str">
            <v>EIA</v>
          </cell>
          <cell r="D3455">
            <v>39834</v>
          </cell>
          <cell r="E3455">
            <v>2009</v>
          </cell>
          <cell r="F3455">
            <v>1</v>
          </cell>
          <cell r="G3455" t="str">
            <v>MINERA COLQUISIRI S.A.</v>
          </cell>
          <cell r="H3455" t="str">
            <v>COLQUISIRI</v>
          </cell>
          <cell r="I3455" t="str">
            <v>MODIFICACION DE ESTACIONES DE MONITOREO DE AGUA</v>
          </cell>
          <cell r="J3455" t="str">
            <v>*150601&lt;br&gt;LIMA-HUARAL-HUARAL</v>
          </cell>
          <cell r="K3455" t="str">
            <v>*15&lt;br&gt;GUERRERO VALERA JAVIER</v>
          </cell>
          <cell r="L3455" t="str">
            <v>APROBADO&lt;br/&gt;NOTIFICADO A LA EMPRESA</v>
          </cell>
          <cell r="P3455" t="str">
            <v>USD</v>
          </cell>
        </row>
        <row r="3456">
          <cell r="A3456">
            <v>2469961</v>
          </cell>
          <cell r="B3456">
            <v>5641</v>
          </cell>
          <cell r="C3456" t="str">
            <v>EIA-d</v>
          </cell>
          <cell r="D3456">
            <v>42038</v>
          </cell>
          <cell r="E3456">
            <v>2015</v>
          </cell>
          <cell r="F3456">
            <v>2</v>
          </cell>
          <cell r="G3456" t="str">
            <v>MINERA COLQUISIRI S.A.</v>
          </cell>
          <cell r="H3456" t="str">
            <v>U.E.A. MARIA TERESA</v>
          </cell>
          <cell r="I3456" t="str">
            <v>MODIFICACIÓN EIA APROBADO PARA NUEVA RELAVERA N:4</v>
          </cell>
          <cell r="K3456" t="str">
            <v>*2&lt;br&gt;ACOSTA ARCE MICHAEL,*348&lt;br&gt;PEREZ SOLIS, EVELYN ENA,*313&lt;br&gt;LOPEZ FLORES, ROSSANA,*308&lt;br&gt;CCOYLLO FLORES LILIANA (APOYO),*295&lt;br&gt;DIAZ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3456" t="str">
            <v>APROBADO</v>
          </cell>
          <cell r="P3456" t="str">
            <v>USD</v>
          </cell>
        </row>
        <row r="3457">
          <cell r="A3457" t="str">
            <v>03470-2016</v>
          </cell>
          <cell r="B3457">
            <v>6116</v>
          </cell>
          <cell r="C3457" t="str">
            <v>EIA-d</v>
          </cell>
          <cell r="D3457">
            <v>42677</v>
          </cell>
          <cell r="E3457">
            <v>2016</v>
          </cell>
          <cell r="F3457">
            <v>11</v>
          </cell>
          <cell r="G3457" t="str">
            <v>MINERA COLQUISIRI S.A.</v>
          </cell>
          <cell r="H3457" t="str">
            <v>U.E.A. MARIA TERESA</v>
          </cell>
          <cell r="I3457" t="str">
            <v>MODIFICACIÓN EIA   NUEVA RELAVERA N:4 en uea Maria teresa</v>
          </cell>
          <cell r="J3457" t="str">
            <v>*150601&lt;br&gt;LIMA-HUARAL-HUARAL,*150605&lt;br&gt;LIMA-HUARAL-CHANCAY</v>
          </cell>
          <cell r="K3457" t="str">
            <v>*381&lt;br&gt;ZZ_SENACE MILLONES VARGAS, CESAR AUGUSTO,*452&lt;br&gt;ZZ_SENACE GONZALES PAREDES, LUIS ANTONIO,*416&lt;br&gt;ZZ_SENACE BREÑA TORRES, MILVA GRACIELA,*413&lt;br&gt;ZZ_SENACE ATARAMA MORI,DANNY EDUARDO,*382&lt;br&gt;ZZ_SENACE PÉREZ NUÑEZ, FABIÁN</v>
          </cell>
          <cell r="L3457" t="str">
            <v>INADMISIBLE&lt;br/&gt;NOTIFICADO A LA EMPRESA</v>
          </cell>
          <cell r="O3457">
            <v>1640000</v>
          </cell>
          <cell r="P3457" t="str">
            <v>USD</v>
          </cell>
        </row>
        <row r="3458">
          <cell r="A3458">
            <v>2563783</v>
          </cell>
          <cell r="B3458">
            <v>6131</v>
          </cell>
          <cell r="C3458" t="str">
            <v>ITS</v>
          </cell>
          <cell r="D3458">
            <v>42361</v>
          </cell>
          <cell r="E3458">
            <v>2015</v>
          </cell>
          <cell r="F3458">
            <v>12</v>
          </cell>
          <cell r="G3458" t="str">
            <v>MINERA COLQUISIRI S.A.</v>
          </cell>
          <cell r="H3458" t="str">
            <v>COLQUISIRI</v>
          </cell>
          <cell r="I3458" t="str">
            <v xml:space="preserve">AMPLIACI¿ DE CAPACIDAD DE PLANTA CONCENTRADORA DE 580 A 1200 TM/DIA </v>
          </cell>
          <cell r="J3458" t="str">
            <v>*150601&lt;br&gt;LIMA-HUARAL-HUARAL,*150600&lt;br&gt;LIMA-HUARAL--,*150000&lt;br&gt;LIMA----,*150605&lt;br&gt;LIMA-HUARAL-CHANCAY</v>
          </cell>
          <cell r="K3458" t="str">
            <v>*1&lt;br&gt;ACEVEDO FERNANDEZ ELIAS,*418&lt;br&gt;ZARATE SANCHEZ MARLON GUIDO (apoyo),*340&lt;br&gt;REYES UBILLUS ISMAEL,*311&lt;br&gt;ROJAS VALLADARES, TANIA LUPE,*220&lt;br&gt;VILLACORTA OLAZA MARCO ANTONIO,*20&lt;br&gt;LEON IRIARTE MARITZA</v>
          </cell>
          <cell r="L3458" t="str">
            <v>CONFORME&lt;br/&gt;NOTIFICADO A LA EMPRESA</v>
          </cell>
          <cell r="M3458" t="str">
            <v>ResDirec-0089-2016/MEM-DGAAM</v>
          </cell>
          <cell r="N3458" t="str">
            <v>29/03/2016</v>
          </cell>
          <cell r="O3458">
            <v>1360000</v>
          </cell>
        </row>
        <row r="3459">
          <cell r="A3459">
            <v>1769848</v>
          </cell>
          <cell r="B3459">
            <v>6393</v>
          </cell>
          <cell r="C3459" t="str">
            <v>PC</v>
          </cell>
          <cell r="D3459">
            <v>39535</v>
          </cell>
          <cell r="E3459">
            <v>2008</v>
          </cell>
          <cell r="F3459">
            <v>3</v>
          </cell>
          <cell r="G3459" t="str">
            <v>MINERA COLQUISIRI S.A.</v>
          </cell>
          <cell r="H3459" t="str">
            <v>U.E.A. MARIA TERESA</v>
          </cell>
          <cell r="I3459" t="str">
            <v>PLAN DE CIERRE MINERA U.E.A "MARIA TERESA"</v>
          </cell>
          <cell r="J3459" t="str">
            <v>*150601&lt;br&gt;LIMA-HUARAL-HUARAL</v>
          </cell>
          <cell r="K3459" t="str">
            <v>*9&lt;br&gt;CAMPOS DIAZ LUIS</v>
          </cell>
          <cell r="L3459" t="str">
            <v>APROBADO&lt;br/&gt;NOTIFICADO A LA EMPRESA</v>
          </cell>
          <cell r="P3459" t="str">
            <v>USD</v>
          </cell>
        </row>
        <row r="3460">
          <cell r="A3460" t="str">
            <v>02721-2017</v>
          </cell>
          <cell r="B3460">
            <v>6525</v>
          </cell>
          <cell r="C3460" t="str">
            <v>ITS</v>
          </cell>
          <cell r="D3460">
            <v>42898</v>
          </cell>
          <cell r="E3460">
            <v>2017</v>
          </cell>
          <cell r="F3460">
            <v>6</v>
          </cell>
          <cell r="G3460" t="str">
            <v>MINERA COLQUISIRI S.A.</v>
          </cell>
          <cell r="H3460" t="str">
            <v>COLQUISIRI</v>
          </cell>
          <cell r="I3460" t="str">
            <v xml:space="preserve"> Recrecimiento del dique y capacidad de almacenamiento del depósito de relaves N°3</v>
          </cell>
          <cell r="J3460" t="str">
            <v>*150601&lt;br&gt;LIMA-HUARAL-HUARAL,*150605&lt;br&gt;LIMA-HUARAL-CHANCAY</v>
          </cell>
          <cell r="K3460" t="str">
            <v>*382&lt;br&gt;ZZ_SENACE PÉREZ NUÑEZ, FABIÁN,*489&lt;br&gt;ZZ_SENACE TREJO PANTOJA, CYNTHIA KELLY,*488&lt;br&gt;ZZ_SENACE TELLO COCHACHEZ, MARCO ANTONIO,*482&lt;br&gt;ZZ_SENACE MARTEL GORA, MIGUEL LUIS,*478&lt;br&gt;ZZ_SENACE BENAVENTE SILVA, KURLANT YUSSEIN,*451&lt;br&gt;ZZ_SENACE QUISPE SULCA, JHONNY IBAN,*416&lt;br&gt;ZZ_SENACE BREÑA TORRES, MILVA GRACIELA,*415&lt;br&gt;ZZ_SENACE BEATRIZ HUAMANI PAUCCARA,*407&lt;br&gt;ZZ_SENACE SAAVEDRA KOVACH, MIRIJAM</v>
          </cell>
          <cell r="L3460" t="str">
            <v>CONFORME&lt;br/&gt;NOTIFICADO A LA EMPRESA</v>
          </cell>
          <cell r="O3460">
            <v>60000</v>
          </cell>
        </row>
        <row r="3461">
          <cell r="A3461">
            <v>2248748</v>
          </cell>
          <cell r="B3461">
            <v>6600</v>
          </cell>
          <cell r="C3461" t="str">
            <v>PC</v>
          </cell>
          <cell r="D3461">
            <v>41243</v>
          </cell>
          <cell r="E3461">
            <v>2012</v>
          </cell>
          <cell r="F3461">
            <v>11</v>
          </cell>
          <cell r="G3461" t="str">
            <v>MINERA COLQUISIRI S.A.</v>
          </cell>
          <cell r="H3461" t="str">
            <v>U.E.A. MARIA TERESA</v>
          </cell>
          <cell r="I3461" t="str">
            <v>ACTUALIZACION DEL PLAN DE CIERRE</v>
          </cell>
          <cell r="J3461" t="str">
            <v>*150601&lt;br&gt;LIMA-HUARAL-HUARAL</v>
          </cell>
          <cell r="K3461" t="str">
            <v>*9&lt;br&gt;CAMPOS DIAZ LUIS</v>
          </cell>
          <cell r="L3461" t="str">
            <v>APROBADO&lt;br/&gt;NOTIFICADO A LA EMPRESA</v>
          </cell>
          <cell r="P3461" t="str">
            <v>USD</v>
          </cell>
        </row>
        <row r="3462">
          <cell r="A3462">
            <v>2549875</v>
          </cell>
          <cell r="B3462">
            <v>6782</v>
          </cell>
          <cell r="C3462" t="str">
            <v>PC</v>
          </cell>
          <cell r="D3462">
            <v>42313</v>
          </cell>
          <cell r="E3462">
            <v>2015</v>
          </cell>
          <cell r="F3462">
            <v>11</v>
          </cell>
          <cell r="G3462" t="str">
            <v>MINERA COLQUISIRI S.A.</v>
          </cell>
          <cell r="H3462" t="str">
            <v>U.E.A. MARIA TERESA</v>
          </cell>
          <cell r="I3462" t="str">
            <v>MODIFICACION DE LA ACTUALZIACION DEL PLAN DE CIERRE DE LA UEA SANTA MARIA</v>
          </cell>
          <cell r="J3462" t="str">
            <v>*150601&lt;br&gt;LIMA-HUARAL-HUARAL</v>
          </cell>
          <cell r="K3462" t="str">
            <v>*24&lt;br&gt;PORTILLA CORNEJO MATEO</v>
          </cell>
          <cell r="L3462" t="str">
            <v>ABANDONO</v>
          </cell>
          <cell r="P3462" t="str">
            <v>USD</v>
          </cell>
        </row>
        <row r="3463">
          <cell r="A3463">
            <v>2622886</v>
          </cell>
          <cell r="B3463">
            <v>6841</v>
          </cell>
          <cell r="C3463" t="str">
            <v>PC</v>
          </cell>
          <cell r="D3463">
            <v>42562</v>
          </cell>
          <cell r="E3463">
            <v>2016</v>
          </cell>
          <cell r="F3463">
            <v>7</v>
          </cell>
          <cell r="G3463" t="str">
            <v>MINERA COLQUISIRI S.A.</v>
          </cell>
          <cell r="H3463" t="str">
            <v>U.E.A. MARIA TERESA</v>
          </cell>
          <cell r="I3463" t="str">
            <v>MODIFICACION DEL PLAN DE CIERRE DE MINAS DE LA UEA MARIA TERESA</v>
          </cell>
          <cell r="J3463" t="str">
            <v>*150601&lt;br&gt;LIMA-HUARAL-HUARAL</v>
          </cell>
          <cell r="K3463" t="str">
            <v>*24&lt;br&gt;PORTILLA CORNEJO MATEO</v>
          </cell>
          <cell r="L3463" t="str">
            <v>OBSERVADO</v>
          </cell>
          <cell r="P3463" t="str">
            <v>USD</v>
          </cell>
        </row>
        <row r="3464">
          <cell r="A3464" t="str">
            <v>06569-2017</v>
          </cell>
          <cell r="B3464">
            <v>7206</v>
          </cell>
          <cell r="C3464" t="str">
            <v>EIA-d</v>
          </cell>
          <cell r="D3464">
            <v>43075</v>
          </cell>
          <cell r="E3464">
            <v>2017</v>
          </cell>
          <cell r="F3464">
            <v>12</v>
          </cell>
          <cell r="G3464" t="str">
            <v>MINERA COLQUISIRI S.A.</v>
          </cell>
          <cell r="H3464" t="str">
            <v>U.E.A. MARIA TERESA</v>
          </cell>
          <cell r="I3464" t="str">
            <v>MODIFICACION DEL EIA DETALLADO PARA NUEVO DEPOSITO DE RELAVES N:4</v>
          </cell>
          <cell r="J3464" t="str">
            <v>*150601&lt;br&gt;LIMA-HUARAL-HUARAL,*150605&lt;br&gt;LIMA-HUARAL-CHANCAY</v>
          </cell>
          <cell r="K3464" t="str">
            <v>*413&lt;br&gt;ZZ_SENACE ATARAMA MORI,DANNY EDUARDO,*489&lt;br&gt;ZZ_SENACE TREJO PANTOJA, CYNTHIA KELLY,*451&lt;br&gt;ZZ_SENACE QUISPE SULCA, JHONNY IBAN,*416&lt;br&gt;ZZ_SENACE BREÑA TORRES, MILVA GRACIELA,*415&lt;br&gt;ZZ_SENACE BEATRIZ HUAMANI PAUCCARA</v>
          </cell>
          <cell r="L3464" t="str">
            <v>APROBADO</v>
          </cell>
          <cell r="O3464">
            <v>1769811</v>
          </cell>
          <cell r="P3464" t="str">
            <v>USD</v>
          </cell>
        </row>
        <row r="3465">
          <cell r="A3465" t="str">
            <v>00192-2018</v>
          </cell>
          <cell r="B3465">
            <v>7448</v>
          </cell>
          <cell r="C3465" t="str">
            <v>EIA-d</v>
          </cell>
          <cell r="D3465">
            <v>43109</v>
          </cell>
          <cell r="E3465">
            <v>2018</v>
          </cell>
          <cell r="F3465">
            <v>1</v>
          </cell>
          <cell r="G3465" t="str">
            <v>MINERA COLQUISIRI S.A.</v>
          </cell>
          <cell r="H3465" t="str">
            <v>U.E.A. MARIA TERESA</v>
          </cell>
          <cell r="I3465" t="str">
            <v>MODIFICACION DEL EIAD PARA NUEVO DEPOSITO DE RELAVES N:4</v>
          </cell>
          <cell r="J3465" t="str">
            <v>*150601&lt;br&gt;LIMA-HUARAL-HUARAL,*150605&lt;br&gt;LIMA-HUARAL-CHANCAY</v>
          </cell>
          <cell r="K3465" t="str">
            <v>*413&lt;br&gt;ZZ_SENACE ATARAMA MORI,DANNY EDUARDO,*479&lt;br&gt;ZZ_SENACE  BORJAS ALCANTARA, DAVID VICTOR,*416&lt;br&gt;ZZ_SENACE BREÑA TORRES, MILVA GRACIELA</v>
          </cell>
          <cell r="L3465" t="str">
            <v>APROBADO&lt;br/&gt;NOTIFICADO A LA EMPRESA</v>
          </cell>
          <cell r="O3465">
            <v>1769811.18</v>
          </cell>
          <cell r="P3465" t="str">
            <v>USD</v>
          </cell>
        </row>
        <row r="3466">
          <cell r="A3466">
            <v>3010123</v>
          </cell>
          <cell r="B3466">
            <v>8368</v>
          </cell>
          <cell r="C3466" t="str">
            <v>PAD</v>
          </cell>
          <cell r="D3466">
            <v>43838</v>
          </cell>
          <cell r="E3466">
            <v>2020</v>
          </cell>
          <cell r="F3466">
            <v>1</v>
          </cell>
          <cell r="G3466" t="str">
            <v>MINERA COLQUISIRI S.A.</v>
          </cell>
          <cell r="H3466" t="str">
            <v>U.E.A. MARIA TERESA</v>
          </cell>
          <cell r="I3466" t="str">
            <v>PLAN AMBIENTAL DETALLADO DE LA UNIDAD MINERA MARÍA TERESA</v>
          </cell>
          <cell r="J3466" t="str">
            <v>*150601&lt;br&gt;LIMA-HUARAL-HUARAL,*150605&lt;br&gt;LIMA-HUARAL-CHANCAY</v>
          </cell>
          <cell r="K3466" t="str">
            <v>*1&lt;br&gt;ACEVEDO FERNANDEZ ELIAS,*676&lt;br&gt;VILLAR VASQUEZ MERCEDES DEL PILAR,*660&lt;br&gt;PARDO BONIFAZ JIMMY FRANK,*311&lt;br&gt;ROJAS VALLADARES, TANIA LUPE</v>
          </cell>
          <cell r="L3466" t="str">
            <v>EVALUACIÓN</v>
          </cell>
          <cell r="O3466">
            <v>477977.84</v>
          </cell>
          <cell r="P3466" t="str">
            <v>USD</v>
          </cell>
        </row>
        <row r="3467">
          <cell r="A3467">
            <v>1755633</v>
          </cell>
          <cell r="B3467">
            <v>1814</v>
          </cell>
          <cell r="C3467" t="str">
            <v>DIA</v>
          </cell>
          <cell r="D3467">
            <v>39482</v>
          </cell>
          <cell r="E3467">
            <v>2008</v>
          </cell>
          <cell r="F3467">
            <v>2</v>
          </cell>
          <cell r="G3467" t="str">
            <v>MINERA CORIHUAYCO S.A.</v>
          </cell>
          <cell r="H3467" t="str">
            <v>AURORA-AUGUSTA</v>
          </cell>
          <cell r="I3467" t="str">
            <v>AURORA-AUGUSTA</v>
          </cell>
          <cell r="J3467" t="str">
            <v>*150716&lt;br&gt;LIMA-HUAROCHIRI-SAN ANTONIO</v>
          </cell>
          <cell r="K3467" t="str">
            <v>*8&lt;br&gt;BREÑA TORRES GRACIELA</v>
          </cell>
          <cell r="L3467" t="str">
            <v>APROBADO</v>
          </cell>
          <cell r="P3467" t="str">
            <v>USD</v>
          </cell>
        </row>
        <row r="3468">
          <cell r="A3468">
            <v>1469133</v>
          </cell>
          <cell r="B3468">
            <v>1067</v>
          </cell>
          <cell r="C3468" t="str">
            <v>EIAsd</v>
          </cell>
          <cell r="D3468">
            <v>38132</v>
          </cell>
          <cell r="E3468">
            <v>2004</v>
          </cell>
          <cell r="F3468">
            <v>5</v>
          </cell>
          <cell r="G3468" t="str">
            <v>MINERA CORIMALQUI S.A.</v>
          </cell>
          <cell r="H3468" t="str">
            <v>URUMALQUI</v>
          </cell>
          <cell r="I3468" t="str">
            <v>EXPLORACIÓN</v>
          </cell>
          <cell r="J3468" t="str">
            <v>*130501&lt;br&gt;LA LIBERTAD-JULCAN-JULCAN</v>
          </cell>
          <cell r="K3468" t="str">
            <v>*1&lt;br&gt;ACEVEDO FERNANDEZ ELIAS</v>
          </cell>
          <cell r="L3468" t="str">
            <v>APROBADO</v>
          </cell>
          <cell r="P3468" t="str">
            <v>USD</v>
          </cell>
        </row>
        <row r="3469">
          <cell r="A3469">
            <v>1635719</v>
          </cell>
          <cell r="B3469">
            <v>1507</v>
          </cell>
          <cell r="C3469" t="str">
            <v>EIAsd</v>
          </cell>
          <cell r="D3469">
            <v>38978</v>
          </cell>
          <cell r="E3469">
            <v>2006</v>
          </cell>
          <cell r="F3469">
            <v>9</v>
          </cell>
          <cell r="G3469" t="str">
            <v>MINERA CORIMALQUI S.A.</v>
          </cell>
          <cell r="H3469" t="str">
            <v>URUMALQUI</v>
          </cell>
          <cell r="I3469" t="str">
            <v>EXPLORACION</v>
          </cell>
          <cell r="J3469" t="str">
            <v>*130501&lt;br&gt;LA LIBERTAD-JULCAN-JULCAN</v>
          </cell>
          <cell r="K3469" t="str">
            <v>*1&lt;br&gt;ACEVEDO FERNANDEZ ELIAS</v>
          </cell>
          <cell r="L3469" t="str">
            <v>APROBADO</v>
          </cell>
          <cell r="P3469" t="str">
            <v>USD</v>
          </cell>
        </row>
        <row r="3470">
          <cell r="A3470">
            <v>1692722</v>
          </cell>
          <cell r="B3470">
            <v>1643</v>
          </cell>
          <cell r="C3470" t="str">
            <v>EIAsd</v>
          </cell>
          <cell r="D3470">
            <v>39232</v>
          </cell>
          <cell r="E3470">
            <v>2007</v>
          </cell>
          <cell r="F3470">
            <v>5</v>
          </cell>
          <cell r="G3470" t="str">
            <v>MINERA CORIMALQUI S.A.</v>
          </cell>
          <cell r="H3470" t="str">
            <v>URUMALQUI</v>
          </cell>
          <cell r="I3470" t="str">
            <v>EXPLORACION (MOD CRONOGRAMA)</v>
          </cell>
          <cell r="J3470" t="str">
            <v>*130501&lt;br&gt;LA LIBERTAD-JULCAN-JULCAN</v>
          </cell>
          <cell r="K3470" t="str">
            <v>*1&lt;br&gt;ACEVEDO FERNANDEZ ELIAS</v>
          </cell>
          <cell r="L3470" t="str">
            <v>APROBADO&lt;br/&gt;NOTIFICADO A LA EMPRESA</v>
          </cell>
          <cell r="P3470" t="str">
            <v>USD</v>
          </cell>
        </row>
        <row r="3471">
          <cell r="A3471">
            <v>1721049</v>
          </cell>
          <cell r="B3471">
            <v>1711</v>
          </cell>
          <cell r="C3471" t="str">
            <v>EIAsd</v>
          </cell>
          <cell r="D3471">
            <v>39343</v>
          </cell>
          <cell r="E3471">
            <v>2007</v>
          </cell>
          <cell r="F3471">
            <v>9</v>
          </cell>
          <cell r="G3471" t="str">
            <v>MINERA CORIMALQUI S.A.</v>
          </cell>
          <cell r="H3471" t="str">
            <v>URUMALQUI</v>
          </cell>
          <cell r="I3471" t="str">
            <v>EXPLORACION (SEG MOD DE CRONOGRAMA)</v>
          </cell>
          <cell r="J3471" t="str">
            <v>*130501&lt;br&gt;LA LIBERTAD-JULCAN-JULCAN</v>
          </cell>
          <cell r="K3471" t="str">
            <v>*124&lt;br&gt;ALVARADO ROBERTO</v>
          </cell>
          <cell r="L3471" t="str">
            <v>APROBADO&lt;br/&gt;NOTIFICADO A LA EMPRESA</v>
          </cell>
          <cell r="P3471" t="str">
            <v>USD</v>
          </cell>
        </row>
        <row r="3472">
          <cell r="A3472">
            <v>1425632</v>
          </cell>
          <cell r="B3472">
            <v>923</v>
          </cell>
          <cell r="C3472" t="str">
            <v>DIA</v>
          </cell>
          <cell r="D3472">
            <v>37859</v>
          </cell>
          <cell r="E3472">
            <v>2003</v>
          </cell>
          <cell r="F3472">
            <v>8</v>
          </cell>
          <cell r="G3472" t="str">
            <v>MINERA CORIMALQUI S.A.</v>
          </cell>
          <cell r="I3472" t="str">
            <v>URUMALQUI</v>
          </cell>
          <cell r="J3472" t="str">
            <v>*130501&lt;br&gt;LA LIBERTAD-JULCAN-JULCAN</v>
          </cell>
          <cell r="K3472" t="str">
            <v>*35&lt;br&gt;BLANCO IRMA</v>
          </cell>
          <cell r="L3472" t="str">
            <v>APROBADO</v>
          </cell>
          <cell r="P3472" t="str">
            <v>USD</v>
          </cell>
        </row>
        <row r="3473">
          <cell r="A3473">
            <v>1449456</v>
          </cell>
          <cell r="B3473">
            <v>999</v>
          </cell>
          <cell r="C3473" t="str">
            <v>DIA</v>
          </cell>
          <cell r="D3473">
            <v>38012</v>
          </cell>
          <cell r="E3473">
            <v>2004</v>
          </cell>
          <cell r="F3473">
            <v>1</v>
          </cell>
          <cell r="G3473" t="str">
            <v>MINERA CORIMALQUI S.A.</v>
          </cell>
          <cell r="I3473" t="str">
            <v>URUMALQUI (MODIFICACIÓN)</v>
          </cell>
          <cell r="J3473" t="str">
            <v>*130501&lt;br&gt;LA LIBERTAD-JULCAN-JULCAN</v>
          </cell>
          <cell r="K3473" t="str">
            <v>*35&lt;br&gt;BLANCO IRMA</v>
          </cell>
          <cell r="L3473" t="str">
            <v>APROBADO</v>
          </cell>
          <cell r="P3473" t="str">
            <v>USD</v>
          </cell>
        </row>
        <row r="3474">
          <cell r="A3474">
            <v>2212473</v>
          </cell>
          <cell r="B3474">
            <v>3060</v>
          </cell>
          <cell r="C3474" t="str">
            <v>DIA</v>
          </cell>
          <cell r="D3474">
            <v>41101</v>
          </cell>
          <cell r="E3474">
            <v>2012</v>
          </cell>
          <cell r="F3474">
            <v>7</v>
          </cell>
          <cell r="G3474" t="str">
            <v>MINERA CRONOS S.A.C.</v>
          </cell>
          <cell r="H3474" t="str">
            <v>UNIDAD MINERA UQUIRA</v>
          </cell>
          <cell r="I3474" t="str">
            <v>UQUIRA</v>
          </cell>
          <cell r="J3474" t="str">
            <v>*150506&lt;br&gt;LIMA-CAÑETE-COAYLLO</v>
          </cell>
          <cell r="K3474" t="str">
            <v>*8&lt;br&gt;BREÑA TORRES GRACIELA,*179&lt;br&gt;ZEGARRA ANCAJIMA, ANA SOFIA,*147&lt;br&gt;PEREZ BALDEON KAREN</v>
          </cell>
          <cell r="L3474" t="str">
            <v>APROBADO&lt;br/&gt;NOTIFICADO A LA EMPRESA</v>
          </cell>
          <cell r="O3474">
            <v>1266.52</v>
          </cell>
          <cell r="P3474" t="str">
            <v>USD</v>
          </cell>
        </row>
        <row r="3475">
          <cell r="A3475">
            <v>1662290</v>
          </cell>
          <cell r="B3475">
            <v>1573</v>
          </cell>
          <cell r="C3475" t="str">
            <v>EIAsd</v>
          </cell>
          <cell r="D3475">
            <v>39094</v>
          </cell>
          <cell r="E3475">
            <v>2007</v>
          </cell>
          <cell r="F3475">
            <v>1</v>
          </cell>
          <cell r="G3475" t="str">
            <v>MINERA CUERVO S.A.C.</v>
          </cell>
          <cell r="H3475" t="str">
            <v>CERRO CCOPANE-HUILLQUE</v>
          </cell>
          <cell r="I3475" t="str">
            <v>EXPLORACION</v>
          </cell>
          <cell r="J3475" t="str">
            <v>*081006&lt;br&gt;CUSCO-PARURO-OMACHA</v>
          </cell>
          <cell r="K3475" t="str">
            <v>*39&lt;br&gt;ESPINOZA ARIAS REBECA</v>
          </cell>
          <cell r="L3475" t="str">
            <v>APROBADO&lt;br/&gt;NOTIFICADO A LA EMPRESA</v>
          </cell>
          <cell r="P3475" t="str">
            <v>USD</v>
          </cell>
        </row>
        <row r="3476">
          <cell r="A3476">
            <v>1767776</v>
          </cell>
          <cell r="B3476">
            <v>1858</v>
          </cell>
          <cell r="C3476" t="str">
            <v>EIAsd</v>
          </cell>
          <cell r="D3476">
            <v>39524</v>
          </cell>
          <cell r="E3476">
            <v>2008</v>
          </cell>
          <cell r="F3476">
            <v>3</v>
          </cell>
          <cell r="G3476" t="str">
            <v>MINERA CUERVO S.A.C.</v>
          </cell>
          <cell r="H3476" t="str">
            <v>CERRO CCOPANE-HUILLQUE</v>
          </cell>
          <cell r="I3476" t="str">
            <v>EXPLORACION CERRO CCOPANE-HUILLQUE</v>
          </cell>
          <cell r="J3476" t="str">
            <v>*081006&lt;br&gt;CUSCO-PARURO-OMACHA</v>
          </cell>
          <cell r="K3476" t="str">
            <v>*39&lt;br&gt;ESPINOZA ARIAS REBECA</v>
          </cell>
          <cell r="L3476" t="str">
            <v>APROBADO&lt;br/&gt;NOTIFICADO A LA EMPRESA</v>
          </cell>
          <cell r="P3476" t="str">
            <v>USD</v>
          </cell>
        </row>
        <row r="3477">
          <cell r="A3477">
            <v>1908791</v>
          </cell>
          <cell r="B3477">
            <v>2050</v>
          </cell>
          <cell r="C3477" t="str">
            <v>EIAsd</v>
          </cell>
          <cell r="D3477">
            <v>40019</v>
          </cell>
          <cell r="E3477">
            <v>2009</v>
          </cell>
          <cell r="F3477">
            <v>7</v>
          </cell>
          <cell r="G3477" t="str">
            <v>MINERA CUERVO S.A.C.</v>
          </cell>
          <cell r="H3477" t="str">
            <v>CERRO CCOPANE-HUILLQUE</v>
          </cell>
          <cell r="I3477" t="str">
            <v>SEGUNDA MODIFICACION PROYECTO CERRO CCOPANE-HUILLQUE</v>
          </cell>
          <cell r="J3477" t="str">
            <v>*081006&lt;br&gt;CUSCO-PARURO-OMACHA</v>
          </cell>
          <cell r="K3477" t="str">
            <v>*39&lt;br&gt;ESPINOZA ARIAS REBECA</v>
          </cell>
          <cell r="L3477" t="str">
            <v>ABANDONO&lt;br/&gt;NOTIFICADO A LA EMPRESA</v>
          </cell>
          <cell r="P3477" t="str">
            <v>USD</v>
          </cell>
        </row>
        <row r="3478">
          <cell r="A3478">
            <v>1748891</v>
          </cell>
          <cell r="B3478">
            <v>1800</v>
          </cell>
          <cell r="C3478" t="str">
            <v>DIA</v>
          </cell>
          <cell r="D3478">
            <v>39456</v>
          </cell>
          <cell r="E3478">
            <v>2008</v>
          </cell>
          <cell r="F3478">
            <v>1</v>
          </cell>
          <cell r="G3478" t="str">
            <v>MINERA CUERVO S.A.C.</v>
          </cell>
          <cell r="H3478" t="str">
            <v>CERRO CCOPANE-HUILLQUE</v>
          </cell>
          <cell r="I3478" t="str">
            <v>AURORA-HUILLQUE</v>
          </cell>
          <cell r="J3478" t="str">
            <v>*081006&lt;br&gt;CUSCO-PARURO-OMACHA</v>
          </cell>
          <cell r="K3478" t="str">
            <v>*8&lt;br&gt;BREÑA TORRES GRACIELA</v>
          </cell>
          <cell r="L3478" t="str">
            <v>IMPROCEDENTE&lt;br/&gt;NOTIFICADO A LA EMPRESA</v>
          </cell>
          <cell r="P3478" t="str">
            <v>USD</v>
          </cell>
        </row>
        <row r="3479">
          <cell r="A3479">
            <v>1786368</v>
          </cell>
          <cell r="B3479">
            <v>1912</v>
          </cell>
          <cell r="C3479" t="str">
            <v>DIA</v>
          </cell>
          <cell r="D3479">
            <v>39598</v>
          </cell>
          <cell r="E3479">
            <v>2008</v>
          </cell>
          <cell r="F3479">
            <v>5</v>
          </cell>
          <cell r="G3479" t="str">
            <v>MINERA CUERVO S.A.C.</v>
          </cell>
          <cell r="H3479" t="str">
            <v>LA GRINGA</v>
          </cell>
          <cell r="I3479" t="str">
            <v>LA GRINGA</v>
          </cell>
          <cell r="J3479" t="str">
            <v>*021801&lt;br&gt;ANCASH-SANTA-CHIMBOTE</v>
          </cell>
          <cell r="K3479" t="str">
            <v>*8&lt;br&gt;BREÑA TORRES GRACIELA</v>
          </cell>
          <cell r="L3479" t="str">
            <v>APROBADO&lt;br/&gt;NOTIFICADO A LA EMPRESA</v>
          </cell>
          <cell r="P3479" t="str">
            <v>USD</v>
          </cell>
        </row>
        <row r="3480">
          <cell r="A3480">
            <v>2135806</v>
          </cell>
          <cell r="B3480">
            <v>2686</v>
          </cell>
          <cell r="C3480" t="str">
            <v>DIA</v>
          </cell>
          <cell r="D3480">
            <v>40830</v>
          </cell>
          <cell r="E3480">
            <v>2011</v>
          </cell>
          <cell r="F3480">
            <v>10</v>
          </cell>
          <cell r="G3480" t="str">
            <v>MINERA CUERVO S.A.C.</v>
          </cell>
          <cell r="H3480" t="str">
            <v xml:space="preserve">PROYECTO DE EXPLORACION </v>
          </cell>
          <cell r="I3480" t="str">
            <v>BOB</v>
          </cell>
          <cell r="J3480" t="str">
            <v>*081002&lt;br&gt;CUSCO-PARURO-ACCHA</v>
          </cell>
          <cell r="K3480" t="str">
            <v>*8&lt;br&gt;BREÑA TORRES GRACIELA,*147&lt;br&gt;PEREZ BALDEON KAREN</v>
          </cell>
          <cell r="L3480" t="str">
            <v>NO PRESENTADO&lt;br/&gt;NOTIFICADO A LA EMPRESA</v>
          </cell>
          <cell r="M3480" t="str">
            <v>ResDirec-0343-2011/MEM-AAM</v>
          </cell>
          <cell r="N3480" t="str">
            <v>15/11/2011</v>
          </cell>
          <cell r="O3480">
            <v>5000000</v>
          </cell>
          <cell r="P3480" t="str">
            <v>USD</v>
          </cell>
        </row>
        <row r="3481">
          <cell r="A3481">
            <v>2156350</v>
          </cell>
          <cell r="B3481">
            <v>2783</v>
          </cell>
          <cell r="C3481" t="str">
            <v>DIA</v>
          </cell>
          <cell r="D3481">
            <v>40913</v>
          </cell>
          <cell r="E3481">
            <v>2012</v>
          </cell>
          <cell r="F3481">
            <v>1</v>
          </cell>
          <cell r="G3481" t="str">
            <v>MINERA CUERVO S.A.C.</v>
          </cell>
          <cell r="H3481" t="str">
            <v>BOB 1</v>
          </cell>
          <cell r="I3481" t="str">
            <v>BOB</v>
          </cell>
          <cell r="J3481" t="str">
            <v>*081002&lt;br&gt;CUSCO-PARURO-ACCHA</v>
          </cell>
          <cell r="K3481" t="str">
            <v>*8&lt;br&gt;BREÑA TORRES GRACIELA,*180&lt;br&gt;RAMIREZ PALET ALDO,*147&lt;br&gt;PEREZ BALDEON KAREN</v>
          </cell>
          <cell r="L3481" t="str">
            <v>APROBADO&lt;br/&gt;NOTIFICADO A LA EMPRESA</v>
          </cell>
          <cell r="O3481">
            <v>5000000</v>
          </cell>
          <cell r="P3481" t="str">
            <v>USD</v>
          </cell>
        </row>
        <row r="3482">
          <cell r="A3482">
            <v>1494899</v>
          </cell>
          <cell r="B3482">
            <v>1143</v>
          </cell>
          <cell r="C3482" t="str">
            <v>EIAsd</v>
          </cell>
          <cell r="D3482">
            <v>38266</v>
          </cell>
          <cell r="E3482">
            <v>2004</v>
          </cell>
          <cell r="F3482">
            <v>10</v>
          </cell>
          <cell r="G3482" t="str">
            <v>MINERA DEISI S.A.C.</v>
          </cell>
          <cell r="H3482" t="str">
            <v>SAGRADO CORAZON DE JESUS</v>
          </cell>
          <cell r="I3482" t="str">
            <v>EXPLORACION</v>
          </cell>
          <cell r="J3482" t="str">
            <v>*120902&lt;br&gt;JUNIN-CHUPACA-AHUAC</v>
          </cell>
          <cell r="K3482" t="str">
            <v>*48&lt;br&gt;QUENALLATA ANA</v>
          </cell>
          <cell r="L3482" t="str">
            <v>IMPROCEDENTE&lt;br/&gt;NOTIFICADO A LA EMPRESA</v>
          </cell>
          <cell r="P3482" t="str">
            <v>USD</v>
          </cell>
        </row>
        <row r="3483">
          <cell r="A3483">
            <v>1633098</v>
          </cell>
          <cell r="B3483">
            <v>6362</v>
          </cell>
          <cell r="C3483" t="str">
            <v>PC</v>
          </cell>
          <cell r="D3483">
            <v>38967</v>
          </cell>
          <cell r="E3483">
            <v>2006</v>
          </cell>
          <cell r="F3483">
            <v>9</v>
          </cell>
          <cell r="G3483" t="str">
            <v>MINERA DEISI S.A.C.</v>
          </cell>
          <cell r="H3483" t="str">
            <v>SAGRADO CORAZON DE JESUS</v>
          </cell>
          <cell r="J3483" t="str">
            <v>*120902&lt;br&gt;JUNIN-CHUPACA-AHUAC</v>
          </cell>
          <cell r="K3483" t="str">
            <v>*13&lt;br&gt;DOLORES CAMONES SANTIAGO</v>
          </cell>
          <cell r="L3483" t="str">
            <v>CONCLUIDO&lt;br/&gt;NOTIFICADO A LA EMPRESA</v>
          </cell>
          <cell r="P3483" t="str">
            <v>USD</v>
          </cell>
        </row>
        <row r="3484">
          <cell r="A3484">
            <v>1336038</v>
          </cell>
          <cell r="B3484">
            <v>673</v>
          </cell>
          <cell r="C3484" t="str">
            <v>EIAsd</v>
          </cell>
          <cell r="D3484">
            <v>37153</v>
          </cell>
          <cell r="E3484">
            <v>2001</v>
          </cell>
          <cell r="F3484">
            <v>9</v>
          </cell>
          <cell r="G3484" t="str">
            <v>MINERA DEL NORTE S.A.</v>
          </cell>
          <cell r="H3484" t="str">
            <v>ARUNTANI</v>
          </cell>
          <cell r="I3484" t="str">
            <v>EXPLORACION</v>
          </cell>
          <cell r="J3484" t="str">
            <v>*210102&lt;br&gt;PUNO-PUNO-ACORA</v>
          </cell>
          <cell r="K3484" t="str">
            <v>*29&lt;br&gt;ARCHIVO</v>
          </cell>
          <cell r="L3484" t="str">
            <v>CONCLUIDO</v>
          </cell>
          <cell r="P3484" t="str">
            <v>USD</v>
          </cell>
        </row>
        <row r="3485">
          <cell r="A3485">
            <v>1826096</v>
          </cell>
          <cell r="B3485">
            <v>1959</v>
          </cell>
          <cell r="C3485" t="str">
            <v>EIAsd</v>
          </cell>
          <cell r="D3485">
            <v>39724</v>
          </cell>
          <cell r="E3485">
            <v>2008</v>
          </cell>
          <cell r="F3485">
            <v>10</v>
          </cell>
          <cell r="G3485" t="str">
            <v>MINERA DEL NORTE S.A.</v>
          </cell>
          <cell r="H3485" t="str">
            <v>ANUBIA</v>
          </cell>
          <cell r="I3485" t="str">
            <v>PROYECTO DE EXPLORACION ANUBIA</v>
          </cell>
          <cell r="J3485" t="str">
            <v>*030104&lt;br&gt;APURIMAC-ABANCAY-CURAHUASI</v>
          </cell>
          <cell r="K3485" t="str">
            <v>*32&lt;br&gt;BALDEON WILBER</v>
          </cell>
          <cell r="L3485" t="str">
            <v>APROBADO&lt;br/&gt;NOTIFICADO A LA EMPRESA</v>
          </cell>
          <cell r="P3485" t="str">
            <v>USD</v>
          </cell>
        </row>
        <row r="3486">
          <cell r="A3486">
            <v>1321511</v>
          </cell>
          <cell r="B3486">
            <v>642</v>
          </cell>
          <cell r="C3486" t="str">
            <v>DIA</v>
          </cell>
          <cell r="D3486">
            <v>37041</v>
          </cell>
          <cell r="E3486">
            <v>2001</v>
          </cell>
          <cell r="F3486">
            <v>5</v>
          </cell>
          <cell r="G3486" t="str">
            <v>MINERA DEL NORTE S.A.</v>
          </cell>
          <cell r="I3486" t="str">
            <v>MARLENE</v>
          </cell>
          <cell r="J3486" t="str">
            <v>*180102&lt;br&gt;MOQUEGUA-MARISCAL NIETO-CARUMAS</v>
          </cell>
          <cell r="K3486" t="str">
            <v>*57&lt;br&gt;SUAREZ JUAN</v>
          </cell>
          <cell r="L3486" t="str">
            <v>APROBADO</v>
          </cell>
          <cell r="P3486" t="str">
            <v>USD</v>
          </cell>
        </row>
        <row r="3487">
          <cell r="A3487">
            <v>1430676</v>
          </cell>
          <cell r="B3487">
            <v>940</v>
          </cell>
          <cell r="C3487" t="str">
            <v>DIA</v>
          </cell>
          <cell r="D3487">
            <v>37893</v>
          </cell>
          <cell r="E3487">
            <v>2003</v>
          </cell>
          <cell r="F3487">
            <v>9</v>
          </cell>
          <cell r="G3487" t="str">
            <v>MINERA DEL NORTE S.A.</v>
          </cell>
          <cell r="H3487" t="str">
            <v>MILAGROS</v>
          </cell>
          <cell r="I3487" t="str">
            <v>MILAGROS</v>
          </cell>
          <cell r="J3487" t="str">
            <v>*110304&lt;br&gt;ICA-NASCA-MARCONA</v>
          </cell>
          <cell r="K3487" t="str">
            <v>*1&lt;br&gt;ACEVEDO FERNANDEZ ELIAS</v>
          </cell>
          <cell r="L3487" t="str">
            <v>APROBADO</v>
          </cell>
          <cell r="P3487" t="str">
            <v>USD</v>
          </cell>
        </row>
        <row r="3488">
          <cell r="A3488">
            <v>1744158</v>
          </cell>
          <cell r="B3488">
            <v>1773</v>
          </cell>
          <cell r="C3488" t="str">
            <v>DIA</v>
          </cell>
          <cell r="D3488">
            <v>39430</v>
          </cell>
          <cell r="E3488">
            <v>2007</v>
          </cell>
          <cell r="F3488">
            <v>12</v>
          </cell>
          <cell r="G3488" t="str">
            <v>MINERA DEL NORTE S.A.</v>
          </cell>
          <cell r="H3488" t="str">
            <v>ANUBIA</v>
          </cell>
          <cell r="I3488" t="str">
            <v>ANUBIA</v>
          </cell>
          <cell r="J3488" t="str">
            <v>*030104&lt;br&gt;APURIMAC-ABANCAY-CURAHUASI</v>
          </cell>
          <cell r="K3488" t="str">
            <v>*8&lt;br&gt;BREÑA TORRES GRACIELA</v>
          </cell>
          <cell r="L3488" t="str">
            <v>APROBADO&lt;br/&gt;NOTIFICADO A LA EMPRESA</v>
          </cell>
          <cell r="P3488" t="str">
            <v>USD</v>
          </cell>
        </row>
        <row r="3489">
          <cell r="A3489">
            <v>1898371</v>
          </cell>
          <cell r="B3489">
            <v>2043</v>
          </cell>
          <cell r="C3489" t="str">
            <v>DIA</v>
          </cell>
          <cell r="D3489">
            <v>39989</v>
          </cell>
          <cell r="E3489">
            <v>2009</v>
          </cell>
          <cell r="F3489">
            <v>6</v>
          </cell>
          <cell r="G3489" t="str">
            <v>MINERA DEL NORTE S.A.</v>
          </cell>
          <cell r="H3489" t="str">
            <v>CANTERA</v>
          </cell>
          <cell r="I3489" t="str">
            <v>CANTERA</v>
          </cell>
          <cell r="J3489" t="str">
            <v>*200601&lt;br&gt;PIURA-SULLANA-SULLANA</v>
          </cell>
          <cell r="K3489" t="str">
            <v>*8&lt;br&gt;BREÑA TORRES GRACIELA</v>
          </cell>
          <cell r="L3489" t="str">
            <v>APROBADO&lt;br/&gt;NOTIFICADO A LA EMPRESA</v>
          </cell>
          <cell r="P3489" t="str">
            <v>USD</v>
          </cell>
        </row>
        <row r="3490">
          <cell r="A3490">
            <v>2037586</v>
          </cell>
          <cell r="B3490">
            <v>2285</v>
          </cell>
          <cell r="C3490" t="str">
            <v>DIA</v>
          </cell>
          <cell r="D3490">
            <v>40476</v>
          </cell>
          <cell r="E3490">
            <v>2010</v>
          </cell>
          <cell r="F3490">
            <v>10</v>
          </cell>
          <cell r="G3490" t="str">
            <v>MINERA DEL NORTE S.A.</v>
          </cell>
          <cell r="H3490" t="str">
            <v>AREVECO</v>
          </cell>
          <cell r="I3490" t="str">
            <v>AREVECO</v>
          </cell>
          <cell r="J3490" t="str">
            <v>*230406&lt;br&gt;TACNA-TARATA-SUSAPAYA</v>
          </cell>
          <cell r="K3490" t="str">
            <v>*8&lt;br&gt;BREÑA TORRES GRACIELA</v>
          </cell>
          <cell r="L3490" t="str">
            <v>APROBADO&lt;br/&gt;NOTIFICADO A LA EMPRESA</v>
          </cell>
          <cell r="P3490" t="str">
            <v>USD</v>
          </cell>
        </row>
        <row r="3491">
          <cell r="A3491">
            <v>2044804</v>
          </cell>
          <cell r="B3491">
            <v>2307</v>
          </cell>
          <cell r="C3491" t="str">
            <v>DIA</v>
          </cell>
          <cell r="D3491">
            <v>40501</v>
          </cell>
          <cell r="E3491">
            <v>2010</v>
          </cell>
          <cell r="F3491">
            <v>11</v>
          </cell>
          <cell r="G3491" t="str">
            <v>MINERA DEL NORTE S.A.</v>
          </cell>
          <cell r="H3491" t="str">
            <v>MILAGROS</v>
          </cell>
          <cell r="I3491" t="str">
            <v>MILAGROS</v>
          </cell>
          <cell r="J3491" t="str">
            <v>*110304&lt;br&gt;ICA-NASCA-MARCONA</v>
          </cell>
          <cell r="K3491" t="str">
            <v>*8&lt;br&gt;BREÑA TORRES GRACIELA</v>
          </cell>
          <cell r="L3491" t="str">
            <v>APROBADO&lt;br/&gt;NOTIFICADO A LA EMPRESA</v>
          </cell>
          <cell r="P3491" t="str">
            <v>USD</v>
          </cell>
        </row>
        <row r="3492">
          <cell r="A3492">
            <v>2073206</v>
          </cell>
          <cell r="B3492">
            <v>2365</v>
          </cell>
          <cell r="C3492" t="str">
            <v>DIA</v>
          </cell>
          <cell r="D3492">
            <v>40606</v>
          </cell>
          <cell r="E3492">
            <v>2011</v>
          </cell>
          <cell r="F3492">
            <v>3</v>
          </cell>
          <cell r="G3492" t="str">
            <v>MINERA DEL NORTE S.A.</v>
          </cell>
          <cell r="H3492" t="str">
            <v>APACHA</v>
          </cell>
          <cell r="I3492" t="str">
            <v>APACHA</v>
          </cell>
          <cell r="J3492" t="str">
            <v>*050604&lt;br&gt;AYACUCHO-LUCANAS-CARMEN SALCEDO</v>
          </cell>
          <cell r="K3492" t="str">
            <v>*25&lt;br&gt;PRADO VELASQUEZ ALFONSO</v>
          </cell>
          <cell r="L3492" t="str">
            <v>APROBADO&lt;br/&gt;NOTIFICADO A LA EMPRESA</v>
          </cell>
          <cell r="P3492" t="str">
            <v>USD</v>
          </cell>
        </row>
        <row r="3493">
          <cell r="A3493">
            <v>2078644</v>
          </cell>
          <cell r="B3493">
            <v>2378</v>
          </cell>
          <cell r="C3493" t="str">
            <v>DIA</v>
          </cell>
          <cell r="D3493">
            <v>40626</v>
          </cell>
          <cell r="E3493">
            <v>2011</v>
          </cell>
          <cell r="F3493">
            <v>3</v>
          </cell>
          <cell r="G3493" t="str">
            <v>MINERA DEL NORTE S.A.</v>
          </cell>
          <cell r="H3493" t="str">
            <v>AYAHUANCA</v>
          </cell>
          <cell r="I3493" t="str">
            <v>AYAHUANCA</v>
          </cell>
          <cell r="J3493" t="str">
            <v>*050619&lt;br&gt;AYACUCHO-LUCANAS-SANCOS</v>
          </cell>
          <cell r="K3493" t="str">
            <v>*25&lt;br&gt;PRADO VELASQUEZ ALFONSO</v>
          </cell>
          <cell r="L3493" t="str">
            <v>APROBADO&lt;br/&gt;NOTIFICADO A LA EMPRESA</v>
          </cell>
          <cell r="P3493" t="str">
            <v>USD</v>
          </cell>
        </row>
        <row r="3494">
          <cell r="A3494">
            <v>2094670</v>
          </cell>
          <cell r="B3494">
            <v>2419</v>
          </cell>
          <cell r="C3494" t="str">
            <v>DIA</v>
          </cell>
          <cell r="D3494">
            <v>40688</v>
          </cell>
          <cell r="E3494">
            <v>2011</v>
          </cell>
          <cell r="F3494">
            <v>5</v>
          </cell>
          <cell r="G3494" t="str">
            <v>MINERA DEL NORTE S.A.</v>
          </cell>
          <cell r="H3494" t="str">
            <v>CONAVIRI</v>
          </cell>
          <cell r="I3494" t="str">
            <v>CONAVIRI</v>
          </cell>
          <cell r="J3494" t="str">
            <v>*210707&lt;br&gt;PUNO-LAMPA-PARATIA</v>
          </cell>
          <cell r="K3494" t="str">
            <v>*8&lt;br&gt;BREÑA TORRES GRACIELA</v>
          </cell>
          <cell r="L3494" t="str">
            <v>APROBADO&lt;br/&gt;NOTIFICADO A LA EMPRESA</v>
          </cell>
          <cell r="P3494" t="str">
            <v>USD</v>
          </cell>
        </row>
        <row r="3495">
          <cell r="A3495">
            <v>2136395</v>
          </cell>
          <cell r="B3495">
            <v>2669</v>
          </cell>
          <cell r="C3495" t="str">
            <v>DIA</v>
          </cell>
          <cell r="D3495">
            <v>40834</v>
          </cell>
          <cell r="E3495">
            <v>2011</v>
          </cell>
          <cell r="F3495">
            <v>10</v>
          </cell>
          <cell r="G3495" t="str">
            <v>MINERA DEL NORTE S.A.</v>
          </cell>
          <cell r="H3495" t="str">
            <v>LINDA</v>
          </cell>
          <cell r="I3495" t="str">
            <v>LINDA</v>
          </cell>
          <cell r="J3495" t="str">
            <v>*050606&lt;br&gt;AYACUCHO-LUCANAS-CHIPAO</v>
          </cell>
          <cell r="K3495" t="str">
            <v>*8&lt;br&gt;BREÑA TORRES GRACIELA</v>
          </cell>
          <cell r="L3495" t="str">
            <v>APROBADO&lt;br/&gt;NOTIFICADO A LA EMPRESA</v>
          </cell>
          <cell r="O3495">
            <v>200000</v>
          </cell>
          <cell r="P3495" t="str">
            <v>USD</v>
          </cell>
        </row>
        <row r="3496">
          <cell r="A3496">
            <v>2200932</v>
          </cell>
          <cell r="B3496">
            <v>3032</v>
          </cell>
          <cell r="C3496" t="str">
            <v>DIA</v>
          </cell>
          <cell r="D3496">
            <v>41078</v>
          </cell>
          <cell r="E3496">
            <v>2012</v>
          </cell>
          <cell r="F3496">
            <v>6</v>
          </cell>
          <cell r="G3496" t="str">
            <v>MINERA DEL NORTE S.A.</v>
          </cell>
          <cell r="H3496" t="str">
            <v>SAMANA</v>
          </cell>
          <cell r="I3496" t="str">
            <v>SAMANA</v>
          </cell>
          <cell r="J3496" t="str">
            <v>*050611&lt;br&gt;AYACUCHO-LUCANAS-LUCANAS</v>
          </cell>
          <cell r="K3496" t="str">
            <v>*8&lt;br&gt;BREÑA TORRES GRACIELA,*179&lt;br&gt;ZEGARRA ANCAJIMA, ANA SOFIA,*147&lt;br&gt;PEREZ BALDEON KAREN</v>
          </cell>
          <cell r="L3496" t="str">
            <v>APROBADO&lt;br/&gt;NOTIFICADO A LA EMPRESA</v>
          </cell>
          <cell r="M3496" t="str">
            <v>ResDirec-0196-2014/MEM-DGAAM</v>
          </cell>
          <cell r="N3496" t="str">
            <v>24/04/2014</v>
          </cell>
          <cell r="O3496">
            <v>200000</v>
          </cell>
          <cell r="P3496" t="str">
            <v>USD</v>
          </cell>
        </row>
        <row r="3497">
          <cell r="A3497">
            <v>2218334</v>
          </cell>
          <cell r="B3497">
            <v>3121</v>
          </cell>
          <cell r="C3497" t="str">
            <v>DIA</v>
          </cell>
          <cell r="D3497">
            <v>41123</v>
          </cell>
          <cell r="E3497">
            <v>2012</v>
          </cell>
          <cell r="F3497">
            <v>8</v>
          </cell>
          <cell r="G3497" t="str">
            <v>MINERA DEL NORTE S.A.</v>
          </cell>
          <cell r="H3497" t="str">
            <v>ARIZA</v>
          </cell>
          <cell r="I3497" t="str">
            <v>ARIZA</v>
          </cell>
          <cell r="J3497" t="str">
            <v>*050603&lt;br&gt;AYACUCHO-LUCANAS-CABANA,*050611&lt;br&gt;AYACUCHO-LUCANAS-LUCANAS</v>
          </cell>
          <cell r="K3497" t="str">
            <v>*8&lt;br&gt;BREÑA TORRES GRACIELA,*310&lt;br&gt;ROSALES GONZALES LUIS ALBERTO,*179&lt;br&gt;ZEGARRA ANCAJIMA, ANA SOFIA</v>
          </cell>
          <cell r="L3497" t="str">
            <v>APROBADO&lt;br/&gt;NOTIFICADO A LA EMPRESA</v>
          </cell>
          <cell r="M3497" t="str">
            <v>ResDirec-0262-2014/MEM-DGAAM</v>
          </cell>
          <cell r="N3497" t="str">
            <v>02/06/2014</v>
          </cell>
          <cell r="O3497">
            <v>200000</v>
          </cell>
          <cell r="P3497" t="str">
            <v>USD</v>
          </cell>
        </row>
        <row r="3498">
          <cell r="A3498">
            <v>2235464</v>
          </cell>
          <cell r="B3498">
            <v>3151</v>
          </cell>
          <cell r="C3498" t="str">
            <v>DIA</v>
          </cell>
          <cell r="D3498">
            <v>41192</v>
          </cell>
          <cell r="E3498">
            <v>2012</v>
          </cell>
          <cell r="F3498">
            <v>10</v>
          </cell>
          <cell r="G3498" t="str">
            <v>MINERA DEL NORTE S.A.</v>
          </cell>
          <cell r="H3498" t="str">
            <v>SAN RAFAEL</v>
          </cell>
          <cell r="I3498" t="str">
            <v>SAN RAFAEL</v>
          </cell>
          <cell r="J3498" t="str">
            <v>*030104&lt;br&gt;APURIMAC-ABANCAY-CURAHUASI</v>
          </cell>
          <cell r="K3498" t="str">
            <v>*8&lt;br&gt;BREÑA TORRES GRACIELA,*310&lt;br&gt;ROSALES GONZALES LUIS ALBERTO,*179&lt;br&gt;ZEGARRA ANCAJIMA, ANA SOFIA,*147&lt;br&gt;PEREZ BALDEON KAREN</v>
          </cell>
          <cell r="L3498" t="str">
            <v>APROBADO&lt;br/&gt;NOTIFICADO A LA EMPRESA</v>
          </cell>
          <cell r="M3498" t="str">
            <v>ResDirec-0298-2014/MEM-DGAAM</v>
          </cell>
          <cell r="N3498" t="str">
            <v>19/06/2014</v>
          </cell>
          <cell r="O3498">
            <v>200000</v>
          </cell>
          <cell r="P3498" t="str">
            <v>USD</v>
          </cell>
        </row>
        <row r="3499">
          <cell r="A3499">
            <v>2388761</v>
          </cell>
          <cell r="B3499">
            <v>3329</v>
          </cell>
          <cell r="C3499" t="str">
            <v>DIA</v>
          </cell>
          <cell r="D3499">
            <v>41761</v>
          </cell>
          <cell r="E3499">
            <v>2014</v>
          </cell>
          <cell r="F3499">
            <v>5</v>
          </cell>
          <cell r="G3499" t="str">
            <v>MINERA DEL NORTE S.A.</v>
          </cell>
          <cell r="H3499" t="str">
            <v>LAS GOLDAS</v>
          </cell>
          <cell r="I3499" t="str">
            <v>LAS GOLDAS</v>
          </cell>
          <cell r="J3499" t="str">
            <v>*180101&lt;br&gt;MOQUEGUA-MARISCAL NIETO-MOQUEGUA</v>
          </cell>
          <cell r="K3499" t="str">
            <v>*8&lt;br&gt;BREÑA TORRES GRACIELA,*310&lt;br&gt;ROSALES GONZALES LUIS ALBERTO,*179&lt;br&gt;ZEGARRA ANCAJIMA, ANA SOFIA</v>
          </cell>
          <cell r="L3499" t="str">
            <v>APROBADO&lt;br/&gt;NOTIFICADO A LA EMPRESA</v>
          </cell>
          <cell r="O3499">
            <v>242600</v>
          </cell>
          <cell r="P3499" t="str">
            <v>USD</v>
          </cell>
        </row>
        <row r="3500">
          <cell r="A3500">
            <v>2546688</v>
          </cell>
          <cell r="B3500">
            <v>5890</v>
          </cell>
          <cell r="C3500" t="str">
            <v>DIA</v>
          </cell>
          <cell r="D3500">
            <v>42303</v>
          </cell>
          <cell r="E3500">
            <v>2015</v>
          </cell>
          <cell r="F3500">
            <v>10</v>
          </cell>
          <cell r="G3500" t="str">
            <v>MINERA DEL NORTE S.A.</v>
          </cell>
          <cell r="H3500" t="str">
            <v>MARI 1</v>
          </cell>
          <cell r="I3500" t="str">
            <v>MARI 1</v>
          </cell>
          <cell r="J3500" t="str">
            <v>*210109&lt;br&gt;PUNO-PUNO-MAÑAZO,*210115&lt;br&gt;PUNO-PUNO-VILQUE</v>
          </cell>
          <cell r="K3500" t="str">
            <v>*8&lt;br&gt;BREÑA TORRES GRACIELA,*343&lt;br&gt;ALVARADO BARRENECHEA, MARKO,*341&lt;br&gt;INFANTE QUISPE, CESAR ANIBAL,*332&lt;br&gt;CANO VARGAS, SAMIR (APOYO),*310&lt;br&gt;ROSALES GONZALES LUIS ALBERTO</v>
          </cell>
          <cell r="L3500" t="str">
            <v>APROBADO&lt;br/&gt;NOTIFICADO A LA EMPRESA</v>
          </cell>
          <cell r="O3500">
            <v>240000</v>
          </cell>
          <cell r="P3500" t="str">
            <v>USD</v>
          </cell>
        </row>
        <row r="3501">
          <cell r="A3501">
            <v>1395435</v>
          </cell>
          <cell r="B3501">
            <v>815</v>
          </cell>
          <cell r="C3501" t="str">
            <v>EIAsd</v>
          </cell>
          <cell r="D3501">
            <v>37631</v>
          </cell>
          <cell r="E3501">
            <v>2003</v>
          </cell>
          <cell r="F3501">
            <v>1</v>
          </cell>
          <cell r="G3501" t="str">
            <v>MINERA DEL ORIENTE E.I.R.L.</v>
          </cell>
          <cell r="H3501" t="str">
            <v>GRETHEL I - GRETHE II</v>
          </cell>
          <cell r="I3501" t="str">
            <v>EXPLORACIÓN EN EL RIO MAZAN</v>
          </cell>
          <cell r="J3501" t="str">
            <v>*160106&lt;br&gt;LORETO-MAYNAS-MAZAN</v>
          </cell>
          <cell r="K3501" t="str">
            <v>*57&lt;br&gt;SUAREZ JUAN</v>
          </cell>
          <cell r="L3501" t="str">
            <v>APROBADO</v>
          </cell>
          <cell r="P3501" t="str">
            <v>USD</v>
          </cell>
        </row>
        <row r="3502">
          <cell r="A3502">
            <v>1363392</v>
          </cell>
          <cell r="B3502">
            <v>4574</v>
          </cell>
          <cell r="C3502" t="str">
            <v>EIA</v>
          </cell>
          <cell r="D3502">
            <v>37391</v>
          </cell>
          <cell r="E3502">
            <v>2002</v>
          </cell>
          <cell r="F3502">
            <v>5</v>
          </cell>
          <cell r="G3502" t="str">
            <v>MINERA DEL ORIENTE E.I.R.L.</v>
          </cell>
          <cell r="H3502" t="str">
            <v>PATITA II - PATITA III</v>
          </cell>
          <cell r="I3502" t="str">
            <v xml:space="preserve">DRAGADO EN EL RIO NANAY </v>
          </cell>
          <cell r="J3502" t="str">
            <v>*160102&lt;br&gt;LORETO-MAYNAS-ALTO NANAY</v>
          </cell>
          <cell r="K3502" t="str">
            <v>*57&lt;br&gt;SUAREZ JUAN</v>
          </cell>
          <cell r="L3502" t="str">
            <v>ABANDONO</v>
          </cell>
          <cell r="P3502" t="str">
            <v>USD</v>
          </cell>
        </row>
        <row r="3503">
          <cell r="A3503">
            <v>1229396</v>
          </cell>
          <cell r="B3503">
            <v>415</v>
          </cell>
          <cell r="C3503" t="str">
            <v>EIAsd</v>
          </cell>
          <cell r="D3503">
            <v>36266</v>
          </cell>
          <cell r="E3503">
            <v>1999</v>
          </cell>
          <cell r="F3503">
            <v>4</v>
          </cell>
          <cell r="G3503" t="str">
            <v>MINERA DEL SUROESTE S.A.C.</v>
          </cell>
          <cell r="H3503" t="str">
            <v>ACCHA</v>
          </cell>
          <cell r="I3503" t="str">
            <v>EXPLORACION</v>
          </cell>
          <cell r="J3503" t="str">
            <v>*081003&lt;br&gt;CUSCO-PARURO-CCAPI</v>
          </cell>
          <cell r="K3503" t="str">
            <v>*29&lt;br&gt;ARCHIVO</v>
          </cell>
          <cell r="L3503" t="str">
            <v>APROBADO</v>
          </cell>
          <cell r="P3503" t="str">
            <v>USD</v>
          </cell>
        </row>
        <row r="3504">
          <cell r="A3504">
            <v>1222411</v>
          </cell>
          <cell r="B3504">
            <v>403</v>
          </cell>
          <cell r="C3504" t="str">
            <v>DIA</v>
          </cell>
          <cell r="D3504">
            <v>36209</v>
          </cell>
          <cell r="E3504">
            <v>1999</v>
          </cell>
          <cell r="F3504">
            <v>2</v>
          </cell>
          <cell r="G3504" t="str">
            <v>MINERA DEL SUROESTE S.A.C.</v>
          </cell>
          <cell r="H3504" t="str">
            <v>TITI X</v>
          </cell>
          <cell r="I3504" t="str">
            <v>TITI X</v>
          </cell>
          <cell r="J3504" t="str">
            <v>*210709&lt;br&gt;PUNO-LAMPA-SANTA LUCIA</v>
          </cell>
          <cell r="K3504" t="str">
            <v>*44&lt;br&gt;MEDINA FERNANDO</v>
          </cell>
          <cell r="L3504" t="str">
            <v>APROBADO</v>
          </cell>
          <cell r="P3504" t="str">
            <v>USD</v>
          </cell>
        </row>
        <row r="3505">
          <cell r="A3505">
            <v>1229199</v>
          </cell>
          <cell r="B3505">
            <v>413</v>
          </cell>
          <cell r="C3505" t="str">
            <v>DIA</v>
          </cell>
          <cell r="D3505">
            <v>36266</v>
          </cell>
          <cell r="E3505">
            <v>1999</v>
          </cell>
          <cell r="F3505">
            <v>4</v>
          </cell>
          <cell r="G3505" t="str">
            <v>MINERA DEL SUROESTE S.A.C.</v>
          </cell>
          <cell r="H3505" t="str">
            <v>PACA</v>
          </cell>
          <cell r="I3505" t="str">
            <v>PACA</v>
          </cell>
          <cell r="J3505" t="str">
            <v>*050703&lt;br&gt;AYACUCHO-PARINACOCHAS-CORONEL CASTAÑEDA</v>
          </cell>
          <cell r="K3505" t="str">
            <v>*1&lt;br&gt;ACEVEDO FERNANDEZ ELIAS</v>
          </cell>
          <cell r="L3505" t="str">
            <v>APROBADO</v>
          </cell>
          <cell r="P3505" t="str">
            <v>USD</v>
          </cell>
        </row>
        <row r="3506">
          <cell r="A3506">
            <v>1229201</v>
          </cell>
          <cell r="B3506">
            <v>414</v>
          </cell>
          <cell r="C3506" t="str">
            <v>DIA</v>
          </cell>
          <cell r="D3506">
            <v>36266</v>
          </cell>
          <cell r="E3506">
            <v>1999</v>
          </cell>
          <cell r="F3506">
            <v>4</v>
          </cell>
          <cell r="G3506" t="str">
            <v>MINERA DEL SUROESTE S.A.C.</v>
          </cell>
          <cell r="H3506" t="str">
            <v>LIAM</v>
          </cell>
          <cell r="I3506" t="str">
            <v>LIAM</v>
          </cell>
          <cell r="J3506" t="str">
            <v>*080706&lt;br&gt;CUSCO-CHUMBIVILCAS-LLUSCO</v>
          </cell>
          <cell r="K3506" t="str">
            <v>*1&lt;br&gt;ACEVEDO FERNANDEZ ELIAS</v>
          </cell>
          <cell r="L3506" t="str">
            <v>APROBADO</v>
          </cell>
          <cell r="P3506" t="str">
            <v>USD</v>
          </cell>
        </row>
        <row r="3507">
          <cell r="A3507">
            <v>1290267</v>
          </cell>
          <cell r="B3507">
            <v>548</v>
          </cell>
          <cell r="C3507" t="str">
            <v>DIA</v>
          </cell>
          <cell r="D3507">
            <v>36741</v>
          </cell>
          <cell r="E3507">
            <v>2000</v>
          </cell>
          <cell r="F3507">
            <v>8</v>
          </cell>
          <cell r="G3507" t="str">
            <v>MINERA DEL SUROESTE S.A.C.</v>
          </cell>
          <cell r="H3507" t="str">
            <v>PUMA</v>
          </cell>
          <cell r="I3507" t="str">
            <v>PUMA</v>
          </cell>
          <cell r="J3507" t="str">
            <v>*040603&lt;br&gt;AREQUIPA-CONDESUYOS-CAYARANI</v>
          </cell>
          <cell r="K3507" t="str">
            <v>*29&lt;br&gt;ARCHIVO</v>
          </cell>
          <cell r="L3507" t="str">
            <v>ABANDONO</v>
          </cell>
          <cell r="P3507" t="str">
            <v>USD</v>
          </cell>
        </row>
        <row r="3508">
          <cell r="A3508">
            <v>1337558</v>
          </cell>
          <cell r="B3508">
            <v>675</v>
          </cell>
          <cell r="C3508" t="str">
            <v>DIA</v>
          </cell>
          <cell r="D3508">
            <v>37167</v>
          </cell>
          <cell r="E3508">
            <v>2001</v>
          </cell>
          <cell r="F3508">
            <v>10</v>
          </cell>
          <cell r="G3508" t="str">
            <v>MINERA DEL SUROESTE S.A.C.</v>
          </cell>
          <cell r="H3508" t="str">
            <v>INTIHUATANA</v>
          </cell>
          <cell r="I3508" t="str">
            <v>INTIHUATANA</v>
          </cell>
          <cell r="J3508" t="str">
            <v>*050304&lt;br&gt;AYACUCHO-HUANCA SANCOS-SANTIAGO DE LUCANAMARCA</v>
          </cell>
          <cell r="K3508" t="str">
            <v>*57&lt;br&gt;SUAREZ JUAN</v>
          </cell>
          <cell r="L3508" t="str">
            <v>APROBADO</v>
          </cell>
          <cell r="P3508" t="str">
            <v>USD</v>
          </cell>
        </row>
        <row r="3509">
          <cell r="A3509">
            <v>1365040</v>
          </cell>
          <cell r="B3509">
            <v>734</v>
          </cell>
          <cell r="C3509" t="str">
            <v>DIA</v>
          </cell>
          <cell r="D3509">
            <v>37400</v>
          </cell>
          <cell r="E3509">
            <v>2002</v>
          </cell>
          <cell r="F3509">
            <v>5</v>
          </cell>
          <cell r="G3509" t="str">
            <v>MINERA DEL SUROESTE S.A.C.</v>
          </cell>
          <cell r="H3509" t="str">
            <v>LINCE</v>
          </cell>
          <cell r="I3509" t="str">
            <v>LINCE</v>
          </cell>
          <cell r="J3509" t="str">
            <v>*050502&lt;br&gt;AYACUCHO-LA MAR-ANCO</v>
          </cell>
          <cell r="K3509" t="str">
            <v>*57&lt;br&gt;SUAREZ JUAN</v>
          </cell>
          <cell r="L3509" t="str">
            <v>APROBADO</v>
          </cell>
          <cell r="P3509" t="str">
            <v>USD</v>
          </cell>
        </row>
        <row r="3510">
          <cell r="A3510">
            <v>1409365</v>
          </cell>
          <cell r="B3510">
            <v>866</v>
          </cell>
          <cell r="C3510" t="str">
            <v>DIA</v>
          </cell>
          <cell r="D3510">
            <v>37914</v>
          </cell>
          <cell r="E3510">
            <v>2003</v>
          </cell>
          <cell r="F3510">
            <v>10</v>
          </cell>
          <cell r="G3510" t="str">
            <v>MINERA DEL SUROESTE S.A.C.</v>
          </cell>
          <cell r="H3510" t="str">
            <v>LIAM</v>
          </cell>
          <cell r="I3510" t="str">
            <v>LIAM</v>
          </cell>
          <cell r="J3510" t="str">
            <v>*080706&lt;br&gt;CUSCO-CHUMBIVILCAS-LLUSCO</v>
          </cell>
          <cell r="K3510" t="str">
            <v>*35&lt;br&gt;BLANCO IRMA</v>
          </cell>
          <cell r="L3510" t="str">
            <v>APROBADO</v>
          </cell>
          <cell r="P3510" t="str">
            <v>USD</v>
          </cell>
        </row>
        <row r="3511">
          <cell r="A3511">
            <v>1532511</v>
          </cell>
          <cell r="B3511">
            <v>1267</v>
          </cell>
          <cell r="C3511" t="str">
            <v>DIA</v>
          </cell>
          <cell r="D3511">
            <v>38485</v>
          </cell>
          <cell r="E3511">
            <v>2005</v>
          </cell>
          <cell r="F3511">
            <v>5</v>
          </cell>
          <cell r="G3511" t="str">
            <v>MINERA DEL SUROESTE S.A.C.</v>
          </cell>
          <cell r="H3511" t="str">
            <v>MELISSA 1 Y URPI 1</v>
          </cell>
          <cell r="I3511" t="str">
            <v>MELISSA 1 Y URPI 1</v>
          </cell>
          <cell r="J3511" t="str">
            <v>*080702&lt;br&gt;CUSCO-CHUMBIVILCAS-CAPACMARCA</v>
          </cell>
          <cell r="K3511" t="str">
            <v>*1&lt;br&gt;ACEVEDO FERNANDEZ ELIAS</v>
          </cell>
          <cell r="L3511" t="str">
            <v>APROBADO</v>
          </cell>
          <cell r="P3511" t="str">
            <v>USD</v>
          </cell>
        </row>
        <row r="3512">
          <cell r="A3512">
            <v>1578105</v>
          </cell>
          <cell r="B3512">
            <v>1363</v>
          </cell>
          <cell r="C3512" t="str">
            <v>DIA</v>
          </cell>
          <cell r="D3512">
            <v>38699</v>
          </cell>
          <cell r="E3512">
            <v>2005</v>
          </cell>
          <cell r="F3512">
            <v>12</v>
          </cell>
          <cell r="G3512" t="str">
            <v>MINERA DEL SUROESTE S.A.C.</v>
          </cell>
          <cell r="H3512" t="str">
            <v>ANTAY - ZONA PUENTE</v>
          </cell>
          <cell r="I3512" t="str">
            <v>PROYECTO ANTAY - ZONA PUENTE</v>
          </cell>
          <cell r="J3512" t="str">
            <v>*080705&lt;br&gt;CUSCO-CHUMBIVILCAS-LIVITACA</v>
          </cell>
          <cell r="K3512" t="str">
            <v>*1&lt;br&gt;ACEVEDO FERNANDEZ ELIAS</v>
          </cell>
          <cell r="L3512" t="str">
            <v>APROBADO</v>
          </cell>
          <cell r="P3512" t="str">
            <v>USD</v>
          </cell>
        </row>
        <row r="3513">
          <cell r="A3513">
            <v>1674652</v>
          </cell>
          <cell r="B3513">
            <v>1602</v>
          </cell>
          <cell r="C3513" t="str">
            <v>DIA</v>
          </cell>
          <cell r="D3513">
            <v>39149</v>
          </cell>
          <cell r="E3513">
            <v>2007</v>
          </cell>
          <cell r="F3513">
            <v>3</v>
          </cell>
          <cell r="G3513" t="str">
            <v>MINERA DEL SUROESTE S.A.C.</v>
          </cell>
          <cell r="H3513" t="str">
            <v>SUMAQ</v>
          </cell>
          <cell r="I3513" t="str">
            <v>SUMAQ</v>
          </cell>
          <cell r="J3513" t="str">
            <v>*050304&lt;br&gt;AYACUCHO-HUANCA SANCOS-SANTIAGO DE LUCANAMARCA</v>
          </cell>
          <cell r="K3513" t="str">
            <v>*49&lt;br&gt;RETAMOZO PLACIDO</v>
          </cell>
          <cell r="L3513" t="str">
            <v>APROBADO&lt;br/&gt;NOTIFICADO A LA EMPRESA</v>
          </cell>
          <cell r="P3513" t="str">
            <v>USD</v>
          </cell>
        </row>
        <row r="3514">
          <cell r="A3514">
            <v>1676805</v>
          </cell>
          <cell r="B3514">
            <v>1609</v>
          </cell>
          <cell r="C3514" t="str">
            <v>DIA</v>
          </cell>
          <cell r="D3514">
            <v>39157</v>
          </cell>
          <cell r="E3514">
            <v>2007</v>
          </cell>
          <cell r="F3514">
            <v>3</v>
          </cell>
          <cell r="G3514" t="str">
            <v>MINERA DEL SUROESTE S.A.C.</v>
          </cell>
          <cell r="I3514" t="str">
            <v>SAMI ESTE</v>
          </cell>
          <cell r="J3514" t="str">
            <v>*050301&lt;br&gt;AYACUCHO-HUANCA SANCOS-SANCOS</v>
          </cell>
          <cell r="K3514" t="str">
            <v>*8&lt;br&gt;BREÑA TORRES GRACIELA</v>
          </cell>
          <cell r="L3514" t="str">
            <v>APROBADO</v>
          </cell>
          <cell r="P3514" t="str">
            <v>USD</v>
          </cell>
        </row>
        <row r="3515">
          <cell r="A3515">
            <v>1683099</v>
          </cell>
          <cell r="B3515">
            <v>1627</v>
          </cell>
          <cell r="C3515" t="str">
            <v>DIA</v>
          </cell>
          <cell r="D3515">
            <v>39185</v>
          </cell>
          <cell r="E3515">
            <v>2007</v>
          </cell>
          <cell r="F3515">
            <v>4</v>
          </cell>
          <cell r="G3515" t="str">
            <v>MINERA DEL SUROESTE S.A.C.</v>
          </cell>
          <cell r="H3515" t="str">
            <v>SAMI ESTE</v>
          </cell>
          <cell r="I3515" t="str">
            <v>SAMI ESTE (MODIFICACION)</v>
          </cell>
          <cell r="J3515" t="str">
            <v>*050301&lt;br&gt;AYACUCHO-HUANCA SANCOS-SANCOS</v>
          </cell>
          <cell r="K3515" t="str">
            <v>*8&lt;br&gt;BREÑA TORRES GRACIELA</v>
          </cell>
          <cell r="L3515" t="str">
            <v>APROBADO&lt;br/&gt;NOTIFICADO A LA EMPRESA</v>
          </cell>
          <cell r="P3515" t="str">
            <v>USD</v>
          </cell>
        </row>
        <row r="3516">
          <cell r="A3516">
            <v>1695039</v>
          </cell>
          <cell r="B3516">
            <v>1649</v>
          </cell>
          <cell r="C3516" t="str">
            <v>DIA</v>
          </cell>
          <cell r="D3516">
            <v>39241</v>
          </cell>
          <cell r="E3516">
            <v>2007</v>
          </cell>
          <cell r="F3516">
            <v>6</v>
          </cell>
          <cell r="G3516" t="str">
            <v>MINERA DEL SUROESTE S.A.C.</v>
          </cell>
          <cell r="H3516" t="str">
            <v>LOCLOCSA</v>
          </cell>
          <cell r="I3516" t="str">
            <v>LOCLOCSA</v>
          </cell>
          <cell r="J3516" t="str">
            <v>*050301&lt;br&gt;AYACUCHO-HUANCA SANCOS-SANCOS</v>
          </cell>
          <cell r="K3516" t="str">
            <v>*8&lt;br&gt;BREÑA TORRES GRACIELA</v>
          </cell>
          <cell r="L3516" t="str">
            <v>APROBADO&lt;br/&gt;NOTIFICADO A LA EMPRESA</v>
          </cell>
          <cell r="P3516" t="str">
            <v>USD</v>
          </cell>
        </row>
        <row r="3517">
          <cell r="A3517">
            <v>1728664</v>
          </cell>
          <cell r="B3517">
            <v>1730</v>
          </cell>
          <cell r="C3517" t="str">
            <v>DIA</v>
          </cell>
          <cell r="D3517">
            <v>39372</v>
          </cell>
          <cell r="E3517">
            <v>2007</v>
          </cell>
          <cell r="F3517">
            <v>10</v>
          </cell>
          <cell r="G3517" t="str">
            <v>MINERA DEL SUROESTE S.A.C.</v>
          </cell>
          <cell r="H3517" t="str">
            <v>PACOBAMBA</v>
          </cell>
          <cell r="I3517" t="str">
            <v>PACOBAMBA</v>
          </cell>
          <cell r="J3517" t="str">
            <v>*030301&lt;br&gt;APURIMAC-ANTABAMBA-ANTABAMBA</v>
          </cell>
          <cell r="K3517" t="str">
            <v>*8&lt;br&gt;BREÑA TORRES GRACIELA</v>
          </cell>
          <cell r="L3517" t="str">
            <v>APROBADO&lt;br/&gt;NOTIFICADO A LA EMPRESA</v>
          </cell>
          <cell r="P3517" t="str">
            <v>USD</v>
          </cell>
        </row>
        <row r="3518">
          <cell r="A3518">
            <v>1815432</v>
          </cell>
          <cell r="B3518">
            <v>1939</v>
          </cell>
          <cell r="C3518" t="str">
            <v>DIA</v>
          </cell>
          <cell r="D3518">
            <v>39686</v>
          </cell>
          <cell r="E3518">
            <v>2008</v>
          </cell>
          <cell r="F3518">
            <v>8</v>
          </cell>
          <cell r="G3518" t="str">
            <v>MINERA DEL SUROESTE S.A.C.</v>
          </cell>
          <cell r="H3518" t="str">
            <v>ANTAY-SECTOR SAYTA</v>
          </cell>
          <cell r="I3518" t="str">
            <v>ANTAY-SECTOR SAYTA</v>
          </cell>
          <cell r="J3518" t="str">
            <v>*081006&lt;br&gt;CUSCO-PARURO-OMACHA</v>
          </cell>
          <cell r="K3518" t="str">
            <v>*8&lt;br&gt;BREÑA TORRES GRACIELA</v>
          </cell>
          <cell r="L3518" t="str">
            <v>APROBADO</v>
          </cell>
          <cell r="P3518" t="str">
            <v>USD</v>
          </cell>
        </row>
        <row r="3519">
          <cell r="A3519">
            <v>1822170</v>
          </cell>
          <cell r="B3519">
            <v>1947</v>
          </cell>
          <cell r="C3519" t="str">
            <v>DIA</v>
          </cell>
          <cell r="D3519">
            <v>39707</v>
          </cell>
          <cell r="E3519">
            <v>2008</v>
          </cell>
          <cell r="F3519">
            <v>9</v>
          </cell>
          <cell r="G3519" t="str">
            <v>MINERA DEL SUROESTE S.A.C.</v>
          </cell>
          <cell r="H3519" t="str">
            <v>ALPACOCHA</v>
          </cell>
          <cell r="I3519" t="str">
            <v>ALPACOCHA</v>
          </cell>
          <cell r="J3519" t="str">
            <v>*030104&lt;br&gt;APURIMAC-ABANCAY-CURAHUASI</v>
          </cell>
          <cell r="K3519" t="str">
            <v>*8&lt;br&gt;BREÑA TORRES GRACIELA</v>
          </cell>
          <cell r="L3519" t="str">
            <v>APROBADO</v>
          </cell>
          <cell r="P3519" t="str">
            <v>USD</v>
          </cell>
        </row>
        <row r="3520">
          <cell r="A3520">
            <v>2718703</v>
          </cell>
          <cell r="B3520">
            <v>7214</v>
          </cell>
          <cell r="C3520" t="str">
            <v>DIA</v>
          </cell>
          <cell r="D3520">
            <v>42913</v>
          </cell>
          <cell r="E3520">
            <v>2017</v>
          </cell>
          <cell r="F3520">
            <v>6</v>
          </cell>
          <cell r="G3520" t="str">
            <v>MINERA DOÑA HERMINIA S.A.</v>
          </cell>
          <cell r="H3520" t="str">
            <v>MERCEDES</v>
          </cell>
          <cell r="I3520" t="str">
            <v>PROYECTO DE EXPLORACION UEA MERCEDES</v>
          </cell>
          <cell r="J3520" t="str">
            <v>*120903&lt;br&gt;JUNIN-CHUPACA-CHONGOS BAJO</v>
          </cell>
          <cell r="K3520" t="str">
            <v>*25&lt;br&gt;PRADO VELASQUEZ ALFONSO,*518&lt;br&gt;CHUQUIMANTARI ARTEAGA RUDDY ANDRE (APOYO),*509&lt;br&gt;CRUZ LEDESMA, DEISY ROSALIA,*310&lt;br&gt;ROSALES GONZALES LUIS ALBERTO</v>
          </cell>
          <cell r="L3520" t="str">
            <v>NO PRESENTADO&lt;br/&gt;NOTIFICADO A LA EMPRESA</v>
          </cell>
          <cell r="M3520" t="str">
            <v>ResDirec-0185-2017/MEM-DGAAM</v>
          </cell>
          <cell r="N3520" t="str">
            <v>10/07/2017</v>
          </cell>
          <cell r="O3520">
            <v>136363</v>
          </cell>
          <cell r="P3520" t="str">
            <v>USD</v>
          </cell>
        </row>
        <row r="3521">
          <cell r="A3521">
            <v>2732304</v>
          </cell>
          <cell r="B3521">
            <v>7254</v>
          </cell>
          <cell r="C3521" t="str">
            <v>DIA</v>
          </cell>
          <cell r="D3521">
            <v>42958</v>
          </cell>
          <cell r="E3521">
            <v>2017</v>
          </cell>
          <cell r="F3521">
            <v>8</v>
          </cell>
          <cell r="G3521" t="str">
            <v>MINERA DOÑA HERMINIA S.A.</v>
          </cell>
          <cell r="H3521" t="str">
            <v>MERCEDES</v>
          </cell>
          <cell r="I3521" t="str">
            <v>PROYECTO DE EXPLORACIÓN UEA MERCEDES</v>
          </cell>
          <cell r="J3521" t="str">
            <v>*120903&lt;br&gt;JUNIN-CHUPACA-CHONGOS BAJO</v>
          </cell>
          <cell r="K3521" t="str">
            <v>*25&lt;br&gt;PRADO VELASQUEZ ALFONSO,*518&lt;br&gt;CHUQUIMANTARI ARTEAGA RUDDY ANDRE (APOYO),*509&lt;br&gt;CRUZ LEDESMA, DEISY ROSALIA,*310&lt;br&gt;ROSALES GONZALES LUIS ALBERTO</v>
          </cell>
          <cell r="L3521" t="str">
            <v>APROBADO&lt;br/&gt;NOTIFICADO A LA EMPRESA</v>
          </cell>
          <cell r="O3521">
            <v>136363</v>
          </cell>
          <cell r="P3521" t="str">
            <v>USD</v>
          </cell>
        </row>
        <row r="3522">
          <cell r="A3522">
            <v>1181899</v>
          </cell>
          <cell r="B3522">
            <v>4381</v>
          </cell>
          <cell r="C3522" t="str">
            <v>EIA</v>
          </cell>
          <cell r="D3522">
            <v>35914</v>
          </cell>
          <cell r="E3522">
            <v>1998</v>
          </cell>
          <cell r="F3522">
            <v>4</v>
          </cell>
          <cell r="G3522" t="str">
            <v>MINERA DOÑA HERMINIA S.A.</v>
          </cell>
          <cell r="H3522" t="str">
            <v>MERCEDES 84</v>
          </cell>
          <cell r="I3522" t="str">
            <v>EXTRACCIÓN DE BENTONITA CALCICA</v>
          </cell>
          <cell r="J3522" t="str">
            <v>*120106&lt;br&gt;JUNIN-HUANCAYO-CHICCHE</v>
          </cell>
          <cell r="K3522" t="str">
            <v>*1&lt;br&gt;ACEVEDO FERNANDEZ ELIAS</v>
          </cell>
          <cell r="L3522" t="str">
            <v>APROBADO</v>
          </cell>
          <cell r="P3522" t="str">
            <v>USD</v>
          </cell>
        </row>
        <row r="3523">
          <cell r="A3523">
            <v>1369971</v>
          </cell>
          <cell r="B3523">
            <v>4575</v>
          </cell>
          <cell r="C3523" t="str">
            <v>EIA</v>
          </cell>
          <cell r="D3523">
            <v>37433</v>
          </cell>
          <cell r="E3523">
            <v>2002</v>
          </cell>
          <cell r="F3523">
            <v>6</v>
          </cell>
          <cell r="G3523" t="str">
            <v>MINERA DOÑA HERMINIA S.A.</v>
          </cell>
          <cell r="H3523" t="str">
            <v>U.E.A. MECHITA</v>
          </cell>
          <cell r="I3523" t="str">
            <v xml:space="preserve">EXPLOTACION DE BENTONITA </v>
          </cell>
          <cell r="J3523" t="str">
            <v>*120431&lt;br&gt;JUNIN-JAUJA-SINCOS</v>
          </cell>
          <cell r="K3523" t="str">
            <v>*35&lt;br&gt;BLANCO IRMA</v>
          </cell>
          <cell r="L3523" t="str">
            <v>APROBADO</v>
          </cell>
          <cell r="P3523" t="str">
            <v>USD</v>
          </cell>
        </row>
        <row r="3524">
          <cell r="A3524">
            <v>1464556</v>
          </cell>
          <cell r="B3524">
            <v>4624</v>
          </cell>
          <cell r="C3524" t="str">
            <v>EIA</v>
          </cell>
          <cell r="D3524">
            <v>38105</v>
          </cell>
          <cell r="E3524">
            <v>2004</v>
          </cell>
          <cell r="F3524">
            <v>4</v>
          </cell>
          <cell r="G3524" t="str">
            <v>MINERA DOÑA HERMINIA S.A.</v>
          </cell>
          <cell r="H3524" t="str">
            <v>MERCEDES 84</v>
          </cell>
          <cell r="I3524" t="str">
            <v>MODIFICACIÓN POR AMPLIACIÓN DE ACTIVIDAD DE EXPLOTACIÓN</v>
          </cell>
          <cell r="J3524" t="str">
            <v>*120106&lt;br&gt;JUNIN-HUANCAYO-CHICCHE</v>
          </cell>
          <cell r="K3524" t="str">
            <v>*1&lt;br&gt;ACEVEDO FERNANDEZ ELIAS</v>
          </cell>
          <cell r="L3524" t="str">
            <v>APROBADO</v>
          </cell>
          <cell r="P3524" t="str">
            <v>USD</v>
          </cell>
        </row>
        <row r="3525">
          <cell r="A3525">
            <v>2632041</v>
          </cell>
          <cell r="B3525">
            <v>6849</v>
          </cell>
          <cell r="C3525" t="str">
            <v>PC</v>
          </cell>
          <cell r="D3525">
            <v>42597</v>
          </cell>
          <cell r="E3525">
            <v>2016</v>
          </cell>
          <cell r="F3525">
            <v>8</v>
          </cell>
          <cell r="G3525" t="str">
            <v>MINERA DOÑA HERMINIA S.A.</v>
          </cell>
          <cell r="H3525" t="str">
            <v>MERCEDES 84</v>
          </cell>
          <cell r="I3525" t="str">
            <v>PLAN DE CIERRE DE MINAS DE LA UNIDAD MINERA MERCEDES 84 (APROBADO DREM)</v>
          </cell>
          <cell r="K3525" t="str">
            <v>*24&lt;br&gt;PORTILLA CORNEJO MATEO</v>
          </cell>
          <cell r="L3525" t="str">
            <v>APROBADO</v>
          </cell>
          <cell r="P3525" t="str">
            <v>USD</v>
          </cell>
        </row>
        <row r="3526">
          <cell r="A3526">
            <v>2640269</v>
          </cell>
          <cell r="B3526">
            <v>6854</v>
          </cell>
          <cell r="C3526" t="str">
            <v>PC</v>
          </cell>
          <cell r="D3526">
            <v>42627</v>
          </cell>
          <cell r="E3526">
            <v>2016</v>
          </cell>
          <cell r="F3526">
            <v>9</v>
          </cell>
          <cell r="G3526" t="str">
            <v>MINERA DOÑA HERMINIA S.A.</v>
          </cell>
          <cell r="H3526" t="str">
            <v>MERCEDES</v>
          </cell>
          <cell r="I3526" t="str">
            <v>ACTUALIZACION DE PLAN DE CIERRE DE MINAS DE LA UEA MERCEDES</v>
          </cell>
          <cell r="K3526" t="str">
            <v>*24&lt;br&gt;PORTILLA CORNEJO MATEO</v>
          </cell>
          <cell r="L3526" t="str">
            <v>EVALUACIÓN</v>
          </cell>
          <cell r="M3526" t="str">
            <v>ResDirec-0080-2018/MEM-DGAAM</v>
          </cell>
          <cell r="N3526" t="str">
            <v>20/04/2018</v>
          </cell>
          <cell r="P3526" t="str">
            <v>USD</v>
          </cell>
        </row>
        <row r="3527">
          <cell r="A3527">
            <v>2755684</v>
          </cell>
          <cell r="B3527">
            <v>7335</v>
          </cell>
          <cell r="C3527" t="str">
            <v>EIA-sd</v>
          </cell>
          <cell r="D3527">
            <v>43039</v>
          </cell>
          <cell r="E3527">
            <v>2017</v>
          </cell>
          <cell r="F3527">
            <v>10</v>
          </cell>
          <cell r="G3527" t="str">
            <v>MINERA DOÑA HERMINIA S.A.</v>
          </cell>
          <cell r="H3527" t="str">
            <v>MERCEDES</v>
          </cell>
          <cell r="I3527" t="str">
            <v>PROYECTO DE APROVECHAMIENTO DE RECURSOS NO METÁLICOS DOÑA HERMINIA</v>
          </cell>
          <cell r="J3527" t="str">
            <v>*120903&lt;br&gt;JUNIN-CHUPACA-CHONGOS BAJO</v>
          </cell>
          <cell r="K3527" t="str">
            <v>*25&lt;br&gt;PRADO VELASQUEZ ALFONSO,*610&lt;br&gt;FARFAN REYES MIRIAM ELIZABETH,*601&lt;br&gt;SARMIENTO MEJIA, HENRY DANIEL,*599&lt;br&gt;CHUQUIMANTARI ARTEAGA,RUDDY ANDRE,*495&lt;br&gt;CHAMORRO BELLIDO CARMEN ROSA,*438&lt;br&gt;PEREYRA VALENCIA ELIZABETH,*348&lt;br&gt;PEREZ SOLIS, EVELYN ENA,*313&lt;br&gt;LOPEZ FLORES, ROSSANA,*221&lt;br&gt;SANGA YAMPASI WILSON WILFREDO</v>
          </cell>
          <cell r="L3527" t="str">
            <v>APROBADO</v>
          </cell>
          <cell r="O3527">
            <v>250000</v>
          </cell>
          <cell r="P3527" t="str">
            <v>USD</v>
          </cell>
        </row>
        <row r="3528">
          <cell r="A3528">
            <v>2991015</v>
          </cell>
          <cell r="B3528">
            <v>8177</v>
          </cell>
          <cell r="C3528" t="str">
            <v>EIA-d</v>
          </cell>
          <cell r="D3528">
            <v>43768</v>
          </cell>
          <cell r="E3528">
            <v>2019</v>
          </cell>
          <cell r="F3528">
            <v>10</v>
          </cell>
          <cell r="G3528" t="str">
            <v>MINERA DOÑA HERMINIA S.A.</v>
          </cell>
          <cell r="H3528" t="str">
            <v>MERCEDES</v>
          </cell>
          <cell r="I3528" t="str">
            <v>APROVECHAMIENTO DE RECURSOS NO METÁLICOS DOÑA HERMINIA</v>
          </cell>
          <cell r="J3528" t="str">
            <v>*120903&lt;br&gt;JUNIN-CHUPACA-CHONGOS BAJO</v>
          </cell>
          <cell r="K3528" t="str">
            <v>*25&lt;br&gt;PRADO VELASQUEZ ALFONSO,*684&lt;br&gt;MARTEL GORA MIGUEL LUIS,*683&lt;br&gt;LA ROSA ORBEZO NOHELIA THAIS,*677&lt;br&gt;SERVAN VARGAS MARIO,*675&lt;br&gt;ESCATE AMPUERO CINTHYA LETICIA,*669&lt;br&gt;PARAVECINO SANTIAGO MARILU,*668&lt;br&gt;MEJIA ISIDRO JHONNY ANIVAL,*660&lt;br&gt;PARDO BONIFAZ JIMMY FRANK,*643&lt;br&gt;NISSE MEI-LIN GARCIA LAY,*641&lt;br&gt;ALEGRE BUSTAMANTE, LAURA MELISSA,*221&lt;br&gt;SANGA YAMPASI WILSON WILFREDO</v>
          </cell>
          <cell r="L3528" t="str">
            <v>EVALUACIÓN</v>
          </cell>
          <cell r="O3528">
            <v>264632.55</v>
          </cell>
          <cell r="P3528" t="str">
            <v>USD</v>
          </cell>
        </row>
        <row r="3529">
          <cell r="A3529">
            <v>1304206</v>
          </cell>
          <cell r="B3529">
            <v>585</v>
          </cell>
          <cell r="C3529" t="str">
            <v>EIAsd</v>
          </cell>
          <cell r="D3529">
            <v>36875</v>
          </cell>
          <cell r="E3529">
            <v>2000</v>
          </cell>
          <cell r="F3529">
            <v>12</v>
          </cell>
          <cell r="G3529" t="str">
            <v>MINERA DTHOR S.A.</v>
          </cell>
          <cell r="H3529" t="str">
            <v>CERRO NEGRO</v>
          </cell>
          <cell r="I3529" t="str">
            <v>EXPLORACION CARBONIFERA</v>
          </cell>
          <cell r="J3529" t="str">
            <v>*021210&lt;br&gt;ANCASH-HUAYLAS-YURACMARCA</v>
          </cell>
          <cell r="K3529" t="str">
            <v>*50&lt;br&gt;RODAS EDDI</v>
          </cell>
          <cell r="L3529" t="str">
            <v>APROBADO</v>
          </cell>
          <cell r="P3529" t="str">
            <v>USD</v>
          </cell>
        </row>
        <row r="3530">
          <cell r="A3530">
            <v>1619686</v>
          </cell>
          <cell r="B3530">
            <v>1472</v>
          </cell>
          <cell r="C3530" t="str">
            <v>DIA</v>
          </cell>
          <cell r="D3530">
            <v>38915</v>
          </cell>
          <cell r="E3530">
            <v>2006</v>
          </cell>
          <cell r="F3530">
            <v>7</v>
          </cell>
          <cell r="G3530" t="str">
            <v>MINERA EL AGUILA S.A.C.</v>
          </cell>
          <cell r="I3530" t="str">
            <v>EL AGUILA</v>
          </cell>
          <cell r="J3530" t="str">
            <v>*190206&lt;br&gt;PASCO-DANIEL ALCIDES CARRION-SANTA ANA DE TUSI</v>
          </cell>
          <cell r="K3530" t="str">
            <v>*40&lt;br&gt;GUARNIZO JIMMY</v>
          </cell>
          <cell r="L3530" t="str">
            <v>APROBADO</v>
          </cell>
          <cell r="P3530" t="str">
            <v>USD</v>
          </cell>
        </row>
        <row r="3531">
          <cell r="A3531">
            <v>1720873</v>
          </cell>
          <cell r="B3531">
            <v>1709</v>
          </cell>
          <cell r="C3531" t="str">
            <v>DIA</v>
          </cell>
          <cell r="D3531">
            <v>39342</v>
          </cell>
          <cell r="E3531">
            <v>2007</v>
          </cell>
          <cell r="F3531">
            <v>9</v>
          </cell>
          <cell r="G3531" t="str">
            <v>MINERA EL AGUILA S.A.C.</v>
          </cell>
          <cell r="H3531" t="str">
            <v>EL AGUILA - PASCO</v>
          </cell>
          <cell r="I3531" t="str">
            <v>EL AGUILA</v>
          </cell>
          <cell r="J3531" t="str">
            <v>*190206&lt;br&gt;PASCO-DANIEL ALCIDES CARRION-SANTA ANA DE TUSI</v>
          </cell>
          <cell r="K3531" t="str">
            <v>*8&lt;br&gt;BREÑA TORRES GRACIELA</v>
          </cell>
          <cell r="L3531" t="str">
            <v>APROBADO&lt;br/&gt;NOTIFICADO A LA EMPRESA</v>
          </cell>
          <cell r="P3531" t="str">
            <v>USD</v>
          </cell>
        </row>
        <row r="3532">
          <cell r="A3532">
            <v>1249128</v>
          </cell>
          <cell r="B3532">
            <v>475</v>
          </cell>
          <cell r="C3532" t="str">
            <v>DIA</v>
          </cell>
          <cell r="D3532">
            <v>36382</v>
          </cell>
          <cell r="E3532">
            <v>1999</v>
          </cell>
          <cell r="F3532">
            <v>8</v>
          </cell>
          <cell r="G3532" t="str">
            <v>MINERA EL MUKI S.A.</v>
          </cell>
          <cell r="H3532" t="str">
            <v>CERRO LINDO</v>
          </cell>
          <cell r="I3532" t="str">
            <v>CERRO LINDO</v>
          </cell>
          <cell r="J3532" t="str">
            <v>*110203&lt;br&gt;ICA-CHINCHA-CHAVIN</v>
          </cell>
          <cell r="K3532" t="str">
            <v>*1&lt;br&gt;ACEVEDO FERNANDEZ ELIAS</v>
          </cell>
          <cell r="L3532" t="str">
            <v>CONCLUIDO</v>
          </cell>
          <cell r="P3532" t="str">
            <v>USD</v>
          </cell>
        </row>
        <row r="3533">
          <cell r="A3533">
            <v>1884153</v>
          </cell>
          <cell r="B3533">
            <v>2027</v>
          </cell>
          <cell r="C3533" t="str">
            <v>EIAsd</v>
          </cell>
          <cell r="D3533">
            <v>39945</v>
          </cell>
          <cell r="E3533">
            <v>2009</v>
          </cell>
          <cell r="F3533">
            <v>5</v>
          </cell>
          <cell r="G3533" t="str">
            <v>MINERA ENPROYEC  SAC</v>
          </cell>
          <cell r="H3533" t="str">
            <v>RIO SECO</v>
          </cell>
          <cell r="I3533" t="str">
            <v>EXPLORACION MINERA RIO SECO</v>
          </cell>
          <cell r="J3533" t="str">
            <v>*110503&lt;br&gt;ICA-PISCO-HUMAY</v>
          </cell>
          <cell r="K3533" t="str">
            <v>*21&lt;br&gt;PAREDES PACHECO RUFO</v>
          </cell>
          <cell r="L3533" t="str">
            <v>APROBADO&lt;br/&gt;NOTIFICADO A LA EMPRESA</v>
          </cell>
          <cell r="P3533" t="str">
            <v>USD</v>
          </cell>
        </row>
        <row r="3534">
          <cell r="A3534">
            <v>1397343</v>
          </cell>
          <cell r="B3534">
            <v>821</v>
          </cell>
          <cell r="C3534" t="str">
            <v>EIAsd</v>
          </cell>
          <cell r="D3534">
            <v>37643</v>
          </cell>
          <cell r="E3534">
            <v>2003</v>
          </cell>
          <cell r="F3534">
            <v>1</v>
          </cell>
          <cell r="G3534" t="str">
            <v>MINERA ESPERANZA E.I.R.L.</v>
          </cell>
          <cell r="H3534" t="str">
            <v>RIO MAZAN</v>
          </cell>
          <cell r="I3534" t="str">
            <v>DRAGADO PARA EXTRACCIÓN DE ORO ALUVIAL</v>
          </cell>
          <cell r="J3534" t="str">
            <v>*160106&lt;br&gt;LORETO-MAYNAS-MAZAN</v>
          </cell>
          <cell r="K3534" t="str">
            <v>*1&lt;br&gt;ACEVEDO FERNANDEZ ELIAS</v>
          </cell>
          <cell r="L3534" t="str">
            <v>IMPROCEDENTE</v>
          </cell>
          <cell r="P3534" t="str">
            <v>USD</v>
          </cell>
        </row>
        <row r="3535">
          <cell r="A3535">
            <v>2005451</v>
          </cell>
          <cell r="B3535">
            <v>2213</v>
          </cell>
          <cell r="C3535" t="str">
            <v>DIA</v>
          </cell>
          <cell r="D3535">
            <v>40359</v>
          </cell>
          <cell r="E3535">
            <v>2010</v>
          </cell>
          <cell r="F3535">
            <v>6</v>
          </cell>
          <cell r="G3535" t="str">
            <v>MINERA FOCUS S.A.C.</v>
          </cell>
          <cell r="H3535" t="str">
            <v>VECA 1</v>
          </cell>
          <cell r="I3535" t="str">
            <v>VECA I</v>
          </cell>
          <cell r="J3535" t="str">
            <v>*131008&lt;br&gt;LA LIBERTAD-SANTIAGO DE CHUCO-SITABAMBA</v>
          </cell>
          <cell r="K3535" t="str">
            <v>*2&lt;br&gt;ACOSTA ARCE MICHAEL</v>
          </cell>
          <cell r="L3535" t="str">
            <v>APROBADO&lt;br/&gt;NOTIFICADO A LA EMPRESA</v>
          </cell>
          <cell r="P3535" t="str">
            <v>USD</v>
          </cell>
        </row>
        <row r="3536">
          <cell r="A3536">
            <v>2076940</v>
          </cell>
          <cell r="B3536">
            <v>2373</v>
          </cell>
          <cell r="C3536" t="str">
            <v>DIA</v>
          </cell>
          <cell r="D3536">
            <v>40618</v>
          </cell>
          <cell r="E3536">
            <v>2011</v>
          </cell>
          <cell r="F3536">
            <v>3</v>
          </cell>
          <cell r="G3536" t="str">
            <v>MINERA FOCUS S.A.C.</v>
          </cell>
          <cell r="H3536" t="str">
            <v>SANTA ROSA</v>
          </cell>
          <cell r="I3536" t="str">
            <v>SANTA ROSA</v>
          </cell>
          <cell r="J3536" t="str">
            <v>*150608&lt;br&gt;LIMA-HUARAL-PACARAOS</v>
          </cell>
          <cell r="K3536" t="str">
            <v>*25&lt;br&gt;PRADO VELASQUEZ ALFONSO</v>
          </cell>
          <cell r="L3536" t="str">
            <v>NO PRESENTADO&lt;br/&gt;NOTIFICADO A LA EMPRESA</v>
          </cell>
          <cell r="P3536" t="str">
            <v>USD</v>
          </cell>
        </row>
        <row r="3537">
          <cell r="A3537">
            <v>2080779</v>
          </cell>
          <cell r="B3537">
            <v>2386</v>
          </cell>
          <cell r="C3537" t="str">
            <v>DIA</v>
          </cell>
          <cell r="D3537">
            <v>40634</v>
          </cell>
          <cell r="E3537">
            <v>2011</v>
          </cell>
          <cell r="F3537">
            <v>4</v>
          </cell>
          <cell r="G3537" t="str">
            <v>MINERA FOCUS S.A.C.</v>
          </cell>
          <cell r="H3537" t="str">
            <v>SANTA ROSA</v>
          </cell>
          <cell r="I3537" t="str">
            <v>SANTA ROSA</v>
          </cell>
          <cell r="J3537" t="str">
            <v>*150608&lt;br&gt;LIMA-HUARAL-PACARAOS</v>
          </cell>
          <cell r="L3537" t="str">
            <v>IMPROCEDENTE&lt;br/&gt;NOTIFICADO A LA EMPRESA</v>
          </cell>
          <cell r="P3537" t="str">
            <v>USD</v>
          </cell>
        </row>
        <row r="3538">
          <cell r="A3538">
            <v>2431419</v>
          </cell>
          <cell r="B3538">
            <v>5404</v>
          </cell>
          <cell r="C3538" t="str">
            <v>DIA</v>
          </cell>
          <cell r="D3538">
            <v>41894</v>
          </cell>
          <cell r="E3538">
            <v>2014</v>
          </cell>
          <cell r="F3538">
            <v>9</v>
          </cell>
          <cell r="G3538" t="str">
            <v>MINERA FOCUS S.A.C.</v>
          </cell>
          <cell r="H3538" t="str">
            <v>AURORA</v>
          </cell>
          <cell r="I3538" t="str">
            <v>PROYECTO DE EXPLORACIÓN AURORA</v>
          </cell>
          <cell r="J3538" t="str">
            <v>*080408&lt;br&gt;CUSCO-CALCA-YANATILE</v>
          </cell>
          <cell r="K3538" t="str">
            <v>*8&lt;br&gt;BREÑA TORRES GRACIELA,*341&lt;br&gt;INFANTE QUISPE, CESAR ANIBAL,*310&lt;br&gt;ROSALES GONZALES LUIS ALBERTO,*179&lt;br&gt;ZEGARRA ANCAJIMA, ANA SOFIA</v>
          </cell>
          <cell r="L3538" t="str">
            <v>APROBADO&lt;br/&gt;NOTIFICADO A LA EMPRESA</v>
          </cell>
          <cell r="O3538">
            <v>1400000</v>
          </cell>
          <cell r="P3538" t="str">
            <v>USD</v>
          </cell>
        </row>
        <row r="3539">
          <cell r="A3539">
            <v>2086365</v>
          </cell>
          <cell r="B3539">
            <v>2398</v>
          </cell>
          <cell r="C3539" t="str">
            <v>EIAsd</v>
          </cell>
          <cell r="D3539">
            <v>40658</v>
          </cell>
          <cell r="E3539">
            <v>2011</v>
          </cell>
          <cell r="F3539">
            <v>4</v>
          </cell>
          <cell r="G3539" t="str">
            <v>MINERA FOCUS S.A.C.</v>
          </cell>
          <cell r="H3539" t="str">
            <v>SANTA ROSA</v>
          </cell>
          <cell r="I3539" t="str">
            <v>EXPLORACION SANTA ROSA</v>
          </cell>
          <cell r="J3539" t="str">
            <v>*150608&lt;br&gt;LIMA-HUARAL-PACARAOS</v>
          </cell>
          <cell r="K3539" t="str">
            <v>*2&lt;br&gt;ACOSTA ARCE MICHAEL</v>
          </cell>
          <cell r="L3539" t="str">
            <v>APROBADO&lt;br/&gt;NOTIFICADO A LA EMPRESA</v>
          </cell>
          <cell r="P3539" t="str">
            <v>USD</v>
          </cell>
        </row>
        <row r="3540">
          <cell r="A3540">
            <v>2380793</v>
          </cell>
          <cell r="B3540">
            <v>4145</v>
          </cell>
          <cell r="C3540" t="str">
            <v>EIAsd</v>
          </cell>
          <cell r="D3540">
            <v>41732</v>
          </cell>
          <cell r="E3540">
            <v>2014</v>
          </cell>
          <cell r="F3540">
            <v>4</v>
          </cell>
          <cell r="G3540" t="str">
            <v>MINERA FOCUS S.A.C.</v>
          </cell>
          <cell r="H3540" t="str">
            <v>EXPLORACIÓN AURORA</v>
          </cell>
          <cell r="I3540" t="str">
            <v>ESTUDIO DE IMPACTO AMBIENTAL SEMIDETALLADO DEL PROYECTO DE EXPLORACIÓN AURORA</v>
          </cell>
          <cell r="J3540" t="str">
            <v>*080408&lt;br&gt;CUSCO-CALCA-YANATILE</v>
          </cell>
          <cell r="K3540" t="str">
            <v>*10&lt;br&gt;CARRANZA VALDIVIESO JOSE,*310&lt;br&gt;ROSALES GONZALES LUIS ALBERTO,*181&lt;br&gt;LEON HUAMAN BETTY</v>
          </cell>
          <cell r="L3540" t="str">
            <v>DESISTIDO&lt;br/&gt;NOTIFICADO A LA EMPRESA</v>
          </cell>
          <cell r="M3540" t="str">
            <v>ResDirec-0205-2014/MEM-DGAAM</v>
          </cell>
          <cell r="N3540" t="str">
            <v>29/04/2014</v>
          </cell>
          <cell r="O3540">
            <v>49713.26</v>
          </cell>
          <cell r="P3540" t="str">
            <v>USD</v>
          </cell>
        </row>
        <row r="3541">
          <cell r="A3541">
            <v>2735815</v>
          </cell>
          <cell r="B3541">
            <v>7276</v>
          </cell>
          <cell r="C3541" t="str">
            <v>DIA</v>
          </cell>
          <cell r="D3541">
            <v>42975</v>
          </cell>
          <cell r="E3541">
            <v>2017</v>
          </cell>
          <cell r="F3541">
            <v>8</v>
          </cell>
          <cell r="G3541" t="str">
            <v>MINERA FORRESTER S.A.C.</v>
          </cell>
          <cell r="H3541" t="str">
            <v>BONGARA</v>
          </cell>
          <cell r="I3541" t="str">
            <v>BONGARÁ</v>
          </cell>
          <cell r="J3541" t="str">
            <v>*010312&lt;br&gt;AMAZONAS-BONGARA-YAMBRASBAMBA</v>
          </cell>
          <cell r="K3541" t="str">
            <v>*25&lt;br&gt;PRADO VELASQUEZ ALFONSO,*540&lt;br&gt;REYES CUBAS,ZARELA ,*518&lt;br&gt;CHUQUIMANTARI ARTEAGA RUDDY ANDRE (APOYO),*509&lt;br&gt;CRUZ LEDESMA, DEISY ROSALIA,*310&lt;br&gt;ROSALES GONZALES LUIS ALBERTO</v>
          </cell>
          <cell r="L3541" t="str">
            <v>NO PRESENTADO&lt;br/&gt;NOTIFICADO A LA EMPRESA</v>
          </cell>
          <cell r="M3541" t="str">
            <v>ResDirec-0255-2017/MEM-DGAAM</v>
          </cell>
          <cell r="N3541" t="str">
            <v>13/09/2017</v>
          </cell>
          <cell r="O3541">
            <v>750000</v>
          </cell>
          <cell r="P3541" t="str">
            <v>USD</v>
          </cell>
        </row>
        <row r="3542">
          <cell r="A3542">
            <v>2832071</v>
          </cell>
          <cell r="B3542">
            <v>7664</v>
          </cell>
          <cell r="C3542" t="str">
            <v>EIAsd</v>
          </cell>
          <cell r="D3542">
            <v>43286</v>
          </cell>
          <cell r="E3542">
            <v>2018</v>
          </cell>
          <cell r="F3542">
            <v>7</v>
          </cell>
          <cell r="G3542" t="str">
            <v>MINERA FORRESTER S.A.C.</v>
          </cell>
          <cell r="H3542" t="str">
            <v>BONGARA</v>
          </cell>
          <cell r="I3542" t="str">
            <v>PROYECTO DE EXPLORACIÓN MINERA BONGARÁ</v>
          </cell>
          <cell r="J3542" t="str">
            <v>*010312&lt;br&gt;AMAZONAS-BONGARA-YAMBRASBAMBA</v>
          </cell>
          <cell r="K3542" t="str">
            <v>*221&lt;br&gt;SANGA YAMPASI WILSON WILFREDO,*676&lt;br&gt;VILLAR VASQUEZ MERCEDES DEL PILAR,*660&lt;br&gt;PARDO BONIFAZ JIMMY FRANK,*643&lt;br&gt;NISSE MEI-LIN GARCIA LAY,*641&lt;br&gt;ALEGRE BUSTAMANTE, LAURA MELISSA,*610&lt;br&gt;FARFAN REYES MIRIAM ELIZABETH,*606&lt;br&gt;Enrique Arturo  Quispez Herrera,*601&lt;br&gt;SARMIENTO MEJIA, HENRY DANIEL,*599&lt;br&gt;CHUQUIMANTARI ARTEAGA,RUDDY ANDRE,*598&lt;br&gt;CERNA GARCÍA, ROXANA ERIKA,*527&lt;br&gt;PARDO BONIFAZ, JIMMY FRANK,*509&lt;br&gt;CRUZ LEDESMA, DEISY ROSALIA,*495&lt;br&gt;CHAMORRO BELLIDO CARMEN ROSA,*438&lt;br&gt;PEREYRA VALENCIA ELIZABETH,*348&lt;br&gt;PEREZ SOLIS, EVELYN ENA,*313&lt;br&gt;LOPEZ FLORES, ROSSANA</v>
          </cell>
          <cell r="L3542" t="str">
            <v>APROBADO&lt;br/&gt;NOTIFICADO A LA EMPRESA</v>
          </cell>
          <cell r="M3542" t="str">
            <v>ResDirec-0167-2019/MINEM-DGAAM</v>
          </cell>
          <cell r="N3542" t="str">
            <v>27/09/2019</v>
          </cell>
          <cell r="O3542">
            <v>3100000</v>
          </cell>
          <cell r="P3542" t="str">
            <v>USD</v>
          </cell>
        </row>
        <row r="3543">
          <cell r="A3543">
            <v>1421709</v>
          </cell>
          <cell r="B3543">
            <v>912</v>
          </cell>
          <cell r="C3543" t="str">
            <v>EIAsd</v>
          </cell>
          <cell r="D3543">
            <v>37827</v>
          </cell>
          <cell r="E3543">
            <v>2003</v>
          </cell>
          <cell r="F3543">
            <v>7</v>
          </cell>
          <cell r="G3543" t="str">
            <v>MINERA FREEPORT-MCMORAN SOUTH AMERICA S.A.C.</v>
          </cell>
          <cell r="H3543" t="str">
            <v>HAQUIRA</v>
          </cell>
          <cell r="I3543" t="str">
            <v>EXPLORACIÓN</v>
          </cell>
          <cell r="J3543" t="str">
            <v>*030708&lt;br&gt;APURIMAC-GRAU-PROGRESO</v>
          </cell>
          <cell r="K3543" t="str">
            <v>*1&lt;br&gt;ACEVEDO FERNANDEZ ELIAS</v>
          </cell>
          <cell r="L3543" t="str">
            <v>APROBADO</v>
          </cell>
          <cell r="P3543" t="str">
            <v>USD</v>
          </cell>
        </row>
        <row r="3544">
          <cell r="A3544">
            <v>1299121</v>
          </cell>
          <cell r="B3544">
            <v>575</v>
          </cell>
          <cell r="C3544" t="str">
            <v>DIA</v>
          </cell>
          <cell r="D3544">
            <v>36825</v>
          </cell>
          <cell r="E3544">
            <v>2000</v>
          </cell>
          <cell r="F3544">
            <v>10</v>
          </cell>
          <cell r="G3544" t="str">
            <v>MINERA FREEPORT-MCMORAN SOUTH AMERICA S.A.C.</v>
          </cell>
          <cell r="H3544" t="str">
            <v>PALCA</v>
          </cell>
          <cell r="I3544" t="str">
            <v>PALCA</v>
          </cell>
          <cell r="J3544" t="str">
            <v>*230107&lt;br&gt;TACNA-TACNA-PALCA</v>
          </cell>
          <cell r="K3544" t="str">
            <v>*21&lt;br&gt;PAREDES PACHECO RUFO</v>
          </cell>
          <cell r="L3544" t="str">
            <v>APROBADO</v>
          </cell>
          <cell r="P3544" t="str">
            <v>USD</v>
          </cell>
        </row>
        <row r="3545">
          <cell r="A3545">
            <v>1335622</v>
          </cell>
          <cell r="B3545">
            <v>671</v>
          </cell>
          <cell r="C3545" t="str">
            <v>DIA</v>
          </cell>
          <cell r="D3545">
            <v>37151</v>
          </cell>
          <cell r="E3545">
            <v>2001</v>
          </cell>
          <cell r="F3545">
            <v>9</v>
          </cell>
          <cell r="G3545" t="str">
            <v>MINERA FREEPORT-MCMORAN SOUTH AMERICA S.A.C.</v>
          </cell>
          <cell r="I3545" t="str">
            <v>HAQUIRA</v>
          </cell>
          <cell r="J3545" t="str">
            <v>*030506&lt;br&gt;APURIMAC-COTABAMBAS-CHALLHUAHUACHO</v>
          </cell>
          <cell r="K3545" t="str">
            <v>*21&lt;br&gt;PAREDES PACHECO RUFO</v>
          </cell>
          <cell r="L3545" t="str">
            <v>APROBADO</v>
          </cell>
          <cell r="P3545" t="str">
            <v>USD</v>
          </cell>
        </row>
        <row r="3546">
          <cell r="A3546">
            <v>1356993</v>
          </cell>
          <cell r="B3546">
            <v>718</v>
          </cell>
          <cell r="C3546" t="str">
            <v>DIA</v>
          </cell>
          <cell r="D3546">
            <v>37336</v>
          </cell>
          <cell r="E3546">
            <v>2002</v>
          </cell>
          <cell r="F3546">
            <v>3</v>
          </cell>
          <cell r="G3546" t="str">
            <v>MINERA FREEPORT-MCMORAN SOUTH AMERICA S.A.C.</v>
          </cell>
          <cell r="H3546" t="str">
            <v>LUCA</v>
          </cell>
          <cell r="I3546" t="str">
            <v>LUCA</v>
          </cell>
          <cell r="J3546" t="str">
            <v>*050304&lt;br&gt;AYACUCHO-HUANCA SANCOS-SANTIAGO DE LUCANAMARCA</v>
          </cell>
          <cell r="K3546" t="str">
            <v>*1&lt;br&gt;ACEVEDO FERNANDEZ ELIAS</v>
          </cell>
          <cell r="L3546" t="str">
            <v>APROBADO</v>
          </cell>
          <cell r="P3546" t="str">
            <v>USD</v>
          </cell>
        </row>
        <row r="3547">
          <cell r="A3547">
            <v>1372029</v>
          </cell>
          <cell r="B3547">
            <v>746</v>
          </cell>
          <cell r="C3547" t="str">
            <v>DIA</v>
          </cell>
          <cell r="D3547">
            <v>37439</v>
          </cell>
          <cell r="E3547">
            <v>2002</v>
          </cell>
          <cell r="F3547">
            <v>7</v>
          </cell>
          <cell r="G3547" t="str">
            <v>MINERA FREEPORT-MCMORAN SOUTH AMERICA S.A.C.</v>
          </cell>
          <cell r="H3547" t="str">
            <v>CRUCERO</v>
          </cell>
          <cell r="I3547" t="str">
            <v>CRUCERO</v>
          </cell>
          <cell r="K3547" t="str">
            <v>*35&lt;br&gt;BLANCO IRMA</v>
          </cell>
          <cell r="L3547" t="str">
            <v>APROBADO</v>
          </cell>
          <cell r="P3547" t="str">
            <v>USD</v>
          </cell>
        </row>
        <row r="3548">
          <cell r="A3548">
            <v>1374567</v>
          </cell>
          <cell r="B3548">
            <v>754</v>
          </cell>
          <cell r="C3548" t="str">
            <v>DIA</v>
          </cell>
          <cell r="D3548">
            <v>37452</v>
          </cell>
          <cell r="E3548">
            <v>2002</v>
          </cell>
          <cell r="F3548">
            <v>7</v>
          </cell>
          <cell r="G3548" t="str">
            <v>MINERA FREEPORT-MCMORAN SOUTH AMERICA S.A.C.</v>
          </cell>
          <cell r="H3548" t="str">
            <v>TESORO</v>
          </cell>
          <cell r="I3548" t="str">
            <v>TESORO</v>
          </cell>
          <cell r="J3548" t="str">
            <v>*040108&lt;br&gt;AREQUIPA-AREQUIPA-LA JOYA</v>
          </cell>
          <cell r="K3548" t="str">
            <v>*1&lt;br&gt;ACEVEDO FERNANDEZ ELIAS</v>
          </cell>
          <cell r="L3548" t="str">
            <v>APROBADO</v>
          </cell>
          <cell r="P3548" t="str">
            <v>USD</v>
          </cell>
        </row>
        <row r="3549">
          <cell r="A3549">
            <v>1379614</v>
          </cell>
          <cell r="B3549">
            <v>772</v>
          </cell>
          <cell r="C3549" t="str">
            <v>DIA</v>
          </cell>
          <cell r="D3549">
            <v>37495</v>
          </cell>
          <cell r="E3549">
            <v>2002</v>
          </cell>
          <cell r="F3549">
            <v>8</v>
          </cell>
          <cell r="G3549" t="str">
            <v>MINERA FREEPORT-MCMORAN SOUTH AMERICA S.A.C.</v>
          </cell>
          <cell r="I3549" t="str">
            <v>HAQUIRA 2002</v>
          </cell>
          <cell r="J3549" t="str">
            <v>*030504&lt;br&gt;APURIMAC-COTABAMBAS-HAQUIRA</v>
          </cell>
          <cell r="K3549" t="str">
            <v>*35&lt;br&gt;BLANCO IRMA</v>
          </cell>
          <cell r="L3549" t="str">
            <v>APROBADO</v>
          </cell>
          <cell r="P3549" t="str">
            <v>USD</v>
          </cell>
        </row>
        <row r="3550">
          <cell r="A3550">
            <v>1404671</v>
          </cell>
          <cell r="B3550">
            <v>843</v>
          </cell>
          <cell r="C3550" t="str">
            <v>DIA</v>
          </cell>
          <cell r="D3550">
            <v>37699</v>
          </cell>
          <cell r="E3550">
            <v>2003</v>
          </cell>
          <cell r="F3550">
            <v>3</v>
          </cell>
          <cell r="G3550" t="str">
            <v>MINERA FREEPORT-MCMORAN SOUTH AMERICA S.A.C.</v>
          </cell>
          <cell r="H3550" t="str">
            <v>YANABRA</v>
          </cell>
          <cell r="I3550" t="str">
            <v>YANABRA</v>
          </cell>
          <cell r="J3550" t="str">
            <v>*040511&lt;br&gt;AREQUIPA-CAYLLOMA-LLUTA</v>
          </cell>
          <cell r="K3550" t="str">
            <v>*1&lt;br&gt;ACEVEDO FERNANDEZ ELIAS</v>
          </cell>
          <cell r="L3550" t="str">
            <v>APROBADO</v>
          </cell>
          <cell r="P3550" t="str">
            <v>USD</v>
          </cell>
        </row>
        <row r="3551">
          <cell r="A3551">
            <v>1404672</v>
          </cell>
          <cell r="B3551">
            <v>844</v>
          </cell>
          <cell r="C3551" t="str">
            <v>DIA</v>
          </cell>
          <cell r="D3551">
            <v>37699</v>
          </cell>
          <cell r="E3551">
            <v>2003</v>
          </cell>
          <cell r="F3551">
            <v>3</v>
          </cell>
          <cell r="G3551" t="str">
            <v>MINERA FREEPORT-MCMORAN SOUTH AMERICA S.A.C.</v>
          </cell>
          <cell r="H3551" t="str">
            <v>HAQUIRA</v>
          </cell>
          <cell r="I3551" t="str">
            <v>HAQUIRA</v>
          </cell>
          <cell r="J3551" t="str">
            <v>*030506&lt;br&gt;APURIMAC-COTABAMBAS-CHALLHUAHUACHO</v>
          </cell>
          <cell r="K3551" t="str">
            <v>*1&lt;br&gt;ACEVEDO FERNANDEZ ELIAS</v>
          </cell>
          <cell r="L3551" t="str">
            <v>APROBADO</v>
          </cell>
          <cell r="P3551" t="str">
            <v>USD</v>
          </cell>
        </row>
        <row r="3552">
          <cell r="A3552">
            <v>1469163</v>
          </cell>
          <cell r="B3552">
            <v>1068</v>
          </cell>
          <cell r="C3552" t="str">
            <v>DIA</v>
          </cell>
          <cell r="D3552">
            <v>38132</v>
          </cell>
          <cell r="E3552">
            <v>2004</v>
          </cell>
          <cell r="F3552">
            <v>5</v>
          </cell>
          <cell r="G3552" t="str">
            <v>MINERA FREEPORT-MCMORAN SOUTH AMERICA S.A.C.</v>
          </cell>
          <cell r="H3552" t="str">
            <v>GABRIELA</v>
          </cell>
          <cell r="I3552" t="str">
            <v>GABRIELA</v>
          </cell>
          <cell r="J3552" t="str">
            <v>*040125&lt;br&gt;AREQUIPA-AREQUIPA-VITOR</v>
          </cell>
          <cell r="K3552" t="str">
            <v>*47&lt;br&gt;PINEDO CESAR</v>
          </cell>
          <cell r="L3552" t="str">
            <v>APROBADO</v>
          </cell>
          <cell r="P3552" t="str">
            <v>USD</v>
          </cell>
        </row>
        <row r="3553">
          <cell r="A3553">
            <v>1469164</v>
          </cell>
          <cell r="B3553">
            <v>1069</v>
          </cell>
          <cell r="C3553" t="str">
            <v>DIA</v>
          </cell>
          <cell r="D3553">
            <v>38132</v>
          </cell>
          <cell r="E3553">
            <v>2004</v>
          </cell>
          <cell r="F3553">
            <v>5</v>
          </cell>
          <cell r="G3553" t="str">
            <v>MINERA FREEPORT-MCMORAN SOUTH AMERICA S.A.C.</v>
          </cell>
          <cell r="H3553" t="str">
            <v>ROSARIO</v>
          </cell>
          <cell r="I3553" t="str">
            <v>ROSARIO</v>
          </cell>
          <cell r="J3553" t="str">
            <v>*040407&lt;br&gt;AREQUIPA-CASTILLA-HUANCARQUI</v>
          </cell>
          <cell r="K3553" t="str">
            <v>*47&lt;br&gt;PINEDO CESAR</v>
          </cell>
          <cell r="L3553" t="str">
            <v>APROBADO</v>
          </cell>
          <cell r="P3553" t="str">
            <v>USD</v>
          </cell>
        </row>
        <row r="3554">
          <cell r="A3554">
            <v>1558742</v>
          </cell>
          <cell r="B3554">
            <v>1330</v>
          </cell>
          <cell r="C3554" t="str">
            <v>DIA</v>
          </cell>
          <cell r="D3554">
            <v>38608</v>
          </cell>
          <cell r="E3554">
            <v>2005</v>
          </cell>
          <cell r="F3554">
            <v>9</v>
          </cell>
          <cell r="G3554" t="str">
            <v>MINERA FREEPORT-MCMORAN SOUTH AMERICA S.A.C.</v>
          </cell>
          <cell r="H3554" t="str">
            <v>AYAVI</v>
          </cell>
          <cell r="I3554" t="str">
            <v>AYAVI</v>
          </cell>
          <cell r="J3554" t="str">
            <v>*090601&lt;br&gt;HUANCAVELICA-HUAYTARA-HUAYTARA</v>
          </cell>
          <cell r="K3554" t="str">
            <v>*1&lt;br&gt;ACEVEDO FERNANDEZ ELIAS</v>
          </cell>
          <cell r="L3554" t="str">
            <v>APROBADO</v>
          </cell>
          <cell r="P3554" t="str">
            <v>USD</v>
          </cell>
        </row>
        <row r="3555">
          <cell r="A3555">
            <v>1598326</v>
          </cell>
          <cell r="B3555">
            <v>1414</v>
          </cell>
          <cell r="C3555" t="str">
            <v>DIA</v>
          </cell>
          <cell r="D3555">
            <v>38804</v>
          </cell>
          <cell r="E3555">
            <v>2006</v>
          </cell>
          <cell r="F3555">
            <v>3</v>
          </cell>
          <cell r="G3555" t="str">
            <v>MINERA FREEPORT-MCMORAN SOUTH AMERICA S.A.C.</v>
          </cell>
          <cell r="H3555" t="str">
            <v>DURAZNO</v>
          </cell>
          <cell r="I3555" t="str">
            <v>DURAZNO</v>
          </cell>
          <cell r="J3555" t="str">
            <v>*040312&lt;br&gt;AREQUIPA-CARAVELI-QUICACHA</v>
          </cell>
          <cell r="K3555" t="str">
            <v>*1&lt;br&gt;ACEVEDO FERNANDEZ ELIAS</v>
          </cell>
          <cell r="L3555" t="str">
            <v>APROBADO</v>
          </cell>
          <cell r="P3555" t="str">
            <v>USD</v>
          </cell>
        </row>
        <row r="3556">
          <cell r="A3556">
            <v>1762545</v>
          </cell>
          <cell r="B3556">
            <v>1833</v>
          </cell>
          <cell r="C3556" t="str">
            <v>DIA</v>
          </cell>
          <cell r="D3556">
            <v>39506</v>
          </cell>
          <cell r="E3556">
            <v>2008</v>
          </cell>
          <cell r="F3556">
            <v>2</v>
          </cell>
          <cell r="G3556" t="str">
            <v>MINERA FRONTERA PACIFICO PERU S.A.</v>
          </cell>
          <cell r="H3556" t="str">
            <v>CALVARIO II</v>
          </cell>
          <cell r="I3556" t="str">
            <v>CALVARIO II WEST</v>
          </cell>
          <cell r="J3556" t="str">
            <v>*210305&lt;br&gt;PUNO-CARABAYA-CORANI</v>
          </cell>
          <cell r="K3556" t="str">
            <v>*54&lt;br&gt;SANCHEZ MARIELA</v>
          </cell>
          <cell r="L3556" t="str">
            <v>APROBADO&lt;br/&gt;NOTIFICADO A LA EMPRESA</v>
          </cell>
          <cell r="P3556" t="str">
            <v>USD</v>
          </cell>
        </row>
        <row r="3557">
          <cell r="A3557">
            <v>1764956</v>
          </cell>
          <cell r="B3557">
            <v>1849</v>
          </cell>
          <cell r="C3557" t="str">
            <v>DIA</v>
          </cell>
          <cell r="D3557">
            <v>39514</v>
          </cell>
          <cell r="E3557">
            <v>2008</v>
          </cell>
          <cell r="F3557">
            <v>3</v>
          </cell>
          <cell r="G3557" t="str">
            <v>MINERA FRONTERA PACIFICO PERU S.A.</v>
          </cell>
          <cell r="H3557" t="str">
            <v>CALVARIO III</v>
          </cell>
          <cell r="I3557" t="str">
            <v>CALVARIO III OESTE</v>
          </cell>
          <cell r="J3557" t="str">
            <v>*210305&lt;br&gt;PUNO-CARABAYA-CORANI</v>
          </cell>
          <cell r="K3557" t="str">
            <v>*8&lt;br&gt;BREÑA TORRES GRACIELA</v>
          </cell>
          <cell r="L3557" t="str">
            <v>APROBADO&lt;br/&gt;NOTIFICADO A LA EMPRESA</v>
          </cell>
          <cell r="P3557" t="str">
            <v>USD</v>
          </cell>
        </row>
        <row r="3558">
          <cell r="A3558">
            <v>1774773</v>
          </cell>
          <cell r="B3558">
            <v>1889</v>
          </cell>
          <cell r="C3558" t="str">
            <v>DIA</v>
          </cell>
          <cell r="D3558">
            <v>39549</v>
          </cell>
          <cell r="E3558">
            <v>2008</v>
          </cell>
          <cell r="F3558">
            <v>4</v>
          </cell>
          <cell r="G3558" t="str">
            <v>MINERA FRONTERA PACIFICO PERU S.A.</v>
          </cell>
          <cell r="H3558" t="str">
            <v>CONDORILLO</v>
          </cell>
          <cell r="I3558" t="str">
            <v>CONDORILLO</v>
          </cell>
          <cell r="J3558" t="str">
            <v>*210305&lt;br&gt;PUNO-CARABAYA-CORANI</v>
          </cell>
          <cell r="K3558" t="str">
            <v>*8&lt;br&gt;BREÑA TORRES GRACIELA</v>
          </cell>
          <cell r="L3558" t="str">
            <v>APROBADO&lt;br/&gt;NOTIFICADO A LA EMPRESA</v>
          </cell>
          <cell r="P3558" t="str">
            <v>USD</v>
          </cell>
        </row>
        <row r="3559">
          <cell r="A3559">
            <v>1774776</v>
          </cell>
          <cell r="B3559">
            <v>1890</v>
          </cell>
          <cell r="C3559" t="str">
            <v>DIA</v>
          </cell>
          <cell r="D3559">
            <v>39549</v>
          </cell>
          <cell r="E3559">
            <v>2008</v>
          </cell>
          <cell r="F3559">
            <v>4</v>
          </cell>
          <cell r="G3559" t="str">
            <v>MINERA FRONTERA PACIFICO PERU S.A.</v>
          </cell>
          <cell r="H3559" t="str">
            <v>TUPURAMANI</v>
          </cell>
          <cell r="I3559" t="str">
            <v>TUPURAMANI</v>
          </cell>
          <cell r="J3559" t="str">
            <v>*210305&lt;br&gt;PUNO-CARABAYA-CORANI</v>
          </cell>
          <cell r="K3559" t="str">
            <v>*8&lt;br&gt;BREÑA TORRES GRACIELA</v>
          </cell>
          <cell r="L3559" t="str">
            <v>IMPROCEDENTE&lt;br/&gt;NOTIFICADO A LA EMPRESA</v>
          </cell>
          <cell r="P3559" t="str">
            <v>USD</v>
          </cell>
        </row>
        <row r="3560">
          <cell r="A3560">
            <v>1453139</v>
          </cell>
          <cell r="B3560">
            <v>1019</v>
          </cell>
          <cell r="C3560" t="str">
            <v>EIAsd</v>
          </cell>
          <cell r="D3560">
            <v>38030</v>
          </cell>
          <cell r="E3560">
            <v>2004</v>
          </cell>
          <cell r="F3560">
            <v>2</v>
          </cell>
          <cell r="G3560" t="str">
            <v>MINERA GARFIO S.A.</v>
          </cell>
          <cell r="H3560" t="str">
            <v>GATITO 12</v>
          </cell>
          <cell r="I3560" t="str">
            <v>EXPLORACIÓN</v>
          </cell>
          <cell r="J3560" t="str">
            <v>*040308&lt;br&gt;AREQUIPA-CARAVELI-CHAPARRA</v>
          </cell>
          <cell r="K3560" t="str">
            <v>*1&lt;br&gt;ACEVEDO FERNANDEZ ELIAS</v>
          </cell>
          <cell r="L3560" t="str">
            <v>APROBADO</v>
          </cell>
          <cell r="P3560" t="str">
            <v>USD</v>
          </cell>
        </row>
        <row r="3561">
          <cell r="A3561">
            <v>1401190</v>
          </cell>
          <cell r="B3561">
            <v>830</v>
          </cell>
          <cell r="C3561" t="str">
            <v>DIA</v>
          </cell>
          <cell r="D3561">
            <v>37673</v>
          </cell>
          <cell r="E3561">
            <v>2003</v>
          </cell>
          <cell r="F3561">
            <v>2</v>
          </cell>
          <cell r="G3561" t="str">
            <v>MINERA GARFIO S.A.</v>
          </cell>
          <cell r="H3561" t="str">
            <v>GATITO 12</v>
          </cell>
          <cell r="I3561" t="str">
            <v>GATITO 12</v>
          </cell>
          <cell r="J3561" t="str">
            <v>*040308&lt;br&gt;AREQUIPA-CARAVELI-CHAPARRA</v>
          </cell>
          <cell r="K3561" t="str">
            <v>*1&lt;br&gt;ACEVEDO FERNANDEZ ELIAS</v>
          </cell>
          <cell r="L3561" t="str">
            <v>APROBADO</v>
          </cell>
          <cell r="P3561" t="str">
            <v>USD</v>
          </cell>
        </row>
        <row r="3562">
          <cell r="A3562">
            <v>1382558</v>
          </cell>
          <cell r="B3562">
            <v>781</v>
          </cell>
          <cell r="C3562" t="str">
            <v>EIAsd</v>
          </cell>
          <cell r="D3562">
            <v>37518</v>
          </cell>
          <cell r="E3562">
            <v>2002</v>
          </cell>
          <cell r="F3562">
            <v>9</v>
          </cell>
          <cell r="G3562" t="str">
            <v>MINERA GAZUNA S.A.</v>
          </cell>
          <cell r="H3562" t="str">
            <v>U.E.A. MINASA</v>
          </cell>
          <cell r="I3562" t="str">
            <v>EXPLORACIÓN</v>
          </cell>
          <cell r="J3562" t="str">
            <v>*150901&lt;br&gt;LIMA-OYON-OYON</v>
          </cell>
          <cell r="K3562" t="str">
            <v>*53&lt;br&gt;SANCHEZ LUIS</v>
          </cell>
          <cell r="L3562" t="str">
            <v>IMPROCEDENTE</v>
          </cell>
          <cell r="P3562" t="str">
            <v>USD</v>
          </cell>
        </row>
        <row r="3563">
          <cell r="A3563">
            <v>1384728</v>
          </cell>
          <cell r="B3563">
            <v>790</v>
          </cell>
          <cell r="C3563" t="str">
            <v>DIA</v>
          </cell>
          <cell r="D3563">
            <v>37538</v>
          </cell>
          <cell r="E3563">
            <v>2002</v>
          </cell>
          <cell r="F3563">
            <v>10</v>
          </cell>
          <cell r="G3563" t="str">
            <v>MINERA GAZUNA S.A.</v>
          </cell>
          <cell r="H3563" t="str">
            <v>U.E.A. MINASA</v>
          </cell>
          <cell r="I3563" t="str">
            <v>MINASA</v>
          </cell>
          <cell r="J3563" t="str">
            <v>*150901&lt;br&gt;LIMA-OYON-OYON</v>
          </cell>
          <cell r="K3563" t="str">
            <v>*53&lt;br&gt;SANCHEZ LUIS</v>
          </cell>
          <cell r="L3563" t="str">
            <v>DESAPROBADO</v>
          </cell>
          <cell r="P3563" t="str">
            <v>USD</v>
          </cell>
        </row>
        <row r="3564">
          <cell r="A3564">
            <v>1441033</v>
          </cell>
          <cell r="B3564">
            <v>975</v>
          </cell>
          <cell r="C3564" t="str">
            <v>DIA</v>
          </cell>
          <cell r="D3564">
            <v>37946</v>
          </cell>
          <cell r="E3564">
            <v>2003</v>
          </cell>
          <cell r="F3564">
            <v>11</v>
          </cell>
          <cell r="G3564" t="str">
            <v>MINERA GOLD FIELDS PERU S.A.</v>
          </cell>
          <cell r="H3564" t="str">
            <v>INCAPACHA</v>
          </cell>
          <cell r="I3564" t="str">
            <v>INCAPACHA</v>
          </cell>
          <cell r="J3564" t="str">
            <v>*050601&lt;br&gt;AYACUCHO-LUCANAS-PUQUIO</v>
          </cell>
          <cell r="K3564" t="str">
            <v>*1&lt;br&gt;ACEVEDO FERNANDEZ ELIAS</v>
          </cell>
          <cell r="L3564" t="str">
            <v>ABANDONO&lt;br/&gt;NOTIFICADO A LA EMPRESA</v>
          </cell>
          <cell r="P3564" t="str">
            <v>USD</v>
          </cell>
        </row>
        <row r="3565">
          <cell r="A3565">
            <v>1458280</v>
          </cell>
          <cell r="B3565">
            <v>1039</v>
          </cell>
          <cell r="C3565" t="str">
            <v>DIA</v>
          </cell>
          <cell r="D3565">
            <v>38063</v>
          </cell>
          <cell r="E3565">
            <v>2004</v>
          </cell>
          <cell r="F3565">
            <v>3</v>
          </cell>
          <cell r="G3565" t="str">
            <v>MINERA GOLD FIELDS PERU S.A.</v>
          </cell>
          <cell r="H3565" t="str">
            <v>CHUCAPACA</v>
          </cell>
          <cell r="I3565" t="str">
            <v>CHUCAPACA</v>
          </cell>
          <cell r="J3565" t="str">
            <v>*180204&lt;br&gt;MOQUEGUA-GENERAL SANCHEZ CERRO-ICHUÑA</v>
          </cell>
          <cell r="K3565" t="str">
            <v>*56&lt;br&gt;SOLARI HENRY</v>
          </cell>
          <cell r="L3565" t="str">
            <v>ABANDONO</v>
          </cell>
          <cell r="M3565" t="str">
            <v>ResDirec-0137-2019/MINEM-DGAAM</v>
          </cell>
          <cell r="N3565" t="str">
            <v>05/08/2019</v>
          </cell>
          <cell r="O3565">
            <v>742940</v>
          </cell>
          <cell r="P3565" t="str">
            <v>USD</v>
          </cell>
        </row>
        <row r="3566">
          <cell r="A3566">
            <v>1526420</v>
          </cell>
          <cell r="B3566">
            <v>1247</v>
          </cell>
          <cell r="C3566" t="str">
            <v>DIA</v>
          </cell>
          <cell r="D3566">
            <v>38454</v>
          </cell>
          <cell r="E3566">
            <v>2005</v>
          </cell>
          <cell r="F3566">
            <v>4</v>
          </cell>
          <cell r="G3566" t="str">
            <v>MINERA GOLD FIELDS PERU S.A.</v>
          </cell>
          <cell r="H3566" t="str">
            <v>ÑAYCA</v>
          </cell>
          <cell r="I3566" t="str">
            <v>ÑAYCA</v>
          </cell>
          <cell r="J3566" t="str">
            <v>*050706&lt;br&gt;AYACUCHO-PARINACOCHAS-PUYUSCA</v>
          </cell>
          <cell r="K3566" t="str">
            <v>*43&lt;br&gt;LEON ALDO</v>
          </cell>
          <cell r="L3566" t="str">
            <v>APROBADO</v>
          </cell>
          <cell r="P3566" t="str">
            <v>USD</v>
          </cell>
        </row>
        <row r="3567">
          <cell r="A3567">
            <v>1954763</v>
          </cell>
          <cell r="B3567">
            <v>2128</v>
          </cell>
          <cell r="C3567" t="str">
            <v>DIA</v>
          </cell>
          <cell r="D3567">
            <v>40190</v>
          </cell>
          <cell r="E3567">
            <v>2010</v>
          </cell>
          <cell r="F3567">
            <v>1</v>
          </cell>
          <cell r="G3567" t="str">
            <v>MINERA GOLD FIELDS PERU S.A.</v>
          </cell>
          <cell r="H3567" t="str">
            <v>COTAPACCHA</v>
          </cell>
          <cell r="I3567" t="str">
            <v>COTAPACCHA</v>
          </cell>
          <cell r="J3567" t="str">
            <v>*180102&lt;br&gt;MOQUEGUA-MARISCAL NIETO-CARUMAS</v>
          </cell>
          <cell r="K3567" t="str">
            <v>*8&lt;br&gt;BREÑA TORRES GRACIELA</v>
          </cell>
          <cell r="L3567" t="str">
            <v>APROBADO&lt;br/&gt;NOTIFICADO A LA EMPRESA</v>
          </cell>
          <cell r="P3567" t="str">
            <v>USD</v>
          </cell>
        </row>
        <row r="3568">
          <cell r="A3568">
            <v>2088240</v>
          </cell>
          <cell r="B3568">
            <v>2405</v>
          </cell>
          <cell r="C3568" t="str">
            <v>DIA</v>
          </cell>
          <cell r="D3568">
            <v>40666</v>
          </cell>
          <cell r="E3568">
            <v>2011</v>
          </cell>
          <cell r="F3568">
            <v>5</v>
          </cell>
          <cell r="G3568" t="str">
            <v>MINERA GOLD FIELDS PERU S.A.</v>
          </cell>
          <cell r="H3568" t="str">
            <v>PACOSANI</v>
          </cell>
          <cell r="I3568" t="str">
            <v>PACOSANI</v>
          </cell>
          <cell r="J3568" t="str">
            <v>*180210&lt;br&gt;MOQUEGUA-GENERAL SANCHEZ CERRO-UBINAS</v>
          </cell>
          <cell r="K3568" t="str">
            <v>*8&lt;br&gt;BREÑA TORRES GRACIELA</v>
          </cell>
          <cell r="L3568" t="str">
            <v>APROBADO&lt;br/&gt;NOTIFICADO A LA EMPRESA</v>
          </cell>
          <cell r="P3568" t="str">
            <v>USD</v>
          </cell>
        </row>
        <row r="3569">
          <cell r="A3569">
            <v>2107596</v>
          </cell>
          <cell r="B3569">
            <v>2444</v>
          </cell>
          <cell r="C3569" t="str">
            <v>DIA</v>
          </cell>
          <cell r="D3569">
            <v>40724</v>
          </cell>
          <cell r="E3569">
            <v>2011</v>
          </cell>
          <cell r="F3569">
            <v>6</v>
          </cell>
          <cell r="G3569" t="str">
            <v>MINERA GOLD FIELDS PERU S.A.</v>
          </cell>
          <cell r="H3569" t="str">
            <v>ICHOCOLLO</v>
          </cell>
          <cell r="I3569" t="str">
            <v>ICHOCOLLO</v>
          </cell>
          <cell r="J3569" t="str">
            <v>*230201&lt;br&gt;TACNA-CANDARAVE-CANDARAVE</v>
          </cell>
          <cell r="K3569" t="str">
            <v>*8&lt;br&gt;BREÑA TORRES GRACIELA</v>
          </cell>
          <cell r="L3569" t="str">
            <v>APROBADO&lt;br/&gt;NOTIFICADO A LA EMPRESA</v>
          </cell>
          <cell r="P3569" t="str">
            <v>USD</v>
          </cell>
        </row>
        <row r="3570">
          <cell r="A3570">
            <v>2141174</v>
          </cell>
          <cell r="B3570">
            <v>2711</v>
          </cell>
          <cell r="C3570" t="str">
            <v>DIA</v>
          </cell>
          <cell r="D3570">
            <v>40855</v>
          </cell>
          <cell r="E3570">
            <v>2011</v>
          </cell>
          <cell r="F3570">
            <v>11</v>
          </cell>
          <cell r="G3570" t="str">
            <v>MINERA GOLD FIELDS PERU S.A.</v>
          </cell>
          <cell r="H3570" t="str">
            <v>CHOCAMANE</v>
          </cell>
          <cell r="I3570" t="str">
            <v>CHOCAMANE</v>
          </cell>
          <cell r="J3570" t="str">
            <v>*180106&lt;br&gt;MOQUEGUA-MARISCAL NIETO-TORATA</v>
          </cell>
          <cell r="K3570" t="str">
            <v>*8&lt;br&gt;BREÑA TORRES GRACIELA,*180&lt;br&gt;RAMIREZ PALET ALDO,*147&lt;br&gt;PEREZ BALDEON KAREN</v>
          </cell>
          <cell r="L3570" t="str">
            <v>APROBADO&lt;br/&gt;NOTIFICADO A LA EMPRESA</v>
          </cell>
          <cell r="O3570">
            <v>1000000</v>
          </cell>
          <cell r="P3570" t="str">
            <v>USD</v>
          </cell>
        </row>
        <row r="3571">
          <cell r="A3571">
            <v>2160116</v>
          </cell>
          <cell r="B3571">
            <v>2779</v>
          </cell>
          <cell r="C3571" t="str">
            <v>DIA</v>
          </cell>
          <cell r="D3571">
            <v>40924</v>
          </cell>
          <cell r="E3571">
            <v>2012</v>
          </cell>
          <cell r="F3571">
            <v>1</v>
          </cell>
          <cell r="G3571" t="str">
            <v>MINERA GOLD FIELDS PERU S.A.</v>
          </cell>
          <cell r="H3571" t="str">
            <v>COTAPACCHA</v>
          </cell>
          <cell r="I3571" t="str">
            <v>PROYECTO COTAPACCHA</v>
          </cell>
          <cell r="J3571" t="str">
            <v>*180102&lt;br&gt;MOQUEGUA-MARISCAL NIETO-CARUMAS,*230201&lt;br&gt;TACNA-CANDARAVE-CANDARAVE</v>
          </cell>
          <cell r="K3571" t="str">
            <v>*8&lt;br&gt;BREÑA TORRES GRACIELA,*310&lt;br&gt;ROSALES GONZALES LUIS ALBERTO,*180&lt;br&gt;RAMIREZ PALET ALDO,*147&lt;br&gt;PEREZ BALDEON KAREN</v>
          </cell>
          <cell r="L3571" t="str">
            <v>APROBADO&lt;br/&gt;NOTIFICADO A LA EMPRESA</v>
          </cell>
          <cell r="O3571">
            <v>1000000</v>
          </cell>
          <cell r="P3571" t="str">
            <v>USD</v>
          </cell>
        </row>
        <row r="3572">
          <cell r="A3572">
            <v>2673869</v>
          </cell>
          <cell r="B3572">
            <v>6966</v>
          </cell>
          <cell r="C3572" t="str">
            <v>DIA</v>
          </cell>
          <cell r="D3572">
            <v>42754</v>
          </cell>
          <cell r="E3572">
            <v>2017</v>
          </cell>
          <cell r="F3572">
            <v>1</v>
          </cell>
          <cell r="G3572" t="str">
            <v>MINERA HAISPE S.A.C.</v>
          </cell>
          <cell r="H3572" t="str">
            <v>CONCESION MINERA HAISPE G  Y  CONCESION MINERA HAISPE H</v>
          </cell>
          <cell r="I3572" t="str">
            <v>PROYECTO DE EXPLORACION MINERA HAISPE</v>
          </cell>
          <cell r="J3572" t="str">
            <v>*040702&lt;br&gt;AREQUIPA-ISLAY-COCACHACRA</v>
          </cell>
          <cell r="K3572" t="str">
            <v>*25&lt;br&gt;PRADO VELASQUEZ ALFONSO,*310&lt;br&gt;ROSALES GONZALES LUIS ALBERTO</v>
          </cell>
          <cell r="L3572" t="str">
            <v>APROBADO&lt;br/&gt;NOTIFICADO A LA EMPRESA</v>
          </cell>
          <cell r="M3572" t="str">
            <v>ResDirec-0216-2018/MEM-DGAAM</v>
          </cell>
          <cell r="N3572" t="str">
            <v>28/11/2018</v>
          </cell>
          <cell r="O3572">
            <v>850000</v>
          </cell>
          <cell r="P3572" t="str">
            <v>USD</v>
          </cell>
        </row>
        <row r="3573">
          <cell r="A3573">
            <v>1879841</v>
          </cell>
          <cell r="B3573">
            <v>2022</v>
          </cell>
          <cell r="C3573" t="str">
            <v>EIAsd</v>
          </cell>
          <cell r="D3573">
            <v>39931</v>
          </cell>
          <cell r="E3573">
            <v>2009</v>
          </cell>
          <cell r="F3573">
            <v>4</v>
          </cell>
          <cell r="G3573" t="str">
            <v>MINERA HAMPTON PERU S.A.C</v>
          </cell>
          <cell r="H3573" t="str">
            <v>LOS CALATOS</v>
          </cell>
          <cell r="I3573" t="str">
            <v>EXPLORACION LOS CALATOS</v>
          </cell>
          <cell r="J3573" t="str">
            <v>*180101&lt;br&gt;MOQUEGUA-MARISCAL NIETO-MOQUEGUA</v>
          </cell>
          <cell r="K3573" t="str">
            <v>*135&lt;br&gt;SOLORZANO ISABEL</v>
          </cell>
          <cell r="L3573" t="str">
            <v>APROBADO</v>
          </cell>
          <cell r="P3573" t="str">
            <v>USD</v>
          </cell>
        </row>
        <row r="3574">
          <cell r="A3574">
            <v>2106653</v>
          </cell>
          <cell r="B3574">
            <v>2442</v>
          </cell>
          <cell r="C3574" t="str">
            <v>EIAsd</v>
          </cell>
          <cell r="D3574">
            <v>40722</v>
          </cell>
          <cell r="E3574">
            <v>2011</v>
          </cell>
          <cell r="F3574">
            <v>6</v>
          </cell>
          <cell r="G3574" t="str">
            <v>MINERA HAMPTON PERU S.A.C</v>
          </cell>
          <cell r="H3574" t="str">
            <v>LOS CALATOS</v>
          </cell>
          <cell r="I3574" t="str">
            <v>PROYECTO LOS CALATOS</v>
          </cell>
          <cell r="J3574" t="str">
            <v>*180101&lt;br&gt;MOQUEGUA-MARISCAL NIETO-MOQUEGUA</v>
          </cell>
          <cell r="K3574" t="str">
            <v>*1&lt;br&gt;ACEVEDO FERNANDEZ ELIAS</v>
          </cell>
          <cell r="L3574" t="str">
            <v>APROBADO&lt;br/&gt;NOTIFICADO A LA EMPRESA</v>
          </cell>
          <cell r="P3574" t="str">
            <v>USD</v>
          </cell>
        </row>
        <row r="3575">
          <cell r="A3575">
            <v>2459875</v>
          </cell>
          <cell r="B3575">
            <v>5589</v>
          </cell>
          <cell r="C3575" t="str">
            <v>EIAsd</v>
          </cell>
          <cell r="D3575">
            <v>41999</v>
          </cell>
          <cell r="E3575">
            <v>2014</v>
          </cell>
          <cell r="F3575">
            <v>12</v>
          </cell>
          <cell r="G3575" t="str">
            <v>MINERA HAMPTON PERU S.A.C</v>
          </cell>
          <cell r="H3575" t="str">
            <v>LOS CALATOS</v>
          </cell>
          <cell r="I3575" t="str">
            <v>LOS CALATOS</v>
          </cell>
          <cell r="J3575" t="str">
            <v>*180101&lt;br&gt;MOQUEGUA-MARISCAL NIETO-MOQUEGUA,*180106&lt;br&gt;MOQUEGUA-MARISCAL NIETO-TORATA</v>
          </cell>
          <cell r="K3575" t="str">
            <v>*1&lt;br&gt;ACEVEDO FERNANDEZ ELIAS,*340&lt;br&gt;REYES UBILLUS ISMAEL,*329&lt;br&gt;PAUL STEVE IPARRAGUIRRE AYALA,*311&lt;br&gt;ROJAS VALLADARES, TANIA LUPE,*298&lt;br&gt;LOPEZ ROMERO, RICHARD (APOYO),*294&lt;br&gt;BEGGLO CACERES-OLAZO ADRIAN ,*285&lt;br&gt;NOLASCO MELGAREJO, KARINA,*279&lt;br&gt;CRUZ LEDESMA, DEISY,*220&lt;br&gt;VILLACORTA OLAZA MARCO ANTONIO,*20&lt;br&gt;LEON IRIARTE MARITZA</v>
          </cell>
          <cell r="L3575" t="str">
            <v>APROBADO&lt;br/&gt;NOTIFICADO A LA EMPRESA</v>
          </cell>
          <cell r="M3575" t="str">
            <v>ResDirec-0184-2015/MEM-DGAAM</v>
          </cell>
          <cell r="N3575" t="str">
            <v>28/04/2015</v>
          </cell>
          <cell r="O3575">
            <v>13000000</v>
          </cell>
          <cell r="P3575" t="str">
            <v>USD</v>
          </cell>
        </row>
        <row r="3576">
          <cell r="A3576">
            <v>2680007</v>
          </cell>
          <cell r="B3576">
            <v>6042</v>
          </cell>
          <cell r="C3576" t="str">
            <v>ITS</v>
          </cell>
          <cell r="D3576">
            <v>42775</v>
          </cell>
          <cell r="E3576">
            <v>2017</v>
          </cell>
          <cell r="F3576">
            <v>2</v>
          </cell>
          <cell r="G3576" t="str">
            <v>MINERA HAMPTON PERU S.A.C</v>
          </cell>
          <cell r="H3576" t="str">
            <v>LOS CALATOS</v>
          </cell>
          <cell r="I3576" t="str">
            <v>LOS CALATOS</v>
          </cell>
          <cell r="J3576" t="str">
            <v>*180106&lt;br&gt;MOQUEGUA-MARISCAL NIETO-TORATA,*180101&lt;br&gt;MOQUEGUA-MARISCAL NIETO-MOQUEGUA</v>
          </cell>
          <cell r="K3576" t="str">
            <v>*1&lt;br&gt;ACEVEDO FERNANDEZ ELIAS,*311&lt;br&gt;ROJAS VALLADARES, TANIA LUPE,*310&lt;br&gt;ROSALES GONZALES LUIS ALBERTO,*220&lt;br&gt;VILLACORTA OLAZA MARCO ANTONIO,*20&lt;br&gt;LEON IRIARTE MARITZA</v>
          </cell>
          <cell r="L3576" t="str">
            <v>CONFORME&lt;br/&gt;NOTIFICADO A LA EMPRESA</v>
          </cell>
          <cell r="M3576" t="str">
            <v>ResDirec-0127-2017/MEM-DGAAM</v>
          </cell>
          <cell r="N3576" t="str">
            <v>27/04/2017</v>
          </cell>
          <cell r="O3576">
            <v>8000000</v>
          </cell>
        </row>
        <row r="3577">
          <cell r="A3577">
            <v>2771842</v>
          </cell>
          <cell r="B3577">
            <v>6767</v>
          </cell>
          <cell r="C3577" t="str">
            <v>ITS</v>
          </cell>
          <cell r="D3577">
            <v>43091</v>
          </cell>
          <cell r="E3577">
            <v>2017</v>
          </cell>
          <cell r="F3577">
            <v>12</v>
          </cell>
          <cell r="G3577" t="str">
            <v>MINERA HAMPTON PERU S.A.C</v>
          </cell>
          <cell r="H3577" t="str">
            <v>LOS CALATOS</v>
          </cell>
          <cell r="I3577" t="str">
            <v>LOS CALATOS</v>
          </cell>
          <cell r="J3577" t="str">
            <v>*180106&lt;br&gt;MOQUEGUA-MARISCAL NIETO-TORATA,*180101&lt;br&gt;MOQUEGUA-MARISCAL NIETO-MOQUEGUA</v>
          </cell>
          <cell r="K3577" t="str">
            <v>*1&lt;br&gt;ACEVEDO FERNANDEZ ELIAS,*570&lt;br&gt;PEREZ BALDEON KAREN GRACIELA,*504&lt;br&gt;GUERRERO LAZO LUZ MILAGROS (apoyo),*311&lt;br&gt;ROJAS VALLADARES, TANIA LUPE</v>
          </cell>
          <cell r="L3577" t="str">
            <v>CONFORME&lt;br/&gt;NOTIFICADO A LA EMPRESA</v>
          </cell>
          <cell r="O3577">
            <v>8250000</v>
          </cell>
        </row>
        <row r="3578">
          <cell r="A3578" t="str">
            <v>04839-2017</v>
          </cell>
          <cell r="B3578">
            <v>7286</v>
          </cell>
          <cell r="C3578" t="str">
            <v>EIA-d</v>
          </cell>
          <cell r="D3578">
            <v>43000</v>
          </cell>
          <cell r="E3578">
            <v>2017</v>
          </cell>
          <cell r="F3578">
            <v>9</v>
          </cell>
          <cell r="G3578" t="str">
            <v>MINERA HAMPTON PERU S.A.C</v>
          </cell>
          <cell r="H3578" t="str">
            <v>LOS CALATOS</v>
          </cell>
          <cell r="I3578" t="str">
            <v>EXPLOTACION LOS CALATOS</v>
          </cell>
          <cell r="K3578" t="str">
            <v>*382&lt;br&gt;ZZ_SENACE PÉREZ NUÑEZ, FABIÁN,*489&lt;br&gt;ZZ_SENACE TREJO PANTOJA, CYNTHIA KELLY,*488&lt;br&gt;ZZ_SENACE TELLO COCHACHEZ, MARCO ANTONIO,*451&lt;br&gt;ZZ_SENACE QUISPE SULCA, JHONNY IBAN,*416&lt;br&gt;ZZ_SENACE BREÑA TORRES, MILVA GRACIELA,*415&lt;br&gt;ZZ_SENACE BEATRIZ HUAMANI PAUCCARA,*414&lt;br&gt;ZZ_SENACE LUCEN BUSTAMANTE, MARIELENA NEREYDA,*413&lt;br&gt;ZZ_SENACE ATARAMA MORI,DANNY EDUARDO</v>
          </cell>
          <cell r="L3578" t="str">
            <v>APROBADO</v>
          </cell>
          <cell r="O3578">
            <v>655000000</v>
          </cell>
          <cell r="P3578" t="str">
            <v>USD</v>
          </cell>
        </row>
        <row r="3579">
          <cell r="A3579">
            <v>3015573</v>
          </cell>
          <cell r="B3579">
            <v>8220</v>
          </cell>
          <cell r="C3579" t="str">
            <v>EIAsd</v>
          </cell>
          <cell r="D3579">
            <v>43853</v>
          </cell>
          <cell r="E3579">
            <v>2020</v>
          </cell>
          <cell r="F3579">
            <v>1</v>
          </cell>
          <cell r="G3579" t="str">
            <v>MINERA HAMPTON PERU S.A.C</v>
          </cell>
          <cell r="H3579" t="str">
            <v>LOS CALATOS</v>
          </cell>
          <cell r="I3579" t="str">
            <v>TERCERA MEIA-SD LOS CALATOS</v>
          </cell>
          <cell r="J3579" t="str">
            <v>*180101&lt;br&gt;MOQUEGUA-MARISCAL NIETO-MOQUEGUA,*180106&lt;br&gt;MOQUEGUA-MARISCAL NIETO-TORATA</v>
          </cell>
          <cell r="K3579" t="str">
            <v>*1&lt;br&gt;ACEVEDO FERNANDEZ ELIAS,*684&lt;br&gt;MARTEL GORA MIGUEL LUIS,*677&lt;br&gt;SERVAN VARGAS MARIO,*676&lt;br&gt;VILLAR VASQUEZ MERCEDES DEL PILAR,*643&lt;br&gt;NISSE MEI-LIN GARCIA LAY,*641&lt;br&gt;ALEGRE BUSTAMANTE, LAURA MELISSA,*311&lt;br&gt;ROJAS VALLADARES, TANIA LUPE,*25&lt;br&gt;PRADO VELASQUEZ ALFONSO</v>
          </cell>
          <cell r="L3579" t="str">
            <v>EVALUACIÓN</v>
          </cell>
          <cell r="O3579">
            <v>13695041</v>
          </cell>
          <cell r="P3579" t="str">
            <v>USD</v>
          </cell>
        </row>
        <row r="3580">
          <cell r="A3580">
            <v>1781484</v>
          </cell>
          <cell r="B3580">
            <v>1909</v>
          </cell>
          <cell r="C3580" t="str">
            <v>DIA</v>
          </cell>
          <cell r="D3580">
            <v>39577</v>
          </cell>
          <cell r="E3580">
            <v>2008</v>
          </cell>
          <cell r="F3580">
            <v>5</v>
          </cell>
          <cell r="G3580" t="str">
            <v>MINERA HIGH RIDGE DEL PERU S.A.C</v>
          </cell>
          <cell r="H3580" t="str">
            <v>CHANAPE</v>
          </cell>
          <cell r="I3580" t="str">
            <v>CHANAPE</v>
          </cell>
          <cell r="J3580" t="str">
            <v>*150718&lt;br&gt;LIMA-HUAROCHIRI-SAN DAMIAN</v>
          </cell>
          <cell r="K3580" t="str">
            <v>*8&lt;br&gt;BREÑA TORRES GRACIELA</v>
          </cell>
          <cell r="L3580" t="str">
            <v>APROBADO&lt;br/&gt;NOTIFICADO A LA EMPRESA</v>
          </cell>
          <cell r="P3580" t="str">
            <v>USD</v>
          </cell>
        </row>
        <row r="3581">
          <cell r="A3581">
            <v>1809566</v>
          </cell>
          <cell r="B3581">
            <v>1932</v>
          </cell>
          <cell r="C3581" t="str">
            <v>DIA</v>
          </cell>
          <cell r="D3581">
            <v>39667</v>
          </cell>
          <cell r="E3581">
            <v>2008</v>
          </cell>
          <cell r="F3581">
            <v>8</v>
          </cell>
          <cell r="G3581" t="str">
            <v>MINERA HIGH RIDGE DEL PERU S.A.C</v>
          </cell>
          <cell r="H3581" t="str">
            <v>ROSICLER-EL DOMO</v>
          </cell>
          <cell r="I3581" t="str">
            <v>ROSICLER-EL DOMO</v>
          </cell>
          <cell r="J3581" t="str">
            <v>*150722&lt;br&gt;LIMA-HUAROCHIRI-SAN MATEO</v>
          </cell>
          <cell r="K3581" t="str">
            <v>*8&lt;br&gt;BREÑA TORRES GRACIELA</v>
          </cell>
          <cell r="L3581" t="str">
            <v>APROBADO&lt;br/&gt;NOTIFICADO A LA EMPRESA</v>
          </cell>
          <cell r="P3581" t="str">
            <v>USD</v>
          </cell>
        </row>
        <row r="3582">
          <cell r="A3582">
            <v>1812224</v>
          </cell>
          <cell r="B3582">
            <v>1934</v>
          </cell>
          <cell r="C3582" t="str">
            <v>DIA</v>
          </cell>
          <cell r="D3582">
            <v>39672</v>
          </cell>
          <cell r="E3582">
            <v>2008</v>
          </cell>
          <cell r="F3582">
            <v>8</v>
          </cell>
          <cell r="G3582" t="str">
            <v>MINERA HIGH RIDGE DEL PERU S.A.C</v>
          </cell>
          <cell r="H3582" t="str">
            <v>CHANAPE</v>
          </cell>
          <cell r="I3582" t="str">
            <v>CHANAPE (MODIFICACIÓN)</v>
          </cell>
          <cell r="J3582" t="str">
            <v>*150718&lt;br&gt;LIMA-HUAROCHIRI-SAN DAMIAN</v>
          </cell>
          <cell r="K3582" t="str">
            <v>*32&lt;br&gt;BALDEON WILBER</v>
          </cell>
          <cell r="L3582" t="str">
            <v>DESAPROBADO&lt;br/&gt;NOTIFICADO A LA EMPRESA</v>
          </cell>
          <cell r="P3582" t="str">
            <v>USD</v>
          </cell>
        </row>
        <row r="3583">
          <cell r="A3583">
            <v>2253240</v>
          </cell>
          <cell r="B3583">
            <v>3056</v>
          </cell>
          <cell r="C3583" t="str">
            <v>DIA</v>
          </cell>
          <cell r="D3583">
            <v>41256</v>
          </cell>
          <cell r="E3583">
            <v>2012</v>
          </cell>
          <cell r="F3583">
            <v>12</v>
          </cell>
          <cell r="G3583" t="str">
            <v>MINERA HUAQUILLAS S.A.C.</v>
          </cell>
          <cell r="H3583" t="str">
            <v>LAS HUAQUILLAS</v>
          </cell>
          <cell r="I3583" t="str">
            <v>LAS HUAQUILLAS</v>
          </cell>
          <cell r="J3583" t="str">
            <v>*060901&lt;br&gt;CAJAMARCA-SAN IGNACIO-SAN IGNACIO,*060905&lt;br&gt;CAJAMARCA-SAN IGNACIO-NAMBALLE</v>
          </cell>
          <cell r="K3583" t="str">
            <v>*8&lt;br&gt;BREÑA TORRES GRACIELA,*179&lt;br&gt;ZEGARRA ANCAJIMA, ANA SOFIA,*147&lt;br&gt;PEREZ BALDEON KAREN</v>
          </cell>
          <cell r="L3583" t="str">
            <v>DESISTIDO&lt;br/&gt;NOTIFICADO A LA EMPRESA</v>
          </cell>
          <cell r="M3583" t="str">
            <v>ResDirec-0229-2014/MEM-DGAAM</v>
          </cell>
          <cell r="N3583" t="str">
            <v>13/05/2014</v>
          </cell>
          <cell r="O3583">
            <v>1000000</v>
          </cell>
          <cell r="P3583" t="str">
            <v>USD</v>
          </cell>
        </row>
        <row r="3584">
          <cell r="A3584">
            <v>2260904</v>
          </cell>
          <cell r="B3584">
            <v>3318</v>
          </cell>
          <cell r="C3584" t="str">
            <v>DIA</v>
          </cell>
          <cell r="D3584">
            <v>41288</v>
          </cell>
          <cell r="E3584">
            <v>2013</v>
          </cell>
          <cell r="F3584">
            <v>1</v>
          </cell>
          <cell r="G3584" t="str">
            <v>MINERA HUAQUILLAS S.A.C.</v>
          </cell>
          <cell r="H3584" t="str">
            <v>LAS HUAQUILLAS</v>
          </cell>
          <cell r="I3584" t="str">
            <v xml:space="preserve">LAS HUAQUILLAS </v>
          </cell>
          <cell r="J3584" t="str">
            <v>*060901&lt;br&gt;CAJAMARCA-SAN IGNACIO-SAN IGNACIO,*060905&lt;br&gt;CAJAMARCA-SAN IGNACIO-NAMBALLE</v>
          </cell>
          <cell r="K3584" t="str">
            <v>*63&lt;br&gt;ATOCCSA GOMEZ ROSSANA (APOYO),*313&lt;br&gt;LOPEZ FLORES, ROSSANA,*295&lt;br&gt;DIAZ BERRIOS ABEL,*277&lt;br&gt;PADILLA VILLAR, FERNANDO JORGE (APOYO),*233&lt;br&gt;MESIAS CASTRO, JACKSON,*219&lt;br&gt;HUARINO CHURA LUIS ANTONIO,*186&lt;br&gt;LUCEN BUSTAMANTE MARIELENA,*158&lt;br&gt;SCOTTO ESPINOZA, CARLOS,*147&lt;br&gt;PEREZ BALDEON KAREN</v>
          </cell>
          <cell r="L3584" t="str">
            <v>APROBADO&lt;br/&gt;NOTIFICADO A LA EMPRESA</v>
          </cell>
          <cell r="M3584" t="str">
            <v>ResDirec-0169-2013/MEM-AAM</v>
          </cell>
          <cell r="N3584" t="str">
            <v>30/05/2013</v>
          </cell>
          <cell r="O3584">
            <v>1000000</v>
          </cell>
          <cell r="P3584" t="str">
            <v>USD</v>
          </cell>
        </row>
        <row r="3585">
          <cell r="A3585">
            <v>1305406</v>
          </cell>
          <cell r="B3585">
            <v>4513</v>
          </cell>
          <cell r="C3585" t="str">
            <v>EIA</v>
          </cell>
          <cell r="D3585">
            <v>36888</v>
          </cell>
          <cell r="E3585">
            <v>2000</v>
          </cell>
          <cell r="F3585">
            <v>12</v>
          </cell>
          <cell r="G3585" t="str">
            <v>MINERA HUINAC S.A.C.</v>
          </cell>
          <cell r="H3585" t="str">
            <v>ADMIRADA ATILA</v>
          </cell>
          <cell r="I3585" t="str">
            <v>EXPLOTACION POLIMETALICA</v>
          </cell>
          <cell r="J3585" t="str">
            <v>*020204&lt;br&gt;ANCASH-AIJA-LA MERCED</v>
          </cell>
          <cell r="K3585" t="str">
            <v>*29&lt;br&gt;ARCHIVO</v>
          </cell>
          <cell r="L3585" t="str">
            <v>APROBADO</v>
          </cell>
          <cell r="P3585" t="str">
            <v>USD</v>
          </cell>
        </row>
        <row r="3586">
          <cell r="A3586">
            <v>1256581</v>
          </cell>
          <cell r="B3586">
            <v>490</v>
          </cell>
          <cell r="C3586" t="str">
            <v>DIA</v>
          </cell>
          <cell r="D3586">
            <v>36444</v>
          </cell>
          <cell r="E3586">
            <v>1999</v>
          </cell>
          <cell r="F3586">
            <v>10</v>
          </cell>
          <cell r="G3586" t="str">
            <v>MINERA INMET PERU S.A.</v>
          </cell>
          <cell r="H3586" t="str">
            <v>TUCUMACHAY</v>
          </cell>
          <cell r="I3586" t="str">
            <v>TUCUMACHAY</v>
          </cell>
          <cell r="J3586" t="str">
            <v>*120909&lt;br&gt;JUNIN-CHUPACA-YANACANCHA</v>
          </cell>
          <cell r="K3586" t="str">
            <v>*1&lt;br&gt;ACEVEDO FERNANDEZ ELIAS</v>
          </cell>
          <cell r="L3586" t="str">
            <v>APROBADO</v>
          </cell>
          <cell r="P3586" t="str">
            <v>USD</v>
          </cell>
        </row>
        <row r="3587">
          <cell r="A3587">
            <v>1931114</v>
          </cell>
          <cell r="B3587">
            <v>2084</v>
          </cell>
          <cell r="C3587" t="str">
            <v>DIA</v>
          </cell>
          <cell r="D3587">
            <v>40101</v>
          </cell>
          <cell r="E3587">
            <v>2009</v>
          </cell>
          <cell r="F3587">
            <v>10</v>
          </cell>
          <cell r="G3587" t="str">
            <v>MINERA INMET PERU S.A.</v>
          </cell>
          <cell r="H3587" t="str">
            <v>ANTAHUALCAN</v>
          </cell>
          <cell r="I3587" t="str">
            <v>ANTAHUALCAN</v>
          </cell>
          <cell r="J3587" t="str">
            <v>*150610&lt;br&gt;LIMA-HUARAL-SANTA CRUZ DE ANDAMARCA</v>
          </cell>
          <cell r="K3587" t="str">
            <v>*8&lt;br&gt;BREÑA TORRES GRACIELA</v>
          </cell>
          <cell r="L3587" t="str">
            <v>APROBADO&lt;br/&gt;NOTIFICADO A LA EMPRESA</v>
          </cell>
          <cell r="P3587" t="str">
            <v>USD</v>
          </cell>
        </row>
        <row r="3588">
          <cell r="A3588">
            <v>2046785</v>
          </cell>
          <cell r="B3588">
            <v>2313</v>
          </cell>
          <cell r="C3588" t="str">
            <v>DIA</v>
          </cell>
          <cell r="D3588">
            <v>40512</v>
          </cell>
          <cell r="E3588">
            <v>2010</v>
          </cell>
          <cell r="F3588">
            <v>11</v>
          </cell>
          <cell r="G3588" t="str">
            <v>MINERA INMET PERU S.A.</v>
          </cell>
          <cell r="H3588" t="str">
            <v>ÑAHUIN</v>
          </cell>
          <cell r="I3588" t="str">
            <v>ÑAHUIN</v>
          </cell>
          <cell r="J3588" t="str">
            <v>*021101&lt;br&gt;ANCASH-HUARMEY-HUARMEY</v>
          </cell>
          <cell r="K3588" t="str">
            <v>*25&lt;br&gt;PRADO VELASQUEZ ALFONSO</v>
          </cell>
          <cell r="L3588" t="str">
            <v>APROBADO&lt;br/&gt;NOTIFICADO A LA EMPRESA</v>
          </cell>
          <cell r="P3588" t="str">
            <v>USD</v>
          </cell>
        </row>
        <row r="3589">
          <cell r="A3589">
            <v>2167737</v>
          </cell>
          <cell r="B3589">
            <v>2865</v>
          </cell>
          <cell r="C3589" t="str">
            <v>DIA</v>
          </cell>
          <cell r="D3589">
            <v>40952</v>
          </cell>
          <cell r="E3589">
            <v>2012</v>
          </cell>
          <cell r="F3589">
            <v>2</v>
          </cell>
          <cell r="G3589" t="str">
            <v>MINERA INMET PERU S.A.</v>
          </cell>
          <cell r="H3589" t="str">
            <v>DESPRECIADA</v>
          </cell>
          <cell r="I3589" t="str">
            <v>DESPRECIADA</v>
          </cell>
          <cell r="J3589" t="str">
            <v>*230105&lt;br&gt;TACNA-TACNA-INCLAN</v>
          </cell>
          <cell r="K3589" t="str">
            <v>*8&lt;br&gt;BREÑA TORRES GRACIELA,*180&lt;br&gt;RAMIREZ PALET ALDO,*147&lt;br&gt;PEREZ BALDEON KAREN</v>
          </cell>
          <cell r="L3589" t="str">
            <v>APROBADO&lt;br/&gt;NOTIFICADO A LA EMPRESA</v>
          </cell>
          <cell r="O3589">
            <v>300000</v>
          </cell>
          <cell r="P3589" t="str">
            <v>USD</v>
          </cell>
        </row>
        <row r="3590">
          <cell r="A3590">
            <v>2198837</v>
          </cell>
          <cell r="B3590">
            <v>3054</v>
          </cell>
          <cell r="C3590" t="str">
            <v>DIA</v>
          </cell>
          <cell r="D3590">
            <v>41072</v>
          </cell>
          <cell r="E3590">
            <v>2012</v>
          </cell>
          <cell r="F3590">
            <v>6</v>
          </cell>
          <cell r="G3590" t="str">
            <v>MINERA INMET PERU S.A.</v>
          </cell>
          <cell r="H3590" t="str">
            <v>NÍSPERO</v>
          </cell>
          <cell r="I3590" t="str">
            <v>NÍSPERO</v>
          </cell>
          <cell r="J3590" t="str">
            <v>*150508&lt;br&gt;LIMA-CAÑETE-LUNAHUANA</v>
          </cell>
          <cell r="K3590" t="str">
            <v>*8&lt;br&gt;BREÑA TORRES GRACIELA,*310&lt;br&gt;ROSALES GONZALES LUIS ALBERTO,*179&lt;br&gt;ZEGARRA ANCAJIMA, ANA SOFIA</v>
          </cell>
          <cell r="L3590" t="str">
            <v>APROBADO&lt;br/&gt;NOTIFICADO A LA EMPRESA</v>
          </cell>
          <cell r="O3590">
            <v>300000</v>
          </cell>
          <cell r="P3590" t="str">
            <v>USD</v>
          </cell>
        </row>
        <row r="3591">
          <cell r="A3591">
            <v>1558077</v>
          </cell>
          <cell r="B3591">
            <v>1325</v>
          </cell>
          <cell r="C3591" t="str">
            <v>EIAsd</v>
          </cell>
          <cell r="D3591">
            <v>38604</v>
          </cell>
          <cell r="E3591">
            <v>2005</v>
          </cell>
          <cell r="F3591">
            <v>9</v>
          </cell>
          <cell r="G3591" t="str">
            <v>MINERA IRL S.A.</v>
          </cell>
          <cell r="H3591" t="str">
            <v>CORIHUARMI</v>
          </cell>
          <cell r="I3591" t="str">
            <v>EXPLORACION</v>
          </cell>
          <cell r="J3591" t="str">
            <v>*151016&lt;br&gt;LIMA-YAUYOS-HUANTAN</v>
          </cell>
          <cell r="K3591" t="str">
            <v>*1&lt;br&gt;ACEVEDO FERNANDEZ ELIAS</v>
          </cell>
          <cell r="L3591" t="str">
            <v>APROBADO</v>
          </cell>
          <cell r="P3591" t="str">
            <v>USD</v>
          </cell>
        </row>
        <row r="3592">
          <cell r="A3592">
            <v>1786690</v>
          </cell>
          <cell r="B3592">
            <v>1914</v>
          </cell>
          <cell r="C3592" t="str">
            <v>EIAsd</v>
          </cell>
          <cell r="D3592">
            <v>39601</v>
          </cell>
          <cell r="E3592">
            <v>2008</v>
          </cell>
          <cell r="F3592">
            <v>6</v>
          </cell>
          <cell r="G3592" t="str">
            <v>MINERA IRL S.A.</v>
          </cell>
          <cell r="H3592" t="str">
            <v>CORIHUARMI</v>
          </cell>
          <cell r="I3592" t="str">
            <v>EXPLORACION CORIHUARMI</v>
          </cell>
          <cell r="J3592" t="str">
            <v>*151016&lt;br&gt;LIMA-YAUYOS-HUANTAN</v>
          </cell>
          <cell r="K3592" t="str">
            <v>*1&lt;br&gt;ACEVEDO FERNANDEZ ELIAS</v>
          </cell>
          <cell r="L3592" t="str">
            <v>APROBADO&lt;br/&gt;NOTIFICADO A LA EMPRESA</v>
          </cell>
          <cell r="P3592" t="str">
            <v>USD</v>
          </cell>
        </row>
        <row r="3593">
          <cell r="A3593">
            <v>1950018</v>
          </cell>
          <cell r="B3593">
            <v>2126</v>
          </cell>
          <cell r="C3593" t="str">
            <v>EIAsd</v>
          </cell>
          <cell r="D3593">
            <v>40170</v>
          </cell>
          <cell r="E3593">
            <v>2009</v>
          </cell>
          <cell r="F3593">
            <v>12</v>
          </cell>
          <cell r="G3593" t="str">
            <v>MINERA IRL S.A.</v>
          </cell>
          <cell r="H3593" t="str">
            <v>CORIHUARMI</v>
          </cell>
          <cell r="I3593" t="str">
            <v>EXPLORACION CORIHUARMI</v>
          </cell>
          <cell r="J3593" t="str">
            <v>*151016&lt;br&gt;LIMA-YAUYOS-HUANTAN</v>
          </cell>
          <cell r="K3593" t="str">
            <v>*1&lt;br&gt;ACEVEDO FERNANDEZ ELIAS</v>
          </cell>
          <cell r="L3593" t="str">
            <v>APROBADO</v>
          </cell>
          <cell r="P3593" t="str">
            <v>USD</v>
          </cell>
        </row>
        <row r="3594">
          <cell r="A3594">
            <v>1994211</v>
          </cell>
          <cell r="B3594">
            <v>2198</v>
          </cell>
          <cell r="C3594" t="str">
            <v>EIAsd</v>
          </cell>
          <cell r="D3594">
            <v>40326</v>
          </cell>
          <cell r="E3594">
            <v>2010</v>
          </cell>
          <cell r="F3594">
            <v>5</v>
          </cell>
          <cell r="G3594" t="str">
            <v>MINERA IRL S.A.</v>
          </cell>
          <cell r="H3594" t="str">
            <v>BETHANIA</v>
          </cell>
          <cell r="I3594" t="str">
            <v>EXPLORACION BETHANIA</v>
          </cell>
          <cell r="J3594" t="str">
            <v>*090102&lt;br&gt;HUANCAVELICA-HUANCAVELICA-ACOBAMBILLA</v>
          </cell>
          <cell r="K3594" t="str">
            <v>*1&lt;br&gt;ACEVEDO FERNANDEZ ELIAS</v>
          </cell>
          <cell r="L3594" t="str">
            <v>APROBADO&lt;br/&gt;NOTIFICADO A LA EMPRESA</v>
          </cell>
          <cell r="P3594" t="str">
            <v>USD</v>
          </cell>
        </row>
        <row r="3595">
          <cell r="A3595">
            <v>1408563</v>
          </cell>
          <cell r="B3595">
            <v>859</v>
          </cell>
          <cell r="C3595" t="str">
            <v>DIA</v>
          </cell>
          <cell r="D3595">
            <v>37727</v>
          </cell>
          <cell r="E3595">
            <v>2003</v>
          </cell>
          <cell r="F3595">
            <v>4</v>
          </cell>
          <cell r="G3595" t="str">
            <v>MINERA IRL S.A.</v>
          </cell>
          <cell r="I3595" t="str">
            <v>CORIHUARMI</v>
          </cell>
          <cell r="J3595" t="str">
            <v>*151016&lt;br&gt;LIMA-YAUYOS-HUANTAN</v>
          </cell>
          <cell r="K3595" t="str">
            <v>*53&lt;br&gt;SANCHEZ LUIS</v>
          </cell>
          <cell r="L3595" t="str">
            <v>APROBADO</v>
          </cell>
          <cell r="P3595" t="str">
            <v>USD</v>
          </cell>
        </row>
        <row r="3596">
          <cell r="A3596">
            <v>1483470</v>
          </cell>
          <cell r="B3596">
            <v>1104</v>
          </cell>
          <cell r="C3596" t="str">
            <v>DIA</v>
          </cell>
          <cell r="D3596">
            <v>38208</v>
          </cell>
          <cell r="E3596">
            <v>2004</v>
          </cell>
          <cell r="F3596">
            <v>8</v>
          </cell>
          <cell r="G3596" t="str">
            <v>MINERA IRL S.A.</v>
          </cell>
          <cell r="I3596" t="str">
            <v>CORIHUARMI - SEGUNDA ETAPA</v>
          </cell>
          <cell r="J3596" t="str">
            <v>*151016&lt;br&gt;LIMA-YAUYOS-HUANTAN</v>
          </cell>
          <cell r="K3596" t="str">
            <v>*1&lt;br&gt;ACEVEDO FERNANDEZ ELIAS</v>
          </cell>
          <cell r="L3596" t="str">
            <v>APROBADO</v>
          </cell>
          <cell r="P3596" t="str">
            <v>USD</v>
          </cell>
        </row>
        <row r="3597">
          <cell r="A3597">
            <v>1513347</v>
          </cell>
          <cell r="B3597">
            <v>1209</v>
          </cell>
          <cell r="C3597" t="str">
            <v>DIA</v>
          </cell>
          <cell r="D3597">
            <v>38379</v>
          </cell>
          <cell r="E3597">
            <v>2005</v>
          </cell>
          <cell r="F3597">
            <v>1</v>
          </cell>
          <cell r="G3597" t="str">
            <v>MINERA IRL S.A.</v>
          </cell>
          <cell r="H3597" t="str">
            <v>CUSHURO</v>
          </cell>
          <cell r="I3597" t="str">
            <v>CUSHURO</v>
          </cell>
          <cell r="J3597" t="str">
            <v>*130904&lt;br&gt;LA LIBERTAD-SANCHEZ CARRION-CURGOS</v>
          </cell>
          <cell r="K3597" t="str">
            <v>*60&lt;br&gt;VIALE LORENA</v>
          </cell>
          <cell r="L3597" t="str">
            <v>IMPROCEDENTE</v>
          </cell>
          <cell r="P3597" t="str">
            <v>USD</v>
          </cell>
        </row>
        <row r="3598">
          <cell r="A3598">
            <v>1525644</v>
          </cell>
          <cell r="B3598">
            <v>1246</v>
          </cell>
          <cell r="C3598" t="str">
            <v>DIA</v>
          </cell>
          <cell r="D3598">
            <v>38449</v>
          </cell>
          <cell r="E3598">
            <v>2005</v>
          </cell>
          <cell r="F3598">
            <v>4</v>
          </cell>
          <cell r="G3598" t="str">
            <v>MINERA IRL S.A.</v>
          </cell>
          <cell r="H3598" t="str">
            <v>CHAMA</v>
          </cell>
          <cell r="I3598" t="str">
            <v>CHAMA</v>
          </cell>
          <cell r="J3598" t="str">
            <v>*030303&lt;br&gt;APURIMAC-ANTABAMBA-HUAQUIRCA</v>
          </cell>
          <cell r="K3598" t="str">
            <v>*1&lt;br&gt;ACEVEDO FERNANDEZ ELIAS</v>
          </cell>
          <cell r="L3598" t="str">
            <v>APROBADO</v>
          </cell>
          <cell r="P3598" t="str">
            <v>USD</v>
          </cell>
        </row>
        <row r="3599">
          <cell r="A3599">
            <v>1536270</v>
          </cell>
          <cell r="B3599">
            <v>1280</v>
          </cell>
          <cell r="C3599" t="str">
            <v>DIA</v>
          </cell>
          <cell r="D3599">
            <v>38505</v>
          </cell>
          <cell r="E3599">
            <v>2005</v>
          </cell>
          <cell r="F3599">
            <v>6</v>
          </cell>
          <cell r="G3599" t="str">
            <v>MINERA IRL S.A.</v>
          </cell>
          <cell r="I3599" t="str">
            <v>CORIHUARMI - CULMINACION SEGUNDA ETAPA</v>
          </cell>
          <cell r="J3599" t="str">
            <v>*151016&lt;br&gt;LIMA-YAUYOS-HUANTAN</v>
          </cell>
          <cell r="K3599" t="str">
            <v>*1&lt;br&gt;ACEVEDO FERNANDEZ ELIAS</v>
          </cell>
          <cell r="L3599" t="str">
            <v>APROBADO</v>
          </cell>
          <cell r="P3599" t="str">
            <v>USD</v>
          </cell>
        </row>
        <row r="3600">
          <cell r="A3600">
            <v>1750548</v>
          </cell>
          <cell r="B3600">
            <v>1801</v>
          </cell>
          <cell r="C3600" t="str">
            <v>DIA</v>
          </cell>
          <cell r="D3600">
            <v>39461</v>
          </cell>
          <cell r="E3600">
            <v>2008</v>
          </cell>
          <cell r="F3600">
            <v>1</v>
          </cell>
          <cell r="G3600" t="str">
            <v>MINERA IRL S.A.</v>
          </cell>
          <cell r="H3600" t="str">
            <v>CHAPI CHAPI</v>
          </cell>
          <cell r="I3600" t="str">
            <v>CHAPI CHAPI</v>
          </cell>
          <cell r="J3600" t="str">
            <v>*030303&lt;br&gt;APURIMAC-ANTABAMBA-HUAQUIRCA</v>
          </cell>
          <cell r="K3600" t="str">
            <v>*8&lt;br&gt;BREÑA TORRES GRACIELA</v>
          </cell>
          <cell r="L3600" t="str">
            <v>APROBADO&lt;br/&gt;NOTIFICADO A LA EMPRESA</v>
          </cell>
          <cell r="P3600" t="str">
            <v>USD</v>
          </cell>
        </row>
        <row r="3601">
          <cell r="A3601">
            <v>1943219</v>
          </cell>
          <cell r="B3601">
            <v>2110</v>
          </cell>
          <cell r="C3601" t="str">
            <v>DIA</v>
          </cell>
          <cell r="D3601">
            <v>40147</v>
          </cell>
          <cell r="E3601">
            <v>2009</v>
          </cell>
          <cell r="F3601">
            <v>11</v>
          </cell>
          <cell r="G3601" t="str">
            <v>MINERA IRL S.A.</v>
          </cell>
          <cell r="H3601" t="str">
            <v>BETHANIA</v>
          </cell>
          <cell r="I3601" t="str">
            <v>BETHANIA</v>
          </cell>
          <cell r="J3601" t="str">
            <v>*090102&lt;br&gt;HUANCAVELICA-HUANCAVELICA-ACOBAMBILLA</v>
          </cell>
          <cell r="K3601" t="str">
            <v>*25&lt;br&gt;PRADO VELASQUEZ ALFONSO</v>
          </cell>
          <cell r="L3601" t="str">
            <v>APROBADO&lt;br/&gt;NOTIFICADO A LA EMPRESA</v>
          </cell>
          <cell r="P3601" t="str">
            <v>USD</v>
          </cell>
        </row>
        <row r="3602">
          <cell r="A3602">
            <v>2395507</v>
          </cell>
          <cell r="B3602">
            <v>3052</v>
          </cell>
          <cell r="C3602" t="str">
            <v>ITS</v>
          </cell>
          <cell r="D3602">
            <v>41786</v>
          </cell>
          <cell r="E3602">
            <v>2014</v>
          </cell>
          <cell r="F3602">
            <v>5</v>
          </cell>
          <cell r="G3602" t="str">
            <v>MINERA IRL S.A.</v>
          </cell>
          <cell r="H3602" t="str">
            <v>CORIHUARMI</v>
          </cell>
          <cell r="I3602" t="str">
            <v>EXPLORACION CORIHUARMI</v>
          </cell>
          <cell r="J3602" t="str">
            <v>*151016&lt;br&gt;LIMA-YAUYOS-HUANTAN,*151031&lt;br&gt;LIMA-YAUYOS-TUPE,*120108&lt;br&gt;JUNIN-HUANCAYO-CHONGOS ALTO</v>
          </cell>
          <cell r="K3602" t="str">
            <v>*25&lt;br&gt;PRADO VELASQUEZ ALFONSO,*286&lt;br&gt;MIYASIRO LÓPEZ, MARÍA,*284&lt;br&gt;LINARES ALVARADO, JOSE LUIS,*278&lt;br&gt;TENORIO MALDONADO, MARIO,*256&lt;br&gt;DEL SOLAR PALOMINO, PABEL,*217&lt;br&gt;CASTELO MAMANCHURA GUSTAVO JAVIER</v>
          </cell>
          <cell r="L3602" t="str">
            <v>DESISTIDO&lt;br/&gt;NOTIFICADO A LA EMPRESA</v>
          </cell>
          <cell r="M3602" t="str">
            <v>ResDirec-0290-2014/MEM-DGAAM</v>
          </cell>
          <cell r="N3602" t="str">
            <v>16/06/2014</v>
          </cell>
          <cell r="O3602">
            <v>250000</v>
          </cell>
        </row>
        <row r="3603">
          <cell r="A3603">
            <v>2401912</v>
          </cell>
          <cell r="B3603">
            <v>3184</v>
          </cell>
          <cell r="C3603" t="str">
            <v>ITS</v>
          </cell>
          <cell r="D3603">
            <v>41808</v>
          </cell>
          <cell r="E3603">
            <v>2014</v>
          </cell>
          <cell r="F3603">
            <v>6</v>
          </cell>
          <cell r="G3603" t="str">
            <v>MINERA IRL S.A.</v>
          </cell>
          <cell r="H3603" t="str">
            <v>CORIHUARMI</v>
          </cell>
          <cell r="I3603" t="str">
            <v>EXPLORACION CORIHUARMI</v>
          </cell>
          <cell r="J3603" t="str">
            <v>*151016&lt;br&gt;LIMA-YAUYOS-HUANTAN,*120108&lt;br&gt;JUNIN-HUANCAYO-CHONGOS ALTO</v>
          </cell>
          <cell r="K3603" t="str">
            <v>*217&lt;br&gt;CASTELO MAMANCHURA GUSTAVO JAVIER,*286&lt;br&gt;MIYASIRO LÓPEZ, MARÍA,*284&lt;br&gt;LINARES ALVARADO, JOSE LUIS,*278&lt;br&gt;TENORIO MALDONADO, MARIO,*256&lt;br&gt;DEL SOLAR PALOMINO, PABEL,*227&lt;br&gt;BUSTAMANTE BECERRA JOSE LUIS</v>
          </cell>
          <cell r="L3603" t="str">
            <v>CONFORME&lt;br/&gt;NOTIFICADO A LA EMPRESA</v>
          </cell>
          <cell r="M3603" t="str">
            <v>ResDirec-0354-2014/MEM-DGAAM</v>
          </cell>
          <cell r="N3603" t="str">
            <v>10/07/2014</v>
          </cell>
          <cell r="O3603">
            <v>250000</v>
          </cell>
        </row>
        <row r="3604">
          <cell r="A3604">
            <v>1606898</v>
          </cell>
          <cell r="B3604">
            <v>4731</v>
          </cell>
          <cell r="C3604" t="str">
            <v>EIA</v>
          </cell>
          <cell r="D3604">
            <v>38852</v>
          </cell>
          <cell r="E3604">
            <v>2006</v>
          </cell>
          <cell r="F3604">
            <v>5</v>
          </cell>
          <cell r="G3604" t="str">
            <v>MINERA IRL S.A.</v>
          </cell>
          <cell r="H3604" t="str">
            <v>CORIHUARMI</v>
          </cell>
          <cell r="I3604" t="str">
            <v>EXTRACCION DE ORO Y PLATA</v>
          </cell>
          <cell r="J3604" t="str">
            <v>*151016&lt;br&gt;LIMA-YAUYOS-HUANTAN</v>
          </cell>
          <cell r="K3604" t="str">
            <v>*1&lt;br&gt;ACEVEDO FERNANDEZ ELIAS</v>
          </cell>
          <cell r="L3604" t="str">
            <v>APROBADO&lt;br/&gt;NOTIFICADO A LA EMPRESA</v>
          </cell>
          <cell r="P3604" t="str">
            <v>USD</v>
          </cell>
        </row>
        <row r="3605">
          <cell r="A3605">
            <v>1664585</v>
          </cell>
          <cell r="B3605">
            <v>4773</v>
          </cell>
          <cell r="C3605" t="str">
            <v>EIA</v>
          </cell>
          <cell r="D3605">
            <v>39106</v>
          </cell>
          <cell r="E3605">
            <v>2007</v>
          </cell>
          <cell r="F3605">
            <v>1</v>
          </cell>
          <cell r="G3605" t="str">
            <v>MINERA IRL S.A.</v>
          </cell>
          <cell r="H3605" t="str">
            <v>CORIHUARMI</v>
          </cell>
          <cell r="I3605" t="str">
            <v>LINEA PRIMARIA EN 22.9 KV SUBESTACIÓN CHUMPE</v>
          </cell>
          <cell r="J3605" t="str">
            <v>*151016&lt;br&gt;LIMA-YAUYOS-HUANTAN</v>
          </cell>
          <cell r="K3605" t="str">
            <v>*1&lt;br&gt;ACEVEDO FERNANDEZ ELIAS</v>
          </cell>
          <cell r="L3605" t="str">
            <v>NO PRESENTADO&lt;br/&gt;NOTIFICADO A LA EMPRESA</v>
          </cell>
          <cell r="P3605" t="str">
            <v>USD</v>
          </cell>
        </row>
        <row r="3606">
          <cell r="A3606">
            <v>1707438</v>
          </cell>
          <cell r="B3606">
            <v>4802</v>
          </cell>
          <cell r="C3606" t="str">
            <v>EIA</v>
          </cell>
          <cell r="D3606">
            <v>39282</v>
          </cell>
          <cell r="E3606">
            <v>2007</v>
          </cell>
          <cell r="F3606">
            <v>7</v>
          </cell>
          <cell r="G3606" t="str">
            <v>MINERA IRL S.A.</v>
          </cell>
          <cell r="H3606" t="str">
            <v>CORIHUARMI</v>
          </cell>
          <cell r="I3606" t="str">
            <v>LINEA PRIMARIA SUB ESTACION CHUMPE</v>
          </cell>
          <cell r="J3606" t="str">
            <v>*151016&lt;br&gt;LIMA-YAUYOS-HUANTAN</v>
          </cell>
          <cell r="K3606" t="str">
            <v>*49&lt;br&gt;RETAMOZO PLACIDO</v>
          </cell>
          <cell r="L3606" t="str">
            <v>APROBADO&lt;br/&gt;NOTIFICADO A LA EMPRESA</v>
          </cell>
          <cell r="P3606" t="str">
            <v>USD</v>
          </cell>
        </row>
        <row r="3607">
          <cell r="A3607">
            <v>2087444</v>
          </cell>
          <cell r="B3607">
            <v>5112</v>
          </cell>
          <cell r="C3607" t="str">
            <v>EIA</v>
          </cell>
          <cell r="D3607">
            <v>40662</v>
          </cell>
          <cell r="E3607">
            <v>2011</v>
          </cell>
          <cell r="F3607">
            <v>4</v>
          </cell>
          <cell r="G3607" t="str">
            <v>MINERA IRL S.A.</v>
          </cell>
          <cell r="H3607" t="str">
            <v>CORIHUARMI</v>
          </cell>
          <cell r="I3607" t="str">
            <v>EIA AMPLIACION DE PRODUCCION Y CAPACIDAD INSTALADA DE LA PLANTA DE BENEFICIO</v>
          </cell>
          <cell r="J3607" t="str">
            <v>*151016&lt;br&gt;LIMA-YAUYOS-HUANTAN</v>
          </cell>
          <cell r="K3607" t="str">
            <v>*1&lt;br&gt;ACEVEDO FERNANDEZ ELIAS</v>
          </cell>
          <cell r="L3607" t="str">
            <v>APROBADO&lt;br/&gt;NOTIFICADO A LA EMPRESA</v>
          </cell>
          <cell r="P3607" t="str">
            <v>USD</v>
          </cell>
        </row>
        <row r="3608">
          <cell r="A3608">
            <v>2225496</v>
          </cell>
          <cell r="B3608">
            <v>5202</v>
          </cell>
          <cell r="C3608" t="str">
            <v>EIA</v>
          </cell>
          <cell r="D3608">
            <v>41155</v>
          </cell>
          <cell r="E3608">
            <v>2012</v>
          </cell>
          <cell r="F3608">
            <v>9</v>
          </cell>
          <cell r="G3608" t="str">
            <v>MINERA IRL S.A.</v>
          </cell>
          <cell r="H3608" t="str">
            <v>CORIHUARMI</v>
          </cell>
          <cell r="I3608" t="str">
            <v>PLAN INTEGRAL LMP Y ECA CORIHUARMI</v>
          </cell>
          <cell r="J3608" t="str">
            <v>*151016&lt;br&gt;LIMA-YAUYOS-HUANTAN</v>
          </cell>
          <cell r="K3608" t="str">
            <v>*1&lt;br&gt;ACEVEDO FERNANDEZ ELIAS</v>
          </cell>
          <cell r="L3608" t="str">
            <v>EVALUACIÓN</v>
          </cell>
          <cell r="P3608" t="str">
            <v>USD</v>
          </cell>
        </row>
        <row r="3609">
          <cell r="A3609">
            <v>2344118</v>
          </cell>
          <cell r="B3609">
            <v>5288</v>
          </cell>
          <cell r="C3609" t="str">
            <v>EIA</v>
          </cell>
          <cell r="D3609">
            <v>41593</v>
          </cell>
          <cell r="E3609">
            <v>2013</v>
          </cell>
          <cell r="F3609">
            <v>11</v>
          </cell>
          <cell r="G3609" t="str">
            <v>MINERA IRL S.A.</v>
          </cell>
          <cell r="H3609" t="str">
            <v>CORIHUARMI</v>
          </cell>
          <cell r="I3609" t="str">
            <v>MOD. DE EIA PARA AMPLIACION DEL PAD DE LIXIVIACION FASE 4 Y TAJOS</v>
          </cell>
          <cell r="J3609" t="str">
            <v>*151016&lt;br&gt;LIMA-YAUYOS-HUANTAN</v>
          </cell>
          <cell r="K3609" t="str">
            <v>*25&lt;br&gt;PRADO VELASQUEZ ALFONSO</v>
          </cell>
          <cell r="L3609" t="str">
            <v>DESISTIDO&lt;br/&gt;NOTIFICADO A LA EMPRESA</v>
          </cell>
          <cell r="P3609" t="str">
            <v>USD</v>
          </cell>
        </row>
        <row r="3610">
          <cell r="A3610">
            <v>2353556</v>
          </cell>
          <cell r="B3610">
            <v>5293</v>
          </cell>
          <cell r="C3610" t="str">
            <v>EIA</v>
          </cell>
          <cell r="D3610">
            <v>41632</v>
          </cell>
          <cell r="E3610">
            <v>2013</v>
          </cell>
          <cell r="F3610">
            <v>12</v>
          </cell>
          <cell r="G3610" t="str">
            <v>MINERA IRL S.A.</v>
          </cell>
          <cell r="H3610" t="str">
            <v>CORIHUARMI</v>
          </cell>
          <cell r="I3610" t="str">
            <v>MODIFICACION DEL EIA CORIHUARMI</v>
          </cell>
          <cell r="J3610" t="str">
            <v>*151016&lt;br&gt;LIMA-YAUYOS-HUANTAN</v>
          </cell>
          <cell r="K3610" t="str">
            <v>*1&lt;br&gt;ACEVEDO FERNANDEZ ELIAS</v>
          </cell>
          <cell r="L3610" t="str">
            <v>EVALUACIÓN</v>
          </cell>
          <cell r="P3610" t="str">
            <v>USD</v>
          </cell>
        </row>
        <row r="3611">
          <cell r="A3611">
            <v>2458831</v>
          </cell>
          <cell r="B3611">
            <v>5599</v>
          </cell>
          <cell r="C3611" t="str">
            <v>ITS</v>
          </cell>
          <cell r="D3611">
            <v>41992</v>
          </cell>
          <cell r="E3611">
            <v>2014</v>
          </cell>
          <cell r="F3611">
            <v>12</v>
          </cell>
          <cell r="G3611" t="str">
            <v>MINERA IRL S.A.</v>
          </cell>
          <cell r="H3611" t="str">
            <v>BETHANIA</v>
          </cell>
          <cell r="I3611" t="str">
            <v>EXPLORACION BETHANIA</v>
          </cell>
          <cell r="J3611" t="str">
            <v>*090102&lt;br&gt;HUANCAVELICA-HUANCAVELICA-ACOBAMBILLA</v>
          </cell>
          <cell r="K3611" t="str">
            <v>*1&lt;br&gt;ACEVEDO FERNANDEZ ELIAS,*311&lt;br&gt;ROJAS VALLADARES, TANIA LUPE,*310&lt;br&gt;ROSALES GONZALES LUIS ALBERTO,*299&lt;br&gt;REYES UBILLUS ISMAEL,*20&lt;br&gt;LEON IRIARTE MARITZA</v>
          </cell>
          <cell r="L3611" t="str">
            <v>CONFORME&lt;br/&gt;NOTIFICADO A LA EMPRESA</v>
          </cell>
          <cell r="M3611" t="str">
            <v>ResDirec-0634-2014/MEM-DGAAM</v>
          </cell>
          <cell r="N3611" t="str">
            <v>31/12/2014</v>
          </cell>
          <cell r="O3611">
            <v>400000</v>
          </cell>
        </row>
        <row r="3612">
          <cell r="A3612">
            <v>1769754</v>
          </cell>
          <cell r="B3612">
            <v>6392</v>
          </cell>
          <cell r="C3612" t="str">
            <v>PC</v>
          </cell>
          <cell r="D3612">
            <v>39534</v>
          </cell>
          <cell r="E3612">
            <v>2008</v>
          </cell>
          <cell r="F3612">
            <v>3</v>
          </cell>
          <cell r="G3612" t="str">
            <v>MINERA IRL S.A.</v>
          </cell>
          <cell r="H3612" t="str">
            <v>CORIHUARMI</v>
          </cell>
          <cell r="I3612" t="str">
            <v>PLAN DE CIERRE CORIHUARMI</v>
          </cell>
          <cell r="J3612" t="str">
            <v>*151016&lt;br&gt;LIMA-YAUYOS-HUANTAN</v>
          </cell>
          <cell r="K3612" t="str">
            <v>*21&lt;br&gt;PAREDES PACHECO RUFO</v>
          </cell>
          <cell r="L3612" t="str">
            <v>APROBADO&lt;br/&gt;NOTIFICADO A LA EMPRESA</v>
          </cell>
          <cell r="P3612" t="str">
            <v>USD</v>
          </cell>
        </row>
        <row r="3613">
          <cell r="A3613">
            <v>2255073</v>
          </cell>
          <cell r="B3613">
            <v>6611</v>
          </cell>
          <cell r="C3613" t="str">
            <v>PC</v>
          </cell>
          <cell r="D3613">
            <v>41264</v>
          </cell>
          <cell r="E3613">
            <v>2012</v>
          </cell>
          <cell r="F3613">
            <v>12</v>
          </cell>
          <cell r="G3613" t="str">
            <v>MINERA IRL S.A.</v>
          </cell>
          <cell r="H3613" t="str">
            <v>CORIHUARMI</v>
          </cell>
          <cell r="I3613" t="str">
            <v>ACTUALIZACION DEL PLAN DE CIERRE</v>
          </cell>
          <cell r="J3613" t="str">
            <v>*151016&lt;br&gt;LIMA-YAUYOS-HUANTAN</v>
          </cell>
          <cell r="K3613" t="str">
            <v>*21&lt;br&gt;PAREDES PACHECO RUFO</v>
          </cell>
          <cell r="L3613" t="str">
            <v>APROBADO&lt;br/&gt;NOTIFICADO A LA EMPRESA</v>
          </cell>
          <cell r="P3613" t="str">
            <v>USD</v>
          </cell>
        </row>
        <row r="3614">
          <cell r="A3614">
            <v>1339050</v>
          </cell>
          <cell r="B3614">
            <v>679</v>
          </cell>
          <cell r="C3614" t="str">
            <v>EIAsd</v>
          </cell>
          <cell r="D3614">
            <v>37180</v>
          </cell>
          <cell r="E3614">
            <v>2001</v>
          </cell>
          <cell r="F3614">
            <v>10</v>
          </cell>
          <cell r="G3614" t="str">
            <v>MINERA JORIHUAYRANA S.A.C.</v>
          </cell>
          <cell r="H3614" t="str">
            <v>JORIHUAYRANA</v>
          </cell>
          <cell r="I3614" t="str">
            <v>EXPLORACION AURIFERA</v>
          </cell>
          <cell r="J3614" t="str">
            <v>*110404&lt;br&gt;ICA-PALPA-SANTA CRUZ</v>
          </cell>
          <cell r="K3614" t="str">
            <v>*57&lt;br&gt;SUAREZ JUAN</v>
          </cell>
          <cell r="L3614" t="str">
            <v>APROBADO</v>
          </cell>
          <cell r="P3614" t="str">
            <v>USD</v>
          </cell>
        </row>
        <row r="3615">
          <cell r="A3615">
            <v>1465198</v>
          </cell>
          <cell r="B3615">
            <v>1055</v>
          </cell>
          <cell r="C3615" t="str">
            <v>DIA</v>
          </cell>
          <cell r="D3615">
            <v>38107</v>
          </cell>
          <cell r="E3615">
            <v>2004</v>
          </cell>
          <cell r="F3615">
            <v>4</v>
          </cell>
          <cell r="G3615" t="str">
            <v>MINERA KORIPAMPA DEL PERU S.A.</v>
          </cell>
          <cell r="I3615" t="str">
            <v>PAMPA DEL PONGO</v>
          </cell>
          <cell r="J3615" t="str">
            <v>*040305&lt;br&gt;AREQUIPA-CARAVELI-BELLA UNION</v>
          </cell>
          <cell r="K3615" t="str">
            <v>*1&lt;br&gt;ACEVEDO FERNANDEZ ELIAS</v>
          </cell>
          <cell r="L3615" t="str">
            <v>APROBADO</v>
          </cell>
          <cell r="P3615" t="str">
            <v>USD</v>
          </cell>
        </row>
        <row r="3616">
          <cell r="A3616">
            <v>1509285</v>
          </cell>
          <cell r="B3616">
            <v>1196</v>
          </cell>
          <cell r="C3616" t="str">
            <v>DIA</v>
          </cell>
          <cell r="D3616">
            <v>38359</v>
          </cell>
          <cell r="E3616">
            <v>2005</v>
          </cell>
          <cell r="F3616">
            <v>1</v>
          </cell>
          <cell r="G3616" t="str">
            <v>MINERA KORIPAMPA DEL PERU S.A.</v>
          </cell>
          <cell r="H3616" t="str">
            <v>CARBONERA</v>
          </cell>
          <cell r="I3616" t="str">
            <v>CARBONERA</v>
          </cell>
          <cell r="J3616" t="str">
            <v>*050621&lt;br&gt;AYACUCHO-LUCANAS-SANTA LUCIA</v>
          </cell>
          <cell r="K3616" t="str">
            <v>*47&lt;br&gt;PINEDO CESAR</v>
          </cell>
          <cell r="L3616" t="str">
            <v>ABANDONO</v>
          </cell>
          <cell r="P3616" t="str">
            <v>USD</v>
          </cell>
        </row>
        <row r="3617">
          <cell r="A3617">
            <v>1774842</v>
          </cell>
          <cell r="B3617">
            <v>1892</v>
          </cell>
          <cell r="C3617" t="str">
            <v>DIA</v>
          </cell>
          <cell r="D3617">
            <v>39549</v>
          </cell>
          <cell r="E3617">
            <v>2008</v>
          </cell>
          <cell r="F3617">
            <v>4</v>
          </cell>
          <cell r="G3617" t="str">
            <v>MINERA KORIPAMPA DEL PERU S.A.</v>
          </cell>
          <cell r="H3617" t="str">
            <v>PAMPA DEL PONGO</v>
          </cell>
          <cell r="I3617" t="str">
            <v>PAMPA DEL PONGO</v>
          </cell>
          <cell r="J3617" t="str">
            <v>*040305&lt;br&gt;AREQUIPA-CARAVELI-BELLA UNION</v>
          </cell>
          <cell r="K3617" t="str">
            <v>*8&lt;br&gt;BREÑA TORRES GRACIELA</v>
          </cell>
          <cell r="L3617" t="str">
            <v>APROBADO&lt;br/&gt;NOTIFICADO A LA EMPRESA</v>
          </cell>
          <cell r="P3617" t="str">
            <v>USD</v>
          </cell>
        </row>
        <row r="3618">
          <cell r="A3618">
            <v>1656201</v>
          </cell>
          <cell r="B3618">
            <v>1555</v>
          </cell>
          <cell r="C3618" t="str">
            <v>EIAsd</v>
          </cell>
          <cell r="D3618">
            <v>39063</v>
          </cell>
          <cell r="E3618">
            <v>2006</v>
          </cell>
          <cell r="F3618">
            <v>12</v>
          </cell>
          <cell r="G3618" t="str">
            <v>MINERA LA ZANJA S.R.L.</v>
          </cell>
          <cell r="H3618" t="str">
            <v>LA ZANJA</v>
          </cell>
          <cell r="I3618" t="str">
            <v>MODIFICACION</v>
          </cell>
          <cell r="J3618" t="str">
            <v>*061112&lt;br&gt;CAJAMARCA-SAN MIGUEL-TONGOD</v>
          </cell>
          <cell r="K3618" t="str">
            <v>*1&lt;br&gt;ACEVEDO FERNANDEZ ELIAS</v>
          </cell>
          <cell r="L3618" t="str">
            <v>APROBADO&lt;br/&gt;NOTIFICADO A LA EMPRESA</v>
          </cell>
          <cell r="P3618" t="str">
            <v>USD</v>
          </cell>
        </row>
        <row r="3619">
          <cell r="A3619">
            <v>1722205</v>
          </cell>
          <cell r="B3619">
            <v>1715</v>
          </cell>
          <cell r="C3619" t="str">
            <v>EIAsd</v>
          </cell>
          <cell r="D3619">
            <v>39349</v>
          </cell>
          <cell r="E3619">
            <v>2007</v>
          </cell>
          <cell r="F3619">
            <v>9</v>
          </cell>
          <cell r="G3619" t="str">
            <v>MINERA LA ZANJA S.R.L.</v>
          </cell>
          <cell r="H3619" t="str">
            <v>LA ZANJA</v>
          </cell>
          <cell r="I3619" t="str">
            <v>MODIFICACION CRONOGRAMA PROYECTO LA GRANJA</v>
          </cell>
          <cell r="J3619" t="str">
            <v>*061307&lt;br&gt;CAJAMARCA-SANTA CRUZ-PULAN</v>
          </cell>
          <cell r="K3619" t="str">
            <v>*41&lt;br&gt;GUTIERREZ DANI</v>
          </cell>
          <cell r="L3619" t="str">
            <v>APROBADO&lt;br/&gt;NOTIFICADO A LA EMPRESA</v>
          </cell>
          <cell r="P3619" t="str">
            <v>USD</v>
          </cell>
        </row>
        <row r="3620">
          <cell r="A3620">
            <v>1997570</v>
          </cell>
          <cell r="B3620">
            <v>2203</v>
          </cell>
          <cell r="C3620" t="str">
            <v>EIAsd</v>
          </cell>
          <cell r="D3620">
            <v>40338</v>
          </cell>
          <cell r="E3620">
            <v>2010</v>
          </cell>
          <cell r="F3620">
            <v>6</v>
          </cell>
          <cell r="G3620" t="str">
            <v>MINERA LA ZANJA S.R.L.</v>
          </cell>
          <cell r="H3620" t="str">
            <v>CASTREJON</v>
          </cell>
          <cell r="I3620" t="str">
            <v>EXPLORACION CASTREJON</v>
          </cell>
          <cell r="J3620" t="str">
            <v>*061103&lt;br&gt;CAJAMARCA-SAN MIGUEL-CALQUIS</v>
          </cell>
          <cell r="K3620" t="str">
            <v>*297&lt;br&gt;SANTOYO TELLO JULIO RAUL</v>
          </cell>
          <cell r="L3620" t="str">
            <v>APROBADO&lt;br/&gt;NOTIFICADO A LA EMPRESA</v>
          </cell>
          <cell r="P3620" t="str">
            <v>USD</v>
          </cell>
        </row>
        <row r="3621">
          <cell r="A3621">
            <v>1922338</v>
          </cell>
          <cell r="B3621">
            <v>2073</v>
          </cell>
          <cell r="C3621" t="str">
            <v>DIA</v>
          </cell>
          <cell r="D3621">
            <v>40067</v>
          </cell>
          <cell r="E3621">
            <v>2009</v>
          </cell>
          <cell r="F3621">
            <v>9</v>
          </cell>
          <cell r="G3621" t="str">
            <v>MINERA LA ZANJA S.R.L.</v>
          </cell>
          <cell r="H3621" t="str">
            <v>CASTREJON</v>
          </cell>
          <cell r="I3621" t="str">
            <v>CASTREJON</v>
          </cell>
          <cell r="J3621" t="str">
            <v>*061103&lt;br&gt;CAJAMARCA-SAN MIGUEL-CALQUIS</v>
          </cell>
          <cell r="K3621" t="str">
            <v>*8&lt;br&gt;BREÑA TORRES GRACIELA</v>
          </cell>
          <cell r="L3621" t="str">
            <v>APROBADO&lt;br/&gt;NOTIFICADO A LA EMPRESA</v>
          </cell>
          <cell r="P3621" t="str">
            <v>USD</v>
          </cell>
        </row>
        <row r="3622">
          <cell r="A3622">
            <v>2122525</v>
          </cell>
          <cell r="B3622">
            <v>2610</v>
          </cell>
          <cell r="C3622" t="str">
            <v>DIA</v>
          </cell>
          <cell r="D3622">
            <v>40780</v>
          </cell>
          <cell r="E3622">
            <v>2011</v>
          </cell>
          <cell r="F3622">
            <v>8</v>
          </cell>
          <cell r="G3622" t="str">
            <v>MINERA LA ZANJA S.R.L.</v>
          </cell>
          <cell r="I3622" t="str">
            <v>LAS HUANGAS</v>
          </cell>
          <cell r="J3622" t="str">
            <v>*061112&lt;br&gt;CAJAMARCA-SAN MIGUEL-TONGOD</v>
          </cell>
          <cell r="K3622" t="str">
            <v>*6&lt;br&gt;ATARAMA MORI DANNY,*8&lt;br&gt;BREÑA TORRES GRACIELA</v>
          </cell>
          <cell r="L3622" t="str">
            <v>DESISTIDO&lt;br/&gt;NOTIFICADO A LA EMPRESA</v>
          </cell>
          <cell r="M3622" t="str">
            <v>ResDirec-0302-2011/MEM-AAM</v>
          </cell>
          <cell r="N3622" t="str">
            <v>27/09/2011</v>
          </cell>
          <cell r="O3622">
            <v>592000</v>
          </cell>
          <cell r="P3622" t="str">
            <v>USD</v>
          </cell>
        </row>
        <row r="3623">
          <cell r="A3623">
            <v>2336345</v>
          </cell>
          <cell r="B3623">
            <v>4010</v>
          </cell>
          <cell r="C3623" t="str">
            <v>DIA</v>
          </cell>
          <cell r="D3623">
            <v>41568</v>
          </cell>
          <cell r="E3623">
            <v>2013</v>
          </cell>
          <cell r="F3623">
            <v>10</v>
          </cell>
          <cell r="G3623" t="str">
            <v>MINERA LA ZANJA S.R.L.</v>
          </cell>
          <cell r="H3623" t="str">
            <v>TOTORA</v>
          </cell>
          <cell r="I3623" t="str">
            <v>TOTORA</v>
          </cell>
          <cell r="J3623" t="str">
            <v>*061107&lt;br&gt;CAJAMARCA-SAN MIGUEL-LLAPA</v>
          </cell>
          <cell r="K3623" t="str">
            <v>*8&lt;br&gt;BREÑA TORRES GRACIELA,*310&lt;br&gt;ROSALES GONZALES LUIS ALBERTO,*279&lt;br&gt;CRUZ LEDESMA, DEISY,*179&lt;br&gt;ZEGARRA ANCAJIMA, ANA SOFIA</v>
          </cell>
          <cell r="L3623" t="str">
            <v>APROBADO&lt;br/&gt;NOTIFICADO A LA EMPRESA</v>
          </cell>
          <cell r="O3623">
            <v>1216226</v>
          </cell>
          <cell r="P3623" t="str">
            <v>USD</v>
          </cell>
        </row>
        <row r="3624">
          <cell r="A3624">
            <v>2030678</v>
          </cell>
          <cell r="B3624">
            <v>2268</v>
          </cell>
          <cell r="C3624" t="str">
            <v>EIAsd</v>
          </cell>
          <cell r="D3624">
            <v>40449</v>
          </cell>
          <cell r="E3624">
            <v>2010</v>
          </cell>
          <cell r="F3624">
            <v>9</v>
          </cell>
          <cell r="G3624" t="str">
            <v>MINERA LA ZANJA S.R.L.</v>
          </cell>
          <cell r="H3624" t="str">
            <v>LA ZANJA</v>
          </cell>
          <cell r="I3624" t="str">
            <v>LA ZANJA MODIFICACION</v>
          </cell>
          <cell r="J3624" t="str">
            <v>*061307&lt;br&gt;CAJAMARCA-SANTA CRUZ-PULAN</v>
          </cell>
          <cell r="K3624" t="str">
            <v>*297&lt;br&gt;SANTOYO TELLO JULIO RAUL</v>
          </cell>
          <cell r="L3624" t="str">
            <v>APROBADO&lt;br/&gt;NOTIFICADO A LA EMPRESA</v>
          </cell>
          <cell r="P3624" t="str">
            <v>USD</v>
          </cell>
        </row>
        <row r="3625">
          <cell r="A3625">
            <v>2170664</v>
          </cell>
          <cell r="B3625">
            <v>2873</v>
          </cell>
          <cell r="C3625" t="str">
            <v>EIAsd</v>
          </cell>
          <cell r="D3625">
            <v>40967</v>
          </cell>
          <cell r="E3625">
            <v>2012</v>
          </cell>
          <cell r="F3625">
            <v>2</v>
          </cell>
          <cell r="G3625" t="str">
            <v>MINERA LA ZANJA S.R.L.</v>
          </cell>
          <cell r="H3625" t="str">
            <v>LA ZANJA</v>
          </cell>
          <cell r="I3625" t="str">
            <v>LA ZANJA MODIFICACION</v>
          </cell>
          <cell r="J3625" t="str">
            <v>*061103&lt;br&gt;CAJAMARCA-SAN MIGUEL-CALQUIS,*061307&lt;br&gt;CAJAMARCA-SANTA CRUZ-PULAN,*061303&lt;br&gt;CAJAMARCA-SANTA CRUZ-CATACHE,*061112&lt;br&gt;CAJAMARCA-SAN MIGUEL-TONGOD</v>
          </cell>
          <cell r="K3625" t="str">
            <v>*25&lt;br&gt;PRADO VELASQUEZ ALFONSO,*295&lt;br&gt;DIAZ BERRIOS ABEL,*221&lt;br&gt;SANGA YAMPASI WILSON WILFREDO,*219&lt;br&gt;HUARINO CHURA LUIS ANTONIO,*186&lt;br&gt;LUCEN BUSTAMANTE MARIELENA,*159&lt;br&gt;SANGAS YAMPASI, WILFREDO,*158&lt;br&gt;SCOTTO ESPINOZA, CARLOS,*149&lt;br&gt;LESMA JARA ALFREDO (APOYO),*63&lt;br&gt;ATOCCSA GOMEZ ROSSANA (APOYO),*28&lt;br&gt;VELIZ SOTO KRISTIAM</v>
          </cell>
          <cell r="L3625" t="str">
            <v>APROBADO&lt;br/&gt;NOTIFICADO A LA EMPRESA</v>
          </cell>
          <cell r="M3625" t="str">
            <v>ResDirec-0285-2012/MEM-AAM</v>
          </cell>
          <cell r="N3625" t="str">
            <v>05/09/2012</v>
          </cell>
          <cell r="O3625">
            <v>476000</v>
          </cell>
          <cell r="P3625" t="str">
            <v>USD</v>
          </cell>
        </row>
        <row r="3626">
          <cell r="A3626">
            <v>2304967</v>
          </cell>
          <cell r="B3626">
            <v>3935</v>
          </cell>
          <cell r="C3626" t="str">
            <v>EIAsd</v>
          </cell>
          <cell r="D3626">
            <v>41450</v>
          </cell>
          <cell r="E3626">
            <v>2013</v>
          </cell>
          <cell r="F3626">
            <v>6</v>
          </cell>
          <cell r="G3626" t="str">
            <v>MINERA LA ZANJA S.R.L.</v>
          </cell>
          <cell r="H3626" t="str">
            <v>LA ZANJA</v>
          </cell>
          <cell r="I3626" t="str">
            <v>LA ZANJA MODIFICACION</v>
          </cell>
          <cell r="J3626" t="str">
            <v>*061307&lt;br&gt;CAJAMARCA-SANTA CRUZ-PULAN</v>
          </cell>
          <cell r="K3626" t="str">
            <v>*2&lt;br&gt;ACOSTA ARCE MICHAEL,*313&lt;br&gt;LOPEZ FLORES, ROSSANA,*310&lt;br&gt;ROSALES GONZALES LUIS ALBERTO,*295&lt;br&gt;DIAZ BERRIOS ABEL,*280&lt;br&gt;MENDIOLAZA CABRERA, MARiA TERESA (APOYO),*277&lt;br&gt;PADILLA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</v>
          </cell>
          <cell r="L3626" t="str">
            <v>APROBADO&lt;br/&gt;NOTIFICADO A LA EMPRESA</v>
          </cell>
          <cell r="M3626" t="str">
            <v>ResDirec-0517-2013/MEM-AAM</v>
          </cell>
          <cell r="N3626" t="str">
            <v>27/12/2013</v>
          </cell>
          <cell r="O3626">
            <v>15700000</v>
          </cell>
          <cell r="P3626" t="str">
            <v>USD</v>
          </cell>
        </row>
        <row r="3627">
          <cell r="A3627">
            <v>1753005</v>
          </cell>
          <cell r="B3627">
            <v>4842</v>
          </cell>
          <cell r="C3627" t="str">
            <v>EIA</v>
          </cell>
          <cell r="D3627">
            <v>39471</v>
          </cell>
          <cell r="E3627">
            <v>2008</v>
          </cell>
          <cell r="F3627">
            <v>1</v>
          </cell>
          <cell r="G3627" t="str">
            <v>MINERA LA ZANJA S.R.L.</v>
          </cell>
          <cell r="H3627" t="str">
            <v>LA ZANJA</v>
          </cell>
          <cell r="I3627" t="str">
            <v>EXPLOTACION LA ZANJA</v>
          </cell>
          <cell r="J3627" t="str">
            <v>*061307&lt;br&gt;CAJAMARCA-SANTA CRUZ-PULAN</v>
          </cell>
          <cell r="K3627" t="str">
            <v>*1&lt;br&gt;ACEVEDO FERNANDEZ ELIAS</v>
          </cell>
          <cell r="L3627" t="str">
            <v>APROBADO&lt;br/&gt;NOTIFICADO A LA EMPRESA</v>
          </cell>
          <cell r="P3627" t="str">
            <v>USD</v>
          </cell>
        </row>
        <row r="3628">
          <cell r="A3628">
            <v>1983345</v>
          </cell>
          <cell r="B3628">
            <v>5001</v>
          </cell>
          <cell r="C3628" t="str">
            <v>EIA</v>
          </cell>
          <cell r="D3628">
            <v>40288</v>
          </cell>
          <cell r="E3628">
            <v>2010</v>
          </cell>
          <cell r="F3628">
            <v>4</v>
          </cell>
          <cell r="G3628" t="str">
            <v>MINERA LA ZANJA S.R.L.</v>
          </cell>
          <cell r="H3628" t="str">
            <v>LA ZANJA</v>
          </cell>
          <cell r="I3628" t="str">
            <v>MODIFICACION DE ESTACIONES DE MONITOREO DE CALIDAD DE AGUA SUPERFICIAL</v>
          </cell>
          <cell r="J3628" t="str">
            <v>*061307&lt;br&gt;CAJAMARCA-SANTA CRUZ-PULAN</v>
          </cell>
          <cell r="K3628" t="str">
            <v>*55&lt;br&gt;SANTOYO TELLO RAUL</v>
          </cell>
          <cell r="L3628" t="str">
            <v>APROBADO&lt;br/&gt;NOTIFICADO A LA EMPRESA</v>
          </cell>
          <cell r="P3628" t="str">
            <v>USD</v>
          </cell>
        </row>
        <row r="3629">
          <cell r="A3629">
            <v>2070753</v>
          </cell>
          <cell r="B3629">
            <v>5099</v>
          </cell>
          <cell r="C3629" t="str">
            <v>EIA</v>
          </cell>
          <cell r="D3629">
            <v>40596</v>
          </cell>
          <cell r="E3629">
            <v>2011</v>
          </cell>
          <cell r="F3629">
            <v>2</v>
          </cell>
          <cell r="G3629" t="str">
            <v>MINERA LA ZANJA S.R.L.</v>
          </cell>
          <cell r="H3629" t="str">
            <v>LA ZANJA</v>
          </cell>
          <cell r="I3629" t="str">
            <v>PLAN DE IMPLEMENTACION PARA EL CUMPLIMIENTO DE LMP - LA ZANJA</v>
          </cell>
          <cell r="J3629" t="str">
            <v>*061307&lt;br&gt;CAJAMARCA-SANTA CRUZ-PULAN</v>
          </cell>
          <cell r="K3629" t="str">
            <v>*55&lt;br&gt;SANTOYO TELLO RAUL</v>
          </cell>
          <cell r="L3629" t="str">
            <v>DESISTIDO&lt;br/&gt;NOTIFICADO A LA EMPRESA</v>
          </cell>
          <cell r="P3629" t="str">
            <v>USD</v>
          </cell>
        </row>
        <row r="3630">
          <cell r="A3630">
            <v>2197994</v>
          </cell>
          <cell r="B3630">
            <v>5167</v>
          </cell>
          <cell r="C3630" t="str">
            <v>EIA</v>
          </cell>
          <cell r="D3630">
            <v>41071</v>
          </cell>
          <cell r="E3630">
            <v>2012</v>
          </cell>
          <cell r="F3630">
            <v>6</v>
          </cell>
          <cell r="G3630" t="str">
            <v>MINERA LA ZANJA S.R.L.</v>
          </cell>
          <cell r="H3630" t="str">
            <v>LA ZANJA</v>
          </cell>
          <cell r="I3630" t="str">
            <v>MODIFICACION DE UBICACION DE ESTACION DE MONITOREO DE AGUA SUPERFICIAL MA-11</v>
          </cell>
          <cell r="J3630" t="str">
            <v>*061307&lt;br&gt;CAJAMARCA-SANTA CRUZ-PULAN</v>
          </cell>
          <cell r="K3630" t="str">
            <v>*18&lt;br&gt;HUARINO CHURA LUIS</v>
          </cell>
          <cell r="L3630" t="str">
            <v>APROBADO&lt;br/&gt;NOTIFICADO A LA EMPRESA</v>
          </cell>
          <cell r="P3630" t="str">
            <v>USD</v>
          </cell>
        </row>
        <row r="3631">
          <cell r="A3631">
            <v>2225740</v>
          </cell>
          <cell r="B3631">
            <v>5204</v>
          </cell>
          <cell r="C3631" t="str">
            <v>EIA</v>
          </cell>
          <cell r="D3631">
            <v>41155</v>
          </cell>
          <cell r="E3631">
            <v>2012</v>
          </cell>
          <cell r="F3631">
            <v>9</v>
          </cell>
          <cell r="G3631" t="str">
            <v>MINERA LA ZANJA S.R.L.</v>
          </cell>
          <cell r="H3631" t="str">
            <v>LA ZANJA</v>
          </cell>
          <cell r="I3631" t="str">
            <v>PLAN INTEGRAL UNIDAD LA ZANJA</v>
          </cell>
          <cell r="J3631" t="str">
            <v>*061307&lt;br&gt;CAJAMARCA-SANTA CRUZ-PULAN</v>
          </cell>
          <cell r="K3631" t="str">
            <v>*18&lt;br&gt;HUARINO CHURA LUIS</v>
          </cell>
          <cell r="L3631" t="str">
            <v>EVALUACIÓN</v>
          </cell>
          <cell r="P3631" t="str">
            <v>USD</v>
          </cell>
        </row>
        <row r="3632">
          <cell r="A3632">
            <v>2364620</v>
          </cell>
          <cell r="B3632">
            <v>5297</v>
          </cell>
          <cell r="C3632" t="str">
            <v>EIA</v>
          </cell>
          <cell r="D3632">
            <v>41674</v>
          </cell>
          <cell r="E3632">
            <v>2014</v>
          </cell>
          <cell r="F3632">
            <v>2</v>
          </cell>
          <cell r="G3632" t="str">
            <v>MINERA LA ZANJA S.R.L.</v>
          </cell>
          <cell r="H3632" t="str">
            <v>LA ZANJA</v>
          </cell>
          <cell r="I3632" t="str">
            <v>MODIFICACION DEL EIA LA ZANJA (TERCERA)</v>
          </cell>
          <cell r="J3632" t="str">
            <v>*061307&lt;br&gt;CAJAMARCA-SANTA CRUZ-PULAN</v>
          </cell>
          <cell r="K3632" t="str">
            <v>*18&lt;br&gt;HUARINO CHURA LUIS</v>
          </cell>
          <cell r="L3632" t="str">
            <v>APROBADO&lt;br/&gt;NOTIFICADO A LA EMPRESA</v>
          </cell>
          <cell r="M3632" t="str">
            <v>ResDirec-0564-2014/MEM-DGAAM</v>
          </cell>
          <cell r="N3632" t="str">
            <v>18/11/2014</v>
          </cell>
          <cell r="P3632" t="str">
            <v>USD</v>
          </cell>
        </row>
        <row r="3633">
          <cell r="A3633">
            <v>2439834</v>
          </cell>
          <cell r="B3633">
            <v>5297</v>
          </cell>
          <cell r="C3633" t="str">
            <v>ITS</v>
          </cell>
          <cell r="D3633">
            <v>41926</v>
          </cell>
          <cell r="E3633">
            <v>2014</v>
          </cell>
          <cell r="F3633">
            <v>10</v>
          </cell>
          <cell r="G3633" t="str">
            <v>MINERA LA ZANJA S.R.L.</v>
          </cell>
          <cell r="H3633" t="str">
            <v>LA ZANJA</v>
          </cell>
          <cell r="I3633" t="str">
            <v>PROYECTO DE ESTABILIDAD DEL PAD</v>
          </cell>
          <cell r="J3633" t="str">
            <v>*061307&lt;br&gt;CAJAMARCA-SANTA CRUZ-PULAN,*061303&lt;br&gt;CAJAMARCA-SANTA CRUZ-CATACHE,*061112&lt;br&gt;CAJAMARCA-SAN MIGUEL-TONGOD</v>
          </cell>
          <cell r="K3633" t="str">
            <v>*3&lt;br&gt;ALFARO LÓPEZ WUALTER,*307&lt;br&gt;PEREZ SOLIS, EVELYN ENA,*288&lt;br&gt;RUESTA RUIZ, PEDRO,*277&lt;br&gt;PADILLA VILLAR, FERNANDO JORGE (APOYO),*233&lt;br&gt;MESIAS CASTRO, JACKSON,*221&lt;br&gt;SANGA YAMPASI WILSON WILFREDO,*219&lt;br&gt;HUARINO CHURA LUIS ANTONIO,*25&lt;br&gt;PRADO VELASQUEZ ALFONSO</v>
          </cell>
          <cell r="L3633" t="str">
            <v>CONFORME&lt;br/&gt;NOTIFICADO A LA EMPRESA</v>
          </cell>
          <cell r="M3633" t="str">
            <v>ResDirec-0564-2014/MEM-DGAAM</v>
          </cell>
          <cell r="N3633" t="str">
            <v>18/11/2014</v>
          </cell>
          <cell r="O3633">
            <v>237464</v>
          </cell>
        </row>
        <row r="3634">
          <cell r="A3634">
            <v>2415860</v>
          </cell>
          <cell r="B3634">
            <v>5329</v>
          </cell>
          <cell r="C3634" t="str">
            <v>ITS</v>
          </cell>
          <cell r="D3634">
            <v>41843</v>
          </cell>
          <cell r="E3634">
            <v>2014</v>
          </cell>
          <cell r="F3634">
            <v>7</v>
          </cell>
          <cell r="G3634" t="str">
            <v>MINERA LA ZANJA S.R.L.</v>
          </cell>
          <cell r="H3634" t="str">
            <v>LA ZANJA</v>
          </cell>
          <cell r="I3634" t="str">
            <v>LA ZANJA MODIFICACION</v>
          </cell>
          <cell r="J3634" t="str">
            <v>*061307&lt;br&gt;CAJAMARCA-SANTA CRUZ-PULAN,*061303&lt;br&gt;CAJAMARCA-SANTA CRUZ-CATACHE,*061112&lt;br&gt;CAJAMARCA-SAN MIGUEL-TONGOD</v>
          </cell>
          <cell r="K3634" t="str">
            <v>*2&lt;br&gt;ACOSTA ARCE MICHAEL,*280&lt;br&gt;MENDIOLAZA CABRERA, MARiA TERESA (APOYO),*277&lt;br&gt;PADILLA VILLAR, FERNANDO JORGE (APOYO),*233&lt;br&gt;MESIAS CASTRO, JACKSON,*221&lt;br&gt;SANGA YAMPASI WILSON WILFREDO,*219&lt;br&gt;HUARINO CHURA LUIS ANTONIO,*158&lt;br&gt;SCOTTO ESPINOZA, CARLOS,*3&lt;br&gt;ALFARO LÓPEZ WUALTER</v>
          </cell>
          <cell r="L3634" t="str">
            <v>CONFORME&lt;br/&gt;NOTIFICADO A LA EMPRESA</v>
          </cell>
          <cell r="M3634" t="str">
            <v>ResDirec-0472-2014/MEM-DGAAM</v>
          </cell>
          <cell r="N3634" t="str">
            <v>18/09/2014</v>
          </cell>
          <cell r="O3634">
            <v>0</v>
          </cell>
        </row>
        <row r="3635">
          <cell r="A3635">
            <v>2439482</v>
          </cell>
          <cell r="B3635">
            <v>5469</v>
          </cell>
          <cell r="C3635" t="str">
            <v>EIA-d</v>
          </cell>
          <cell r="D3635">
            <v>41925</v>
          </cell>
          <cell r="E3635">
            <v>2014</v>
          </cell>
          <cell r="F3635">
            <v>10</v>
          </cell>
          <cell r="G3635" t="str">
            <v>MINERA LA ZANJA S.R.L.</v>
          </cell>
          <cell r="H3635" t="str">
            <v>LA ZANJA</v>
          </cell>
          <cell r="I3635" t="str">
            <v>MODIFICACION DEL EIA DE LA UNIDAD LA ZANJA</v>
          </cell>
          <cell r="K3635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3635" t="str">
            <v>APROBADO</v>
          </cell>
          <cell r="P3635" t="str">
            <v>USD</v>
          </cell>
        </row>
        <row r="3636">
          <cell r="A3636">
            <v>2501450</v>
          </cell>
          <cell r="B3636">
            <v>5748</v>
          </cell>
          <cell r="C3636" t="str">
            <v>EIAsd</v>
          </cell>
          <cell r="D3636">
            <v>42153</v>
          </cell>
          <cell r="E3636">
            <v>2015</v>
          </cell>
          <cell r="F3636">
            <v>5</v>
          </cell>
          <cell r="G3636" t="str">
            <v>MINERA LA ZANJA S.R.L.</v>
          </cell>
          <cell r="H3636" t="str">
            <v>LA ZANJA</v>
          </cell>
          <cell r="I3636" t="str">
            <v>IX MODIFICATORIA DEL EIASD LA ZANJA</v>
          </cell>
          <cell r="J3636" t="str">
            <v>*061112&lt;br&gt;CAJAMARCA-SAN MIGUEL-TONGOD,*061307&lt;br&gt;CAJAMARCA-SANTA CRUZ-PULAN,*061303&lt;br&gt;CAJAMARCA-SANTA CRUZ-CATACHE</v>
          </cell>
          <cell r="K3636" t="str">
            <v>*2&lt;br&gt;ACOSTA ARCE MICHAEL,*348&lt;br&gt;PEREZ SOLIS, EVELYN ENA,*310&lt;br&gt;ROSALES GONZALES LUIS ALBERTO,*295&lt;br&gt;DIAZ BERRIOS ABEL,*233&lt;br&gt;MESIAS CASTRO, JACKSON,*221&lt;br&gt;SANGA YAMPASI WILSON WILFREDO,*219&lt;br&gt;HUARINO CHURA LUIS ANTONIO,*25&lt;br&gt;PRADO VELASQUEZ ALFONSO,*3&lt;br&gt;ALFARO LÓPEZ WUALTER</v>
          </cell>
          <cell r="L3636" t="str">
            <v>APROBADO&lt;br/&gt;NOTIFICADO A LA EMPRESA</v>
          </cell>
          <cell r="M3636" t="str">
            <v>ResDirec-0483-2015/MEM-DGAAM</v>
          </cell>
          <cell r="N3636" t="str">
            <v>16/12/2015</v>
          </cell>
          <cell r="O3636">
            <v>10000000</v>
          </cell>
          <cell r="P3636" t="str">
            <v>USD</v>
          </cell>
        </row>
        <row r="3637">
          <cell r="A3637">
            <v>2546155</v>
          </cell>
          <cell r="B3637">
            <v>5918</v>
          </cell>
          <cell r="C3637" t="str">
            <v>EIA-d</v>
          </cell>
          <cell r="D3637">
            <v>42299</v>
          </cell>
          <cell r="E3637">
            <v>2015</v>
          </cell>
          <cell r="F3637">
            <v>10</v>
          </cell>
          <cell r="G3637" t="str">
            <v>MINERA LA ZANJA S.R.L.</v>
          </cell>
          <cell r="H3637" t="str">
            <v>LA ZANJA</v>
          </cell>
          <cell r="I3637" t="str">
            <v>CUARTA MODIFICACIÓN DEL EIA PROYECTO LA ZANJA</v>
          </cell>
          <cell r="J3637" t="str">
            <v>*061112&lt;br&gt;CAJAMARCA-SAN MIGUEL-TONGOD,*061307&lt;br&gt;CAJAMARCA-SANTA CRUZ-PULAN,*061303&lt;br&gt;CAJAMARCA-SANTA CRUZ-CATACHE</v>
          </cell>
          <cell r="K3637" t="str">
            <v>*2&lt;br&gt;ACOSTA ARCE MICHAEL,*397&lt;br&gt;SALDAÑA MELGAREJO, HEINER (APOYO),*348&lt;br&gt;PEREZ SOLIS, EVELYN ENA,*340&lt;br&gt;REYES UBILLUS ISMAEL,*313&lt;br&gt;LOPEZ FLORES, ROSSANA,*308&lt;br&gt;CCOYLLO FLORES LILIANA (APOYO),*295&lt;br&gt;DIAZ BERRIOS ABEL,*221&lt;br&gt;SANGA YAMPASI WILSON WILFREDO,*219&lt;br&gt;HUARINO CHURA LUIS ANTONIO,*25&lt;br&gt;PRADO VELASQUEZ ALFONSO</v>
          </cell>
          <cell r="L3637" t="str">
            <v>APROBADO&lt;br/&gt;NOTIFICADO A LA EMPRESA</v>
          </cell>
          <cell r="M3637" t="str">
            <v>ResDirec-0268-2016/MEM-DGAAM</v>
          </cell>
          <cell r="N3637" t="str">
            <v>09/09/2016</v>
          </cell>
          <cell r="O3637">
            <v>11365000</v>
          </cell>
          <cell r="P3637" t="str">
            <v>USD</v>
          </cell>
        </row>
        <row r="3638">
          <cell r="A3638">
            <v>1626719</v>
          </cell>
          <cell r="B3638">
            <v>6320</v>
          </cell>
          <cell r="C3638" t="str">
            <v>PC</v>
          </cell>
          <cell r="D3638">
            <v>38945</v>
          </cell>
          <cell r="E3638">
            <v>2006</v>
          </cell>
          <cell r="F3638">
            <v>8</v>
          </cell>
          <cell r="G3638" t="str">
            <v>MINERA LA ZANJA S.R.L.</v>
          </cell>
          <cell r="H3638" t="str">
            <v>LA ZANJA (AGUA ,SUELO,FLORA Y FAUNA)</v>
          </cell>
          <cell r="I3638" t="str">
            <v>LA ZANJA</v>
          </cell>
          <cell r="J3638" t="str">
            <v>*061112&lt;br&gt;CAJAMARCA-SAN MIGUEL-TONGOD</v>
          </cell>
          <cell r="K3638" t="str">
            <v>*13&lt;br&gt;DOLORES CAMONES SANTIAGO</v>
          </cell>
          <cell r="L3638" t="str">
            <v>CONCLUIDO</v>
          </cell>
          <cell r="P3638" t="str">
            <v>USD</v>
          </cell>
        </row>
        <row r="3639">
          <cell r="A3639">
            <v>2634509</v>
          </cell>
          <cell r="B3639">
            <v>6340</v>
          </cell>
          <cell r="C3639" t="str">
            <v>ITS</v>
          </cell>
          <cell r="D3639">
            <v>42607</v>
          </cell>
          <cell r="E3639">
            <v>2016</v>
          </cell>
          <cell r="F3639">
            <v>8</v>
          </cell>
          <cell r="G3639" t="str">
            <v>MINERA LA ZANJA S.R.L.</v>
          </cell>
          <cell r="H3639" t="str">
            <v>LA ZANJA</v>
          </cell>
          <cell r="I3639" t="str">
            <v>IX MODIFICATORIA DEL EIASD LA ZANJA</v>
          </cell>
          <cell r="J3639" t="str">
            <v>*061307&lt;br&gt;CAJAMARCA-SANTA CRUZ-PULAN,*061303&lt;br&gt;CAJAMARCA-SANTA CRUZ-CATACHE,*061112&lt;br&gt;CAJAMARCA-SAN MIGUEL-TONGOD</v>
          </cell>
          <cell r="K3639" t="str">
            <v>*219&lt;br&gt;HUARINO CHURA LUIS ANTONIO,*441&lt;br&gt;MESIAS CASTRO JACKSON,*348&lt;br&gt;PEREZ SOLIS, EVELYN ENA,*313&lt;br&gt;LOPEZ FLORES, ROSSANA</v>
          </cell>
          <cell r="L3639" t="str">
            <v>CONFORME&lt;br/&gt;NOTIFICADO A LA EMPRESA</v>
          </cell>
          <cell r="M3639" t="str">
            <v>ResDirec-0366-2016/MEM-DGAAM</v>
          </cell>
          <cell r="N3639" t="str">
            <v>21/12/2016</v>
          </cell>
          <cell r="O3639">
            <v>0</v>
          </cell>
        </row>
        <row r="3640">
          <cell r="A3640" t="str">
            <v>00811-2017</v>
          </cell>
          <cell r="B3640">
            <v>6388</v>
          </cell>
          <cell r="C3640" t="str">
            <v>ITS</v>
          </cell>
          <cell r="D3640">
            <v>42790</v>
          </cell>
          <cell r="E3640">
            <v>2017</v>
          </cell>
          <cell r="F3640">
            <v>2</v>
          </cell>
          <cell r="G3640" t="str">
            <v>MINERA LA ZANJA S.R.L.</v>
          </cell>
          <cell r="H3640" t="str">
            <v>LA ZANJA</v>
          </cell>
          <cell r="I3640" t="str">
            <v>1ER ITS PARA LA AMPLIACION DE CAPACIDAD DE PRODUCCION DE 30000 A 36000 TMD</v>
          </cell>
          <cell r="J3640" t="str">
            <v>*061307&lt;br&gt;CAJAMARCA-SANTA CRUZ-PULAN,*061303&lt;br&gt;CAJAMARCA-SANTA CRUZ-CATACHE,*061112&lt;br&gt;CAJAMARCA-SAN MIGUEL-TONGOD</v>
          </cell>
          <cell r="K3640" t="str">
            <v>*382&lt;br&gt;ZZ_SENACE PÉREZ NUÑEZ, FABIÁN,*452&lt;br&gt;ZZ_SENACE GONZALES PAREDES, LUIS ANTONIO,*449&lt;br&gt;ZZ_SENACE MACHACA CHAMBI, YONY ROSSI ,*416&lt;br&gt;ZZ_SENACE BREÑA TORRES, MILVA GRACIELA,*413&lt;br&gt;ZZ_SENACE ATARAMA MORI,DANNY EDUARDO</v>
          </cell>
          <cell r="L3640" t="str">
            <v>DESISTIDO&lt;br/&gt;NOTIFICADO A LA EMPRESA</v>
          </cell>
          <cell r="O3640">
            <v>0</v>
          </cell>
        </row>
        <row r="3641">
          <cell r="A3641">
            <v>1909856</v>
          </cell>
          <cell r="B3641">
            <v>6436</v>
          </cell>
          <cell r="C3641" t="str">
            <v>PC</v>
          </cell>
          <cell r="D3641">
            <v>40028</v>
          </cell>
          <cell r="E3641">
            <v>2009</v>
          </cell>
          <cell r="F3641">
            <v>8</v>
          </cell>
          <cell r="G3641" t="str">
            <v>MINERA LA ZANJA S.R.L.</v>
          </cell>
          <cell r="H3641" t="str">
            <v>LA ZANJA (AGUA ,SUELO,FLORA Y FAUNA)</v>
          </cell>
          <cell r="I3641" t="str">
            <v>PLAN DE CIERRE DE MINAS DEL PROYECTO LA ZANJA</v>
          </cell>
          <cell r="J3641" t="str">
            <v>*061307&lt;br&gt;CAJAMARCA-SANTA CRUZ-PULAN</v>
          </cell>
          <cell r="K3641" t="str">
            <v>*13&lt;br&gt;DOLORES CAMONES SANTIAGO</v>
          </cell>
          <cell r="L3641" t="str">
            <v>DESISTIDO</v>
          </cell>
          <cell r="P3641" t="str">
            <v>USD</v>
          </cell>
        </row>
        <row r="3642">
          <cell r="A3642">
            <v>1930343</v>
          </cell>
          <cell r="B3642">
            <v>6437</v>
          </cell>
          <cell r="C3642" t="str">
            <v>PC</v>
          </cell>
          <cell r="D3642">
            <v>40099</v>
          </cell>
          <cell r="E3642">
            <v>2009</v>
          </cell>
          <cell r="F3642">
            <v>10</v>
          </cell>
          <cell r="G3642" t="str">
            <v>MINERA LA ZANJA S.R.L.</v>
          </cell>
          <cell r="H3642" t="str">
            <v>LA ZANJA (AGUA ,SUELO,FLORA Y FAUNA)</v>
          </cell>
          <cell r="I3642" t="str">
            <v>LA ZANJA</v>
          </cell>
          <cell r="J3642" t="str">
            <v>*061307&lt;br&gt;CAJAMARCA-SANTA CRUZ-PULAN</v>
          </cell>
          <cell r="K3642" t="str">
            <v>*13&lt;br&gt;DOLORES CAMONES SANTIAGO</v>
          </cell>
          <cell r="L3642" t="str">
            <v>APROBADO&lt;br/&gt;NOTIFICADO A LA EMPRESA</v>
          </cell>
          <cell r="P3642" t="str">
            <v>USD</v>
          </cell>
        </row>
        <row r="3643">
          <cell r="A3643" t="str">
            <v>01950-2017</v>
          </cell>
          <cell r="B3643">
            <v>6533</v>
          </cell>
          <cell r="C3643" t="str">
            <v>ITS</v>
          </cell>
          <cell r="D3643">
            <v>42859</v>
          </cell>
          <cell r="E3643">
            <v>2017</v>
          </cell>
          <cell r="F3643">
            <v>5</v>
          </cell>
          <cell r="G3643" t="str">
            <v>MINERA LA ZANJA S.R.L.</v>
          </cell>
          <cell r="H3643" t="str">
            <v>LA ZANJA</v>
          </cell>
          <cell r="I3643" t="str">
            <v>PRIMER ITS DE LA CUARTA MODIFICACION DEL EIA DEL PROYECTO LA ZANJA</v>
          </cell>
          <cell r="J3643" t="str">
            <v>*061307&lt;br&gt;CAJAMARCA-SANTA CRUZ-PULAN,*061303&lt;br&gt;CAJAMARCA-SANTA CRUZ-CATACHE,*061112&lt;br&gt;CAJAMARCA-SAN MIGUEL-TONGOD</v>
          </cell>
          <cell r="K3643" t="str">
            <v>*382&lt;br&gt;ZZ_SENACE PÉREZ NUÑEZ, FABIÁN,*489&lt;br&gt;ZZ_SENACE TREJO PANTOJA, CYNTHIA KELLY,*488&lt;br&gt;ZZ_SENACE TELLO COCHACHEZ, MARCO ANTONIO,*479&lt;br&gt;ZZ_SENACE  BORJAS ALCANTARA, DAVID VICTOR,*478&lt;br&gt;ZZ_SENACE BENAVENTE SILVA, KURLANT YUSSEIN,*416&lt;br&gt;ZZ_SENACE BREÑA TORRES, MILVA GRACIELA,*413&lt;br&gt;ZZ_SENACE ATARAMA MORI,DANNY EDUARDO</v>
          </cell>
          <cell r="L3643" t="str">
            <v>CONFORME&lt;br/&gt;NOTIFICADO A LA EMPRESA</v>
          </cell>
          <cell r="O3643">
            <v>0</v>
          </cell>
        </row>
        <row r="3644">
          <cell r="A3644">
            <v>2231055</v>
          </cell>
          <cell r="B3644">
            <v>6581</v>
          </cell>
          <cell r="C3644" t="str">
            <v>PC</v>
          </cell>
          <cell r="D3644">
            <v>41172</v>
          </cell>
          <cell r="E3644">
            <v>2012</v>
          </cell>
          <cell r="F3644">
            <v>9</v>
          </cell>
          <cell r="G3644" t="str">
            <v>MINERA LA ZANJA S.R.L.</v>
          </cell>
          <cell r="H3644" t="str">
            <v>LA ZANJA (AGUA ,SUELO,FLORA Y FAUNA)</v>
          </cell>
          <cell r="I3644" t="str">
            <v>MODIFICACION DEL PLAN DE CIERRE</v>
          </cell>
          <cell r="J3644" t="str">
            <v>*061307&lt;br&gt;CAJAMARCA-SANTA CRUZ-PULAN</v>
          </cell>
          <cell r="K3644" t="str">
            <v>*13&lt;br&gt;DOLORES CAMONES SANTIAGO</v>
          </cell>
          <cell r="L3644" t="str">
            <v>ENCAUSADO&lt;br/&gt;NOTIFICADO A LA EMPRESA</v>
          </cell>
          <cell r="P3644" t="str">
            <v>USD</v>
          </cell>
        </row>
        <row r="3645">
          <cell r="A3645">
            <v>2283630</v>
          </cell>
          <cell r="B3645">
            <v>6630</v>
          </cell>
          <cell r="C3645" t="str">
            <v>PC</v>
          </cell>
          <cell r="D3645">
            <v>41376</v>
          </cell>
          <cell r="E3645">
            <v>2013</v>
          </cell>
          <cell r="F3645">
            <v>4</v>
          </cell>
          <cell r="G3645" t="str">
            <v>MINERA LA ZANJA S.R.L.</v>
          </cell>
          <cell r="H3645" t="str">
            <v>LA ZANJA (AGUA ,SUELO,FLORA Y FAUNA)</v>
          </cell>
          <cell r="I3645" t="str">
            <v>ACTUALIZACION DE PLAN DE CIERRE UNIDAD LA ZANJA</v>
          </cell>
          <cell r="J3645" t="str">
            <v>*061307&lt;br&gt;CAJAMARCA-SANTA CRUZ-PULAN</v>
          </cell>
          <cell r="K3645" t="str">
            <v>*24&lt;br&gt;PORTILLA CORNEJO MATEO</v>
          </cell>
          <cell r="L3645" t="str">
            <v>APROBADO&lt;br/&gt;NOTIFICADO A LA EMPRESA</v>
          </cell>
          <cell r="P3645" t="str">
            <v>USD</v>
          </cell>
        </row>
        <row r="3646">
          <cell r="A3646" t="str">
            <v>04891-2017</v>
          </cell>
          <cell r="B3646">
            <v>6713</v>
          </cell>
          <cell r="C3646" t="str">
            <v>ITS</v>
          </cell>
          <cell r="D3646">
            <v>43004</v>
          </cell>
          <cell r="E3646">
            <v>2017</v>
          </cell>
          <cell r="F3646">
            <v>9</v>
          </cell>
          <cell r="G3646" t="str">
            <v>MINERA LA ZANJA S.R.L.</v>
          </cell>
          <cell r="H3646" t="str">
            <v>LA ZANJA</v>
          </cell>
          <cell r="I3646" t="str">
            <v>SEGUNDO INFORME TÉCNICO SUSTENTATORIO DE LA CUARTA MODIFICACIÓN DEL EIA DEL PROYECTO LA ZANJA</v>
          </cell>
          <cell r="J3646" t="str">
            <v>*061307&lt;br&gt;CAJAMARCA-SANTA CRUZ-PULAN,*060000&lt;br&gt;CAJAMARCA----,*061300&lt;br&gt;CAJAMARCA-SANTA CRUZ--,*061100&lt;br&gt;CAJAMARCA-SAN MIGUEL--,*061303&lt;br&gt;CAJAMARCA-SANTA CRUZ-CATACHE,*061112&lt;br&gt;CAJAMARCA-SAN MIGUEL-TONGOD</v>
          </cell>
          <cell r="K3646" t="str">
            <v>*413&lt;br&gt;ZZ_SENACE ATARAMA MORI,DANNY EDUARDO,*545&lt;br&gt;YOSLY VIRGINIA VARGAS MART¿NEZ,*541&lt;br&gt;IPARRAGUIRRE AYALA PAUL STEVE,*490&lt;br&gt;ZZ_SENACE VIDAL WILLIAMS, MARIA DEL ROSARIO,*488&lt;br&gt;ZZ_SENACE TELLO COCHACHEZ, MARCO ANTONIO,*479&lt;br&gt;ZZ_SENACE  BORJAS ALCANTARA, DAVID VICTOR,*447&lt;br&gt;ZZ_SENACE AVILA MOLERO, JAVIER,*422&lt;br&gt;zz_senace ZEGARRA ANCAJIMA,ANA SOFIA ,*416&lt;br&gt;ZZ_SENACE BREÑA TORRES, MILVA GRACIELA</v>
          </cell>
          <cell r="L3646" t="str">
            <v>CONFORME&lt;br/&gt;NOTIFICADO A LA EMPRESA</v>
          </cell>
          <cell r="O3646">
            <v>0</v>
          </cell>
        </row>
        <row r="3647">
          <cell r="A3647">
            <v>2749038</v>
          </cell>
          <cell r="B3647">
            <v>6740</v>
          </cell>
          <cell r="C3647" t="str">
            <v>ITS</v>
          </cell>
          <cell r="D3647">
            <v>43019</v>
          </cell>
          <cell r="E3647">
            <v>2017</v>
          </cell>
          <cell r="F3647">
            <v>10</v>
          </cell>
          <cell r="G3647" t="str">
            <v>MINERA LA ZANJA S.R.L.</v>
          </cell>
          <cell r="H3647" t="str">
            <v>LA ZANJA</v>
          </cell>
          <cell r="I3647" t="str">
            <v>2DO INFORME TECNICO SUSTENTATORIO DE LA IX MODIFICACION EIASD CATEGORIA II PROYECTO DE EXPLORACION LA ZANJA</v>
          </cell>
          <cell r="J3647" t="str">
            <v>*061307&lt;br&gt;CAJAMARCA-SANTA CRUZ-PULAN,*060000&lt;br&gt;CAJAMARCA----,*061300&lt;br&gt;CAJAMARCA-SANTA CRUZ--,*061100&lt;br&gt;CAJAMARCA-SAN MIGUEL--,*061303&lt;br&gt;CAJAMARCA-SANTA CRUZ-CATACHE,*061112&lt;br&gt;CAJAMARCA-SAN MIGUEL-TONGOD</v>
          </cell>
          <cell r="K3647" t="str">
            <v>*25&lt;br&gt;PRADO VELASQUEZ ALFONSO,*509&lt;br&gt;CRUZ LEDESMA, DEISY ROSALIA,*495&lt;br&gt;CHAMORRO BELLIDO CARMEN ROSA,*348&lt;br&gt;PEREZ SOLIS, EVELYN ENA,*313&lt;br&gt;LOPEZ FLORES, ROSSANA,*221&lt;br&gt;SANGA YAMPASI WILSON WILFREDO</v>
          </cell>
          <cell r="L3647" t="str">
            <v>CONFORME&lt;br/&gt;NOTIFICADO A LA EMPRESA</v>
          </cell>
          <cell r="M3647" t="str">
            <v>ResDirec-0348-2017/MEM-DGAAM</v>
          </cell>
          <cell r="N3647" t="str">
            <v>13/12/2017</v>
          </cell>
          <cell r="O3647">
            <v>1648254</v>
          </cell>
        </row>
        <row r="3648">
          <cell r="A3648">
            <v>2479895</v>
          </cell>
          <cell r="B3648">
            <v>6748</v>
          </cell>
          <cell r="C3648" t="str">
            <v>PC</v>
          </cell>
          <cell r="D3648">
            <v>42073</v>
          </cell>
          <cell r="E3648">
            <v>2015</v>
          </cell>
          <cell r="F3648">
            <v>3</v>
          </cell>
          <cell r="G3648" t="str">
            <v>MINERA LA ZANJA S.R.L.</v>
          </cell>
          <cell r="H3648" t="str">
            <v>LA ZANJA (AGUA ,SUELO,FLORA Y FAUNA)</v>
          </cell>
          <cell r="I3648" t="str">
            <v>MODIFICACION DE LA UNIDAD MINERA LA ZANJA</v>
          </cell>
          <cell r="J3648" t="str">
            <v>*061307&lt;br&gt;CAJAMARCA-SANTA CRUZ-PULAN</v>
          </cell>
          <cell r="K3648" t="str">
            <v>*128&lt;br&gt;ESTELA SILVA MELANIO</v>
          </cell>
          <cell r="L3648" t="str">
            <v>APROBADO</v>
          </cell>
          <cell r="M3648" t="str">
            <v>ResDirec-0358-2017/MEM-DGAAM</v>
          </cell>
          <cell r="N3648" t="str">
            <v>22/12/2017</v>
          </cell>
          <cell r="P3648" t="str">
            <v>USD</v>
          </cell>
        </row>
        <row r="3649">
          <cell r="A3649">
            <v>2565366</v>
          </cell>
          <cell r="B3649">
            <v>6807</v>
          </cell>
          <cell r="C3649" t="str">
            <v>PC</v>
          </cell>
          <cell r="D3649">
            <v>42368</v>
          </cell>
          <cell r="E3649">
            <v>2015</v>
          </cell>
          <cell r="F3649">
            <v>12</v>
          </cell>
          <cell r="G3649" t="str">
            <v>MINERA LA ZANJA S.R.L.</v>
          </cell>
          <cell r="H3649" t="str">
            <v>LA ZANJA (AGUA ,SUELO,FLORA Y FAUNA)</v>
          </cell>
          <cell r="I3649" t="str">
            <v>MODIFICACION DEL PLAN DE CIERRE DE LA UNIDAD LA ZANJA</v>
          </cell>
          <cell r="J3649" t="str">
            <v>*061307&lt;br&gt;CAJAMARCA-SANTA CRUZ-PULAN</v>
          </cell>
          <cell r="K3649" t="str">
            <v>*24&lt;br&gt;PORTILLA CORNEJO MATEO</v>
          </cell>
          <cell r="L3649" t="str">
            <v>APROBADO</v>
          </cell>
          <cell r="P3649" t="str">
            <v>USD</v>
          </cell>
        </row>
        <row r="3650">
          <cell r="A3650" t="str">
            <v>M-ITS-00164-2018</v>
          </cell>
          <cell r="B3650">
            <v>6955</v>
          </cell>
          <cell r="C3650" t="str">
            <v>ITS</v>
          </cell>
          <cell r="D3650">
            <v>43287</v>
          </cell>
          <cell r="E3650">
            <v>2018</v>
          </cell>
          <cell r="F3650">
            <v>7</v>
          </cell>
          <cell r="G3650" t="str">
            <v>MINERA LA ZANJA S.R.L.</v>
          </cell>
          <cell r="H3650" t="str">
            <v>LA ZANJA</v>
          </cell>
          <cell r="I3650" t="str">
            <v>TERCER INFORME TÉNICO SUSTENTATORIO DE LA CUARTA MODIFICACIÓN DEL EIA PROYECTO LA ZANJA</v>
          </cell>
          <cell r="J3650" t="str">
            <v>*061307&lt;br&gt;CAJAMARCA-SANTA CRUZ-PULAN,*061303&lt;br&gt;CAJAMARCA-SANTA CRUZ-CATACHE,*061112&lt;br&gt;CAJAMARCA-SAN MIGUEL-TONGOD</v>
          </cell>
          <cell r="K3650" t="str">
            <v>*482&lt;br&gt;ZZ_SENACE MARTEL GORA, MIGUEL LUIS,*575&lt;br&gt;DELGADO POSTIGO PERCY,*574&lt;br&gt;JOSE ALEJANDRO ZEGARRA</v>
          </cell>
          <cell r="L3650" t="str">
            <v>CONFORME&lt;br/&gt;NOTIFICADO A LA EMPRESA</v>
          </cell>
          <cell r="O3650">
            <v>0</v>
          </cell>
        </row>
        <row r="3651">
          <cell r="A3651" t="str">
            <v>01758-2017</v>
          </cell>
          <cell r="B3651">
            <v>7151</v>
          </cell>
          <cell r="C3651" t="str">
            <v>EIA-d</v>
          </cell>
          <cell r="D3651">
            <v>42849</v>
          </cell>
          <cell r="E3651">
            <v>2017</v>
          </cell>
          <cell r="F3651">
            <v>4</v>
          </cell>
          <cell r="G3651" t="str">
            <v>MINERA LA ZANJA S.R.L.</v>
          </cell>
          <cell r="H3651" t="str">
            <v>LA ZANJA</v>
          </cell>
          <cell r="I3651" t="str">
            <v xml:space="preserve">QUINTA MODIFICACION DEL EIA LA ZANJA </v>
          </cell>
          <cell r="K3651" t="str">
            <v>*382&lt;br&gt;ZZ_SENACE PÉREZ NUÑEZ, FABIÁN,*489&lt;br&gt;ZZ_SENACE TREJO PANTOJA, CYNTHIA KELLY,*488&lt;br&gt;ZZ_SENACE TELLO COCHACHEZ, MARCO ANTONIO,*479&lt;br&gt;ZZ_SENACE  BORJAS ALCANTARA, DAVID VICTOR,*416&lt;br&gt;ZZ_SENACE BREÑA TORRES, MILVA GRACIELA,*415&lt;br&gt;ZZ_SENACE BEATRIZ HUAMANI PAUCCARA,*413&lt;br&gt;ZZ_SENACE ATARAMA MORI,DANNY EDUARDO</v>
          </cell>
          <cell r="L3651" t="str">
            <v>APROBADO</v>
          </cell>
          <cell r="M3651" t="str">
            <v>ResDirec-0056-2019/MEM-DGAAM</v>
          </cell>
          <cell r="N3651" t="str">
            <v>26/04/2019</v>
          </cell>
          <cell r="O3651">
            <v>0</v>
          </cell>
          <cell r="P3651" t="str">
            <v>USD</v>
          </cell>
        </row>
        <row r="3652">
          <cell r="A3652">
            <v>3037595</v>
          </cell>
          <cell r="B3652">
            <v>7385</v>
          </cell>
          <cell r="C3652" t="str">
            <v>ITS</v>
          </cell>
          <cell r="D3652">
            <v>43958</v>
          </cell>
          <cell r="E3652">
            <v>2020</v>
          </cell>
          <cell r="F3652">
            <v>5</v>
          </cell>
          <cell r="G3652" t="str">
            <v>MINERA LA ZANJA S.R.L.</v>
          </cell>
          <cell r="H3652" t="str">
            <v>LA ZANJA</v>
          </cell>
          <cell r="I3652" t="str">
            <v>TERCER INFORME TÉCNICO SUSTENTATORIO DE LA IX MODIFICACIÓN DEL EIA-SD DEL PROYECTO DE EXPLORACIÓN LA ZANJA</v>
          </cell>
          <cell r="J3652" t="str">
            <v>*061307&lt;br&gt;CAJAMARCA-SANTA CRUZ-PULAN,*061303&lt;br&gt;CAJAMARCA-SANTA CRUZ-CATACHE,*061112&lt;br&gt;CAJAMARCA-SAN MIGUEL-TONGOD</v>
          </cell>
          <cell r="K3652" t="str">
            <v>*25&lt;br&gt;PRADO VELASQUEZ ALFONSO,*668&lt;br&gt;MEJIA ISIDRO JHONNY ANIVAL,*641&lt;br&gt;ALEGRE BUSTAMANTE, LAURA MELISSA,*221&lt;br&gt;SANGA YAMPASI WILSON WILFREDO</v>
          </cell>
          <cell r="L3652" t="str">
            <v>CONFORME&lt;br/&gt;NOTIFICADO A LA EMPRESA</v>
          </cell>
          <cell r="M3652" t="str">
            <v>ResDirec-0074-2020/MINEM-DGAAM</v>
          </cell>
          <cell r="N3652" t="str">
            <v>10/07/2020</v>
          </cell>
          <cell r="O3652">
            <v>2000000</v>
          </cell>
        </row>
        <row r="3653">
          <cell r="A3653">
            <v>3009993</v>
          </cell>
          <cell r="B3653">
            <v>8342</v>
          </cell>
          <cell r="C3653" t="str">
            <v>PAD</v>
          </cell>
          <cell r="D3653">
            <v>43837</v>
          </cell>
          <cell r="E3653">
            <v>2020</v>
          </cell>
          <cell r="F3653">
            <v>1</v>
          </cell>
          <cell r="G3653" t="str">
            <v>MINERA LA ZANJA S.R.L.</v>
          </cell>
          <cell r="H3653" t="str">
            <v>LA ZANJA</v>
          </cell>
          <cell r="I3653" t="str">
            <v>PLAN AMBIENTAL DETALLADO DE LA UNIDAD MINERA LA ZANJA</v>
          </cell>
          <cell r="J3653" t="str">
            <v>*061112&lt;br&gt;CAJAMARCA-SAN MIGUEL-TONGOD,*061307&lt;br&gt;CAJAMARCA-SANTA CRUZ-PULAN</v>
          </cell>
          <cell r="K3653" t="str">
            <v>*221&lt;br&gt;SANGA YAMPASI WILSON WILFREDO,*693&lt;br&gt;CUELLAR JOAQUIN MILAGROS IRENE,*687&lt;br&gt;CISNEROS PRADO ELIZABETH (Apoyo),*683&lt;br&gt;LA ROSA ORBEZO NOHELIA THAIS,*668&lt;br&gt;MEJIA ISIDRO JHONNY ANIVAL,*641&lt;br&gt;ALEGRE BUSTAMANTE, LAURA MELISSA</v>
          </cell>
          <cell r="L3653" t="str">
            <v>EVALUACIÓN</v>
          </cell>
          <cell r="O3653">
            <v>22500</v>
          </cell>
          <cell r="P3653" t="str">
            <v>USD</v>
          </cell>
        </row>
        <row r="3654">
          <cell r="A3654">
            <v>3068114</v>
          </cell>
          <cell r="B3654">
            <v>8531</v>
          </cell>
          <cell r="C3654" t="str">
            <v>PC</v>
          </cell>
          <cell r="D3654">
            <v>44081</v>
          </cell>
          <cell r="E3654">
            <v>2020</v>
          </cell>
          <cell r="F3654">
            <v>9</v>
          </cell>
          <cell r="G3654" t="str">
            <v>MINERA LA ZANJA S.R.L.</v>
          </cell>
          <cell r="H3654" t="str">
            <v>LA ZANJA</v>
          </cell>
          <cell r="I3654" t="str">
            <v>Cuarta Modificación del Plan de Cierre de Minas de la Unidad Minera La Zanja</v>
          </cell>
          <cell r="J3654" t="str">
            <v>*061112&lt;br&gt;CAJAMARCA-SAN MIGUEL-TONGOD,*061307&lt;br&gt;CAJAMARCA-SANTA CRUZ-PULAN</v>
          </cell>
          <cell r="K3654" t="str">
            <v>*9&lt;br&gt;CAMPOS DIAZ LUIS,*672&lt;br&gt;TRUJILLO ESPINOZA JANETT GUISSELA,*188&lt;br&gt;PORTILLA CORNEJO MATEO,*128&lt;br&gt;ESTELA SILVA MELANIO,*34&lt;br&gt;BEDRIÑANA RIOS ABAD</v>
          </cell>
          <cell r="L3654" t="str">
            <v>EVALUACIÓN</v>
          </cell>
          <cell r="P3654" t="str">
            <v>USD</v>
          </cell>
        </row>
        <row r="3655">
          <cell r="A3655">
            <v>2284406</v>
          </cell>
          <cell r="B3655">
            <v>5263</v>
          </cell>
          <cell r="C3655" t="str">
            <v>EIA</v>
          </cell>
          <cell r="D3655">
            <v>41380</v>
          </cell>
          <cell r="E3655">
            <v>2013</v>
          </cell>
          <cell r="F3655">
            <v>4</v>
          </cell>
          <cell r="G3655" t="str">
            <v>MINERA LAS BAMBAS S.A.</v>
          </cell>
          <cell r="H3655" t="str">
            <v>LAS BAMBAS</v>
          </cell>
          <cell r="I3655" t="str">
            <v>MODIFICACION DEL PROGRAMA DE MONITOREO DEL PLAN DE MANEJO AMBIENTAL</v>
          </cell>
          <cell r="J3655" t="str">
            <v>*030506&lt;br&gt;APURIMAC-COTABAMBAS-CHALLHUAHUACHO</v>
          </cell>
          <cell r="K3655" t="str">
            <v>*1&lt;br&gt;ACEVEDO FERNANDEZ ELIAS</v>
          </cell>
          <cell r="L3655" t="str">
            <v>APROBADO&lt;br/&gt;NOTIFICADO A LA EMPRESA</v>
          </cell>
          <cell r="P3655" t="str">
            <v>USD</v>
          </cell>
        </row>
        <row r="3656">
          <cell r="A3656">
            <v>2374647</v>
          </cell>
          <cell r="B3656">
            <v>5302</v>
          </cell>
          <cell r="C3656" t="str">
            <v>EIA</v>
          </cell>
          <cell r="D3656">
            <v>41708</v>
          </cell>
          <cell r="E3656">
            <v>2014</v>
          </cell>
          <cell r="F3656">
            <v>3</v>
          </cell>
          <cell r="G3656" t="str">
            <v>MINERA LAS BAMBAS S.A.</v>
          </cell>
          <cell r="H3656" t="str">
            <v>LAS BAMBAS</v>
          </cell>
          <cell r="I3656" t="str">
            <v>SEGUNDA MODIFICACION DEL EIA PROYECTO LAS BAMBAS</v>
          </cell>
          <cell r="J3656" t="str">
            <v>*030506&lt;br&gt;APURIMAC-COTABAMBAS-CHALLHUAHUACHO</v>
          </cell>
          <cell r="K3656" t="str">
            <v>*1&lt;br&gt;ACEVEDO FERNANDEZ ELIAS</v>
          </cell>
          <cell r="L3656" t="str">
            <v>APROBADO</v>
          </cell>
          <cell r="M3656" t="str">
            <v>ResDirec-0113-2015/MEM-DGAAM</v>
          </cell>
          <cell r="N3656" t="str">
            <v>26/02/2015</v>
          </cell>
          <cell r="P3656" t="str">
            <v>USD</v>
          </cell>
        </row>
        <row r="3657">
          <cell r="A3657">
            <v>2465822</v>
          </cell>
          <cell r="B3657">
            <v>5302</v>
          </cell>
          <cell r="C3657" t="str">
            <v>ITS</v>
          </cell>
          <cell r="D3657">
            <v>42021</v>
          </cell>
          <cell r="E3657">
            <v>2015</v>
          </cell>
          <cell r="F3657">
            <v>1</v>
          </cell>
          <cell r="G3657" t="str">
            <v>MINERA LAS BAMBAS S.A.</v>
          </cell>
          <cell r="H3657" t="str">
            <v>LAS BAMBAS</v>
          </cell>
          <cell r="I3657" t="str">
            <v xml:space="preserve">Informe Tecnico Sustentatorio para la Modificacion de Componentes </v>
          </cell>
          <cell r="J3657" t="str">
            <v>*030506&lt;br&gt;APURIMAC-COTABAMBAS-CHALLHUAHUACHO,*030708&lt;br&gt;APURIMAC-GRAU-PROGRESO,*030503&lt;br&gt;APURIMAC-COTABAMBAS-COYLLURQUI,*030501&lt;br&gt;APURIMAC-COTABAMBAS-TAMBOBAMBA</v>
          </cell>
          <cell r="K3657" t="str">
            <v>*1&lt;br&gt;ACEVEDO FERNANDEZ ELIAS,*311&lt;br&gt;ROJAS VALLADARES, TANIA LUPE,*299&lt;br&gt;REYES UBILLUS ISMAEL,*298&lt;br&gt;LOPEZ ROMERO, RICHARD (APOYO),*220&lt;br&gt;VILLACORTA OLAZA MARCO ANTONIO,*25&lt;br&gt;PRADO VELASQUEZ ALFONSO,*20&lt;br&gt;LEON IRIARTE MARITZA</v>
          </cell>
          <cell r="L3657" t="str">
            <v>CONFORME&lt;br/&gt;NOTIFICADO A LA EMPRESA</v>
          </cell>
          <cell r="M3657" t="str">
            <v>ResDirec-0113-2015/MEM-DGAAM</v>
          </cell>
          <cell r="N3657" t="str">
            <v>26/02/2015</v>
          </cell>
          <cell r="O3657">
            <v>3000000</v>
          </cell>
        </row>
        <row r="3658">
          <cell r="A3658">
            <v>2524195</v>
          </cell>
          <cell r="B3658">
            <v>5884</v>
          </cell>
          <cell r="C3658" t="str">
            <v>ITS</v>
          </cell>
          <cell r="D3658">
            <v>42223</v>
          </cell>
          <cell r="E3658">
            <v>2015</v>
          </cell>
          <cell r="F3658">
            <v>8</v>
          </cell>
          <cell r="G3658" t="str">
            <v>MINERA LAS BAMBAS S.A.</v>
          </cell>
          <cell r="H3658" t="str">
            <v>LAS BAMBAS</v>
          </cell>
          <cell r="I3658" t="str">
            <v>SEGUNDA MODIFICACION DEL EIA PROYECTO LAS BAMBAS</v>
          </cell>
          <cell r="J3658" t="str">
            <v>*030506&lt;br&gt;APURIMAC-COTABAMBAS-CHALLHUAHUACHO,*030708&lt;br&gt;APURIMAC-GRAU-PROGRESO,*030503&lt;br&gt;APURIMAC-COTABAMBAS-COYLLURQUI,*030501&lt;br&gt;APURIMAC-COTABAMBAS-TAMBOBAMBA</v>
          </cell>
          <cell r="K3658" t="str">
            <v>*1&lt;br&gt;ACEVEDO FERNANDEZ ELIAS,*340&lt;br&gt;REYES UBILLUS ISMAEL,*321&lt;br&gt;ATENCIO MERINO MIGUEL (APOYO),*311&lt;br&gt;ROJAS VALLADARES, TANIA LUPE,*294&lt;br&gt;BEGGLO CACERES-OLAZO ADRIAN ,*220&lt;br&gt;VILLACORTA OLAZA MARCO ANTONIO,*188&lt;br&gt;PORTILLA CORNEJO MATEO,*20&lt;br&gt;LEON IRIARTE MARITZA</v>
          </cell>
          <cell r="L3658" t="str">
            <v>DESISTIDO</v>
          </cell>
          <cell r="O3658">
            <v>5800000000</v>
          </cell>
        </row>
        <row r="3659">
          <cell r="A3659">
            <v>2562496</v>
          </cell>
          <cell r="B3659">
            <v>6102</v>
          </cell>
          <cell r="C3659" t="str">
            <v>ITS</v>
          </cell>
          <cell r="D3659">
            <v>42356</v>
          </cell>
          <cell r="E3659">
            <v>2015</v>
          </cell>
          <cell r="F3659">
            <v>12</v>
          </cell>
          <cell r="G3659" t="str">
            <v>MINERA LAS BAMBAS S.A.</v>
          </cell>
          <cell r="H3659" t="str">
            <v>LAS BAMBAS</v>
          </cell>
          <cell r="I3659" t="str">
            <v>INFORME TECNICO SUSTENTATORIO DE LA UNIDAD MINERA LAS BAMBAS</v>
          </cell>
          <cell r="J3659" t="str">
            <v>*030506&lt;br&gt;APURIMAC-COTABAMBAS-CHALLHUAHUACHO,*030708&lt;br&gt;APURIMAC-GRAU-PROGRESO,*030503&lt;br&gt;APURIMAC-COTABAMBAS-COYLLURQUI,*030501&lt;br&gt;APURIMAC-COTABAMBAS-TAMBOBAMBA</v>
          </cell>
          <cell r="K3659" t="str">
            <v>*1&lt;br&gt;ACEVEDO FERNANDEZ ELIAS,*340&lt;br&gt;REYES UBILLUS ISMAEL,*321&lt;br&gt;ATENCIO MERINO MIGUEL (APOYO),*311&lt;br&gt;ROJAS VALLADARES, TANIA LUPE,*220&lt;br&gt;VILLACORTA OLAZA MARCO ANTONIO,*25&lt;br&gt;PRADO VELASQUEZ ALFONSO,*20&lt;br&gt;LEON IRIARTE MARITZA</v>
          </cell>
          <cell r="L3659" t="str">
            <v>CONFORME&lt;br/&gt;NOTIFICADO A LA EMPRESA</v>
          </cell>
          <cell r="M3659" t="str">
            <v>ResDirec-0195-2017/MEM-DGAAM</v>
          </cell>
          <cell r="N3659" t="str">
            <v>18/07/2017</v>
          </cell>
          <cell r="O3659">
            <v>4426733</v>
          </cell>
        </row>
        <row r="3660">
          <cell r="A3660" t="str">
            <v>02796-2016</v>
          </cell>
          <cell r="B3660">
            <v>6383</v>
          </cell>
          <cell r="C3660" t="str">
            <v>ITS</v>
          </cell>
          <cell r="D3660">
            <v>42633</v>
          </cell>
          <cell r="E3660">
            <v>2016</v>
          </cell>
          <cell r="F3660">
            <v>9</v>
          </cell>
          <cell r="G3660" t="str">
            <v>MINERA LAS BAMBAS S.A.</v>
          </cell>
          <cell r="H3660" t="str">
            <v>LAS BAMBAS</v>
          </cell>
          <cell r="I3660" t="str">
            <v>INFORME TECNICO SUSTENTATORIO</v>
          </cell>
          <cell r="J3660" t="str">
            <v>*030506&lt;br&gt;APURIMAC-COTABAMBAS-CHALLHUAHUACHO,*030708&lt;br&gt;APURIMAC-GRAU-PROGRESO,*030503&lt;br&gt;APURIMAC-COTABAMBAS-COYLLURQUI,*030501&lt;br&gt;APURIMAC-COTABAMBAS-TAMBOBAMBA</v>
          </cell>
          <cell r="K3660" t="str">
            <v>*381&lt;br&gt;ZZ_SENACE MILLONES VARGAS, CESAR AUGUSTO,*452&lt;br&gt;ZZ_SENACE GONZALES PAREDES, LUIS ANTONIO,*432&lt;br&gt;ZZ_SENACE VARGAS-MACH, MARTHA YACKELINE ,*416&lt;br&gt;ZZ_SENACE BREÑA TORRES, MILVA GRACIELA,*413&lt;br&gt;ZZ_SENACE ATARAMA MORI,DANNY EDUARDO</v>
          </cell>
          <cell r="L3660" t="str">
            <v>DESISTIDO&lt;br/&gt;NOTIFICADO A LA EMPRESA</v>
          </cell>
          <cell r="O3660">
            <v>4426733</v>
          </cell>
        </row>
        <row r="3661">
          <cell r="A3661" t="str">
            <v>02910-2017</v>
          </cell>
          <cell r="B3661">
            <v>6572</v>
          </cell>
          <cell r="C3661" t="str">
            <v>ITS</v>
          </cell>
          <cell r="D3661">
            <v>42907</v>
          </cell>
          <cell r="E3661">
            <v>2017</v>
          </cell>
          <cell r="F3661">
            <v>6</v>
          </cell>
          <cell r="G3661" t="str">
            <v>MINERA LAS BAMBAS S.A.</v>
          </cell>
          <cell r="H3661" t="str">
            <v>LAS BAMBAS</v>
          </cell>
          <cell r="I3661" t="str">
            <v>SEGUNDA MODIFICACION DEL EIA PROYECTO LAS BAMBAS</v>
          </cell>
          <cell r="J3661" t="str">
            <v>*030506&lt;br&gt;APURIMAC-COTABAMBAS-CHALLHUAHUACHO,*030708&lt;br&gt;APURIMAC-GRAU-PROGRESO,*030503&lt;br&gt;APURIMAC-COTABAMBAS-COYLLURQUI,*030501&lt;br&gt;APURIMAC-COTABAMBAS-TAMBOBAMBA</v>
          </cell>
          <cell r="K3661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VICTOR,*447&lt;br&gt;ZZ_SENACE AVILA MOLERO, JAVIER,*416&lt;br&gt;ZZ_SENACE BREÑA TORRES, MILVA GRACIELA,*407&lt;br&gt;ZZ_SENACE SAAVEDRA KOVACH, MIRIJAM</v>
          </cell>
          <cell r="L3661" t="str">
            <v>CONFORME&lt;br/&gt;NOTIFICADO A LA EMPRESA</v>
          </cell>
          <cell r="O3661">
            <v>95509952.870000005</v>
          </cell>
        </row>
        <row r="3662">
          <cell r="A3662">
            <v>2615359</v>
          </cell>
          <cell r="B3662">
            <v>6832</v>
          </cell>
          <cell r="C3662" t="str">
            <v>PC</v>
          </cell>
          <cell r="D3662">
            <v>42534</v>
          </cell>
          <cell r="E3662">
            <v>2016</v>
          </cell>
          <cell r="F3662">
            <v>6</v>
          </cell>
          <cell r="G3662" t="str">
            <v>MINERA LAS BAMBAS S.A.</v>
          </cell>
          <cell r="H3662" t="str">
            <v>LAS BAMBAS</v>
          </cell>
          <cell r="I3662" t="str">
            <v>ACTUALIZACION DE PLAN DE CIERRE DE MINAS DE LA UNIDAD LAS BAMBAS</v>
          </cell>
          <cell r="J3662" t="str">
            <v>*030506&lt;br&gt;APURIMAC-COTABAMBAS-CHALLHUAHUACHO</v>
          </cell>
          <cell r="K3662" t="str">
            <v>*24&lt;br&gt;PORTILLA CORNEJO MATEO</v>
          </cell>
          <cell r="L3662" t="str">
            <v>OBSERVADO</v>
          </cell>
          <cell r="P3662" t="str">
            <v>USD</v>
          </cell>
        </row>
        <row r="3663">
          <cell r="A3663" t="str">
            <v>04279-2016</v>
          </cell>
          <cell r="B3663">
            <v>6925</v>
          </cell>
          <cell r="C3663" t="str">
            <v>EIA-d</v>
          </cell>
          <cell r="D3663">
            <v>42733</v>
          </cell>
          <cell r="E3663">
            <v>2016</v>
          </cell>
          <cell r="F3663">
            <v>12</v>
          </cell>
          <cell r="G3663" t="str">
            <v>MINERA LAS BAMBAS S.A.</v>
          </cell>
          <cell r="H3663" t="str">
            <v>LAS BAMBAS</v>
          </cell>
          <cell r="I3663" t="str">
            <v>TERCERA  MODIFICACION DEL EIA DE LA UNIDAD MINERA LAS BAMBAS</v>
          </cell>
          <cell r="J3663" t="str">
            <v>*030501&lt;br&gt;APURIMAC-COTABAMBAS-TAMBOBAMBA,*030714&lt;br&gt;APURIMAC-GRAU-CURASCO,*030713&lt;br&gt;APURIMAC-GRAU-VIRUNDO,*030712&lt;br&gt;APURIMAC-GRAU-VILCABAMBA,*030711&lt;br&gt;APURIMAC-GRAU-TURPAY,*030710&lt;br&gt;APURIMAC-GRAU-SANTA ROSA,*030709&lt;br&gt;APURIMAC-GRAU-SAN ANTONIO,*030708&lt;br&gt;APURIMAC-GRAU-PROGRESO,*030707&lt;br&gt;APURIMAC-GRAU-PATAYPAMPA,*030706&lt;br&gt;APURIMAC-GRAU-MICAELA BASTIDAS,*030705&lt;br&gt;APURIMAC-GRAU-MAMARA,*030704&lt;br&gt;APURIMAC-GRAU-HUAYLLATI,*030703&lt;br&gt;APURIMAC-GRAU-GAMARRA,*030702&lt;br&gt;APURIMAC-GRAU-CURPAHUASI,*030701&lt;br&gt;APURIMAC-GRAU-CHUQUIBAMBILLA,*030506&lt;br&gt;APURIMAC-COTABAMBAS-CHALLHUAHUACHO,*030505&lt;br&gt;APURIMAC-COTABAMBAS-MARA,*030504&lt;br&gt;APURIMAC-COTABAMBAS-HAQUIRA,*030503&lt;br&gt;APURIMAC-COTABAMBAS-COYLLURQUI,*030502&lt;br&gt;APURIMAC-COTABAMBAS-COTABAMBAS</v>
          </cell>
          <cell r="K3663" t="str">
            <v>*381&lt;br&gt;ZZ_SENACE MILLONES VARGAS, CESAR AUGUSTO,*489&lt;br&gt;ZZ_SENACE TREJO PANTOJA, CYNTHIA KELLY,*481&lt;br&gt;ZZ_SENACE CORAL ONCOY, BEATRIZ ELIZABETH,*478&lt;br&gt;ZZ_SENACE BENAVENTE SILVA, KURLANT YUSSEIN,*452&lt;br&gt;ZZ_SENACE GONZALES PAREDES, LUIS ANTONIO,*451&lt;br&gt;ZZ_SENACE QUISPE SULCA, JHONNY IBAN,*416&lt;br&gt;ZZ_SENACE BREÑA TORRES, MILVA GRACIELA,*415&lt;br&gt;ZZ_SENACE BEATRIZ HUAMANI PAUCCARA,*413&lt;br&gt;ZZ_SENACE ATARAMA MORI,DANNY EDUARDO,*407&lt;br&gt;ZZ_SENACE SAAVEDRA KOVACH, MIRIJAM,*382&lt;br&gt;ZZ_SENACE PÉREZ NUÑEZ, FABIÁN</v>
          </cell>
          <cell r="L3663" t="str">
            <v>APROBADO</v>
          </cell>
          <cell r="O3663">
            <v>25000000</v>
          </cell>
          <cell r="P3663" t="str">
            <v>USD</v>
          </cell>
        </row>
        <row r="3664">
          <cell r="A3664" t="str">
            <v>M-ITS-00099-2020</v>
          </cell>
          <cell r="B3664">
            <v>7394</v>
          </cell>
          <cell r="C3664" t="str">
            <v>ITS</v>
          </cell>
          <cell r="D3664">
            <v>44025</v>
          </cell>
          <cell r="E3664">
            <v>2020</v>
          </cell>
          <cell r="F3664">
            <v>7</v>
          </cell>
          <cell r="G3664" t="str">
            <v>MINERA LAS BAMBAS S.A.</v>
          </cell>
          <cell r="I3664" t="str">
            <v>Segundo ITS de la Tercera Modificación del Estudio de Impacto Ambiental de la Unidad Minera Las Bambas</v>
          </cell>
          <cell r="L3664" t="str">
            <v>CONFORME</v>
          </cell>
          <cell r="O3664">
            <v>430871109</v>
          </cell>
        </row>
        <row r="3665">
          <cell r="A3665" t="str">
            <v>M-ITS-00340-2018</v>
          </cell>
          <cell r="B3665">
            <v>7395</v>
          </cell>
          <cell r="C3665" t="str">
            <v>ITS</v>
          </cell>
          <cell r="D3665">
            <v>43434</v>
          </cell>
          <cell r="E3665">
            <v>2018</v>
          </cell>
          <cell r="F3665">
            <v>11</v>
          </cell>
          <cell r="G3665" t="str">
            <v>MINERA LAS BAMBAS S.A.</v>
          </cell>
          <cell r="I3665" t="str">
            <v>Primer Informe Técnico Sustentatorio de la Tercera Modificación del Estudio de Impacto Ambiental de la Unidad Minera Las Bambas</v>
          </cell>
          <cell r="L3665" t="str">
            <v>CONFORME</v>
          </cell>
          <cell r="O3665">
            <v>133457700</v>
          </cell>
        </row>
        <row r="3666">
          <cell r="A3666" t="str">
            <v>06419-2017</v>
          </cell>
          <cell r="B3666">
            <v>7409</v>
          </cell>
          <cell r="C3666" t="str">
            <v>EIA-d</v>
          </cell>
          <cell r="D3666">
            <v>43069</v>
          </cell>
          <cell r="E3666">
            <v>2017</v>
          </cell>
          <cell r="F3666">
            <v>11</v>
          </cell>
          <cell r="G3666" t="str">
            <v>MINERA LAS BAMBAS S.A.</v>
          </cell>
          <cell r="H3666" t="str">
            <v>LAS BAMBAS</v>
          </cell>
          <cell r="I3666" t="str">
            <v>TERCERA  MODIFICACION DEL EIA DE LA u.m. LAS BAMBAS</v>
          </cell>
          <cell r="J3666" t="str">
            <v>*030501&lt;br&gt;APURIMAC-COTABAMBAS-TAMBOBAMBA,*030708&lt;br&gt;APURIMAC-GRAU-PROGRESO,*030506&lt;br&gt;APURIMAC-COTABAMBAS-CHALLHUAHUACHO,*030503&lt;br&gt;APURIMAC-COTABAMBAS-COYLLURQUI</v>
          </cell>
          <cell r="K3666" t="str">
            <v>*407&lt;br&gt;ZZ_SENACE SAAVEDRA KOVACH, MIRIJAM,*489&lt;br&gt;ZZ_SENACE TREJO PANTOJA, CYNTHIA KELLY,*451&lt;br&gt;ZZ_SENACE QUISPE SULCA, JHONNY IBAN,*450&lt;br&gt;ZZ_SENACE MARTINEZ QUIROZ, MONICA,*413&lt;br&gt;ZZ_SENACE ATARAMA MORI,DANNY EDUARDO</v>
          </cell>
          <cell r="L3666" t="str">
            <v>APROBADO&lt;br/&gt;NOTIFICADO A LA EMPRESA</v>
          </cell>
          <cell r="O3666">
            <v>8000000000</v>
          </cell>
          <cell r="P3666" t="str">
            <v>USD</v>
          </cell>
        </row>
        <row r="3667">
          <cell r="A3667">
            <v>1558737</v>
          </cell>
          <cell r="B3667">
            <v>1328</v>
          </cell>
          <cell r="C3667" t="str">
            <v>DIA</v>
          </cell>
          <cell r="D3667">
            <v>38608</v>
          </cell>
          <cell r="E3667">
            <v>2005</v>
          </cell>
          <cell r="F3667">
            <v>9</v>
          </cell>
          <cell r="G3667" t="str">
            <v>MINERA LAS CLAUDITAS S.A.C.</v>
          </cell>
          <cell r="H3667" t="str">
            <v>LUCMO</v>
          </cell>
          <cell r="I3667" t="str">
            <v>LUCMO 1</v>
          </cell>
          <cell r="J3667" t="str">
            <v>*110203&lt;br&gt;ICA-CHINCHA-CHAVIN</v>
          </cell>
          <cell r="K3667" t="str">
            <v>*56&lt;br&gt;SOLARI HENRY</v>
          </cell>
          <cell r="L3667" t="str">
            <v>APROBADO</v>
          </cell>
          <cell r="P3667" t="str">
            <v>USD</v>
          </cell>
        </row>
        <row r="3668">
          <cell r="A3668">
            <v>1558738</v>
          </cell>
          <cell r="B3668">
            <v>1329</v>
          </cell>
          <cell r="C3668" t="str">
            <v>DIA</v>
          </cell>
          <cell r="D3668">
            <v>38608</v>
          </cell>
          <cell r="E3668">
            <v>2005</v>
          </cell>
          <cell r="F3668">
            <v>9</v>
          </cell>
          <cell r="G3668" t="str">
            <v>MINERA LAS CLAUDITAS S.A.C.</v>
          </cell>
          <cell r="H3668" t="str">
            <v>OWEN</v>
          </cell>
          <cell r="I3668" t="str">
            <v>OWEN</v>
          </cell>
          <cell r="J3668" t="str">
            <v>*110208&lt;br&gt;ICA-CHINCHA-SAN JUAN DE YANAC</v>
          </cell>
          <cell r="K3668" t="str">
            <v>*1&lt;br&gt;ACEVEDO FERNANDEZ ELIAS</v>
          </cell>
          <cell r="L3668" t="str">
            <v>APROBADO</v>
          </cell>
          <cell r="P3668" t="str">
            <v>USD</v>
          </cell>
        </row>
        <row r="3669">
          <cell r="A3669">
            <v>1573818</v>
          </cell>
          <cell r="B3669">
            <v>1354</v>
          </cell>
          <cell r="C3669" t="str">
            <v>DIA</v>
          </cell>
          <cell r="D3669">
            <v>38678</v>
          </cell>
          <cell r="E3669">
            <v>2005</v>
          </cell>
          <cell r="F3669">
            <v>11</v>
          </cell>
          <cell r="G3669" t="str">
            <v>MINERA LAS CLAUDITAS S.A.C.</v>
          </cell>
          <cell r="H3669" t="str">
            <v>ALMACEN</v>
          </cell>
          <cell r="I3669" t="str">
            <v>ALMACEN</v>
          </cell>
          <cell r="J3669" t="str">
            <v>*110208&lt;br&gt;ICA-CHINCHA-SAN JUAN DE YANAC</v>
          </cell>
          <cell r="K3669" t="str">
            <v>*56&lt;br&gt;SOLARI HENRY</v>
          </cell>
          <cell r="L3669" t="str">
            <v>APROBADO</v>
          </cell>
          <cell r="P3669" t="str">
            <v>USD</v>
          </cell>
        </row>
        <row r="3670">
          <cell r="A3670">
            <v>1603505</v>
          </cell>
          <cell r="B3670">
            <v>1432</v>
          </cell>
          <cell r="C3670" t="str">
            <v>DIA</v>
          </cell>
          <cell r="D3670">
            <v>38833</v>
          </cell>
          <cell r="E3670">
            <v>2006</v>
          </cell>
          <cell r="F3670">
            <v>4</v>
          </cell>
          <cell r="G3670" t="str">
            <v>MINERA LAS CLAUDITAS S.A.C.</v>
          </cell>
          <cell r="H3670" t="str">
            <v>LUCMO</v>
          </cell>
          <cell r="I3670" t="str">
            <v>LUCMO 4</v>
          </cell>
          <cell r="J3670" t="str">
            <v>*110203&lt;br&gt;ICA-CHINCHA-CHAVIN</v>
          </cell>
          <cell r="K3670" t="str">
            <v>*47&lt;br&gt;PINEDO CESAR</v>
          </cell>
          <cell r="L3670" t="str">
            <v>APROBADO</v>
          </cell>
          <cell r="P3670" t="str">
            <v>USD</v>
          </cell>
        </row>
        <row r="3671">
          <cell r="A3671">
            <v>1613031</v>
          </cell>
          <cell r="B3671">
            <v>1450</v>
          </cell>
          <cell r="C3671" t="str">
            <v>DIA</v>
          </cell>
          <cell r="D3671">
            <v>38881</v>
          </cell>
          <cell r="E3671">
            <v>2006</v>
          </cell>
          <cell r="F3671">
            <v>6</v>
          </cell>
          <cell r="G3671" t="str">
            <v>MINERA LAS CLAUDITAS S.A.C.</v>
          </cell>
          <cell r="H3671" t="str">
            <v>TOTORILLA</v>
          </cell>
          <cell r="I3671" t="str">
            <v>TOTORILLA</v>
          </cell>
          <cell r="J3671" t="str">
            <v>*110111&lt;br&gt;ICA-ICA-SANTIAGO</v>
          </cell>
          <cell r="K3671" t="str">
            <v>*62&lt;br&gt;VILLEGAS ANA</v>
          </cell>
          <cell r="L3671" t="str">
            <v>APROBADO</v>
          </cell>
          <cell r="P3671" t="str">
            <v>USD</v>
          </cell>
        </row>
        <row r="3672">
          <cell r="A3672">
            <v>1445321</v>
          </cell>
          <cell r="B3672">
            <v>988</v>
          </cell>
          <cell r="C3672" t="str">
            <v>EIAsd</v>
          </cell>
          <cell r="D3672">
            <v>37992</v>
          </cell>
          <cell r="E3672">
            <v>2004</v>
          </cell>
          <cell r="F3672">
            <v>1</v>
          </cell>
          <cell r="G3672" t="str">
            <v>MINERA LAS MAGDALENAS S.A.</v>
          </cell>
          <cell r="H3672" t="str">
            <v>MAGDALENA Y MAGDALENA II</v>
          </cell>
          <cell r="I3672" t="str">
            <v>EXPLORACIÓN</v>
          </cell>
          <cell r="J3672" t="str">
            <v>*130907&lt;br&gt;LA LIBERTAD-SANCHEZ CARRION-SARIN</v>
          </cell>
          <cell r="K3672" t="str">
            <v>*1&lt;br&gt;ACEVEDO FERNANDEZ ELIAS</v>
          </cell>
          <cell r="L3672" t="str">
            <v>IMPROCEDENTE</v>
          </cell>
          <cell r="P3672" t="str">
            <v>USD</v>
          </cell>
        </row>
        <row r="3673">
          <cell r="A3673">
            <v>1499965</v>
          </cell>
          <cell r="B3673">
            <v>1166</v>
          </cell>
          <cell r="C3673" t="str">
            <v>EIAsd</v>
          </cell>
          <cell r="D3673">
            <v>38296</v>
          </cell>
          <cell r="E3673">
            <v>2004</v>
          </cell>
          <cell r="F3673">
            <v>11</v>
          </cell>
          <cell r="G3673" t="str">
            <v>MINERA LAS MAGDALENAS S.A.</v>
          </cell>
          <cell r="H3673" t="str">
            <v>MAGDALENA Y MAGDALENA II</v>
          </cell>
          <cell r="I3673" t="str">
            <v>EXPLORACION</v>
          </cell>
          <cell r="J3673" t="str">
            <v>*130907&lt;br&gt;LA LIBERTAD-SANCHEZ CARRION-SARIN</v>
          </cell>
          <cell r="K3673" t="str">
            <v>*48&lt;br&gt;QUENALLATA ANA</v>
          </cell>
          <cell r="L3673" t="str">
            <v>DESISTIDO</v>
          </cell>
          <cell r="P3673" t="str">
            <v>USD</v>
          </cell>
        </row>
        <row r="3674">
          <cell r="A3674">
            <v>1434330</v>
          </cell>
          <cell r="B3674">
            <v>954</v>
          </cell>
          <cell r="C3674" t="str">
            <v>DIA</v>
          </cell>
          <cell r="D3674">
            <v>37916</v>
          </cell>
          <cell r="E3674">
            <v>2003</v>
          </cell>
          <cell r="F3674">
            <v>10</v>
          </cell>
          <cell r="G3674" t="str">
            <v>MINERA LAS MAGDALENAS S.A.</v>
          </cell>
          <cell r="I3674" t="str">
            <v>MAGDALENA Y MAGDALENA II</v>
          </cell>
          <cell r="J3674" t="str">
            <v>*130907&lt;br&gt;LA LIBERTAD-SANCHEZ CARRION-SARIN</v>
          </cell>
          <cell r="K3674" t="str">
            <v>*35&lt;br&gt;BLANCO IRMA</v>
          </cell>
          <cell r="L3674" t="str">
            <v>ABANDONO&lt;br/&gt;NOTIFICADO A LA EMPRESA</v>
          </cell>
          <cell r="P3674" t="str">
            <v>USD</v>
          </cell>
        </row>
        <row r="3675">
          <cell r="A3675">
            <v>2017116</v>
          </cell>
          <cell r="B3675">
            <v>2232</v>
          </cell>
          <cell r="C3675" t="str">
            <v>EIAsd</v>
          </cell>
          <cell r="D3675">
            <v>40394</v>
          </cell>
          <cell r="E3675">
            <v>2010</v>
          </cell>
          <cell r="F3675">
            <v>8</v>
          </cell>
          <cell r="G3675" t="str">
            <v>MINERA LAS PALMERAS S.A.C.</v>
          </cell>
          <cell r="H3675" t="str">
            <v>COCHA</v>
          </cell>
          <cell r="I3675" t="str">
            <v>PROYECTO COCHA</v>
          </cell>
          <cell r="J3675" t="str">
            <v>*120101&lt;br&gt;JUNIN-HUANCAYO-HUANCAYO</v>
          </cell>
          <cell r="K3675" t="str">
            <v>*24&lt;br&gt;PORTILLA CORNEJO MATEO</v>
          </cell>
          <cell r="L3675" t="str">
            <v>APROBADO&lt;br/&gt;NOTIFICADO A LA EMPRESA</v>
          </cell>
          <cell r="P3675" t="str">
            <v>USD</v>
          </cell>
        </row>
        <row r="3676">
          <cell r="A3676">
            <v>1330541</v>
          </cell>
          <cell r="B3676">
            <v>657</v>
          </cell>
          <cell r="C3676" t="str">
            <v>DIA</v>
          </cell>
          <cell r="D3676">
            <v>37103</v>
          </cell>
          <cell r="E3676">
            <v>2001</v>
          </cell>
          <cell r="F3676">
            <v>7</v>
          </cell>
          <cell r="G3676" t="str">
            <v>MINERA LAS PALMERAS S.A.C.</v>
          </cell>
          <cell r="I3676" t="str">
            <v>RIO TABACONAS</v>
          </cell>
          <cell r="J3676" t="str">
            <v>*060907&lt;br&gt;CAJAMARCA-SAN IGNACIO-TABACONAS</v>
          </cell>
          <cell r="K3676" t="str">
            <v>*57&lt;br&gt;SUAREZ JUAN</v>
          </cell>
          <cell r="L3676" t="str">
            <v>APROBADO</v>
          </cell>
          <cell r="P3676" t="str">
            <v>USD</v>
          </cell>
        </row>
        <row r="3677">
          <cell r="A3677">
            <v>1366732</v>
          </cell>
          <cell r="B3677">
            <v>740</v>
          </cell>
          <cell r="C3677" t="str">
            <v>DIA</v>
          </cell>
          <cell r="D3677">
            <v>37414</v>
          </cell>
          <cell r="E3677">
            <v>2002</v>
          </cell>
          <cell r="F3677">
            <v>6</v>
          </cell>
          <cell r="G3677" t="str">
            <v>MINERA LAS PALMERAS S.A.C.</v>
          </cell>
          <cell r="H3677" t="str">
            <v>RIO TABACONAS</v>
          </cell>
          <cell r="I3677" t="str">
            <v>RIO TABACONAS</v>
          </cell>
          <cell r="J3677" t="str">
            <v>*060907&lt;br&gt;CAJAMARCA-SAN IGNACIO-TABACONAS</v>
          </cell>
          <cell r="K3677" t="str">
            <v>*57&lt;br&gt;SUAREZ JUAN</v>
          </cell>
          <cell r="L3677" t="str">
            <v>APROBADO</v>
          </cell>
          <cell r="P3677" t="str">
            <v>USD</v>
          </cell>
        </row>
        <row r="3678">
          <cell r="A3678">
            <v>1270284</v>
          </cell>
          <cell r="B3678">
            <v>514</v>
          </cell>
          <cell r="C3678" t="str">
            <v>EIAsd</v>
          </cell>
          <cell r="D3678">
            <v>36566</v>
          </cell>
          <cell r="E3678">
            <v>2000</v>
          </cell>
          <cell r="F3678">
            <v>2</v>
          </cell>
          <cell r="G3678" t="str">
            <v>MINERA LAYTARUMA S.A.</v>
          </cell>
          <cell r="H3678" t="str">
            <v>CORNETERO ALTO 2</v>
          </cell>
          <cell r="I3678" t="str">
            <v>EXPLORACION</v>
          </cell>
          <cell r="J3678" t="str">
            <v>*040310&lt;br&gt;AREQUIPA-CARAVELI-JAQUI</v>
          </cell>
          <cell r="K3678" t="str">
            <v>*29&lt;br&gt;ARCHIVO</v>
          </cell>
          <cell r="L3678" t="str">
            <v>APROBADO</v>
          </cell>
          <cell r="P3678" t="str">
            <v>USD</v>
          </cell>
        </row>
        <row r="3679">
          <cell r="A3679">
            <v>33096</v>
          </cell>
          <cell r="B3679">
            <v>4309</v>
          </cell>
          <cell r="C3679" t="str">
            <v>EIA</v>
          </cell>
          <cell r="D3679">
            <v>35102</v>
          </cell>
          <cell r="E3679">
            <v>1996</v>
          </cell>
          <cell r="F3679">
            <v>2</v>
          </cell>
          <cell r="G3679" t="str">
            <v>MINERA LAYTARUMA S.A.</v>
          </cell>
          <cell r="H3679" t="str">
            <v>PLANTA DE BENEFICIO LAYTARUMA</v>
          </cell>
          <cell r="I3679" t="str">
            <v>AMPLIACION A 80 TMD</v>
          </cell>
          <cell r="J3679" t="str">
            <v>*050619&lt;br&gt;AYACUCHO-LUCANAS-SANCOS</v>
          </cell>
          <cell r="K3679" t="str">
            <v>*1&lt;br&gt;ACEVEDO FERNANDEZ ELIAS</v>
          </cell>
          <cell r="L3679" t="str">
            <v>APROBADO</v>
          </cell>
          <cell r="P3679" t="str">
            <v>USD</v>
          </cell>
        </row>
        <row r="3680">
          <cell r="A3680">
            <v>1436396</v>
          </cell>
          <cell r="B3680">
            <v>4610</v>
          </cell>
          <cell r="C3680" t="str">
            <v>EIA</v>
          </cell>
          <cell r="D3680">
            <v>37929</v>
          </cell>
          <cell r="E3680">
            <v>2003</v>
          </cell>
          <cell r="F3680">
            <v>11</v>
          </cell>
          <cell r="G3680" t="str">
            <v>MINERA LAYTARUMA S.A.</v>
          </cell>
          <cell r="H3680" t="str">
            <v>PLANTA DE BENEFICIO LAYTARUMA</v>
          </cell>
          <cell r="I3680" t="str">
            <v>NUEVO DEPÓSITO DE RELAVES</v>
          </cell>
          <cell r="J3680" t="str">
            <v>*050619&lt;br&gt;AYACUCHO-LUCANAS-SANCOS</v>
          </cell>
          <cell r="K3680" t="str">
            <v>*56&lt;br&gt;SOLARI HENRY</v>
          </cell>
          <cell r="L3680" t="str">
            <v>APROBADO</v>
          </cell>
          <cell r="P3680" t="str">
            <v>USD</v>
          </cell>
        </row>
        <row r="3681">
          <cell r="A3681">
            <v>1692581</v>
          </cell>
          <cell r="B3681">
            <v>6366</v>
          </cell>
          <cell r="C3681" t="str">
            <v>PC</v>
          </cell>
          <cell r="D3681">
            <v>39232</v>
          </cell>
          <cell r="E3681">
            <v>2007</v>
          </cell>
          <cell r="F3681">
            <v>5</v>
          </cell>
          <cell r="G3681" t="str">
            <v>MINERA LAYTARUMA S.A.</v>
          </cell>
          <cell r="H3681" t="str">
            <v>PLANTA DE BENEFICIO LAYTARUMA</v>
          </cell>
          <cell r="I3681" t="str">
            <v>PLAN DE CIERRE CONCESION DE BENEFICIO LAYTARUMA</v>
          </cell>
          <cell r="J3681" t="str">
            <v>*050619&lt;br&gt;AYACUCHO-LUCANAS-SANCOS</v>
          </cell>
          <cell r="K3681" t="str">
            <v>*3&lt;br&gt;ALFARO LÓPEZ WUALTER</v>
          </cell>
          <cell r="L3681" t="str">
            <v>CONCLUIDO</v>
          </cell>
          <cell r="P3681" t="str">
            <v>USD</v>
          </cell>
        </row>
        <row r="3682">
          <cell r="A3682">
            <v>1736356</v>
          </cell>
          <cell r="B3682">
            <v>1751</v>
          </cell>
          <cell r="C3682" t="str">
            <v>DIA</v>
          </cell>
          <cell r="D3682">
            <v>39402</v>
          </cell>
          <cell r="E3682">
            <v>2007</v>
          </cell>
          <cell r="F3682">
            <v>11</v>
          </cell>
          <cell r="G3682" t="str">
            <v>MINERA LIBERTAD S.A.C.</v>
          </cell>
          <cell r="H3682" t="str">
            <v>MAGDALENA</v>
          </cell>
          <cell r="I3682" t="str">
            <v>MAGDALENA</v>
          </cell>
          <cell r="J3682" t="str">
            <v>*130907&lt;br&gt;LA LIBERTAD-SANCHEZ CARRION-SARIN</v>
          </cell>
          <cell r="K3682" t="str">
            <v>*8&lt;br&gt;BREÑA TORRES GRACIELA</v>
          </cell>
          <cell r="L3682" t="str">
            <v>APROBADO&lt;br/&gt;NOTIFICADO A LA EMPRESA</v>
          </cell>
          <cell r="P3682" t="str">
            <v>USD</v>
          </cell>
        </row>
        <row r="3683">
          <cell r="A3683">
            <v>1320758</v>
          </cell>
          <cell r="B3683">
            <v>637</v>
          </cell>
          <cell r="C3683" t="str">
            <v>EIAsd</v>
          </cell>
          <cell r="D3683">
            <v>37032</v>
          </cell>
          <cell r="E3683">
            <v>2001</v>
          </cell>
          <cell r="F3683">
            <v>5</v>
          </cell>
          <cell r="G3683" t="str">
            <v>MINERA LOS ANDES Y EL PACIFICO S.A.</v>
          </cell>
          <cell r="H3683" t="str">
            <v>OPABAN I, OPABAN II Y LOS ANDES I</v>
          </cell>
          <cell r="I3683" t="str">
            <v>EXPLORACION</v>
          </cell>
          <cell r="J3683" t="str">
            <v>*030201&lt;br&gt;APURIMAC-ANDAHUAYLAS-ANDAHUAYLAS</v>
          </cell>
          <cell r="K3683" t="str">
            <v>*57&lt;br&gt;SUAREZ JUAN</v>
          </cell>
          <cell r="L3683" t="str">
            <v>APROBADO</v>
          </cell>
          <cell r="P3683" t="str">
            <v>USD</v>
          </cell>
        </row>
        <row r="3684">
          <cell r="A3684">
            <v>1485339</v>
          </cell>
          <cell r="B3684">
            <v>1111</v>
          </cell>
          <cell r="C3684" t="str">
            <v>EIAsd</v>
          </cell>
          <cell r="D3684">
            <v>38216</v>
          </cell>
          <cell r="E3684">
            <v>2004</v>
          </cell>
          <cell r="F3684">
            <v>8</v>
          </cell>
          <cell r="G3684" t="str">
            <v>MINERA LOS ANDES Y EL PACIFICO S.A.</v>
          </cell>
          <cell r="H3684" t="str">
            <v>OPABAN I, OPABAN II Y LOS ANDES I</v>
          </cell>
          <cell r="I3684" t="str">
            <v>MODIFICACION</v>
          </cell>
          <cell r="J3684" t="str">
            <v>*030201&lt;br&gt;APURIMAC-ANDAHUAYLAS-ANDAHUAYLAS</v>
          </cell>
          <cell r="K3684" t="str">
            <v>*57&lt;br&gt;SUAREZ JUAN</v>
          </cell>
          <cell r="L3684" t="str">
            <v>APROBADO</v>
          </cell>
          <cell r="P3684" t="str">
            <v>USD</v>
          </cell>
        </row>
        <row r="3685">
          <cell r="A3685">
            <v>1359163</v>
          </cell>
          <cell r="B3685">
            <v>726</v>
          </cell>
          <cell r="C3685" t="str">
            <v>DIA</v>
          </cell>
          <cell r="D3685">
            <v>37356</v>
          </cell>
          <cell r="E3685">
            <v>2002</v>
          </cell>
          <cell r="F3685">
            <v>4</v>
          </cell>
          <cell r="G3685" t="str">
            <v>MINERA LOS PRIMOS 85 DE LIMA S.A.</v>
          </cell>
          <cell r="I3685" t="str">
            <v>LOS PRIMOS 85</v>
          </cell>
          <cell r="J3685" t="str">
            <v>*150106&lt;br&gt;LIMA-LIMA-CARABAYLLO</v>
          </cell>
          <cell r="K3685" t="str">
            <v>*57&lt;br&gt;SUAREZ JUAN</v>
          </cell>
          <cell r="L3685" t="str">
            <v>APROBADO</v>
          </cell>
          <cell r="P3685" t="str">
            <v>USD</v>
          </cell>
        </row>
        <row r="3686">
          <cell r="A3686">
            <v>1072804</v>
          </cell>
          <cell r="B3686">
            <v>4335</v>
          </cell>
          <cell r="C3686" t="str">
            <v>EIA</v>
          </cell>
          <cell r="D3686">
            <v>35257</v>
          </cell>
          <cell r="E3686">
            <v>1996</v>
          </cell>
          <cell r="F3686">
            <v>7</v>
          </cell>
          <cell r="G3686" t="str">
            <v>MINERA LOS PRIMOS 85 DE LIMA S.A.</v>
          </cell>
          <cell r="H3686" t="str">
            <v>LOS PRIMOS</v>
          </cell>
          <cell r="I3686" t="str">
            <v>PLANTA PORTATIL</v>
          </cell>
          <cell r="J3686" t="str">
            <v>*150106&lt;br&gt;LIMA-LIMA-CARABAYLLO</v>
          </cell>
          <cell r="K3686" t="str">
            <v>*29&lt;br&gt;ARCHIVO</v>
          </cell>
          <cell r="L3686" t="str">
            <v>APROBADO</v>
          </cell>
          <cell r="P3686" t="str">
            <v>USD</v>
          </cell>
        </row>
        <row r="3687">
          <cell r="A3687">
            <v>2126787</v>
          </cell>
          <cell r="B3687">
            <v>2620</v>
          </cell>
          <cell r="C3687" t="str">
            <v>DIA</v>
          </cell>
          <cell r="D3687">
            <v>40798</v>
          </cell>
          <cell r="E3687">
            <v>2011</v>
          </cell>
          <cell r="F3687">
            <v>9</v>
          </cell>
          <cell r="G3687" t="str">
            <v>MINERA MACUSANI SAC</v>
          </cell>
          <cell r="H3687" t="str">
            <v>TUPURAMANI I</v>
          </cell>
          <cell r="I3687" t="str">
            <v>TUPURAMANI</v>
          </cell>
          <cell r="J3687" t="str">
            <v>*210301&lt;br&gt;PUNO-CARABAYA-MACUSANI,*210305&lt;br&gt;PUNO-CARABAYA-CORANI</v>
          </cell>
          <cell r="K3687" t="str">
            <v>*13&lt;br&gt;DOLORES CAMONES SANTIAGO,*34&lt;br&gt;BEDRIÑANA RIOS ABAD,*27&lt;br&gt;SALVATIERRA GUADALUPE OSCAR (APOYO),*22&lt;br&gt;PASTRANA VILLAR GLADYS</v>
          </cell>
          <cell r="L3687" t="str">
            <v>APROBADO&lt;br/&gt;NOTIFICADO A LA EMPRESA</v>
          </cell>
          <cell r="M3687" t="str">
            <v>ResDirec-0356-2011/MEM-AAM</v>
          </cell>
          <cell r="N3687" t="str">
            <v>07/12/2011</v>
          </cell>
          <cell r="O3687">
            <v>600000</v>
          </cell>
          <cell r="P3687" t="str">
            <v>USD</v>
          </cell>
        </row>
        <row r="3688">
          <cell r="A3688">
            <v>1368281</v>
          </cell>
          <cell r="B3688">
            <v>744</v>
          </cell>
          <cell r="C3688" t="str">
            <v>EIAsd</v>
          </cell>
          <cell r="D3688">
            <v>37425</v>
          </cell>
          <cell r="E3688">
            <v>2002</v>
          </cell>
          <cell r="F3688">
            <v>6</v>
          </cell>
          <cell r="G3688" t="str">
            <v>MINERA MAGNES S.A.C.</v>
          </cell>
          <cell r="H3688" t="str">
            <v>CORILOMA</v>
          </cell>
          <cell r="I3688" t="str">
            <v>EXPLORACION SUBTERRANEA AURIFERA</v>
          </cell>
          <cell r="J3688" t="str">
            <v>*030306&lt;br&gt;APURIMAC-ANTABAMBA-PACHACONAS</v>
          </cell>
          <cell r="K3688" t="str">
            <v>*57&lt;br&gt;SUAREZ JUAN</v>
          </cell>
          <cell r="L3688" t="str">
            <v>APROBADO</v>
          </cell>
          <cell r="P3688" t="str">
            <v>USD</v>
          </cell>
        </row>
        <row r="3689">
          <cell r="A3689">
            <v>1774679</v>
          </cell>
          <cell r="B3689">
            <v>1886</v>
          </cell>
          <cell r="C3689" t="str">
            <v>EIAsd</v>
          </cell>
          <cell r="D3689">
            <v>39549</v>
          </cell>
          <cell r="E3689">
            <v>2008</v>
          </cell>
          <cell r="F3689">
            <v>4</v>
          </cell>
          <cell r="G3689" t="str">
            <v>MINERA MAGNES S.A.C.</v>
          </cell>
          <cell r="H3689" t="str">
            <v>CORILOMA</v>
          </cell>
          <cell r="I3689" t="str">
            <v>EXPLORACION CORILOMA</v>
          </cell>
          <cell r="J3689" t="str">
            <v>*030306&lt;br&gt;APURIMAC-ANTABAMBA-PACHACONAS</v>
          </cell>
          <cell r="K3689" t="str">
            <v>*32&lt;br&gt;BALDEON WILBER</v>
          </cell>
          <cell r="L3689" t="str">
            <v>DESAPROBADO&lt;br/&gt;NOTIFICADO A LA EMPRESA</v>
          </cell>
          <cell r="P3689" t="str">
            <v>USD</v>
          </cell>
        </row>
        <row r="3690">
          <cell r="A3690">
            <v>1653032</v>
          </cell>
          <cell r="B3690">
            <v>1546</v>
          </cell>
          <cell r="C3690" t="str">
            <v>DIA</v>
          </cell>
          <cell r="D3690">
            <v>39052</v>
          </cell>
          <cell r="E3690">
            <v>2006</v>
          </cell>
          <cell r="F3690">
            <v>12</v>
          </cell>
          <cell r="G3690" t="str">
            <v>MINERA MAGNES S.A.C.</v>
          </cell>
          <cell r="H3690" t="str">
            <v>PILCOCANCHA</v>
          </cell>
          <cell r="I3690" t="str">
            <v>PILCOCANCHA</v>
          </cell>
          <cell r="J3690" t="str">
            <v>*030416&lt;br&gt;APURIMAC-AYMARAES-TORAYA</v>
          </cell>
          <cell r="K3690" t="str">
            <v>*47&lt;br&gt;PINEDO CESAR</v>
          </cell>
          <cell r="L3690" t="str">
            <v>APROBADO&lt;br/&gt;NOTIFICADO A LA EMPRESA</v>
          </cell>
          <cell r="P3690" t="str">
            <v>USD</v>
          </cell>
        </row>
        <row r="3691">
          <cell r="A3691">
            <v>1005323</v>
          </cell>
          <cell r="B3691">
            <v>4282</v>
          </cell>
          <cell r="C3691" t="str">
            <v>EIA</v>
          </cell>
          <cell r="D3691">
            <v>34816</v>
          </cell>
          <cell r="E3691">
            <v>1995</v>
          </cell>
          <cell r="F3691">
            <v>4</v>
          </cell>
          <cell r="G3691" t="str">
            <v>MINERA MALAGA SANTOLALLA S.A.C.</v>
          </cell>
          <cell r="H3691" t="str">
            <v>CONSUZO I</v>
          </cell>
          <cell r="I3691" t="str">
            <v>PLANTA DE BENEFICIO</v>
          </cell>
          <cell r="J3691" t="str">
            <v>*021509&lt;br&gt;ANCASH-PALLASCA-PAMPAS</v>
          </cell>
          <cell r="K3691" t="str">
            <v>*29&lt;br&gt;ARCHIVO</v>
          </cell>
          <cell r="L3691" t="str">
            <v>APROBADO</v>
          </cell>
          <cell r="P3691" t="str">
            <v>USD</v>
          </cell>
        </row>
        <row r="3692">
          <cell r="A3692">
            <v>1078010</v>
          </cell>
          <cell r="B3692">
            <v>4337</v>
          </cell>
          <cell r="C3692" t="str">
            <v>EIA</v>
          </cell>
          <cell r="D3692">
            <v>35262</v>
          </cell>
          <cell r="E3692">
            <v>1996</v>
          </cell>
          <cell r="F3692">
            <v>7</v>
          </cell>
          <cell r="G3692" t="str">
            <v>MINERA MALAGA SANTOLALLA S.A.C.</v>
          </cell>
          <cell r="H3692" t="str">
            <v>PLANTA DE BENEFICIO HUAURA</v>
          </cell>
          <cell r="I3692" t="str">
            <v>PLANTA DE BENEFICIO</v>
          </cell>
          <cell r="J3692" t="str">
            <v>*021509&lt;br&gt;ANCASH-PALLASCA-PAMPAS</v>
          </cell>
          <cell r="K3692" t="str">
            <v>*29&lt;br&gt;ARCHIVO</v>
          </cell>
          <cell r="L3692" t="str">
            <v>APROBADO</v>
          </cell>
          <cell r="P3692" t="str">
            <v>USD</v>
          </cell>
        </row>
        <row r="3693">
          <cell r="A3693">
            <v>1923308</v>
          </cell>
          <cell r="B3693">
            <v>4960</v>
          </cell>
          <cell r="C3693" t="str">
            <v>EIA</v>
          </cell>
          <cell r="D3693">
            <v>40073</v>
          </cell>
          <cell r="E3693">
            <v>2009</v>
          </cell>
          <cell r="F3693">
            <v>9</v>
          </cell>
          <cell r="G3693" t="str">
            <v>MINERA MALAGA SANTOLALLA S.A.C.</v>
          </cell>
          <cell r="H3693" t="str">
            <v>PASTO BUENO</v>
          </cell>
          <cell r="I3693" t="str">
            <v>AMPLIACIÓN DE LA PLANTA DE BENEFICIO DEL PROYECTO MINERO PASTO BUENO</v>
          </cell>
          <cell r="J3693" t="str">
            <v>*021509&lt;br&gt;ANCASH-PALLASCA-PAMPAS</v>
          </cell>
          <cell r="K3693" t="str">
            <v>*55&lt;br&gt;SANTOYO TELLO RAUL</v>
          </cell>
          <cell r="L3693" t="str">
            <v>APROBADO&lt;br/&gt;NOTIFICADO A LA EMPRESA</v>
          </cell>
          <cell r="P3693" t="str">
            <v>USD</v>
          </cell>
        </row>
        <row r="3694">
          <cell r="A3694">
            <v>1053039</v>
          </cell>
          <cell r="B3694">
            <v>4311</v>
          </cell>
          <cell r="C3694" t="str">
            <v>EIA</v>
          </cell>
          <cell r="D3694">
            <v>35115</v>
          </cell>
          <cell r="E3694">
            <v>1996</v>
          </cell>
          <cell r="F3694">
            <v>2</v>
          </cell>
          <cell r="G3694" t="str">
            <v>MINERA MALLAY S.A.</v>
          </cell>
          <cell r="H3694" t="str">
            <v>UNI-MALLAY</v>
          </cell>
          <cell r="I3694" t="str">
            <v>PLANTA CONCENTRADORA</v>
          </cell>
          <cell r="J3694" t="str">
            <v>*150901&lt;br&gt;LIMA-OYON-OYON</v>
          </cell>
          <cell r="K3694" t="str">
            <v>*29&lt;br&gt;ARCHIVO</v>
          </cell>
          <cell r="L3694" t="str">
            <v>APROBADO</v>
          </cell>
          <cell r="P3694" t="str">
            <v>USD</v>
          </cell>
        </row>
        <row r="3695">
          <cell r="A3695">
            <v>1384458</v>
          </cell>
          <cell r="B3695">
            <v>788</v>
          </cell>
          <cell r="C3695" t="str">
            <v>DIA</v>
          </cell>
          <cell r="D3695">
            <v>37533</v>
          </cell>
          <cell r="E3695">
            <v>2002</v>
          </cell>
          <cell r="F3695">
            <v>10</v>
          </cell>
          <cell r="G3695" t="str">
            <v>MINERA MAMANIÑA S.A.C.</v>
          </cell>
          <cell r="H3695" t="str">
            <v>MAMANIÑA</v>
          </cell>
          <cell r="I3695" t="str">
            <v>MAMANIÑA</v>
          </cell>
          <cell r="J3695" t="str">
            <v>*021210&lt;br&gt;ANCASH-HUAYLAS-YURACMARCA</v>
          </cell>
          <cell r="K3695" t="str">
            <v>*53&lt;br&gt;SANCHEZ LUIS</v>
          </cell>
          <cell r="L3695" t="str">
            <v>APROBADO</v>
          </cell>
          <cell r="P3695" t="str">
            <v>USD</v>
          </cell>
        </row>
        <row r="3696">
          <cell r="A3696">
            <v>1770097</v>
          </cell>
          <cell r="B3696">
            <v>1867</v>
          </cell>
          <cell r="C3696" t="str">
            <v>EIAsd</v>
          </cell>
          <cell r="D3696">
            <v>39535</v>
          </cell>
          <cell r="E3696">
            <v>2008</v>
          </cell>
          <cell r="F3696">
            <v>3</v>
          </cell>
          <cell r="G3696" t="str">
            <v>MINERA MAPSA S.A.</v>
          </cell>
          <cell r="H3696" t="str">
            <v>LIVIA II</v>
          </cell>
          <cell r="I3696" t="str">
            <v>EXPLORACION CONCESION LIVIA II</v>
          </cell>
          <cell r="J3696" t="str">
            <v>*150204&lt;br&gt;LIMA-BARRANCA-SUPE</v>
          </cell>
          <cell r="K3696" t="str">
            <v>*10&lt;br&gt;CARRANZA VALDIVIESO JOSE</v>
          </cell>
          <cell r="L3696" t="str">
            <v>DESISTIDO&lt;br/&gt;NOTIFICADO A LA EMPRESA</v>
          </cell>
          <cell r="P3696" t="str">
            <v>USD</v>
          </cell>
        </row>
        <row r="3697">
          <cell r="A3697">
            <v>1342796</v>
          </cell>
          <cell r="B3697">
            <v>691</v>
          </cell>
          <cell r="C3697" t="str">
            <v>DIA</v>
          </cell>
          <cell r="D3697">
            <v>37211</v>
          </cell>
          <cell r="E3697">
            <v>2001</v>
          </cell>
          <cell r="F3697">
            <v>11</v>
          </cell>
          <cell r="G3697" t="str">
            <v>MINERA MARCABAL S.A.C.</v>
          </cell>
          <cell r="H3697" t="str">
            <v>GABY 2</v>
          </cell>
          <cell r="I3697" t="str">
            <v>GABY 2</v>
          </cell>
          <cell r="J3697" t="str">
            <v>*130904&lt;br&gt;LA LIBERTAD-SANCHEZ CARRION-CURGOS</v>
          </cell>
          <cell r="K3697" t="str">
            <v>*57&lt;br&gt;SUAREZ JUAN</v>
          </cell>
          <cell r="L3697" t="str">
            <v>CONCLUIDO</v>
          </cell>
          <cell r="P3697" t="str">
            <v>USD</v>
          </cell>
        </row>
        <row r="3698">
          <cell r="A3698">
            <v>1512576</v>
          </cell>
          <cell r="B3698">
            <v>1206</v>
          </cell>
          <cell r="C3698" t="str">
            <v>EIAsd</v>
          </cell>
          <cell r="D3698">
            <v>38376</v>
          </cell>
          <cell r="E3698">
            <v>2005</v>
          </cell>
          <cell r="F3698">
            <v>1</v>
          </cell>
          <cell r="G3698" t="str">
            <v>MINERA MINASNIOC S.A.C.</v>
          </cell>
          <cell r="H3698" t="str">
            <v>MINASNIOC</v>
          </cell>
          <cell r="I3698" t="str">
            <v>EXPLORACION</v>
          </cell>
          <cell r="J3698" t="str">
            <v>*090608&lt;br&gt;HUANCAVELICA-HUAYTARA-QUERCO</v>
          </cell>
          <cell r="K3698" t="str">
            <v>*56&lt;br&gt;SOLARI HENRY</v>
          </cell>
          <cell r="L3698" t="str">
            <v>APROBADO</v>
          </cell>
          <cell r="P3698" t="str">
            <v>USD</v>
          </cell>
        </row>
        <row r="3699">
          <cell r="A3699">
            <v>1455720</v>
          </cell>
          <cell r="B3699">
            <v>1027</v>
          </cell>
          <cell r="C3699" t="str">
            <v>EIAsd</v>
          </cell>
          <cell r="D3699">
            <v>38048</v>
          </cell>
          <cell r="E3699">
            <v>2004</v>
          </cell>
          <cell r="F3699">
            <v>3</v>
          </cell>
          <cell r="G3699" t="str">
            <v>MINERA ORO VEGA S.A.C.</v>
          </cell>
          <cell r="H3699" t="str">
            <v>PALLANCATA</v>
          </cell>
          <cell r="I3699" t="str">
            <v xml:space="preserve">EXPLORACIÓN </v>
          </cell>
          <cell r="J3699" t="str">
            <v>*050703&lt;br&gt;AYACUCHO-PARINACOCHAS-CORONEL CASTAÑEDA</v>
          </cell>
          <cell r="K3699" t="str">
            <v>*1&lt;br&gt;ACEVEDO FERNANDEZ ELIAS</v>
          </cell>
          <cell r="L3699" t="str">
            <v>APROBADO</v>
          </cell>
          <cell r="P3699" t="str">
            <v>USD</v>
          </cell>
        </row>
        <row r="3700">
          <cell r="A3700">
            <v>1530116</v>
          </cell>
          <cell r="B3700">
            <v>1255</v>
          </cell>
          <cell r="C3700" t="str">
            <v>EIAsd</v>
          </cell>
          <cell r="D3700">
            <v>38471</v>
          </cell>
          <cell r="E3700">
            <v>2005</v>
          </cell>
          <cell r="F3700">
            <v>4</v>
          </cell>
          <cell r="G3700" t="str">
            <v>MINERA ORO VEGA S.A.C.</v>
          </cell>
          <cell r="H3700" t="str">
            <v>PALLANCATA</v>
          </cell>
          <cell r="I3700" t="str">
            <v xml:space="preserve">MODIFICACION </v>
          </cell>
          <cell r="J3700" t="str">
            <v>*050703&lt;br&gt;AYACUCHO-PARINACOCHAS-CORONEL CASTAÑEDA</v>
          </cell>
          <cell r="K3700" t="str">
            <v>*1&lt;br&gt;ACEVEDO FERNANDEZ ELIAS</v>
          </cell>
          <cell r="L3700" t="str">
            <v>APROBADO</v>
          </cell>
          <cell r="P3700" t="str">
            <v>USD</v>
          </cell>
        </row>
        <row r="3701">
          <cell r="A3701">
            <v>1583496</v>
          </cell>
          <cell r="B3701">
            <v>1378</v>
          </cell>
          <cell r="C3701" t="str">
            <v>EIAsd</v>
          </cell>
          <cell r="D3701">
            <v>38729</v>
          </cell>
          <cell r="E3701">
            <v>2006</v>
          </cell>
          <cell r="F3701">
            <v>1</v>
          </cell>
          <cell r="G3701" t="str">
            <v>MINERA ORO VEGA S.A.C.</v>
          </cell>
          <cell r="H3701" t="str">
            <v>PALLANCATA</v>
          </cell>
          <cell r="I3701" t="str">
            <v xml:space="preserve">MODIFICACION POR AMPLIACION </v>
          </cell>
          <cell r="J3701" t="str">
            <v>*050703&lt;br&gt;AYACUCHO-PARINACOCHAS-CORONEL CASTAÑEDA</v>
          </cell>
          <cell r="K3701" t="str">
            <v>*1&lt;br&gt;ACEVEDO FERNANDEZ ELIAS</v>
          </cell>
          <cell r="L3701" t="str">
            <v>APROBADO</v>
          </cell>
          <cell r="P3701" t="str">
            <v>USD</v>
          </cell>
        </row>
        <row r="3702">
          <cell r="A3702">
            <v>1604791</v>
          </cell>
          <cell r="B3702">
            <v>1436</v>
          </cell>
          <cell r="C3702" t="str">
            <v>EIAsd</v>
          </cell>
          <cell r="D3702">
            <v>38841</v>
          </cell>
          <cell r="E3702">
            <v>2006</v>
          </cell>
          <cell r="F3702">
            <v>5</v>
          </cell>
          <cell r="G3702" t="str">
            <v>MINERA ORO VEGA S.A.C.</v>
          </cell>
          <cell r="H3702" t="str">
            <v>PALLANCATA</v>
          </cell>
          <cell r="I3702" t="str">
            <v>EXPLORACION</v>
          </cell>
          <cell r="J3702" t="str">
            <v>*050703&lt;br&gt;AYACUCHO-PARINACOCHAS-CORONEL CASTAÑEDA</v>
          </cell>
          <cell r="K3702" t="str">
            <v>*1&lt;br&gt;ACEVEDO FERNANDEZ ELIAS</v>
          </cell>
          <cell r="L3702" t="str">
            <v>APROBADO</v>
          </cell>
          <cell r="P3702" t="str">
            <v>USD</v>
          </cell>
        </row>
        <row r="3703">
          <cell r="A3703">
            <v>1255826</v>
          </cell>
          <cell r="B3703">
            <v>486</v>
          </cell>
          <cell r="C3703" t="str">
            <v>DIA</v>
          </cell>
          <cell r="D3703">
            <v>36437</v>
          </cell>
          <cell r="E3703">
            <v>1999</v>
          </cell>
          <cell r="F3703">
            <v>10</v>
          </cell>
          <cell r="G3703" t="str">
            <v>MINERA ORO VEGA S.A.C.</v>
          </cell>
          <cell r="H3703" t="str">
            <v>VETASPATA</v>
          </cell>
          <cell r="I3703" t="str">
            <v>VETASPATA</v>
          </cell>
          <cell r="J3703" t="str">
            <v>*211005&lt;br&gt;PUNO-SAN ANTONIO DE PUTINA-SINA</v>
          </cell>
          <cell r="K3703" t="str">
            <v>*1&lt;br&gt;ACEVEDO FERNANDEZ ELIAS</v>
          </cell>
          <cell r="L3703" t="str">
            <v>APROBADO</v>
          </cell>
          <cell r="P3703" t="str">
            <v>USD</v>
          </cell>
        </row>
        <row r="3704">
          <cell r="A3704">
            <v>1415780</v>
          </cell>
          <cell r="B3704">
            <v>889</v>
          </cell>
          <cell r="C3704" t="str">
            <v>DIA</v>
          </cell>
          <cell r="D3704">
            <v>37788</v>
          </cell>
          <cell r="E3704">
            <v>2003</v>
          </cell>
          <cell r="F3704">
            <v>6</v>
          </cell>
          <cell r="G3704" t="str">
            <v>MINERA ORO VEGA S.A.C.</v>
          </cell>
          <cell r="I3704" t="str">
            <v>PALLANCATA</v>
          </cell>
          <cell r="J3704" t="str">
            <v>*050703&lt;br&gt;AYACUCHO-PARINACOCHAS-CORONEL CASTAÑEDA</v>
          </cell>
          <cell r="K3704" t="str">
            <v>*35&lt;br&gt;BLANCO IRMA</v>
          </cell>
          <cell r="L3704" t="str">
            <v>APROBADO</v>
          </cell>
          <cell r="P3704" t="str">
            <v>USD</v>
          </cell>
        </row>
        <row r="3705">
          <cell r="A3705">
            <v>1637251</v>
          </cell>
          <cell r="B3705">
            <v>1514</v>
          </cell>
          <cell r="C3705" t="str">
            <v>DIA</v>
          </cell>
          <cell r="D3705">
            <v>38985</v>
          </cell>
          <cell r="E3705">
            <v>2006</v>
          </cell>
          <cell r="F3705">
            <v>9</v>
          </cell>
          <cell r="G3705" t="str">
            <v>MINERA ORO VEGA S.A.C.</v>
          </cell>
          <cell r="H3705" t="str">
            <v>PACAPAUSA</v>
          </cell>
          <cell r="I3705" t="str">
            <v>PACAPAUSA</v>
          </cell>
          <cell r="J3705" t="str">
            <v>*050703&lt;br&gt;AYACUCHO-PARINACOCHAS-CORONEL CASTAÑEDA</v>
          </cell>
          <cell r="K3705" t="str">
            <v>*47&lt;br&gt;PINEDO CESAR</v>
          </cell>
          <cell r="L3705" t="str">
            <v>APROBADO&lt;br/&gt;NOTIFICADO A LA EMPRESA</v>
          </cell>
          <cell r="P3705" t="str">
            <v>USD</v>
          </cell>
        </row>
        <row r="3706">
          <cell r="A3706">
            <v>1651481</v>
          </cell>
          <cell r="B3706">
            <v>1539</v>
          </cell>
          <cell r="C3706" t="str">
            <v>DIA</v>
          </cell>
          <cell r="D3706">
            <v>39044</v>
          </cell>
          <cell r="E3706">
            <v>2006</v>
          </cell>
          <cell r="F3706">
            <v>11</v>
          </cell>
          <cell r="G3706" t="str">
            <v>MINERA ORO VEGA S.A.C.</v>
          </cell>
          <cell r="H3706" t="str">
            <v>ANTABAMBA</v>
          </cell>
          <cell r="I3706" t="str">
            <v>ANTABAMBA</v>
          </cell>
          <cell r="J3706" t="str">
            <v>*030301&lt;br&gt;APURIMAC-ANTABAMBA-ANTABAMBA</v>
          </cell>
          <cell r="K3706" t="str">
            <v>*49&lt;br&gt;RETAMOZO PLACIDO</v>
          </cell>
          <cell r="L3706" t="str">
            <v>APROBADO&lt;br/&gt;NOTIFICADO A LA EMPRESA</v>
          </cell>
          <cell r="P3706" t="str">
            <v>USD</v>
          </cell>
        </row>
        <row r="3707">
          <cell r="A3707">
            <v>1696211</v>
          </cell>
          <cell r="B3707">
            <v>1653</v>
          </cell>
          <cell r="C3707" t="str">
            <v>DIA</v>
          </cell>
          <cell r="D3707">
            <v>39245</v>
          </cell>
          <cell r="E3707">
            <v>2007</v>
          </cell>
          <cell r="F3707">
            <v>6</v>
          </cell>
          <cell r="G3707" t="str">
            <v>MINERA ORO VEGA S.A.C.</v>
          </cell>
          <cell r="H3707" t="str">
            <v>URBAQUE</v>
          </cell>
          <cell r="I3707" t="str">
            <v>URBAQUE</v>
          </cell>
          <cell r="J3707" t="str">
            <v>*050703&lt;br&gt;AYACUCHO-PARINACOCHAS-CORONEL CASTAÑEDA</v>
          </cell>
          <cell r="K3707" t="str">
            <v>*8&lt;br&gt;BREÑA TORRES GRACIELA</v>
          </cell>
          <cell r="L3707" t="str">
            <v>APROBADO</v>
          </cell>
          <cell r="P3707" t="str">
            <v>USD</v>
          </cell>
        </row>
        <row r="3708">
          <cell r="A3708">
            <v>1725010</v>
          </cell>
          <cell r="B3708">
            <v>1726</v>
          </cell>
          <cell r="C3708" t="str">
            <v>DIA</v>
          </cell>
          <cell r="D3708">
            <v>39359</v>
          </cell>
          <cell r="E3708">
            <v>2007</v>
          </cell>
          <cell r="F3708">
            <v>10</v>
          </cell>
          <cell r="G3708" t="str">
            <v>MINERA ORO VEGA S.A.C.</v>
          </cell>
          <cell r="H3708" t="str">
            <v>ACOS</v>
          </cell>
          <cell r="I3708" t="str">
            <v>ACOS</v>
          </cell>
          <cell r="J3708" t="str">
            <v>*050702&lt;br&gt;AYACUCHO-PARINACOCHAS-CHUMPI</v>
          </cell>
          <cell r="K3708" t="str">
            <v>*8&lt;br&gt;BREÑA TORRES GRACIELA</v>
          </cell>
          <cell r="L3708" t="str">
            <v>APROBADO&lt;br/&gt;NOTIFICADO A LA EMPRESA</v>
          </cell>
          <cell r="P3708" t="str">
            <v>USD</v>
          </cell>
        </row>
        <row r="3709">
          <cell r="A3709">
            <v>1958973</v>
          </cell>
          <cell r="B3709">
            <v>2133</v>
          </cell>
          <cell r="C3709" t="str">
            <v>DIA</v>
          </cell>
          <cell r="D3709">
            <v>40204</v>
          </cell>
          <cell r="E3709">
            <v>2010</v>
          </cell>
          <cell r="F3709">
            <v>1</v>
          </cell>
          <cell r="G3709" t="str">
            <v>MINERA ORO VEGA S.A.C.</v>
          </cell>
          <cell r="H3709" t="str">
            <v>TAMBO</v>
          </cell>
          <cell r="I3709" t="str">
            <v>TAMBO</v>
          </cell>
          <cell r="J3709" t="str">
            <v>*180207&lt;br&gt;MOQUEGUA-GENERAL SANCHEZ CERRO-MATALAQUE</v>
          </cell>
          <cell r="K3709" t="str">
            <v>*8&lt;br&gt;BREÑA TORRES GRACIELA</v>
          </cell>
          <cell r="L3709" t="str">
            <v>APROBADO&lt;br/&gt;NOTIFICADO A LA EMPRESA</v>
          </cell>
          <cell r="P3709" t="str">
            <v>USD</v>
          </cell>
        </row>
        <row r="3710">
          <cell r="A3710">
            <v>2026257</v>
          </cell>
          <cell r="B3710">
            <v>2257</v>
          </cell>
          <cell r="C3710" t="str">
            <v>DIA</v>
          </cell>
          <cell r="D3710">
            <v>40430</v>
          </cell>
          <cell r="E3710">
            <v>2010</v>
          </cell>
          <cell r="F3710">
            <v>9</v>
          </cell>
          <cell r="G3710" t="str">
            <v>MINERA ORO VEGA S.A.C.</v>
          </cell>
          <cell r="H3710" t="str">
            <v>DON BOSCO</v>
          </cell>
          <cell r="I3710" t="str">
            <v>DON BOSCO</v>
          </cell>
          <cell r="J3710" t="str">
            <v>*040515&lt;br&gt;AREQUIPA-CAYLLOMA-SIBAYO</v>
          </cell>
          <cell r="K3710" t="str">
            <v>*8&lt;br&gt;BREÑA TORRES GRACIELA</v>
          </cell>
          <cell r="L3710" t="str">
            <v>APROBADO&lt;br/&gt;NOTIFICADO A LA EMPRESA</v>
          </cell>
          <cell r="P3710" t="str">
            <v>USD</v>
          </cell>
        </row>
        <row r="3711">
          <cell r="A3711">
            <v>2246627</v>
          </cell>
          <cell r="B3711">
            <v>3263</v>
          </cell>
          <cell r="C3711" t="str">
            <v>EIAsd</v>
          </cell>
          <cell r="D3711">
            <v>41232</v>
          </cell>
          <cell r="E3711">
            <v>2012</v>
          </cell>
          <cell r="F3711">
            <v>11</v>
          </cell>
          <cell r="G3711" t="str">
            <v>MINERA ORO VEGA S.A.C.</v>
          </cell>
          <cell r="H3711" t="str">
            <v>ACOMA</v>
          </cell>
          <cell r="I3711" t="str">
            <v>ACOMA</v>
          </cell>
          <cell r="J3711" t="str">
            <v>*210706&lt;br&gt;PUNO-LAMPA-PALCA</v>
          </cell>
          <cell r="K3711" t="str">
            <v>*147&lt;br&gt;PEREZ BALDEON KAREN,*346&lt;br&gt;TIPULA MAMANI, RICHARD JOHNSON,*295&lt;br&gt;DIAZ BERRIOS ABEL,*243&lt;br&gt;NUÑEZ CANO, KATTERINA  (apoyo),*242&lt;br&gt;PASTRANA, MATEO,*241&lt;br&gt;TELLO ISLA, ANA CAROLINA,*227&lt;br&gt;BUSTAMANTE BECERRA JOSE LUIS,*186&lt;br&gt;LUCEN BUSTAMANTE MARIELENA,*183&lt;br&gt;ZZ_ANA02 (AQUINO ESPINOZA, PAVEL),*180&lt;br&gt;RAMIREZ PALET ALDO,*177&lt;br&gt;PIMENTEL, JOSE</v>
          </cell>
          <cell r="L3711" t="str">
            <v>APROBADO&lt;br/&gt;NOTIFICADO A LA EMPRESA</v>
          </cell>
          <cell r="M3711" t="str">
            <v>ResDirec-0331-2013/MEM-AAM</v>
          </cell>
          <cell r="N3711" t="str">
            <v>06/09/2013</v>
          </cell>
          <cell r="O3711">
            <v>400000</v>
          </cell>
          <cell r="P3711" t="str">
            <v>USD</v>
          </cell>
        </row>
        <row r="3712">
          <cell r="A3712">
            <v>1432842</v>
          </cell>
          <cell r="B3712">
            <v>950</v>
          </cell>
          <cell r="C3712" t="str">
            <v>EIAsd</v>
          </cell>
          <cell r="D3712">
            <v>37909</v>
          </cell>
          <cell r="E3712">
            <v>2003</v>
          </cell>
          <cell r="F3712">
            <v>10</v>
          </cell>
          <cell r="G3712" t="str">
            <v>MINERA PAMPA DE COBRE S.A.C.</v>
          </cell>
          <cell r="H3712" t="str">
            <v>CHAPI (AIRE)</v>
          </cell>
          <cell r="I3712" t="str">
            <v>EXPLORACIÓN MINERA</v>
          </cell>
          <cell r="J3712" t="str">
            <v>*180205&lt;br&gt;MOQUEGUA-GENERAL SANCHEZ CERRO-LA CAPILLA</v>
          </cell>
          <cell r="K3712" t="str">
            <v>*35&lt;br&gt;BLANCO IRMA</v>
          </cell>
          <cell r="L3712" t="str">
            <v>APROBADO</v>
          </cell>
          <cell r="P3712" t="str">
            <v>USD</v>
          </cell>
        </row>
        <row r="3713">
          <cell r="A3713">
            <v>1493358</v>
          </cell>
          <cell r="B3713">
            <v>1138</v>
          </cell>
          <cell r="C3713" t="str">
            <v>EIAsd</v>
          </cell>
          <cell r="D3713">
            <v>38258</v>
          </cell>
          <cell r="E3713">
            <v>2004</v>
          </cell>
          <cell r="F3713">
            <v>9</v>
          </cell>
          <cell r="G3713" t="str">
            <v>MINERA PAMPA DE COBRE S.A.C.</v>
          </cell>
          <cell r="H3713" t="str">
            <v>CHAPI (AIRE)</v>
          </cell>
          <cell r="I3713" t="str">
            <v>EXPLORACION-ESTUDIO COMPLEMENTARIO</v>
          </cell>
          <cell r="J3713" t="str">
            <v>*180205&lt;br&gt;MOQUEGUA-GENERAL SANCHEZ CERRO-LA CAPILLA</v>
          </cell>
          <cell r="K3713" t="str">
            <v>*1&lt;br&gt;ACEVEDO FERNANDEZ ELIAS</v>
          </cell>
          <cell r="L3713" t="str">
            <v>APROBADO</v>
          </cell>
          <cell r="P3713" t="str">
            <v>USD</v>
          </cell>
        </row>
        <row r="3714">
          <cell r="A3714">
            <v>1765093</v>
          </cell>
          <cell r="B3714">
            <v>1851</v>
          </cell>
          <cell r="C3714" t="str">
            <v>EIAsd</v>
          </cell>
          <cell r="D3714">
            <v>39514</v>
          </cell>
          <cell r="E3714">
            <v>2008</v>
          </cell>
          <cell r="F3714">
            <v>3</v>
          </cell>
          <cell r="G3714" t="str">
            <v>MINERA PAMPA DE COBRE S.A.C.</v>
          </cell>
          <cell r="H3714" t="str">
            <v>SAN JOSE</v>
          </cell>
          <cell r="I3714" t="str">
            <v>EXPLORACION SAN JOSE</v>
          </cell>
          <cell r="J3714" t="str">
            <v>*040114&lt;br&gt;AREQUIPA-AREQUIPA-POLOBAYA</v>
          </cell>
          <cell r="K3714" t="str">
            <v>*49&lt;br&gt;RETAMOZO PLACIDO</v>
          </cell>
          <cell r="L3714" t="str">
            <v>APROBADO&lt;br/&gt;NOTIFICADO A LA EMPRESA</v>
          </cell>
          <cell r="P3714" t="str">
            <v>USD</v>
          </cell>
        </row>
        <row r="3715">
          <cell r="A3715">
            <v>1428179</v>
          </cell>
          <cell r="B3715">
            <v>932</v>
          </cell>
          <cell r="C3715" t="str">
            <v>DIA</v>
          </cell>
          <cell r="D3715">
            <v>37876</v>
          </cell>
          <cell r="E3715">
            <v>2003</v>
          </cell>
          <cell r="F3715">
            <v>9</v>
          </cell>
          <cell r="G3715" t="str">
            <v>MINERA PAMPA DE COBRE S.A.C.</v>
          </cell>
          <cell r="H3715" t="str">
            <v>CHAPI (AIRE)</v>
          </cell>
          <cell r="I3715" t="str">
            <v>CHAPI</v>
          </cell>
          <cell r="J3715" t="str">
            <v>*180205&lt;br&gt;MOQUEGUA-GENERAL SANCHEZ CERRO-LA CAPILLA</v>
          </cell>
          <cell r="K3715" t="str">
            <v>*1&lt;br&gt;ACEVEDO FERNANDEZ ELIAS</v>
          </cell>
          <cell r="L3715" t="str">
            <v>APROBADO</v>
          </cell>
          <cell r="P3715" t="str">
            <v>USD</v>
          </cell>
        </row>
        <row r="3716">
          <cell r="A3716">
            <v>1704188</v>
          </cell>
          <cell r="B3716">
            <v>1670</v>
          </cell>
          <cell r="C3716" t="str">
            <v>DIA</v>
          </cell>
          <cell r="D3716">
            <v>39272</v>
          </cell>
          <cell r="E3716">
            <v>2007</v>
          </cell>
          <cell r="F3716">
            <v>7</v>
          </cell>
          <cell r="G3716" t="str">
            <v>MINERA PAMPA DE COBRE S.A.C.</v>
          </cell>
          <cell r="I3716" t="str">
            <v>SAN JOSE</v>
          </cell>
          <cell r="J3716" t="str">
            <v>*040114&lt;br&gt;AREQUIPA-AREQUIPA-POLOBAYA</v>
          </cell>
          <cell r="K3716" t="str">
            <v>*8&lt;br&gt;BREÑA TORRES GRACIELA</v>
          </cell>
          <cell r="L3716" t="str">
            <v>APROBADO</v>
          </cell>
          <cell r="P3716" t="str">
            <v>USD</v>
          </cell>
        </row>
        <row r="3717">
          <cell r="A3717">
            <v>1758412</v>
          </cell>
          <cell r="B3717">
            <v>1818</v>
          </cell>
          <cell r="C3717" t="str">
            <v>DIA</v>
          </cell>
          <cell r="D3717">
            <v>39489</v>
          </cell>
          <cell r="E3717">
            <v>2008</v>
          </cell>
          <cell r="F3717">
            <v>2</v>
          </cell>
          <cell r="G3717" t="str">
            <v>MINERA PAMPA DE COBRE S.A.C.</v>
          </cell>
          <cell r="I3717" t="str">
            <v>SAN JOSE (MODIFICACIÓN)</v>
          </cell>
          <cell r="J3717" t="str">
            <v>*040114&lt;br&gt;AREQUIPA-AREQUIPA-POLOBAYA</v>
          </cell>
          <cell r="K3717" t="str">
            <v>*8&lt;br&gt;BREÑA TORRES GRACIELA</v>
          </cell>
          <cell r="L3717" t="str">
            <v>APROBADO&lt;br/&gt;NOTIFICADO A LA EMPRESA</v>
          </cell>
          <cell r="P3717" t="str">
            <v>USD</v>
          </cell>
        </row>
        <row r="3718">
          <cell r="A3718">
            <v>2186475</v>
          </cell>
          <cell r="B3718">
            <v>2888</v>
          </cell>
          <cell r="C3718" t="str">
            <v>DIA</v>
          </cell>
          <cell r="D3718">
            <v>41032</v>
          </cell>
          <cell r="E3718">
            <v>2012</v>
          </cell>
          <cell r="F3718">
            <v>5</v>
          </cell>
          <cell r="G3718" t="str">
            <v>MINERA PAMPA DE COBRE S.A.C.</v>
          </cell>
          <cell r="H3718" t="str">
            <v>CAMBAR</v>
          </cell>
          <cell r="I3718" t="str">
            <v>CAMBAR</v>
          </cell>
          <cell r="J3718" t="str">
            <v>*180205&lt;br&gt;MOQUEGUA-GENERAL SANCHEZ CERRO-LA CAPILLA</v>
          </cell>
          <cell r="K3718" t="str">
            <v>*8&lt;br&gt;BREÑA TORRES GRACIELA,*310&lt;br&gt;ROSALES GONZALES LUIS ALBERTO,*179&lt;br&gt;ZEGARRA ANCAJIMA, ANA SOFIA,*147&lt;br&gt;PEREZ BALDEON KAREN</v>
          </cell>
          <cell r="L3718" t="str">
            <v>APROBADO&lt;br/&gt;NOTIFICADO A LA EMPRESA</v>
          </cell>
          <cell r="O3718">
            <v>2000000</v>
          </cell>
          <cell r="P3718" t="str">
            <v>USD</v>
          </cell>
        </row>
        <row r="3719">
          <cell r="A3719">
            <v>2255752</v>
          </cell>
          <cell r="B3719">
            <v>3302</v>
          </cell>
          <cell r="C3719" t="str">
            <v>DIA</v>
          </cell>
          <cell r="D3719">
            <v>41271</v>
          </cell>
          <cell r="E3719">
            <v>2012</v>
          </cell>
          <cell r="F3719">
            <v>12</v>
          </cell>
          <cell r="G3719" t="str">
            <v>MINERA PAMPA DE COBRE S.A.C.</v>
          </cell>
          <cell r="H3719" t="str">
            <v>PROYECTO SAN JOSE</v>
          </cell>
          <cell r="I3719" t="str">
            <v xml:space="preserve">SAN JOSE </v>
          </cell>
          <cell r="J3719" t="str">
            <v>*040114&lt;br&gt;AREQUIPA-AREQUIPA-POLOBAYA</v>
          </cell>
          <cell r="K3719" t="str">
            <v>*8&lt;br&gt;BREÑA TORRES GRACIELA,*310&lt;br&gt;ROSALES GONZALES LUIS ALBERTO,*179&lt;br&gt;ZEGARRA ANCAJIMA, ANA SOFIA</v>
          </cell>
          <cell r="L3719" t="str">
            <v>APROBADO&lt;br/&gt;NOTIFICADO A LA EMPRESA</v>
          </cell>
          <cell r="O3719">
            <v>1120000</v>
          </cell>
          <cell r="P3719" t="str">
            <v>USD</v>
          </cell>
        </row>
        <row r="3720">
          <cell r="A3720">
            <v>2265251</v>
          </cell>
          <cell r="B3720">
            <v>3332</v>
          </cell>
          <cell r="C3720" t="str">
            <v>DIA</v>
          </cell>
          <cell r="D3720">
            <v>41306</v>
          </cell>
          <cell r="E3720">
            <v>2013</v>
          </cell>
          <cell r="F3720">
            <v>2</v>
          </cell>
          <cell r="G3720" t="str">
            <v>MINERA PAMPA DE COBRE S.A.C.</v>
          </cell>
          <cell r="H3720" t="str">
            <v>JUSTICIA</v>
          </cell>
          <cell r="I3720" t="str">
            <v>JUSTICIA</v>
          </cell>
          <cell r="J3720" t="str">
            <v>*180205&lt;br&gt;MOQUEGUA-GENERAL SANCHEZ CERRO-LA CAPILLA</v>
          </cell>
          <cell r="K3720" t="str">
            <v>*8&lt;br&gt;BREÑA TORRES GRACIELA,*310&lt;br&gt;ROSALES GONZALES LUIS ALBERTO,*179&lt;br&gt;ZEGARRA ANCAJIMA, ANA SOFIA</v>
          </cell>
          <cell r="L3720" t="str">
            <v>APROBADO&lt;br/&gt;NOTIFICADO A LA EMPRESA</v>
          </cell>
          <cell r="O3720">
            <v>100000</v>
          </cell>
          <cell r="P3720" t="str">
            <v>USD</v>
          </cell>
        </row>
        <row r="3721">
          <cell r="A3721">
            <v>2798580</v>
          </cell>
          <cell r="B3721">
            <v>7510</v>
          </cell>
          <cell r="C3721" t="str">
            <v>DIA</v>
          </cell>
          <cell r="D3721">
            <v>43185</v>
          </cell>
          <cell r="E3721">
            <v>2018</v>
          </cell>
          <cell r="F3721">
            <v>3</v>
          </cell>
          <cell r="G3721" t="str">
            <v>MINERA PAMPA DE COBRE S.A.C.</v>
          </cell>
          <cell r="H3721" t="str">
            <v>JUSTICIA</v>
          </cell>
          <cell r="I3721" t="str">
            <v>DECLARACIÓN DE IMPACTO AMBIENTAL DEL PROYECTO DE EXPLORACIÓN JUSTICIA</v>
          </cell>
          <cell r="J3721" t="str">
            <v>*180205&lt;br&gt;MOQUEGUA-GENERAL SANCHEZ CERRO-LA CAPILLA</v>
          </cell>
          <cell r="K3721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721" t="str">
            <v>APROBADO&lt;br/&gt;NOTIFICADO A LA EMPRESA</v>
          </cell>
          <cell r="O3721">
            <v>1700000</v>
          </cell>
          <cell r="P3721" t="str">
            <v>USD</v>
          </cell>
        </row>
        <row r="3722">
          <cell r="A3722">
            <v>2262244</v>
          </cell>
          <cell r="B3722">
            <v>3091</v>
          </cell>
          <cell r="C3722" t="str">
            <v>EIAsd</v>
          </cell>
          <cell r="D3722">
            <v>41295</v>
          </cell>
          <cell r="E3722">
            <v>2013</v>
          </cell>
          <cell r="F3722">
            <v>1</v>
          </cell>
          <cell r="G3722" t="str">
            <v>MINERA PAMPA DE COBRE S.A.C.</v>
          </cell>
          <cell r="H3722" t="str">
            <v>PAMPA NEGRA</v>
          </cell>
          <cell r="I3722" t="str">
            <v>PAMPA NEGRA</v>
          </cell>
          <cell r="J3722" t="str">
            <v>*180205&lt;br&gt;MOQUEGUA-GENERAL SANCHEZ CERRO-LA CAPILLA</v>
          </cell>
          <cell r="K3722" t="str">
            <v>*3&lt;br&gt;ALFARO LÓPEZ WUALTER,*310&lt;br&gt;ROSALES GONZALES LUIS ALBERTO,*296&lt;br&gt;ROSALES MONTES LUCIO,*294&lt;br&gt;BEGGLO CACERES-OLAZO ADRIAN ,*252&lt;br&gt;ESPINOZA PEREZ, JUANA LUZMILA,*249&lt;br&gt;MARRUFO CORDOVA, CARLO,*231&lt;br&gt;BAZAN VILLEGAS, YEMINA (APOYO),*181&lt;br&gt;LEON HUAMAN BETTY,*173&lt;br&gt;QUISPE BENAVENTE, CARLOS ALBERTO,*167&lt;br&gt;SOTOMAYOR TACA SAUL,*164&lt;br&gt;TREJO PANTOJA CYNTHIA,*10&lt;br&gt;CARRANZA VALDIVIESO JOSE</v>
          </cell>
          <cell r="L3722" t="str">
            <v>APROBADO&lt;br/&gt;NOTIFICADO A LA EMPRESA</v>
          </cell>
          <cell r="M3722" t="str">
            <v>ResDirec-0231-2013/MEM-AAM</v>
          </cell>
          <cell r="N3722" t="str">
            <v>03/07/2013</v>
          </cell>
          <cell r="O3722">
            <v>3159425</v>
          </cell>
          <cell r="P3722" t="str">
            <v>USD</v>
          </cell>
        </row>
        <row r="3723">
          <cell r="A3723">
            <v>1493362</v>
          </cell>
          <cell r="B3723">
            <v>4637</v>
          </cell>
          <cell r="C3723" t="str">
            <v>EIA</v>
          </cell>
          <cell r="D3723">
            <v>38258</v>
          </cell>
          <cell r="E3723">
            <v>2004</v>
          </cell>
          <cell r="F3723">
            <v>9</v>
          </cell>
          <cell r="G3723" t="str">
            <v>MINERA PAMPA DE COBRE S.A.C.</v>
          </cell>
          <cell r="H3723" t="str">
            <v xml:space="preserve">CHAPI </v>
          </cell>
          <cell r="I3723" t="str">
            <v xml:space="preserve">PLANTA DE BENEFICIO </v>
          </cell>
          <cell r="J3723" t="str">
            <v>*180205&lt;br&gt;MOQUEGUA-GENERAL SANCHEZ CERRO-LA CAPILLA</v>
          </cell>
          <cell r="K3723" t="str">
            <v>*109&lt;br&gt;TOLMOS EDUARDO</v>
          </cell>
          <cell r="L3723" t="str">
            <v>DESISTIDO</v>
          </cell>
          <cell r="P3723" t="str">
            <v>USD</v>
          </cell>
        </row>
        <row r="3724">
          <cell r="A3724">
            <v>1497316</v>
          </cell>
          <cell r="B3724">
            <v>4640</v>
          </cell>
          <cell r="C3724" t="str">
            <v>EIA</v>
          </cell>
          <cell r="D3724">
            <v>38280</v>
          </cell>
          <cell r="E3724">
            <v>2004</v>
          </cell>
          <cell r="F3724">
            <v>10</v>
          </cell>
          <cell r="G3724" t="str">
            <v>MINERA PAMPA DE COBRE S.A.C.</v>
          </cell>
          <cell r="H3724" t="str">
            <v xml:space="preserve">CHAPI </v>
          </cell>
          <cell r="I3724" t="str">
            <v>LIXIVIACION DE SULFURO DE COBRE</v>
          </cell>
          <cell r="J3724" t="str">
            <v>*180205&lt;br&gt;MOQUEGUA-GENERAL SANCHEZ CERRO-LA CAPILLA</v>
          </cell>
          <cell r="K3724" t="str">
            <v>*1&lt;br&gt;ACEVEDO FERNANDEZ ELIAS</v>
          </cell>
          <cell r="L3724" t="str">
            <v>DESISTIDO</v>
          </cell>
          <cell r="P3724" t="str">
            <v>USD</v>
          </cell>
        </row>
        <row r="3725">
          <cell r="A3725">
            <v>1498624</v>
          </cell>
          <cell r="B3725">
            <v>4641</v>
          </cell>
          <cell r="C3725" t="str">
            <v>EIA</v>
          </cell>
          <cell r="D3725">
            <v>38287</v>
          </cell>
          <cell r="E3725">
            <v>2004</v>
          </cell>
          <cell r="F3725">
            <v>10</v>
          </cell>
          <cell r="G3725" t="str">
            <v>MINERA PAMPA DE COBRE S.A.C.</v>
          </cell>
          <cell r="H3725" t="str">
            <v xml:space="preserve">CHAPI </v>
          </cell>
          <cell r="I3725" t="str">
            <v>LIXIVIACION DE SULFURO DE COBRE</v>
          </cell>
          <cell r="J3725" t="str">
            <v>*180205&lt;br&gt;MOQUEGUA-GENERAL SANCHEZ CERRO-LA CAPILLA</v>
          </cell>
          <cell r="K3725" t="str">
            <v>*1&lt;br&gt;ACEVEDO FERNANDEZ ELIAS</v>
          </cell>
          <cell r="L3725" t="str">
            <v>APROBADO</v>
          </cell>
          <cell r="P3725" t="str">
            <v>USD</v>
          </cell>
        </row>
        <row r="3726">
          <cell r="A3726">
            <v>1668847</v>
          </cell>
          <cell r="B3726">
            <v>4776</v>
          </cell>
          <cell r="C3726" t="str">
            <v>EIA</v>
          </cell>
          <cell r="D3726">
            <v>39122</v>
          </cell>
          <cell r="E3726">
            <v>2007</v>
          </cell>
          <cell r="F3726">
            <v>2</v>
          </cell>
          <cell r="G3726" t="str">
            <v>MINERA PAMPA DE COBRE S.A.C.</v>
          </cell>
          <cell r="H3726" t="str">
            <v xml:space="preserve">CHAPI </v>
          </cell>
          <cell r="I3726" t="str">
            <v>AMPLIACION DE LA PLANTA DE BENEFICIO (7 COMPONENTES)</v>
          </cell>
          <cell r="J3726" t="str">
            <v>*180205&lt;br&gt;MOQUEGUA-GENERAL SANCHEZ CERRO-LA CAPILLA</v>
          </cell>
          <cell r="K3726" t="str">
            <v>*1&lt;br&gt;ACEVEDO FERNANDEZ ELIAS</v>
          </cell>
          <cell r="L3726" t="str">
            <v>APROBADO&lt;br/&gt;NOTIFICADO A LA EMPRESA</v>
          </cell>
          <cell r="P3726" t="str">
            <v>USD</v>
          </cell>
        </row>
        <row r="3727">
          <cell r="A3727">
            <v>2093199</v>
          </cell>
          <cell r="B3727">
            <v>5113</v>
          </cell>
          <cell r="C3727" t="str">
            <v>EIA</v>
          </cell>
          <cell r="D3727">
            <v>40681</v>
          </cell>
          <cell r="E3727">
            <v>2011</v>
          </cell>
          <cell r="F3727">
            <v>5</v>
          </cell>
          <cell r="G3727" t="str">
            <v>MINERA PAMPA DE COBRE S.A.C.</v>
          </cell>
          <cell r="H3727" t="str">
            <v xml:space="preserve">CHAPI </v>
          </cell>
          <cell r="I3727" t="str">
            <v>MODIFICACION DEL EIA PAMPA DE COBRE CHAPI UNIDAD MINERA CHAPI</v>
          </cell>
          <cell r="J3727" t="str">
            <v>*180205&lt;br&gt;MOQUEGUA-GENERAL SANCHEZ CERRO-LA CAPILLA</v>
          </cell>
          <cell r="K3727" t="str">
            <v>*1&lt;br&gt;ACEVEDO FERNANDEZ ELIAS</v>
          </cell>
          <cell r="L3727" t="str">
            <v>APROBADO&lt;br/&gt;NOTIFICADO A LA EMPRESA</v>
          </cell>
          <cell r="P3727" t="str">
            <v>USD</v>
          </cell>
        </row>
        <row r="3728">
          <cell r="A3728" t="str">
            <v>01717-2016</v>
          </cell>
          <cell r="B3728">
            <v>6165</v>
          </cell>
          <cell r="C3728" t="str">
            <v>EIA-d</v>
          </cell>
          <cell r="D3728">
            <v>42542</v>
          </cell>
          <cell r="E3728">
            <v>2016</v>
          </cell>
          <cell r="F3728">
            <v>6</v>
          </cell>
          <cell r="G3728" t="str">
            <v>MINERA PAMPA DE COBRE S.A.C.</v>
          </cell>
          <cell r="H3728" t="str">
            <v xml:space="preserve">CHAPI </v>
          </cell>
          <cell r="I3728" t="str">
            <v xml:space="preserve">TERCERA MODIFICACION DEL EIA CHAPI </v>
          </cell>
          <cell r="K3728" t="str">
            <v>*381&lt;br&gt;ZZ_SENACE MILLONES VARGAS, CESAR AUGUSTO,*489&lt;br&gt;ZZ_SENACE TREJO PANTOJA, CYNTHIA KELLY,*452&lt;br&gt;ZZ_SENACE GONZALES PAREDES, LUIS ANTONIO,*432&lt;br&gt;ZZ_SENACE VARGAS-MACH, MARTHA YACKELINE ,*416&lt;br&gt;ZZ_SENACE BREÑA TORRES, MILVA GRACIELA,*415&lt;br&gt;ZZ_SENACE BEATRIZ HUAMANI PAUCCARA,*413&lt;br&gt;ZZ_SENACE ATARAMA MORI,DANNY EDUARDO,*412&lt;br&gt;ZZ_SENACE SOLORZANO ORTIZ, ISABEL MERCEDES,*407&lt;br&gt;ZZ_SENACE SAAVEDRA KOVACH, MIRIJAM,*387&lt;br&gt;ZZ_SENACE CARDENAS VILLAVICENCIO, EUDI ELI,*386&lt;br&gt;ZZ_SENACE CORAL ONCOY, BEATRIZ E.,*382&lt;br&gt;ZZ_SENACE PÉREZ NUÑEZ, FABIÁN</v>
          </cell>
          <cell r="L3728" t="str">
            <v>APROBADO</v>
          </cell>
          <cell r="M3728" t="str">
            <v>ResDirec-0030-2016/MEM-DGAAM</v>
          </cell>
          <cell r="N3728" t="str">
            <v>27/01/2016</v>
          </cell>
          <cell r="O3728">
            <v>50000000</v>
          </cell>
          <cell r="P3728" t="str">
            <v>USD</v>
          </cell>
        </row>
        <row r="3729">
          <cell r="A3729">
            <v>1634361</v>
          </cell>
          <cell r="B3729">
            <v>6363</v>
          </cell>
          <cell r="C3729" t="str">
            <v>PC</v>
          </cell>
          <cell r="D3729">
            <v>38971</v>
          </cell>
          <cell r="E3729">
            <v>2006</v>
          </cell>
          <cell r="F3729">
            <v>9</v>
          </cell>
          <cell r="G3729" t="str">
            <v>MINERA PAMPA DE COBRE S.A.C.</v>
          </cell>
          <cell r="H3729" t="str">
            <v xml:space="preserve">CHAPI </v>
          </cell>
          <cell r="J3729" t="str">
            <v>*180205&lt;br&gt;MOQUEGUA-GENERAL SANCHEZ CERRO-LA CAPILLA</v>
          </cell>
          <cell r="K3729" t="str">
            <v>*34&lt;br&gt;BEDRIÑANA RIOS ABAD</v>
          </cell>
          <cell r="L3729" t="str">
            <v>APROBADO&lt;br/&gt;NOTIFICADO A LA EMPRESA</v>
          </cell>
          <cell r="P3729" t="str">
            <v>USD</v>
          </cell>
        </row>
        <row r="3730">
          <cell r="A3730">
            <v>2665171</v>
          </cell>
          <cell r="B3730">
            <v>6433</v>
          </cell>
          <cell r="C3730" t="str">
            <v>ITS</v>
          </cell>
          <cell r="D3730">
            <v>42720</v>
          </cell>
          <cell r="E3730">
            <v>2016</v>
          </cell>
          <cell r="F3730">
            <v>12</v>
          </cell>
          <cell r="G3730" t="str">
            <v>MINERA PAMPA DE COBRE S.A.C.</v>
          </cell>
          <cell r="H3730" t="str">
            <v>PAMPA NEGRA</v>
          </cell>
          <cell r="I3730" t="str">
            <v>PAMPA NEGRA</v>
          </cell>
          <cell r="J3730" t="str">
            <v>*180205&lt;br&gt;MOQUEGUA-GENERAL SANCHEZ CERRO-LA CAPILLA</v>
          </cell>
          <cell r="K3730" t="str">
            <v>*1&lt;br&gt;ACEVEDO FERNANDEZ ELIAS,*311&lt;br&gt;ROJAS VALLADARES, TANIA LUPE,*310&lt;br&gt;ROSALES GONZALES LUIS ALBERTO,*20&lt;br&gt;LEON IRIARTE MARITZA</v>
          </cell>
          <cell r="L3730" t="str">
            <v>CONFORME&lt;br/&gt;NOTIFICADO A LA EMPRESA</v>
          </cell>
          <cell r="M3730" t="str">
            <v>ResDirec-0079-2017/MEM-DGAAM</v>
          </cell>
          <cell r="N3730" t="str">
            <v>16/03/2017</v>
          </cell>
          <cell r="O3730">
            <v>1500000</v>
          </cell>
        </row>
        <row r="3731">
          <cell r="A3731">
            <v>2146745</v>
          </cell>
          <cell r="B3731">
            <v>6516</v>
          </cell>
          <cell r="C3731" t="str">
            <v>PC</v>
          </cell>
          <cell r="D3731">
            <v>40876</v>
          </cell>
          <cell r="E3731">
            <v>2011</v>
          </cell>
          <cell r="F3731">
            <v>11</v>
          </cell>
          <cell r="G3731" t="str">
            <v>MINERA PAMPA DE COBRE S.A.C.</v>
          </cell>
          <cell r="H3731" t="str">
            <v xml:space="preserve">CHAPI </v>
          </cell>
          <cell r="I3731" t="str">
            <v>MODIFICACION DE PLAN DE CIERRE DE MINAS UNIDAD MINERA CHAPI</v>
          </cell>
          <cell r="J3731" t="str">
            <v>*180205&lt;br&gt;MOQUEGUA-GENERAL SANCHEZ CERRO-LA CAPILLA</v>
          </cell>
          <cell r="K3731" t="str">
            <v>*34&lt;br&gt;BEDRIÑANA RIOS ABAD</v>
          </cell>
          <cell r="L3731" t="str">
            <v>DESISTIDO&lt;br/&gt;NOTIFICADO A LA EMPRESA</v>
          </cell>
          <cell r="M3731" t="str">
            <v>ResDirec-0176-2017/MEM-DGAAM</v>
          </cell>
          <cell r="N3731" t="str">
            <v>03/07/2017</v>
          </cell>
          <cell r="P3731" t="str">
            <v>USD</v>
          </cell>
        </row>
        <row r="3732">
          <cell r="A3732">
            <v>2247287</v>
          </cell>
          <cell r="B3732">
            <v>6597</v>
          </cell>
          <cell r="C3732" t="str">
            <v>PC</v>
          </cell>
          <cell r="D3732">
            <v>41235</v>
          </cell>
          <cell r="E3732">
            <v>2012</v>
          </cell>
          <cell r="F3732">
            <v>11</v>
          </cell>
          <cell r="G3732" t="str">
            <v>MINERA PAMPA DE COBRE S.A.C.</v>
          </cell>
          <cell r="H3732" t="str">
            <v xml:space="preserve">CHAPI </v>
          </cell>
          <cell r="I3732" t="str">
            <v>ACTUALIZACION DEL PLAN DE CIERRE</v>
          </cell>
          <cell r="J3732" t="str">
            <v>*180205&lt;br&gt;MOQUEGUA-GENERAL SANCHEZ CERRO-LA CAPILLA</v>
          </cell>
          <cell r="K3732" t="str">
            <v>*13&lt;br&gt;DOLORES CAMONES SANTIAGO</v>
          </cell>
          <cell r="L3732" t="str">
            <v>APROBADO&lt;br/&gt;NOTIFICADO A LA EMPRESA</v>
          </cell>
          <cell r="P3732" t="str">
            <v>USD</v>
          </cell>
        </row>
        <row r="3733">
          <cell r="A3733">
            <v>2606172</v>
          </cell>
          <cell r="B3733">
            <v>6824</v>
          </cell>
          <cell r="C3733" t="str">
            <v>PC</v>
          </cell>
          <cell r="D3733">
            <v>42510</v>
          </cell>
          <cell r="E3733">
            <v>2016</v>
          </cell>
          <cell r="F3733">
            <v>5</v>
          </cell>
          <cell r="G3733" t="str">
            <v>MINERA PAMPA DE COBRE S.A.C.</v>
          </cell>
          <cell r="H3733" t="str">
            <v xml:space="preserve">CHAPI </v>
          </cell>
          <cell r="I3733" t="str">
            <v>MODIFICACION DE PLAN DE CIERRE DE MINAS DE LA UNIDAD MINERA CHAPI</v>
          </cell>
          <cell r="J3733" t="str">
            <v>*180205&lt;br&gt;MOQUEGUA-GENERAL SANCHEZ CERRO-LA CAPILLA</v>
          </cell>
          <cell r="K3733" t="str">
            <v>*24&lt;br&gt;PORTILLA CORNEJO MATEO</v>
          </cell>
          <cell r="L3733" t="str">
            <v>APROBADO</v>
          </cell>
          <cell r="P3733" t="str">
            <v>USD</v>
          </cell>
        </row>
        <row r="3734">
          <cell r="A3734">
            <v>2800697</v>
          </cell>
          <cell r="B3734">
            <v>7513</v>
          </cell>
          <cell r="C3734" t="str">
            <v>EIAsd</v>
          </cell>
          <cell r="D3734">
            <v>43193</v>
          </cell>
          <cell r="E3734">
            <v>2018</v>
          </cell>
          <cell r="F3734">
            <v>4</v>
          </cell>
          <cell r="G3734" t="str">
            <v>MINERA PAMPA DE COBRE S.A.C.</v>
          </cell>
          <cell r="H3734" t="str">
            <v>PAMPA NEGRA</v>
          </cell>
          <cell r="I3734" t="str">
            <v>MODIFICATORIA DEL ESTUDIO DE IMPACTO AMBIENTAL-SD DEL PROYECTO DE EXPLORACIÓN MINERA PAMPA NEGRA</v>
          </cell>
          <cell r="J3734" t="str">
            <v>*180205&lt;br&gt;MOQUEGUA-GENERAL SANCHEZ CERRO-LA CAPILLA</v>
          </cell>
          <cell r="K3734" t="str">
            <v>*221&lt;br&gt;SANGA YAMPASI WILSON WILFREDO,*643&lt;br&gt;NISSE MEI-LIN GARCIA LAY,*598&lt;br&gt;CERNA GARCÍA, ROXANA ERIKA,*590&lt;br&gt;BELLIDO GONZALES, JENNIFER DEL CARPIO,*509&lt;br&gt;CRUZ LEDESMA, DEISY ROSALIA,*495&lt;br&gt;CHAMORRO BELLIDO CARMEN ROSA,*348&lt;br&gt;PEREZ SOLIS, EVELYN ENA,*313&lt;br&gt;LOPEZ FLORES, ROSSANA</v>
          </cell>
          <cell r="L3734" t="str">
            <v>APROBADO&lt;br/&gt;NOTIFICADO A LA EMPRESA</v>
          </cell>
          <cell r="M3734" t="str">
            <v>ResDirec-0190-2018/MEM-DGAAM</v>
          </cell>
          <cell r="N3734" t="str">
            <v>11/10/2018</v>
          </cell>
          <cell r="O3734">
            <v>45460960</v>
          </cell>
          <cell r="P3734" t="str">
            <v>USD</v>
          </cell>
        </row>
        <row r="3735">
          <cell r="A3735">
            <v>3010466</v>
          </cell>
          <cell r="B3735">
            <v>8374</v>
          </cell>
          <cell r="C3735" t="str">
            <v>PAD</v>
          </cell>
          <cell r="D3735">
            <v>43838</v>
          </cell>
          <cell r="E3735">
            <v>2020</v>
          </cell>
          <cell r="F3735">
            <v>1</v>
          </cell>
          <cell r="G3735" t="str">
            <v>MINERA PAMPA DE COBRE S.A.C.</v>
          </cell>
          <cell r="H3735" t="str">
            <v xml:space="preserve">CHAPI </v>
          </cell>
          <cell r="I3735" t="str">
            <v>PLAN AMBIENTAL DETALLADO DE LA UNIDAD MINERA CHAPI</v>
          </cell>
          <cell r="J3735" t="str">
            <v>*180205&lt;br&gt;MOQUEGUA-GENERAL SANCHEZ CERRO-LA CAPILLA</v>
          </cell>
          <cell r="K3735" t="str">
            <v>*1&lt;br&gt;ACEVEDO FERNANDEZ ELIAS,*676&lt;br&gt;VILLAR VASQUEZ MERCEDES DEL PILAR,*311&lt;br&gt;ROJAS VALLADARES, TANIA LUPE</v>
          </cell>
          <cell r="L3735" t="str">
            <v>IMPROCEDENTE&lt;br/&gt;NOTIFICADO A LA EMPRESA</v>
          </cell>
          <cell r="M3735" t="str">
            <v>ResDirec-0070-2020/MINEM-DGAAM</v>
          </cell>
          <cell r="N3735" t="str">
            <v>25/06/2020</v>
          </cell>
          <cell r="O3735">
            <v>992720.14</v>
          </cell>
          <cell r="P3735" t="str">
            <v>USD</v>
          </cell>
        </row>
        <row r="3736">
          <cell r="A3736">
            <v>2328007</v>
          </cell>
          <cell r="B3736">
            <v>3991</v>
          </cell>
          <cell r="C3736" t="str">
            <v>DIA</v>
          </cell>
          <cell r="D3736">
            <v>41535</v>
          </cell>
          <cell r="E3736">
            <v>2013</v>
          </cell>
          <cell r="F3736">
            <v>9</v>
          </cell>
          <cell r="G3736" t="str">
            <v>MINERA PAMPA DE YARAS S.A.C.</v>
          </cell>
          <cell r="H3736" t="str">
            <v>YARABAMBA</v>
          </cell>
          <cell r="I3736" t="str">
            <v>PROYECTO EXPLORACION YARABAMBA</v>
          </cell>
          <cell r="J3736" t="str">
            <v>*040127&lt;br&gt;AREQUIPA-AREQUIPA-YARABAMBA</v>
          </cell>
          <cell r="K3736" t="str">
            <v>*8&lt;br&gt;BREÑA TORRES GRACIELA,*310&lt;br&gt;ROSALES GONZALES LUIS ALBERTO,*179&lt;br&gt;ZEGARRA ANCAJIMA, ANA SOFIA,*147&lt;br&gt;PEREZ BALDEON KAREN</v>
          </cell>
          <cell r="L3736" t="str">
            <v>DESISTIDO&lt;br/&gt;NOTIFICADO A LA EMPRESA</v>
          </cell>
          <cell r="M3736" t="str">
            <v>ResDirec-0371-2013/MEM-AAM</v>
          </cell>
          <cell r="N3736" t="str">
            <v>27/09/2013</v>
          </cell>
          <cell r="O3736">
            <v>1000000</v>
          </cell>
          <cell r="P3736" t="str">
            <v>USD</v>
          </cell>
        </row>
        <row r="3737">
          <cell r="A3737">
            <v>2331247</v>
          </cell>
          <cell r="B3737">
            <v>4002</v>
          </cell>
          <cell r="C3737" t="str">
            <v>DIA</v>
          </cell>
          <cell r="D3737">
            <v>41548</v>
          </cell>
          <cell r="E3737">
            <v>2013</v>
          </cell>
          <cell r="F3737">
            <v>10</v>
          </cell>
          <cell r="G3737" t="str">
            <v>MINERA PAMPA DE YARAS S.A.C.</v>
          </cell>
          <cell r="H3737" t="str">
            <v>YARABAMBA</v>
          </cell>
          <cell r="I3737" t="str">
            <v>YARABAMBA</v>
          </cell>
          <cell r="J3737" t="str">
            <v>*040127&lt;br&gt;AREQUIPA-AREQUIPA-YARABAMBA</v>
          </cell>
          <cell r="K3737" t="str">
            <v>*8&lt;br&gt;BREÑA TORRES GRACIELA,*310&lt;br&gt;ROSALES GONZALES LUIS ALBERTO,*179&lt;br&gt;ZEGARRA ANCAJIMA, ANA SOFIA</v>
          </cell>
          <cell r="L3737" t="str">
            <v>APROBADO&lt;br/&gt;NOTIFICADO A LA EMPRESA</v>
          </cell>
          <cell r="O3737">
            <v>1000000</v>
          </cell>
          <cell r="P3737" t="str">
            <v>USD</v>
          </cell>
        </row>
        <row r="3738">
          <cell r="A3738">
            <v>2379231</v>
          </cell>
          <cell r="B3738">
            <v>3065</v>
          </cell>
          <cell r="C3738" t="str">
            <v>ITS</v>
          </cell>
          <cell r="D3738">
            <v>41727</v>
          </cell>
          <cell r="E3738">
            <v>2014</v>
          </cell>
          <cell r="F3738">
            <v>3</v>
          </cell>
          <cell r="G3738" t="str">
            <v>MINERA PAMPA DE YARAS S.A.C.</v>
          </cell>
          <cell r="H3738" t="str">
            <v>YARABAMBA</v>
          </cell>
          <cell r="I3738" t="str">
            <v>YARABAMBA</v>
          </cell>
          <cell r="J3738" t="str">
            <v>*040127&lt;br&gt;AREQUIPA-AREQUIPA-YARABAMBA</v>
          </cell>
          <cell r="K3738" t="str">
            <v>*8&lt;br&gt;BREÑA TORRES GRACIELA,*279&lt;br&gt;CRUZ LEDESMA, DEISY,*179&lt;br&gt;ZEGARRA ANCAJIMA, ANA SOFIA,*148&lt;br&gt;ROSALES GONZALES,LUIS</v>
          </cell>
          <cell r="L3738" t="str">
            <v>CONFORME&lt;br/&gt;NOTIFICADO A LA EMPRESA</v>
          </cell>
          <cell r="M3738" t="str">
            <v>ResDirec-0202-2014/MEM-DGAAM</v>
          </cell>
          <cell r="N3738" t="str">
            <v>28/04/2014</v>
          </cell>
          <cell r="O3738">
            <v>1000000</v>
          </cell>
        </row>
        <row r="3739">
          <cell r="A3739">
            <v>1277423</v>
          </cell>
          <cell r="B3739">
            <v>522</v>
          </cell>
          <cell r="C3739" t="str">
            <v>DIA</v>
          </cell>
          <cell r="D3739">
            <v>36635</v>
          </cell>
          <cell r="E3739">
            <v>2000</v>
          </cell>
          <cell r="F3739">
            <v>4</v>
          </cell>
          <cell r="G3739" t="str">
            <v>MINERA PANORO PERU S.A.C.</v>
          </cell>
          <cell r="I3739" t="str">
            <v>EL ROSAL</v>
          </cell>
          <cell r="J3739" t="str">
            <v>*060411&lt;br&gt;CAJAMARCA-CHOTA-LLAMA</v>
          </cell>
          <cell r="K3739" t="str">
            <v>*1&lt;br&gt;ACEVEDO FERNANDEZ ELIAS</v>
          </cell>
          <cell r="L3739" t="str">
            <v>APROBADO</v>
          </cell>
          <cell r="P3739" t="str">
            <v>USD</v>
          </cell>
        </row>
        <row r="3740">
          <cell r="A3740">
            <v>1443242</v>
          </cell>
          <cell r="B3740">
            <v>981</v>
          </cell>
          <cell r="C3740" t="str">
            <v>DIA</v>
          </cell>
          <cell r="D3740">
            <v>37959</v>
          </cell>
          <cell r="E3740">
            <v>2003</v>
          </cell>
          <cell r="F3740">
            <v>12</v>
          </cell>
          <cell r="G3740" t="str">
            <v>MINERA PANORO PERU S.A.C.</v>
          </cell>
          <cell r="I3740" t="str">
            <v>EL ROSAL (MODIFICACIÓN)</v>
          </cell>
          <cell r="J3740" t="str">
            <v>*060411&lt;br&gt;CAJAMARCA-CHOTA-LLAMA</v>
          </cell>
          <cell r="K3740" t="str">
            <v>*1&lt;br&gt;ACEVEDO FERNANDEZ ELIAS</v>
          </cell>
          <cell r="L3740" t="str">
            <v>APROBADO</v>
          </cell>
          <cell r="P3740" t="str">
            <v>USD</v>
          </cell>
        </row>
        <row r="3741">
          <cell r="A3741">
            <v>1730356</v>
          </cell>
          <cell r="B3741">
            <v>1733</v>
          </cell>
          <cell r="C3741" t="str">
            <v>DIA</v>
          </cell>
          <cell r="D3741">
            <v>39380</v>
          </cell>
          <cell r="E3741">
            <v>2007</v>
          </cell>
          <cell r="F3741">
            <v>10</v>
          </cell>
          <cell r="G3741" t="str">
            <v>MINERA PANORO PERU S.A.C.</v>
          </cell>
          <cell r="H3741" t="str">
            <v>EL ROSAL</v>
          </cell>
          <cell r="I3741" t="str">
            <v>EL ROSAL</v>
          </cell>
          <cell r="J3741" t="str">
            <v>*060411&lt;br&gt;CAJAMARCA-CHOTA-LLAMA</v>
          </cell>
          <cell r="K3741" t="str">
            <v>*8&lt;br&gt;BREÑA TORRES GRACIELA</v>
          </cell>
          <cell r="L3741" t="str">
            <v>APROBADO</v>
          </cell>
          <cell r="P3741" t="str">
            <v>USD</v>
          </cell>
        </row>
        <row r="3742">
          <cell r="A3742">
            <v>1421920</v>
          </cell>
          <cell r="B3742">
            <v>913</v>
          </cell>
          <cell r="C3742" t="str">
            <v>DIA</v>
          </cell>
          <cell r="D3742">
            <v>37832</v>
          </cell>
          <cell r="E3742">
            <v>2003</v>
          </cell>
          <cell r="F3742">
            <v>7</v>
          </cell>
          <cell r="G3742" t="str">
            <v>MINERA PAULA 49 S.A.C.</v>
          </cell>
          <cell r="H3742" t="str">
            <v>PACHAHUMA</v>
          </cell>
          <cell r="I3742" t="str">
            <v>PACHAHUMA</v>
          </cell>
          <cell r="J3742" t="str">
            <v>*040406&lt;br&gt;AREQUIPA-CASTILLA-CHOCO</v>
          </cell>
          <cell r="K3742" t="str">
            <v>*35&lt;br&gt;BLANCO IRMA</v>
          </cell>
          <cell r="L3742" t="str">
            <v>CONCLUIDO</v>
          </cell>
          <cell r="P3742" t="str">
            <v>USD</v>
          </cell>
        </row>
        <row r="3743">
          <cell r="A3743">
            <v>1235768</v>
          </cell>
          <cell r="B3743">
            <v>4414</v>
          </cell>
          <cell r="C3743" t="str">
            <v>EIA</v>
          </cell>
          <cell r="D3743">
            <v>36315</v>
          </cell>
          <cell r="E3743">
            <v>1999</v>
          </cell>
          <cell r="F3743">
            <v>6</v>
          </cell>
          <cell r="G3743" t="str">
            <v>MINERA PAULA 49 S.A.C.</v>
          </cell>
          <cell r="H3743" t="str">
            <v>CHAQUELLE</v>
          </cell>
          <cell r="I3743" t="str">
            <v>PROYECTO PAULA</v>
          </cell>
          <cell r="J3743" t="str">
            <v>*040406&lt;br&gt;AREQUIPA-CASTILLA-CHOCO</v>
          </cell>
          <cell r="K3743" t="str">
            <v>*1&lt;br&gt;ACEVEDO FERNANDEZ ELIAS</v>
          </cell>
          <cell r="L3743" t="str">
            <v>APROBADO</v>
          </cell>
          <cell r="P3743" t="str">
            <v>USD</v>
          </cell>
        </row>
        <row r="3744">
          <cell r="A3744">
            <v>1510274</v>
          </cell>
          <cell r="B3744">
            <v>1200</v>
          </cell>
          <cell r="C3744" t="str">
            <v>EIAsd</v>
          </cell>
          <cell r="D3744">
            <v>38363</v>
          </cell>
          <cell r="E3744">
            <v>2005</v>
          </cell>
          <cell r="F3744">
            <v>1</v>
          </cell>
          <cell r="G3744" t="str">
            <v>MINERA PEÑOLES DE PERU S.A.</v>
          </cell>
          <cell r="H3744" t="str">
            <v>CAPAC ORCO</v>
          </cell>
          <cell r="I3744" t="str">
            <v>EXPLORACION</v>
          </cell>
          <cell r="J3744" t="str">
            <v>*211203&lt;br&gt;PUNO-SANDIA-LIMBANI</v>
          </cell>
          <cell r="K3744" t="str">
            <v>*60&lt;br&gt;VIALE LORENA</v>
          </cell>
          <cell r="L3744" t="str">
            <v>APROBADO</v>
          </cell>
          <cell r="P3744" t="str">
            <v>USD</v>
          </cell>
        </row>
        <row r="3745">
          <cell r="A3745">
            <v>1875614</v>
          </cell>
          <cell r="B3745">
            <v>2018</v>
          </cell>
          <cell r="C3745" t="str">
            <v>EIAsd</v>
          </cell>
          <cell r="D3745">
            <v>39916</v>
          </cell>
          <cell r="E3745">
            <v>2009</v>
          </cell>
          <cell r="F3745">
            <v>4</v>
          </cell>
          <cell r="G3745" t="str">
            <v>MINERA PEÑOLES DE PERU S.A.</v>
          </cell>
          <cell r="H3745" t="str">
            <v>RACAYCOCHA</v>
          </cell>
          <cell r="I3745" t="str">
            <v>PROYECTO RACAYCOCHA</v>
          </cell>
          <cell r="J3745" t="str">
            <v>*021904&lt;br&gt;ANCASH-SIHUAS-CASHAPAMPA</v>
          </cell>
          <cell r="K3745" t="str">
            <v>*3&lt;br&gt;ALFARO LÓPEZ WUALTER</v>
          </cell>
          <cell r="L3745" t="str">
            <v>APROBADO&lt;br/&gt;NOTIFICADO A LA EMPRESA</v>
          </cell>
          <cell r="P3745" t="str">
            <v>USD</v>
          </cell>
        </row>
        <row r="3746">
          <cell r="A3746">
            <v>1926904</v>
          </cell>
          <cell r="B3746">
            <v>2082</v>
          </cell>
          <cell r="C3746" t="str">
            <v>EIAsd</v>
          </cell>
          <cell r="D3746">
            <v>40088</v>
          </cell>
          <cell r="E3746">
            <v>2009</v>
          </cell>
          <cell r="F3746">
            <v>10</v>
          </cell>
          <cell r="G3746" t="str">
            <v>MINERA PEÑOLES DE PERU S.A.</v>
          </cell>
          <cell r="H3746" t="str">
            <v>RACAYCOCHA</v>
          </cell>
          <cell r="I3746" t="str">
            <v>MODIFICACION EXPLORACION RACAYCOCHA</v>
          </cell>
          <cell r="J3746" t="str">
            <v>*021904&lt;br&gt;ANCASH-SIHUAS-CASHAPAMPA</v>
          </cell>
          <cell r="K3746" t="str">
            <v>*3&lt;br&gt;ALFARO LÓPEZ WUALTER</v>
          </cell>
          <cell r="L3746" t="str">
            <v>APROBADO&lt;br/&gt;NOTIFICADO A LA EMPRESA</v>
          </cell>
          <cell r="P3746" t="str">
            <v>USD</v>
          </cell>
        </row>
        <row r="3747">
          <cell r="A3747">
            <v>1974716</v>
          </cell>
          <cell r="B3747">
            <v>2164</v>
          </cell>
          <cell r="C3747" t="str">
            <v>EIAsd</v>
          </cell>
          <cell r="D3747">
            <v>40256</v>
          </cell>
          <cell r="E3747">
            <v>2010</v>
          </cell>
          <cell r="F3747">
            <v>3</v>
          </cell>
          <cell r="G3747" t="str">
            <v>MINERA PEÑOLES DE PERU S.A.</v>
          </cell>
          <cell r="H3747" t="str">
            <v>RACAYCOCHA</v>
          </cell>
          <cell r="I3747" t="str">
            <v>MODIFICACION PARCIAL DE CRONOGRAMA DEL EIASD RACAYCOCHA</v>
          </cell>
          <cell r="J3747" t="str">
            <v>*021904&lt;br&gt;ANCASH-SIHUAS-CASHAPAMPA</v>
          </cell>
          <cell r="K3747" t="str">
            <v>*3&lt;br&gt;ALFARO LÓPEZ WUALTER</v>
          </cell>
          <cell r="L3747" t="str">
            <v>APROBADO</v>
          </cell>
          <cell r="P3747" t="str">
            <v>USD</v>
          </cell>
        </row>
        <row r="3748">
          <cell r="A3748">
            <v>2020993</v>
          </cell>
          <cell r="B3748">
            <v>2241</v>
          </cell>
          <cell r="C3748" t="str">
            <v>EIAsd</v>
          </cell>
          <cell r="D3748">
            <v>40406</v>
          </cell>
          <cell r="E3748">
            <v>2010</v>
          </cell>
          <cell r="F3748">
            <v>8</v>
          </cell>
          <cell r="G3748" t="str">
            <v>MINERA PEÑOLES DE PERU S.A.</v>
          </cell>
          <cell r="H3748" t="str">
            <v>RACAYCOCHA</v>
          </cell>
          <cell r="I3748" t="str">
            <v xml:space="preserve">PROYECTO RACAYCOCHA MODIFICACION </v>
          </cell>
          <cell r="J3748" t="str">
            <v>*021904&lt;br&gt;ANCASH-SIHUAS-CASHAPAMPA</v>
          </cell>
          <cell r="K3748" t="str">
            <v>*3&lt;br&gt;ALFARO LÓPEZ WUALTER</v>
          </cell>
          <cell r="L3748" t="str">
            <v>APROBADO&lt;br/&gt;NOTIFICADO A LA EMPRESA</v>
          </cell>
          <cell r="P3748" t="str">
            <v>USD</v>
          </cell>
        </row>
        <row r="3749">
          <cell r="A3749">
            <v>1225550</v>
          </cell>
          <cell r="B3749">
            <v>407</v>
          </cell>
          <cell r="C3749" t="str">
            <v>DIA</v>
          </cell>
          <cell r="D3749">
            <v>36235</v>
          </cell>
          <cell r="E3749">
            <v>1999</v>
          </cell>
          <cell r="F3749">
            <v>3</v>
          </cell>
          <cell r="G3749" t="str">
            <v>MINERA PEÑOLES DE PERU S.A.</v>
          </cell>
          <cell r="H3749" t="str">
            <v>CAPAC ORCO</v>
          </cell>
          <cell r="I3749" t="str">
            <v>LA ESPERANZA</v>
          </cell>
          <cell r="J3749" t="str">
            <v>*211203&lt;br&gt;PUNO-SANDIA-LIMBANI</v>
          </cell>
          <cell r="K3749" t="str">
            <v>*44&lt;br&gt;MEDINA FERNANDO</v>
          </cell>
          <cell r="L3749" t="str">
            <v>APROBADO</v>
          </cell>
          <cell r="P3749" t="str">
            <v>USD</v>
          </cell>
        </row>
        <row r="3750">
          <cell r="A3750">
            <v>1250316</v>
          </cell>
          <cell r="B3750">
            <v>478</v>
          </cell>
          <cell r="C3750" t="str">
            <v>DIA</v>
          </cell>
          <cell r="D3750">
            <v>36390</v>
          </cell>
          <cell r="E3750">
            <v>1999</v>
          </cell>
          <cell r="F3750">
            <v>8</v>
          </cell>
          <cell r="G3750" t="str">
            <v>MINERA PEÑOLES DE PERU S.A.</v>
          </cell>
          <cell r="H3750" t="str">
            <v>CUNA CUNA</v>
          </cell>
          <cell r="I3750" t="str">
            <v>CUNA CUNA</v>
          </cell>
          <cell r="J3750" t="str">
            <v>*211205&lt;br&gt;PUNO-SANDIA-PHARA</v>
          </cell>
          <cell r="K3750" t="str">
            <v>*1&lt;br&gt;ACEVEDO FERNANDEZ ELIAS</v>
          </cell>
          <cell r="L3750" t="str">
            <v>APROBADO</v>
          </cell>
          <cell r="P3750" t="str">
            <v>USD</v>
          </cell>
        </row>
        <row r="3751">
          <cell r="A3751">
            <v>1341905</v>
          </cell>
          <cell r="B3751">
            <v>685</v>
          </cell>
          <cell r="C3751" t="str">
            <v>DIA</v>
          </cell>
          <cell r="D3751">
            <v>37204</v>
          </cell>
          <cell r="E3751">
            <v>2001</v>
          </cell>
          <cell r="F3751">
            <v>11</v>
          </cell>
          <cell r="G3751" t="str">
            <v>MINERA PEÑOLES DE PERU S.A.</v>
          </cell>
          <cell r="H3751" t="str">
            <v>PARIAMINA</v>
          </cell>
          <cell r="I3751" t="str">
            <v>PARIAMINA</v>
          </cell>
          <cell r="J3751" t="str">
            <v>*151016&lt;br&gt;LIMA-YAUYOS-HUANTAN</v>
          </cell>
          <cell r="K3751" t="str">
            <v>*57&lt;br&gt;SUAREZ JUAN</v>
          </cell>
          <cell r="L3751" t="str">
            <v>ABANDONO</v>
          </cell>
          <cell r="P3751" t="str">
            <v>USD</v>
          </cell>
        </row>
        <row r="3752">
          <cell r="A3752">
            <v>1341907</v>
          </cell>
          <cell r="B3752">
            <v>686</v>
          </cell>
          <cell r="C3752" t="str">
            <v>DIA</v>
          </cell>
          <cell r="D3752">
            <v>37204</v>
          </cell>
          <cell r="E3752">
            <v>2001</v>
          </cell>
          <cell r="F3752">
            <v>11</v>
          </cell>
          <cell r="G3752" t="str">
            <v>MINERA PEÑOLES DE PERU S.A.</v>
          </cell>
          <cell r="H3752" t="str">
            <v>TAMBOPATA 5</v>
          </cell>
          <cell r="I3752" t="str">
            <v>TAMBOPATA 5</v>
          </cell>
          <cell r="J3752" t="str">
            <v>*120108&lt;br&gt;JUNIN-HUANCAYO-CHONGOS ALTO</v>
          </cell>
          <cell r="K3752" t="str">
            <v>*57&lt;br&gt;SUAREZ JUAN</v>
          </cell>
          <cell r="L3752" t="str">
            <v>APROBADO</v>
          </cell>
          <cell r="P3752" t="str">
            <v>USD</v>
          </cell>
        </row>
        <row r="3753">
          <cell r="A3753">
            <v>1341910</v>
          </cell>
          <cell r="B3753">
            <v>687</v>
          </cell>
          <cell r="C3753" t="str">
            <v>DIA</v>
          </cell>
          <cell r="D3753">
            <v>37204</v>
          </cell>
          <cell r="E3753">
            <v>2001</v>
          </cell>
          <cell r="F3753">
            <v>11</v>
          </cell>
          <cell r="G3753" t="str">
            <v>MINERA PEÑOLES DE PERU S.A.</v>
          </cell>
          <cell r="H3753" t="str">
            <v>TAMBOPATA</v>
          </cell>
          <cell r="I3753" t="str">
            <v>TAMBOPATA</v>
          </cell>
          <cell r="J3753" t="str">
            <v>*090113&lt;br&gt;HUANCAVELICA-HUANCAVELICA-NUEVO OCCORO</v>
          </cell>
          <cell r="K3753" t="str">
            <v>*57&lt;br&gt;SUAREZ JUAN</v>
          </cell>
          <cell r="L3753" t="str">
            <v>APROBADO</v>
          </cell>
          <cell r="P3753" t="str">
            <v>USD</v>
          </cell>
        </row>
        <row r="3754">
          <cell r="A3754">
            <v>1341912</v>
          </cell>
          <cell r="B3754">
            <v>688</v>
          </cell>
          <cell r="C3754" t="str">
            <v>DIA</v>
          </cell>
          <cell r="D3754">
            <v>37204</v>
          </cell>
          <cell r="E3754">
            <v>2001</v>
          </cell>
          <cell r="F3754">
            <v>11</v>
          </cell>
          <cell r="G3754" t="str">
            <v>MINERA PEÑOLES DE PERU S.A.</v>
          </cell>
          <cell r="H3754" t="str">
            <v>LOURDES</v>
          </cell>
          <cell r="I3754" t="str">
            <v>LOURDES</v>
          </cell>
          <cell r="J3754" t="str">
            <v>*090705&lt;br&gt;HUANCAVELICA-TAYACAJA-COLCABAMBA</v>
          </cell>
          <cell r="K3754" t="str">
            <v>*57&lt;br&gt;SUAREZ JUAN</v>
          </cell>
          <cell r="L3754" t="str">
            <v>ABANDONO</v>
          </cell>
          <cell r="P3754" t="str">
            <v>USD</v>
          </cell>
        </row>
        <row r="3755">
          <cell r="A3755">
            <v>1357451</v>
          </cell>
          <cell r="B3755">
            <v>720</v>
          </cell>
          <cell r="C3755" t="str">
            <v>DIA</v>
          </cell>
          <cell r="D3755">
            <v>37341</v>
          </cell>
          <cell r="E3755">
            <v>2002</v>
          </cell>
          <cell r="F3755">
            <v>3</v>
          </cell>
          <cell r="G3755" t="str">
            <v>MINERA PEÑOLES DE PERU S.A.</v>
          </cell>
          <cell r="H3755" t="str">
            <v>CORTADERAS 5</v>
          </cell>
          <cell r="I3755" t="str">
            <v>CORTADERAS 5</v>
          </cell>
          <cell r="J3755" t="str">
            <v>*040303&lt;br&gt;AREQUIPA-CARAVELI-ATICO</v>
          </cell>
          <cell r="K3755" t="str">
            <v>*57&lt;br&gt;SUAREZ JUAN</v>
          </cell>
          <cell r="L3755" t="str">
            <v>APROBADO</v>
          </cell>
          <cell r="P3755" t="str">
            <v>USD</v>
          </cell>
        </row>
        <row r="3756">
          <cell r="A3756">
            <v>1389209</v>
          </cell>
          <cell r="B3756">
            <v>804</v>
          </cell>
          <cell r="C3756" t="str">
            <v>DIA</v>
          </cell>
          <cell r="D3756">
            <v>37572</v>
          </cell>
          <cell r="E3756">
            <v>2002</v>
          </cell>
          <cell r="F3756">
            <v>11</v>
          </cell>
          <cell r="G3756" t="str">
            <v>MINERA PEÑOLES DE PERU S.A.</v>
          </cell>
          <cell r="H3756" t="str">
            <v>RACAYCOCHA</v>
          </cell>
          <cell r="I3756" t="str">
            <v>RACAYCOCHA</v>
          </cell>
          <cell r="J3756" t="str">
            <v>*021904&lt;br&gt;ANCASH-SIHUAS-CASHAPAMPA</v>
          </cell>
          <cell r="K3756" t="str">
            <v>*35&lt;br&gt;BLANCO IRMA</v>
          </cell>
          <cell r="L3756" t="str">
            <v>APROBADO</v>
          </cell>
          <cell r="P3756" t="str">
            <v>USD</v>
          </cell>
        </row>
        <row r="3757">
          <cell r="A3757">
            <v>1403500</v>
          </cell>
          <cell r="B3757">
            <v>838</v>
          </cell>
          <cell r="C3757" t="str">
            <v>DIA</v>
          </cell>
          <cell r="D3757">
            <v>37691</v>
          </cell>
          <cell r="E3757">
            <v>2003</v>
          </cell>
          <cell r="F3757">
            <v>3</v>
          </cell>
          <cell r="G3757" t="str">
            <v>MINERA PEÑOLES DE PERU S.A.</v>
          </cell>
          <cell r="I3757" t="str">
            <v>ICHICOLLO</v>
          </cell>
          <cell r="J3757" t="str">
            <v>*210709&lt;br&gt;PUNO-LAMPA-SANTA LUCIA</v>
          </cell>
          <cell r="K3757" t="str">
            <v>*1&lt;br&gt;ACEVEDO FERNANDEZ ELIAS</v>
          </cell>
          <cell r="L3757" t="str">
            <v>APROBADO</v>
          </cell>
          <cell r="P3757" t="str">
            <v>USD</v>
          </cell>
        </row>
        <row r="3758">
          <cell r="A3758">
            <v>1417324</v>
          </cell>
          <cell r="B3758">
            <v>897</v>
          </cell>
          <cell r="C3758" t="str">
            <v>DIA</v>
          </cell>
          <cell r="D3758">
            <v>37798</v>
          </cell>
          <cell r="E3758">
            <v>2003</v>
          </cell>
          <cell r="F3758">
            <v>6</v>
          </cell>
          <cell r="G3758" t="str">
            <v>MINERA PEÑOLES DE PERU S.A.</v>
          </cell>
          <cell r="I3758" t="str">
            <v>ICHICOLLO</v>
          </cell>
          <cell r="J3758" t="str">
            <v>*210709&lt;br&gt;PUNO-LAMPA-SANTA LUCIA</v>
          </cell>
          <cell r="K3758" t="str">
            <v>*1&lt;br&gt;ACEVEDO FERNANDEZ ELIAS</v>
          </cell>
          <cell r="L3758" t="str">
            <v>APROBADO</v>
          </cell>
          <cell r="P3758" t="str">
            <v>USD</v>
          </cell>
        </row>
        <row r="3759">
          <cell r="A3759">
            <v>1417327</v>
          </cell>
          <cell r="B3759">
            <v>898</v>
          </cell>
          <cell r="C3759" t="str">
            <v>DIA</v>
          </cell>
          <cell r="D3759">
            <v>37798</v>
          </cell>
          <cell r="E3759">
            <v>2003</v>
          </cell>
          <cell r="F3759">
            <v>6</v>
          </cell>
          <cell r="G3759" t="str">
            <v>MINERA PEÑOLES DE PERU S.A.</v>
          </cell>
          <cell r="H3759" t="str">
            <v>RACAYCOCHA</v>
          </cell>
          <cell r="I3759" t="str">
            <v>RACAYCOCHA</v>
          </cell>
          <cell r="J3759" t="str">
            <v>*021904&lt;br&gt;ANCASH-SIHUAS-CASHAPAMPA</v>
          </cell>
          <cell r="K3759" t="str">
            <v>*29&lt;br&gt;ARCHIVO</v>
          </cell>
          <cell r="L3759" t="str">
            <v>CONCLUIDO</v>
          </cell>
          <cell r="P3759" t="str">
            <v>USD</v>
          </cell>
        </row>
        <row r="3760">
          <cell r="A3760">
            <v>1432654</v>
          </cell>
          <cell r="B3760">
            <v>948</v>
          </cell>
          <cell r="C3760" t="str">
            <v>DIA</v>
          </cell>
          <cell r="D3760">
            <v>37907</v>
          </cell>
          <cell r="E3760">
            <v>2003</v>
          </cell>
          <cell r="F3760">
            <v>10</v>
          </cell>
          <cell r="G3760" t="str">
            <v>MINERA PEÑOLES DE PERU S.A.</v>
          </cell>
          <cell r="H3760" t="str">
            <v>CHALCAJASA</v>
          </cell>
          <cell r="I3760" t="str">
            <v>CHALCAJASA</v>
          </cell>
          <cell r="J3760" t="str">
            <v>*080707&lt;br&gt;CUSCO-CHUMBIVILCAS-QUIÑOTA</v>
          </cell>
          <cell r="K3760" t="str">
            <v>*35&lt;br&gt;BLANCO IRMA</v>
          </cell>
          <cell r="L3760" t="str">
            <v>ABANDONO</v>
          </cell>
          <cell r="P3760" t="str">
            <v>USD</v>
          </cell>
        </row>
        <row r="3761">
          <cell r="A3761">
            <v>1436013</v>
          </cell>
          <cell r="B3761">
            <v>959</v>
          </cell>
          <cell r="C3761" t="str">
            <v>DIA</v>
          </cell>
          <cell r="D3761">
            <v>37928</v>
          </cell>
          <cell r="E3761">
            <v>2003</v>
          </cell>
          <cell r="F3761">
            <v>11</v>
          </cell>
          <cell r="G3761" t="str">
            <v>MINERA PEÑOLES DE PERU S.A.</v>
          </cell>
          <cell r="H3761" t="str">
            <v>ICHICOLLO</v>
          </cell>
          <cell r="I3761" t="str">
            <v>ICHICOLLO (AMPLIACIÓN)</v>
          </cell>
          <cell r="J3761" t="str">
            <v>*210709&lt;br&gt;PUNO-LAMPA-SANTA LUCIA</v>
          </cell>
          <cell r="K3761" t="str">
            <v>*1&lt;br&gt;ACEVEDO FERNANDEZ ELIAS</v>
          </cell>
          <cell r="L3761" t="str">
            <v>APROBADO</v>
          </cell>
          <cell r="P3761" t="str">
            <v>USD</v>
          </cell>
        </row>
        <row r="3762">
          <cell r="A3762">
            <v>1436014</v>
          </cell>
          <cell r="B3762">
            <v>960</v>
          </cell>
          <cell r="C3762" t="str">
            <v>DIA</v>
          </cell>
          <cell r="D3762">
            <v>37928</v>
          </cell>
          <cell r="E3762">
            <v>2003</v>
          </cell>
          <cell r="F3762">
            <v>11</v>
          </cell>
          <cell r="G3762" t="str">
            <v>MINERA PEÑOLES DE PERU S.A.</v>
          </cell>
          <cell r="H3762" t="str">
            <v>AGUAS VERDES</v>
          </cell>
          <cell r="I3762" t="str">
            <v>AGUAS VERDES</v>
          </cell>
          <cell r="J3762" t="str">
            <v>*050705&lt;br&gt;AYACUCHO-PARINACOCHAS-PULLO</v>
          </cell>
          <cell r="K3762" t="str">
            <v>*1&lt;br&gt;ACEVEDO FERNANDEZ ELIAS</v>
          </cell>
          <cell r="L3762" t="str">
            <v>APROBADO</v>
          </cell>
          <cell r="P3762" t="str">
            <v>USD</v>
          </cell>
        </row>
        <row r="3763">
          <cell r="A3763">
            <v>1463868</v>
          </cell>
          <cell r="B3763">
            <v>1051</v>
          </cell>
          <cell r="C3763" t="str">
            <v>DIA</v>
          </cell>
          <cell r="D3763">
            <v>38099</v>
          </cell>
          <cell r="E3763">
            <v>2004</v>
          </cell>
          <cell r="F3763">
            <v>4</v>
          </cell>
          <cell r="G3763" t="str">
            <v>MINERA PEÑOLES DE PERU S.A.</v>
          </cell>
          <cell r="H3763" t="str">
            <v>AGUAS VERDES</v>
          </cell>
          <cell r="I3763" t="str">
            <v>AGUAS VERDES</v>
          </cell>
          <cell r="J3763" t="str">
            <v>*050705&lt;br&gt;AYACUCHO-PARINACOCHAS-PULLO</v>
          </cell>
          <cell r="K3763" t="str">
            <v>*1&lt;br&gt;ACEVEDO FERNANDEZ ELIAS</v>
          </cell>
          <cell r="L3763" t="str">
            <v>APROBADO&lt;br/&gt;NOTIFICADO A LA EMPRESA</v>
          </cell>
          <cell r="P3763" t="str">
            <v>USD</v>
          </cell>
        </row>
        <row r="3764">
          <cell r="A3764">
            <v>1481706</v>
          </cell>
          <cell r="B3764">
            <v>1096</v>
          </cell>
          <cell r="C3764" t="str">
            <v>DIA</v>
          </cell>
          <cell r="D3764">
            <v>38194</v>
          </cell>
          <cell r="E3764">
            <v>2004</v>
          </cell>
          <cell r="F3764">
            <v>7</v>
          </cell>
          <cell r="G3764" t="str">
            <v>MINERA PEÑOLES DE PERU S.A.</v>
          </cell>
          <cell r="H3764" t="str">
            <v>PAN DE AZUCAR</v>
          </cell>
          <cell r="I3764" t="str">
            <v>PAN DE AZUCAR</v>
          </cell>
          <cell r="J3764" t="str">
            <v>*180101&lt;br&gt;MOQUEGUA-MARISCAL NIETO-MOQUEGUA</v>
          </cell>
          <cell r="K3764" t="str">
            <v>*1&lt;br&gt;ACEVEDO FERNANDEZ ELIAS</v>
          </cell>
          <cell r="L3764" t="str">
            <v>ABANDONO</v>
          </cell>
          <cell r="P3764" t="str">
            <v>USD</v>
          </cell>
        </row>
        <row r="3765">
          <cell r="A3765">
            <v>1490900</v>
          </cell>
          <cell r="B3765">
            <v>1132</v>
          </cell>
          <cell r="C3765" t="str">
            <v>DIA</v>
          </cell>
          <cell r="D3765">
            <v>38246</v>
          </cell>
          <cell r="E3765">
            <v>2004</v>
          </cell>
          <cell r="F3765">
            <v>9</v>
          </cell>
          <cell r="G3765" t="str">
            <v>MINERA PEÑOLES DE PERU S.A.</v>
          </cell>
          <cell r="H3765" t="str">
            <v>AGUAS VERDES</v>
          </cell>
          <cell r="I3765" t="str">
            <v>AGUAS VERDES (MODIFICACION)</v>
          </cell>
          <cell r="J3765" t="str">
            <v>*050705&lt;br&gt;AYACUCHO-PARINACOCHAS-PULLO</v>
          </cell>
          <cell r="K3765" t="str">
            <v>*1&lt;br&gt;ACEVEDO FERNANDEZ ELIAS</v>
          </cell>
          <cell r="L3765" t="str">
            <v>APROBADO</v>
          </cell>
          <cell r="P3765" t="str">
            <v>USD</v>
          </cell>
        </row>
        <row r="3766">
          <cell r="A3766">
            <v>1525164</v>
          </cell>
          <cell r="B3766">
            <v>1241</v>
          </cell>
          <cell r="C3766" t="str">
            <v>DIA</v>
          </cell>
          <cell r="D3766">
            <v>38447</v>
          </cell>
          <cell r="E3766">
            <v>2005</v>
          </cell>
          <cell r="F3766">
            <v>4</v>
          </cell>
          <cell r="G3766" t="str">
            <v>MINERA PEÑOLES DE PERU S.A.</v>
          </cell>
          <cell r="H3766" t="str">
            <v>SANTA CATALINA</v>
          </cell>
          <cell r="I3766" t="str">
            <v>PROSPECTO SANTA CATALINA</v>
          </cell>
          <cell r="J3766" t="str">
            <v>*040127&lt;br&gt;AREQUIPA-AREQUIPA-YARABAMBA</v>
          </cell>
          <cell r="K3766" t="str">
            <v>*1&lt;br&gt;ACEVEDO FERNANDEZ ELIAS</v>
          </cell>
          <cell r="L3766" t="str">
            <v>APROBADO</v>
          </cell>
          <cell r="P3766" t="str">
            <v>USD</v>
          </cell>
        </row>
        <row r="3767">
          <cell r="A3767">
            <v>1585188</v>
          </cell>
          <cell r="B3767">
            <v>1381</v>
          </cell>
          <cell r="C3767" t="str">
            <v>DIA</v>
          </cell>
          <cell r="D3767">
            <v>38736</v>
          </cell>
          <cell r="E3767">
            <v>2006</v>
          </cell>
          <cell r="F3767">
            <v>1</v>
          </cell>
          <cell r="G3767" t="str">
            <v>MINERA PEÑOLES DE PERU S.A.</v>
          </cell>
          <cell r="H3767" t="str">
            <v>SAN PEDRO</v>
          </cell>
          <cell r="I3767" t="str">
            <v>SAN PEDRO</v>
          </cell>
          <cell r="J3767" t="str">
            <v>*130504&lt;br&gt;LA LIBERTAD-JULCAN-HUASO</v>
          </cell>
          <cell r="K3767" t="str">
            <v>*49&lt;br&gt;RETAMOZO PLACIDO</v>
          </cell>
          <cell r="L3767" t="str">
            <v>APROBADO</v>
          </cell>
          <cell r="P3767" t="str">
            <v>USD</v>
          </cell>
        </row>
        <row r="3768">
          <cell r="A3768">
            <v>1597797</v>
          </cell>
          <cell r="B3768">
            <v>1409</v>
          </cell>
          <cell r="C3768" t="str">
            <v>DIA</v>
          </cell>
          <cell r="D3768">
            <v>38799</v>
          </cell>
          <cell r="E3768">
            <v>2006</v>
          </cell>
          <cell r="F3768">
            <v>3</v>
          </cell>
          <cell r="G3768" t="str">
            <v>MINERA PEÑOLES DE PERU S.A.</v>
          </cell>
          <cell r="H3768" t="str">
            <v>PALLARCOCHA</v>
          </cell>
          <cell r="I3768" t="str">
            <v>PALLARCOCHA</v>
          </cell>
          <cell r="J3768" t="str">
            <v>*040601&lt;br&gt;AREQUIPA-CONDESUYOS-CHUQUIBAMBA</v>
          </cell>
          <cell r="K3768" t="str">
            <v>*49&lt;br&gt;RETAMOZO PLACIDO</v>
          </cell>
          <cell r="L3768" t="str">
            <v>APROBADO</v>
          </cell>
          <cell r="P3768" t="str">
            <v>USD</v>
          </cell>
        </row>
        <row r="3769">
          <cell r="A3769">
            <v>1597800</v>
          </cell>
          <cell r="B3769">
            <v>1410</v>
          </cell>
          <cell r="C3769" t="str">
            <v>DIA</v>
          </cell>
          <cell r="D3769">
            <v>38799</v>
          </cell>
          <cell r="E3769">
            <v>2006</v>
          </cell>
          <cell r="F3769">
            <v>3</v>
          </cell>
          <cell r="G3769" t="str">
            <v>MINERA PEÑOLES DE PERU S.A.</v>
          </cell>
          <cell r="I3769" t="str">
            <v>SICERA</v>
          </cell>
          <cell r="J3769" t="str">
            <v>*040407&lt;br&gt;AREQUIPA-CASTILLA-HUANCARQUI</v>
          </cell>
          <cell r="K3769" t="str">
            <v>*40&lt;br&gt;GUARNIZO JIMMY</v>
          </cell>
          <cell r="L3769" t="str">
            <v>APROBADO</v>
          </cell>
          <cell r="P3769" t="str">
            <v>USD</v>
          </cell>
        </row>
        <row r="3770">
          <cell r="A3770">
            <v>1618515</v>
          </cell>
          <cell r="B3770">
            <v>1467</v>
          </cell>
          <cell r="C3770" t="str">
            <v>DIA</v>
          </cell>
          <cell r="D3770">
            <v>38909</v>
          </cell>
          <cell r="E3770">
            <v>2006</v>
          </cell>
          <cell r="F3770">
            <v>7</v>
          </cell>
          <cell r="G3770" t="str">
            <v>MINERA PEÑOLES DE PERU S.A.</v>
          </cell>
          <cell r="H3770" t="str">
            <v>SAN PEDRO</v>
          </cell>
          <cell r="I3770" t="str">
            <v>SAN PEDRO (MODIFICACION)</v>
          </cell>
          <cell r="J3770" t="str">
            <v>*130504&lt;br&gt;LA LIBERTAD-JULCAN-HUASO</v>
          </cell>
          <cell r="K3770" t="str">
            <v>*49&lt;br&gt;RETAMOZO PLACIDO</v>
          </cell>
          <cell r="L3770" t="str">
            <v>APROBADO&lt;br/&gt;NOTIFICADO A LA EMPRESA</v>
          </cell>
          <cell r="P3770" t="str">
            <v>USD</v>
          </cell>
        </row>
        <row r="3771">
          <cell r="A3771">
            <v>1623687</v>
          </cell>
          <cell r="B3771">
            <v>1481</v>
          </cell>
          <cell r="C3771" t="str">
            <v>DIA</v>
          </cell>
          <cell r="D3771">
            <v>38936</v>
          </cell>
          <cell r="E3771">
            <v>2006</v>
          </cell>
          <cell r="F3771">
            <v>8</v>
          </cell>
          <cell r="G3771" t="str">
            <v>MINERA PEÑOLES DE PERU S.A.</v>
          </cell>
          <cell r="H3771" t="str">
            <v>SICERA</v>
          </cell>
          <cell r="I3771" t="str">
            <v>SICERA (MODIFICACION)</v>
          </cell>
          <cell r="J3771" t="str">
            <v>*040407&lt;br&gt;AREQUIPA-CASTILLA-HUANCARQUI</v>
          </cell>
          <cell r="K3771" t="str">
            <v>*40&lt;br&gt;GUARNIZO JIMMY</v>
          </cell>
          <cell r="L3771" t="str">
            <v>APROBADO</v>
          </cell>
          <cell r="P3771" t="str">
            <v>USD</v>
          </cell>
        </row>
        <row r="3772">
          <cell r="A3772">
            <v>1638395</v>
          </cell>
          <cell r="B3772">
            <v>1518</v>
          </cell>
          <cell r="C3772" t="str">
            <v>DIA</v>
          </cell>
          <cell r="D3772">
            <v>38989</v>
          </cell>
          <cell r="E3772">
            <v>2006</v>
          </cell>
          <cell r="F3772">
            <v>9</v>
          </cell>
          <cell r="G3772" t="str">
            <v>MINERA PEÑOLES DE PERU S.A.</v>
          </cell>
          <cell r="H3772" t="str">
            <v>PANDACHI</v>
          </cell>
          <cell r="I3772" t="str">
            <v>PANDACHI</v>
          </cell>
          <cell r="J3772" t="str">
            <v>*060808&lt;br&gt;CAJAMARCA-JAEN-PUCARA</v>
          </cell>
          <cell r="K3772" t="str">
            <v>*1&lt;br&gt;ACEVEDO FERNANDEZ ELIAS</v>
          </cell>
          <cell r="L3772" t="str">
            <v>APROBADO&lt;br/&gt;NOTIFICADO A LA EMPRESA</v>
          </cell>
          <cell r="P3772" t="str">
            <v>USD</v>
          </cell>
        </row>
        <row r="3773">
          <cell r="A3773">
            <v>1657135</v>
          </cell>
          <cell r="B3773">
            <v>1561</v>
          </cell>
          <cell r="C3773" t="str">
            <v>DIA</v>
          </cell>
          <cell r="D3773">
            <v>39066</v>
          </cell>
          <cell r="E3773">
            <v>2006</v>
          </cell>
          <cell r="F3773">
            <v>12</v>
          </cell>
          <cell r="G3773" t="str">
            <v>MINERA PEÑOLES DE PERU S.A.</v>
          </cell>
          <cell r="I3773" t="str">
            <v>SICERA (MODIFICACION)</v>
          </cell>
          <cell r="J3773" t="str">
            <v>*040407&lt;br&gt;AREQUIPA-CASTILLA-HUANCARQUI</v>
          </cell>
          <cell r="K3773" t="str">
            <v>*62&lt;br&gt;VILLEGAS ANA</v>
          </cell>
          <cell r="L3773" t="str">
            <v>APROBADO&lt;br/&gt;NOTIFICADO A LA EMPRESA</v>
          </cell>
          <cell r="P3773" t="str">
            <v>USD</v>
          </cell>
        </row>
        <row r="3774">
          <cell r="A3774">
            <v>1657222</v>
          </cell>
          <cell r="B3774">
            <v>1564</v>
          </cell>
          <cell r="C3774" t="str">
            <v>DIA</v>
          </cell>
          <cell r="D3774">
            <v>39066</v>
          </cell>
          <cell r="E3774">
            <v>2006</v>
          </cell>
          <cell r="F3774">
            <v>12</v>
          </cell>
          <cell r="G3774" t="str">
            <v>MINERA PEÑOLES DE PERU S.A.</v>
          </cell>
          <cell r="H3774" t="str">
            <v>CHALLAVIENTO</v>
          </cell>
          <cell r="I3774" t="str">
            <v>CHALLAVIENTO</v>
          </cell>
          <cell r="J3774" t="str">
            <v>*230106&lt;br&gt;TACNA-TACNA-PACHIA</v>
          </cell>
          <cell r="K3774" t="str">
            <v>*41&lt;br&gt;GUTIERREZ DANI</v>
          </cell>
          <cell r="L3774" t="str">
            <v>APROBADO&lt;br/&gt;NOTIFICADO A LA EMPRESA</v>
          </cell>
          <cell r="P3774" t="str">
            <v>USD</v>
          </cell>
        </row>
        <row r="3775">
          <cell r="A3775">
            <v>1683101</v>
          </cell>
          <cell r="B3775">
            <v>1628</v>
          </cell>
          <cell r="C3775" t="str">
            <v>DIA</v>
          </cell>
          <cell r="D3775">
            <v>39185</v>
          </cell>
          <cell r="E3775">
            <v>2007</v>
          </cell>
          <cell r="F3775">
            <v>4</v>
          </cell>
          <cell r="G3775" t="str">
            <v>MINERA PEÑOLES DE PERU S.A.</v>
          </cell>
          <cell r="H3775" t="str">
            <v>SICERA</v>
          </cell>
          <cell r="I3775" t="str">
            <v>SICERA (MODIFICACION)</v>
          </cell>
          <cell r="J3775" t="str">
            <v>*040407&lt;br&gt;AREQUIPA-CASTILLA-HUANCARQUI</v>
          </cell>
          <cell r="K3775" t="str">
            <v>*8&lt;br&gt;BREÑA TORRES GRACIELA</v>
          </cell>
          <cell r="L3775" t="str">
            <v>APROBADO&lt;br/&gt;NOTIFICADO A LA EMPRESA</v>
          </cell>
          <cell r="P3775" t="str">
            <v>USD</v>
          </cell>
        </row>
        <row r="3776">
          <cell r="A3776">
            <v>1718089</v>
          </cell>
          <cell r="B3776">
            <v>1702</v>
          </cell>
          <cell r="C3776" t="str">
            <v>DIA</v>
          </cell>
          <cell r="D3776">
            <v>39331</v>
          </cell>
          <cell r="E3776">
            <v>2007</v>
          </cell>
          <cell r="F3776">
            <v>9</v>
          </cell>
          <cell r="G3776" t="str">
            <v>MINERA PEÑOLES DE PERU S.A.</v>
          </cell>
          <cell r="I3776" t="str">
            <v>PANDACHI (MODIFICACION)</v>
          </cell>
          <cell r="J3776" t="str">
            <v>*060808&lt;br&gt;CAJAMARCA-JAEN-PUCARA</v>
          </cell>
          <cell r="K3776" t="str">
            <v>*8&lt;br&gt;BREÑA TORRES GRACIELA</v>
          </cell>
          <cell r="L3776" t="str">
            <v>APROBADO&lt;br/&gt;NOTIFICADO A LA EMPRESA</v>
          </cell>
          <cell r="P3776" t="str">
            <v>USD</v>
          </cell>
        </row>
        <row r="3777">
          <cell r="A3777">
            <v>1774859</v>
          </cell>
          <cell r="B3777">
            <v>1893</v>
          </cell>
          <cell r="C3777" t="str">
            <v>DIA</v>
          </cell>
          <cell r="D3777">
            <v>39549</v>
          </cell>
          <cell r="E3777">
            <v>2008</v>
          </cell>
          <cell r="F3777">
            <v>4</v>
          </cell>
          <cell r="G3777" t="str">
            <v>MINERA PEÑOLES DE PERU S.A.</v>
          </cell>
          <cell r="H3777" t="str">
            <v>PUCAJIRCA</v>
          </cell>
          <cell r="I3777" t="str">
            <v>PUCAJIRCA</v>
          </cell>
          <cell r="J3777" t="str">
            <v>*020904&lt;br&gt;ANCASH-CORONGO-CUSCA</v>
          </cell>
          <cell r="K3777" t="str">
            <v>*8&lt;br&gt;BREÑA TORRES GRACIELA</v>
          </cell>
          <cell r="L3777" t="str">
            <v>APROBADO&lt;br/&gt;NOTIFICADO A LA EMPRESA</v>
          </cell>
          <cell r="P3777" t="str">
            <v>USD</v>
          </cell>
        </row>
        <row r="3778">
          <cell r="A3778">
            <v>1774862</v>
          </cell>
          <cell r="B3778">
            <v>1894</v>
          </cell>
          <cell r="C3778" t="str">
            <v>DIA</v>
          </cell>
          <cell r="D3778">
            <v>39549</v>
          </cell>
          <cell r="E3778">
            <v>2008</v>
          </cell>
          <cell r="F3778">
            <v>4</v>
          </cell>
          <cell r="G3778" t="str">
            <v>MINERA PEÑOLES DE PERU S.A.</v>
          </cell>
          <cell r="H3778" t="str">
            <v>RACAYCOCHA</v>
          </cell>
          <cell r="I3778" t="str">
            <v>RACAYCOCHA</v>
          </cell>
          <cell r="J3778" t="str">
            <v>*021904&lt;br&gt;ANCASH-SIHUAS-CASHAPAMPA</v>
          </cell>
          <cell r="K3778" t="str">
            <v>*8&lt;br&gt;BREÑA TORRES GRACIELA</v>
          </cell>
          <cell r="L3778" t="str">
            <v>APROBADO&lt;br/&gt;NOTIFICADO A LA EMPRESA</v>
          </cell>
          <cell r="P3778" t="str">
            <v>USD</v>
          </cell>
        </row>
        <row r="3779">
          <cell r="A3779">
            <v>1826497</v>
          </cell>
          <cell r="B3779">
            <v>1960</v>
          </cell>
          <cell r="C3779" t="str">
            <v>DIA</v>
          </cell>
          <cell r="D3779">
            <v>39725</v>
          </cell>
          <cell r="E3779">
            <v>2008</v>
          </cell>
          <cell r="F3779">
            <v>10</v>
          </cell>
          <cell r="G3779" t="str">
            <v>MINERA PEÑOLES DE PERU S.A.</v>
          </cell>
          <cell r="H3779" t="str">
            <v>PANDACHI</v>
          </cell>
          <cell r="I3779" t="str">
            <v>PANDACHI (SEGUNDA MODIFICACION)</v>
          </cell>
          <cell r="J3779" t="str">
            <v>*060808&lt;br&gt;CAJAMARCA-JAEN-PUCARA</v>
          </cell>
          <cell r="K3779" t="str">
            <v>*8&lt;br&gt;BREÑA TORRES GRACIELA</v>
          </cell>
          <cell r="L3779" t="str">
            <v>APROBADO&lt;br/&gt;NOTIFICADO A LA EMPRESA</v>
          </cell>
          <cell r="P3779" t="str">
            <v>USD</v>
          </cell>
        </row>
        <row r="3780">
          <cell r="A3780">
            <v>2388693</v>
          </cell>
          <cell r="B3780">
            <v>4173</v>
          </cell>
          <cell r="C3780" t="str">
            <v>DIA</v>
          </cell>
          <cell r="D3780">
            <v>41761</v>
          </cell>
          <cell r="E3780">
            <v>2014</v>
          </cell>
          <cell r="F3780">
            <v>5</v>
          </cell>
          <cell r="G3780" t="str">
            <v>MINERA PEÑOLES DE PERU S.A.</v>
          </cell>
          <cell r="H3780" t="str">
            <v>PROYECTO DE EXPLORACIÓN PUCAJIRCA</v>
          </cell>
          <cell r="I3780" t="str">
            <v>PROYECTO PUCAJIRCA</v>
          </cell>
          <cell r="J3780" t="str">
            <v>*020904&lt;br&gt;ANCASH-CORONGO-CUSCA</v>
          </cell>
          <cell r="K3780" t="str">
            <v>*8&lt;br&gt;BREÑA TORRES GRACIELA,*279&lt;br&gt;CRUZ LEDESMA, DEISY,*179&lt;br&gt;ZEGARRA ANCAJIMA, ANA SOFIA</v>
          </cell>
          <cell r="L3780" t="str">
            <v>APROBADO&lt;br/&gt;NOTIFICADO A LA EMPRESA</v>
          </cell>
          <cell r="O3780">
            <v>790000</v>
          </cell>
          <cell r="P3780" t="str">
            <v>USD</v>
          </cell>
        </row>
        <row r="3781">
          <cell r="A3781">
            <v>2589472</v>
          </cell>
          <cell r="B3781">
            <v>6098</v>
          </cell>
          <cell r="C3781" t="str">
            <v>DIA</v>
          </cell>
          <cell r="D3781">
            <v>42452</v>
          </cell>
          <cell r="E3781">
            <v>2016</v>
          </cell>
          <cell r="F3781">
            <v>3</v>
          </cell>
          <cell r="G3781" t="str">
            <v>MINERA PEÑOLES DE PERU S.A.</v>
          </cell>
          <cell r="H3781" t="str">
            <v>MINASPAMPA</v>
          </cell>
          <cell r="I3781" t="str">
            <v>PROYECTO DE EXPLORACIÓN MINASPAMPA</v>
          </cell>
          <cell r="J3781" t="str">
            <v>*230107&lt;br&gt;TACNA-TACNA-PALCA</v>
          </cell>
          <cell r="K3781" t="str">
            <v>*310&lt;br&gt;ROSALES GONZALES LUIS ALBERTO,*341&lt;br&gt;INFANTE QUISPE, CESAR ANIBAL</v>
          </cell>
          <cell r="L3781" t="str">
            <v>APROBADO&lt;br/&gt;NOTIFICADO A LA EMPRESA</v>
          </cell>
          <cell r="O3781">
            <v>800000</v>
          </cell>
          <cell r="P3781" t="str">
            <v>USD</v>
          </cell>
        </row>
        <row r="3782">
          <cell r="A3782">
            <v>2592930</v>
          </cell>
          <cell r="B3782">
            <v>6087</v>
          </cell>
          <cell r="C3782" t="str">
            <v>DIA</v>
          </cell>
          <cell r="D3782">
            <v>42466</v>
          </cell>
          <cell r="E3782">
            <v>2016</v>
          </cell>
          <cell r="F3782">
            <v>4</v>
          </cell>
          <cell r="G3782" t="str">
            <v>MINERA PEÑOLES DE PERU S.A.</v>
          </cell>
          <cell r="H3782" t="str">
            <v>PROYECTO DE EXPLORACIÓN SAN PEDRO</v>
          </cell>
          <cell r="I3782" t="str">
            <v>PROYECTO SAN PEDRO</v>
          </cell>
          <cell r="J3782" t="str">
            <v>*130504&lt;br&gt;LA LIBERTAD-JULCAN-HUASO</v>
          </cell>
          <cell r="K3782" t="str">
            <v>*25&lt;br&gt;PRADO VELASQUEZ ALFONSO,*341&lt;br&gt;INFANTE QUISPE, CESAR ANIBAL,*310&lt;br&gt;ROSALES GONZALES LUIS ALBERTO</v>
          </cell>
          <cell r="L3782" t="str">
            <v>APROBADO&lt;br/&gt;NOTIFICADO A LA EMPRESA</v>
          </cell>
          <cell r="O3782">
            <v>700000</v>
          </cell>
          <cell r="P3782" t="str">
            <v>USD</v>
          </cell>
        </row>
        <row r="3783">
          <cell r="A3783">
            <v>2677346</v>
          </cell>
          <cell r="B3783">
            <v>6962</v>
          </cell>
          <cell r="C3783" t="str">
            <v>DIA</v>
          </cell>
          <cell r="D3783">
            <v>42766</v>
          </cell>
          <cell r="E3783">
            <v>2017</v>
          </cell>
          <cell r="F3783">
            <v>1</v>
          </cell>
          <cell r="G3783" t="str">
            <v>MINERA PEÑOLES DE PERU S.A.</v>
          </cell>
          <cell r="H3783" t="str">
            <v>SANTA CRUZ</v>
          </cell>
          <cell r="I3783" t="str">
            <v>PROYECTO DE EXPLORACIÓN SANTA CRUZ</v>
          </cell>
          <cell r="J3783" t="str">
            <v>*021908&lt;br&gt;ANCASH-SIHUAS-RAGASH</v>
          </cell>
          <cell r="K3783" t="str">
            <v>*25&lt;br&gt;PRADO VELASQUEZ ALFONSO,*310&lt;br&gt;ROSALES GONZALES LUIS ALBERTO</v>
          </cell>
          <cell r="L3783" t="str">
            <v>DESISTIDO&lt;br/&gt;NOTIFICADO A LA EMPRESA</v>
          </cell>
          <cell r="O3783">
            <v>700000</v>
          </cell>
          <cell r="P3783" t="str">
            <v>USD</v>
          </cell>
        </row>
        <row r="3784">
          <cell r="A3784">
            <v>2683197</v>
          </cell>
          <cell r="B3784">
            <v>7079</v>
          </cell>
          <cell r="C3784" t="str">
            <v>DIA</v>
          </cell>
          <cell r="D3784">
            <v>42788</v>
          </cell>
          <cell r="E3784">
            <v>2017</v>
          </cell>
          <cell r="F3784">
            <v>2</v>
          </cell>
          <cell r="G3784" t="str">
            <v>MINERA PEÑOLES DE PERU S.A.</v>
          </cell>
          <cell r="H3784" t="str">
            <v>EXPLORACION SANTA CRUZ</v>
          </cell>
          <cell r="I3784" t="str">
            <v>SANTA CRUZ</v>
          </cell>
          <cell r="J3784" t="str">
            <v>*021908&lt;br&gt;ANCASH-SIHUAS-RAGASH</v>
          </cell>
          <cell r="K3784" t="str">
            <v>*25&lt;br&gt;PRADO VELASQUEZ ALFONSO,*310&lt;br&gt;ROSALES GONZALES LUIS ALBERTO</v>
          </cell>
          <cell r="L3784" t="str">
            <v>APROBADO&lt;br/&gt;NOTIFICADO A LA EMPRESA</v>
          </cell>
          <cell r="O3784">
            <v>700000</v>
          </cell>
          <cell r="P3784" t="str">
            <v>USD</v>
          </cell>
        </row>
        <row r="3785">
          <cell r="A3785">
            <v>2704935</v>
          </cell>
          <cell r="B3785">
            <v>7144</v>
          </cell>
          <cell r="C3785" t="str">
            <v>DIA</v>
          </cell>
          <cell r="D3785">
            <v>42867</v>
          </cell>
          <cell r="E3785">
            <v>2017</v>
          </cell>
          <cell r="F3785">
            <v>5</v>
          </cell>
          <cell r="G3785" t="str">
            <v>MINERA PEÑOLES DE PERU S.A.</v>
          </cell>
          <cell r="H3785" t="str">
            <v>PROYECTO DE EXPLORACIÓN SAN PEDRO</v>
          </cell>
          <cell r="I3785" t="str">
            <v>MODIFICACION PROYECTO SAN PEDRO</v>
          </cell>
          <cell r="J3785" t="str">
            <v>*130504&lt;br&gt;LA LIBERTAD-JULCAN-HUASO,*131001&lt;br&gt;LA LIBERTAD-SANTIAGO DE CHUCO-SANTIAGO DE CHUCO</v>
          </cell>
          <cell r="K3785" t="str">
            <v>*25&lt;br&gt;PRADO VELASQUEZ ALFONSO,*509&lt;br&gt;CRUZ LEDESMA, DEISY ROSALIA,*310&lt;br&gt;ROSALES GONZALES LUIS ALBERTO</v>
          </cell>
          <cell r="L3785" t="str">
            <v>DESISTIDO&lt;br/&gt;NOTIFICADO A LA EMPRESA</v>
          </cell>
          <cell r="M3785" t="str">
            <v>ResDirec-0152-2017/MEM-DGAAM</v>
          </cell>
          <cell r="N3785" t="str">
            <v>19/05/2017</v>
          </cell>
          <cell r="O3785">
            <v>700000</v>
          </cell>
          <cell r="P3785" t="str">
            <v>USD</v>
          </cell>
        </row>
        <row r="3786">
          <cell r="A3786">
            <v>2710092</v>
          </cell>
          <cell r="B3786">
            <v>7191</v>
          </cell>
          <cell r="C3786" t="str">
            <v>DIA</v>
          </cell>
          <cell r="D3786">
            <v>42891</v>
          </cell>
          <cell r="E3786">
            <v>2017</v>
          </cell>
          <cell r="F3786">
            <v>6</v>
          </cell>
          <cell r="G3786" t="str">
            <v>MINERA PEÑOLES DE PERU S.A.</v>
          </cell>
          <cell r="H3786" t="str">
            <v>PROYECTO DE EXPLORACIÓN SAN PEDRO</v>
          </cell>
          <cell r="I3786" t="str">
            <v>MODIFICACION PROYECTO SAN PEDRO</v>
          </cell>
          <cell r="J3786" t="str">
            <v>*130504&lt;br&gt;LA LIBERTAD-JULCAN-HUASO</v>
          </cell>
          <cell r="K3786" t="str">
            <v>*25&lt;br&gt;PRADO VELASQUEZ ALFONSO,*509&lt;br&gt;CRUZ LEDESMA, DEISY ROSALIA,*310&lt;br&gt;ROSALES GONZALES LUIS ALBERTO</v>
          </cell>
          <cell r="L3786" t="str">
            <v>APROBADO&lt;br/&gt;NOTIFICADO A LA EMPRESA</v>
          </cell>
          <cell r="O3786">
            <v>700000</v>
          </cell>
          <cell r="P3786" t="str">
            <v>USD</v>
          </cell>
        </row>
        <row r="3787">
          <cell r="A3787">
            <v>2184155</v>
          </cell>
          <cell r="B3787">
            <v>2970</v>
          </cell>
          <cell r="C3787" t="str">
            <v>EIAsd</v>
          </cell>
          <cell r="D3787">
            <v>41018</v>
          </cell>
          <cell r="E3787">
            <v>2012</v>
          </cell>
          <cell r="F3787">
            <v>4</v>
          </cell>
          <cell r="G3787" t="str">
            <v>MINERA PEÑOLES DE PERU S.A.</v>
          </cell>
          <cell r="H3787" t="str">
            <v>RACAYCOCHA</v>
          </cell>
          <cell r="I3787" t="str">
            <v>TERCERA MODIFICACION DEL EIASD DEL PROYECTO RACAYCOCHA</v>
          </cell>
          <cell r="J3787" t="str">
            <v>*021904&lt;br&gt;ANCASH-SIHUAS-CASHAPAMPA</v>
          </cell>
          <cell r="K3787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ALBERTO,*167&lt;br&gt;SOTOMAYOR TACA SAUL,*10&lt;br&gt;CARRANZA VALDIVIESO JOSE</v>
          </cell>
          <cell r="L3787" t="str">
            <v>APROBADO&lt;br/&gt;NOTIFICADO A LA EMPRESA</v>
          </cell>
          <cell r="M3787" t="str">
            <v>ResDirec-0410-2012/MEM-AAM</v>
          </cell>
          <cell r="N3787" t="str">
            <v>11/12/2012</v>
          </cell>
          <cell r="O3787">
            <v>464000</v>
          </cell>
          <cell r="P3787" t="str">
            <v>USD</v>
          </cell>
        </row>
        <row r="3788">
          <cell r="A3788">
            <v>2325553</v>
          </cell>
          <cell r="B3788">
            <v>3987</v>
          </cell>
          <cell r="C3788" t="str">
            <v>EIAsd</v>
          </cell>
          <cell r="D3788">
            <v>41526</v>
          </cell>
          <cell r="E3788">
            <v>2013</v>
          </cell>
          <cell r="F3788">
            <v>9</v>
          </cell>
          <cell r="G3788" t="str">
            <v>MINERA PEÑOLES DE PERU S.A.</v>
          </cell>
          <cell r="H3788" t="str">
            <v>RACAYCOCHA</v>
          </cell>
          <cell r="I3788" t="str">
            <v>CUARTA MODIFICACION DEL EIASD RACAYCOCHA</v>
          </cell>
          <cell r="J3788" t="str">
            <v>*021904&lt;br&gt;ANCASH-SIHUAS-CASHAPAMPA,*021909&lt;br&gt;ANCASH-SIHUAS-SAN JUAN</v>
          </cell>
          <cell r="K3788" t="str">
            <v>*3&lt;br&gt;ALFARO LÓPEZ WUALTER,*310&lt;br&gt;ROSALES GONZALES LUIS ALBERTO,*306&lt;br&gt;MIRANDA UNCHUPAICO, JULIO (APOYO),*296&lt;br&gt;ROSALES MONTES LUCIO,*294&lt;br&gt;BEGGLO CACERES-OLAZO ADRIAN ,*181&lt;br&gt;LEON HUAMAN BETTY,*173&lt;br&gt;QUISPE BENAVENTE, CARLOS ALBERTO,*167&lt;br&gt;SOTOMAYOR TACA SAUL,*10&lt;br&gt;CARRANZA VALDIVIESO JOSE</v>
          </cell>
          <cell r="L3788" t="str">
            <v>APROBADO&lt;br/&gt;NOTIFICADO A LA EMPRESA</v>
          </cell>
          <cell r="M3788" t="str">
            <v>ResDirec-0128-2014/MEM-DGAAM</v>
          </cell>
          <cell r="N3788" t="str">
            <v>18/03/2014</v>
          </cell>
          <cell r="O3788">
            <v>12000000</v>
          </cell>
          <cell r="P3788" t="str">
            <v>USD</v>
          </cell>
        </row>
        <row r="3789">
          <cell r="A3789">
            <v>2531433</v>
          </cell>
          <cell r="B3789">
            <v>5688</v>
          </cell>
          <cell r="C3789" t="str">
            <v>EIAsd</v>
          </cell>
          <cell r="D3789">
            <v>42250</v>
          </cell>
          <cell r="E3789">
            <v>2015</v>
          </cell>
          <cell r="F3789">
            <v>9</v>
          </cell>
          <cell r="G3789" t="str">
            <v>MINERA PEÑOLES DE PERU S.A.</v>
          </cell>
          <cell r="H3789" t="str">
            <v>COMUNIDAD CAMPESINA CATORCE INCAS</v>
          </cell>
          <cell r="I3789" t="str">
            <v>RACAYCOCHA SUR</v>
          </cell>
          <cell r="J3789" t="str">
            <v>*021904&lt;br&gt;ANCASH-SIHUAS-CASHAPAMPA,*021909&lt;br&gt;ANCASH-SIHUAS-SAN JUAN</v>
          </cell>
          <cell r="K3789" t="str">
            <v>*25&lt;br&gt;PRADO VELASQUEZ ALFONSO,*345&lt;br&gt;YUCRA ZELA, SONIA LISSET,*331&lt;br&gt;SOSA RUIZ, EYMI DEL PILAR,*312&lt;br&gt;PINEDO REA PAOLA VANESSA,*181&lt;br&gt;LEON HUAMAN BETTY,*164&lt;br&gt;TREJO PANTOJA CYNTHIA</v>
          </cell>
          <cell r="L3789" t="str">
            <v>DESISTIDO&lt;br/&gt;NOTIFICADO A LA EMPRESA</v>
          </cell>
          <cell r="M3789" t="str">
            <v>ResDirec-0006-2016/MEM-DGAAM</v>
          </cell>
          <cell r="N3789" t="str">
            <v>12/01/2016</v>
          </cell>
          <cell r="O3789">
            <v>15000000</v>
          </cell>
          <cell r="P3789" t="str">
            <v>USD</v>
          </cell>
        </row>
        <row r="3790">
          <cell r="A3790">
            <v>2567217</v>
          </cell>
          <cell r="B3790">
            <v>5953</v>
          </cell>
          <cell r="C3790" t="str">
            <v>EIAsd</v>
          </cell>
          <cell r="D3790">
            <v>42376</v>
          </cell>
          <cell r="E3790">
            <v>2016</v>
          </cell>
          <cell r="F3790">
            <v>1</v>
          </cell>
          <cell r="G3790" t="str">
            <v>MINERA PEÑOLES DE PERU S.A.</v>
          </cell>
          <cell r="H3790" t="str">
            <v>RACAYCOCHA SUR</v>
          </cell>
          <cell r="I3790" t="str">
            <v>RACAYCOCHA SUR</v>
          </cell>
          <cell r="J3790" t="str">
            <v>*021904&lt;br&gt;ANCASH-SIHUAS-CASHAPAMPA,*021909&lt;br&gt;ANCASH-SIHUAS-SAN JUAN</v>
          </cell>
          <cell r="K3790" t="str">
            <v>*128&lt;br&gt;ESTELA SILVA MELANIO,*438&lt;br&gt;PEREYRA VALENCIA ELIZABETH,*331&lt;br&gt;SOSA RUIZ, EYMI DEL PILAR,*310&lt;br&gt;ROSALES GONZALES LUIS ALBERTO,*295&lt;br&gt;DIAZ BERRIOS ABEL,*220&lt;br&gt;VILLACORTA OLAZA MARCO ANTONIO,*181&lt;br&gt;LEON HUAMAN BETTY,*164&lt;br&gt;TREJO PANTOJA CYNTHIA</v>
          </cell>
          <cell r="L3790" t="str">
            <v>APROBADO&lt;br/&gt;NOTIFICADO A LA EMPRESA</v>
          </cell>
          <cell r="M3790" t="str">
            <v>ResDirec-0322-2016/MEM-DGAAM</v>
          </cell>
          <cell r="N3790" t="str">
            <v>10/11/2016</v>
          </cell>
          <cell r="O3790">
            <v>1000000</v>
          </cell>
          <cell r="P3790" t="str">
            <v>USD</v>
          </cell>
        </row>
        <row r="3791">
          <cell r="A3791">
            <v>2538308</v>
          </cell>
          <cell r="B3791">
            <v>5998</v>
          </cell>
          <cell r="C3791" t="str">
            <v>ITS</v>
          </cell>
          <cell r="D3791">
            <v>42272</v>
          </cell>
          <cell r="E3791">
            <v>2015</v>
          </cell>
          <cell r="F3791">
            <v>9</v>
          </cell>
          <cell r="G3791" t="str">
            <v>MINERA PEÑOLES DE PERU S.A.</v>
          </cell>
          <cell r="H3791" t="str">
            <v>PROYECTO DE EXPLORACIÓN PUCAJIRCA</v>
          </cell>
          <cell r="I3791" t="str">
            <v>PROYECTO PUCAJIRCA</v>
          </cell>
          <cell r="J3791" t="str">
            <v>*020904&lt;br&gt;ANCASH-CORONGO-CUSCA</v>
          </cell>
          <cell r="K3791" t="str">
            <v>*8&lt;br&gt;BREÑA TORRES GRACIELA,*344&lt;br&gt;LINAN PAREDES, EDUARDO SALOMON,*343&lt;br&gt;ALVARADO BARRENECHEA, MARKO,*332&lt;br&gt;CANO VARGAS, SAMIR (APOYO),*25&lt;br&gt;PRADO VELASQUEZ ALFONSO</v>
          </cell>
          <cell r="L3791" t="str">
            <v>CONFORME&lt;br/&gt;NOTIFICADO A LA EMPRESA</v>
          </cell>
          <cell r="M3791" t="str">
            <v>ResDirec-0475-2015/MEM-DGAAM</v>
          </cell>
          <cell r="N3791" t="str">
            <v>10/12/2015</v>
          </cell>
          <cell r="O3791">
            <v>52000</v>
          </cell>
        </row>
        <row r="3792">
          <cell r="A3792">
            <v>2607419</v>
          </cell>
          <cell r="B3792">
            <v>6294</v>
          </cell>
          <cell r="C3792" t="str">
            <v>ITS</v>
          </cell>
          <cell r="D3792">
            <v>42514</v>
          </cell>
          <cell r="E3792">
            <v>2016</v>
          </cell>
          <cell r="F3792">
            <v>5</v>
          </cell>
          <cell r="G3792" t="str">
            <v>MINERA PEÑOLES DE PERU S.A.</v>
          </cell>
          <cell r="H3792" t="str">
            <v>PROYECTO DE EXPLORACIÓN PUCAJIRCA</v>
          </cell>
          <cell r="I3792" t="str">
            <v>PROYECTO PUCAJIRCA</v>
          </cell>
          <cell r="J3792" t="str">
            <v>*020904&lt;br&gt;ANCASH-CORONGO-CUSCA</v>
          </cell>
          <cell r="K3792" t="str">
            <v>*25&lt;br&gt;PRADO VELASQUEZ ALFONSO,*341&lt;br&gt;INFANTE QUISPE, CESAR ANIBAL,*332&lt;br&gt;CANO VARGAS, SAMIR (APOYO),*310&lt;br&gt;ROSALES GONZALES LUIS ALBERTO</v>
          </cell>
          <cell r="L3792" t="str">
            <v>CONFORME&lt;br/&gt;NOTIFICADO A LA EMPRESA</v>
          </cell>
          <cell r="M3792" t="str">
            <v>ResDirec-0198-2016/MEM-DGAAM</v>
          </cell>
          <cell r="N3792" t="str">
            <v>23/06/2016</v>
          </cell>
          <cell r="O3792">
            <v>2000</v>
          </cell>
        </row>
        <row r="3793">
          <cell r="A3793">
            <v>2634133</v>
          </cell>
          <cell r="B3793">
            <v>6341</v>
          </cell>
          <cell r="C3793" t="str">
            <v>ITS</v>
          </cell>
          <cell r="D3793">
            <v>42606</v>
          </cell>
          <cell r="E3793">
            <v>2016</v>
          </cell>
          <cell r="F3793">
            <v>8</v>
          </cell>
          <cell r="G3793" t="str">
            <v>MINERA PEÑOLES DE PERU S.A.</v>
          </cell>
          <cell r="H3793" t="str">
            <v>PROYECTO DE EXPLORACIÓN SAN PEDRO</v>
          </cell>
          <cell r="I3793" t="str">
            <v>PROYECTO SAN PEDRO</v>
          </cell>
          <cell r="J3793" t="str">
            <v>*130504&lt;br&gt;LA LIBERTAD-JULCAN-HUASO</v>
          </cell>
          <cell r="K3793" t="str">
            <v>*310&lt;br&gt;ROSALES GONZALES LUIS ALBERTO,*341&lt;br&gt;INFANTE QUISPE, CESAR ANIBAL</v>
          </cell>
          <cell r="L3793" t="str">
            <v>CONFORME&lt;br/&gt;NOTIFICADO A LA EMPRESA</v>
          </cell>
          <cell r="M3793" t="str">
            <v>ResDirec-0280-2016/MEM-DGAAM</v>
          </cell>
          <cell r="N3793" t="str">
            <v>21/09/2016</v>
          </cell>
          <cell r="O3793">
            <v>700000</v>
          </cell>
        </row>
        <row r="3794">
          <cell r="A3794">
            <v>2679209</v>
          </cell>
          <cell r="B3794">
            <v>6491</v>
          </cell>
          <cell r="C3794" t="str">
            <v>ITS</v>
          </cell>
          <cell r="D3794">
            <v>42774</v>
          </cell>
          <cell r="E3794">
            <v>2017</v>
          </cell>
          <cell r="F3794">
            <v>2</v>
          </cell>
          <cell r="G3794" t="str">
            <v>MINERA PEÑOLES DE PERU S.A.</v>
          </cell>
          <cell r="H3794" t="str">
            <v>PROYECTO DE EXPLORACIÓN PUCAJIRCA</v>
          </cell>
          <cell r="I3794" t="str">
            <v>PROYECTO PUCAJIRCA</v>
          </cell>
          <cell r="J3794" t="str">
            <v>*020904&lt;br&gt;ANCASH-CORONGO-CUSCA</v>
          </cell>
          <cell r="K3794" t="str">
            <v>*25&lt;br&gt;PRADO VELASQUEZ ALFONSO,*310&lt;br&gt;ROSALES GONZALES LUIS ALBERTO</v>
          </cell>
          <cell r="L3794" t="str">
            <v>CONFORME&lt;br/&gt;NOTIFICADO A LA EMPRESA</v>
          </cell>
          <cell r="M3794" t="str">
            <v>ResDirec-0103-2017/MEM-DGAAM</v>
          </cell>
          <cell r="N3794" t="str">
            <v>06/04/2017</v>
          </cell>
          <cell r="O3794">
            <v>300000</v>
          </cell>
        </row>
        <row r="3795">
          <cell r="A3795">
            <v>2729800</v>
          </cell>
          <cell r="B3795">
            <v>6631</v>
          </cell>
          <cell r="C3795" t="str">
            <v>ITS</v>
          </cell>
          <cell r="D3795">
            <v>42951</v>
          </cell>
          <cell r="E3795">
            <v>2017</v>
          </cell>
          <cell r="F3795">
            <v>8</v>
          </cell>
          <cell r="G3795" t="str">
            <v>MINERA PEÑOLES DE PERU S.A.</v>
          </cell>
          <cell r="H3795" t="str">
            <v>EXPLORACION SANTA CRUZ</v>
          </cell>
          <cell r="I3795" t="str">
            <v>SANTA CRUZ</v>
          </cell>
          <cell r="J3795" t="str">
            <v>*021908&lt;br&gt;ANCASH-SIHUAS-RAGASH</v>
          </cell>
          <cell r="K3795" t="str">
            <v>*25&lt;br&gt;PRADO VELASQUEZ ALFONSO,*518&lt;br&gt;CHUQUIMANTARI ARTEAGA RUDDY ANDRE (APOYO),*509&lt;br&gt;CRUZ LEDESMA, DEISY ROSALIA,*310&lt;br&gt;ROSALES GONZALES LUIS ALBERTO</v>
          </cell>
          <cell r="L3795" t="str">
            <v>CONFORME&lt;br/&gt;NOTIFICADO A LA EMPRESA</v>
          </cell>
          <cell r="M3795" t="str">
            <v>ResDirec-0267-2017/MEM-DGAAM</v>
          </cell>
          <cell r="N3795" t="str">
            <v>22/09/2017</v>
          </cell>
          <cell r="O3795">
            <v>700000</v>
          </cell>
        </row>
        <row r="3796">
          <cell r="A3796">
            <v>2729847</v>
          </cell>
          <cell r="B3796">
            <v>6632</v>
          </cell>
          <cell r="C3796" t="str">
            <v>ITS</v>
          </cell>
          <cell r="D3796">
            <v>42954</v>
          </cell>
          <cell r="E3796">
            <v>2017</v>
          </cell>
          <cell r="F3796">
            <v>8</v>
          </cell>
          <cell r="G3796" t="str">
            <v>MINERA PEÑOLES DE PERU S.A.</v>
          </cell>
          <cell r="H3796" t="str">
            <v>MINASPAMPA</v>
          </cell>
          <cell r="I3796" t="str">
            <v>PROYECTO DE EXPLORACIÓN MINASPAMPA</v>
          </cell>
          <cell r="J3796" t="str">
            <v>*230107&lt;br&gt;TACNA-TACNA-PALCA</v>
          </cell>
          <cell r="K3796" t="str">
            <v>*25&lt;br&gt;PRADO VELASQUEZ ALFONSO,*518&lt;br&gt;CHUQUIMANTARI ARTEAGA RUDDY ANDRE (APOYO),*509&lt;br&gt;CRUZ LEDESMA, DEISY ROSALIA,*310&lt;br&gt;ROSALES GONZALES LUIS ALBERTO</v>
          </cell>
          <cell r="L3796" t="str">
            <v>CONFORME&lt;br/&gt;NOTIFICADO A LA EMPRESA</v>
          </cell>
          <cell r="M3796" t="str">
            <v>ResDirec-0271-2017/MEM-DGAAM</v>
          </cell>
          <cell r="N3796" t="str">
            <v>25/09/2017</v>
          </cell>
          <cell r="O3796">
            <v>600000</v>
          </cell>
        </row>
        <row r="3797">
          <cell r="A3797">
            <v>2733336</v>
          </cell>
          <cell r="B3797">
            <v>6636</v>
          </cell>
          <cell r="C3797" t="str">
            <v>ITS</v>
          </cell>
          <cell r="D3797">
            <v>42963</v>
          </cell>
          <cell r="E3797">
            <v>2017</v>
          </cell>
          <cell r="F3797">
            <v>8</v>
          </cell>
          <cell r="G3797" t="str">
            <v>MINERA PEÑOLES DE PERU S.A.</v>
          </cell>
          <cell r="H3797" t="str">
            <v>RACAYCOCHA</v>
          </cell>
          <cell r="I3797" t="str">
            <v>ITS DE LA CUARTA MODIFICACION DEL EIASD RACAYCOCHA</v>
          </cell>
          <cell r="J3797" t="str">
            <v>*021904&lt;br&gt;ANCASH-SIHUAS-CASHAPAMPA,*021909&lt;br&gt;ANCASH-SIHUAS-SAN JUAN</v>
          </cell>
          <cell r="K3797" t="str">
            <v>*25&lt;br&gt;PRADO VELASQUEZ ALFONSO,*533&lt;br&gt;ELIAS CRUZADO, CARLOS ALBERTO,*526&lt;br&gt;PADILLA VILLAR, FERNANDO JORGE,*524&lt;br&gt;ZAMORA  RIOS, LESLY,*516&lt;br&gt;ROBLES MEDINA, IVAN,*502&lt;br&gt;CERCEDO CAJAS DONNY LUCIA (APOYO),*220&lt;br&gt;VILLACORTA OLAZA MARCO ANTONIO</v>
          </cell>
          <cell r="L3797" t="str">
            <v>CONFORME&lt;br/&gt;NOTIFICADO A LA EMPRESA</v>
          </cell>
          <cell r="M3797" t="str">
            <v>ResDirec-0284-2017/MEM-DGAAM</v>
          </cell>
          <cell r="N3797" t="str">
            <v>04/10/2017</v>
          </cell>
          <cell r="O3797">
            <v>2400000</v>
          </cell>
        </row>
        <row r="3798">
          <cell r="A3798">
            <v>2845055</v>
          </cell>
          <cell r="B3798">
            <v>6962</v>
          </cell>
          <cell r="C3798" t="str">
            <v>ITS</v>
          </cell>
          <cell r="D3798">
            <v>43326</v>
          </cell>
          <cell r="E3798">
            <v>2018</v>
          </cell>
          <cell r="F3798">
            <v>8</v>
          </cell>
          <cell r="G3798" t="str">
            <v>MINERA PEÑOLES DE PERU S.A.</v>
          </cell>
          <cell r="H3798" t="str">
            <v>PROYECTO DE EXPLORACIÓN SAN PEDRO</v>
          </cell>
          <cell r="I3798" t="str">
            <v>SAN PEDRO</v>
          </cell>
          <cell r="J3798" t="str">
            <v>*130504&lt;br&gt;LA LIBERTAD-JULCAN-HUASO</v>
          </cell>
          <cell r="K3798" t="str">
            <v>*25&lt;br&gt;PRADO VELASQUEZ ALFONSO,*599&lt;br&gt;CHUQUIMANTARI ARTEAGA,RUDDY ANDRE,*570&lt;br&gt;PEREZ BALDEON KAREN GRACIELA,*550&lt;br&gt;PEREZ LEON, LUZMILA (APOYO)</v>
          </cell>
          <cell r="L3798" t="str">
            <v>CONFORME&lt;br/&gt;NOTIFICADO A LA EMPRESA</v>
          </cell>
          <cell r="O3798">
            <v>250000</v>
          </cell>
        </row>
        <row r="3799">
          <cell r="A3799">
            <v>2842813</v>
          </cell>
          <cell r="B3799">
            <v>7686</v>
          </cell>
          <cell r="C3799" t="str">
            <v>FTA</v>
          </cell>
          <cell r="D3799">
            <v>43320</v>
          </cell>
          <cell r="E3799">
            <v>2018</v>
          </cell>
          <cell r="F3799">
            <v>8</v>
          </cell>
          <cell r="G3799" t="str">
            <v>MINERA PEÑOLES DE PERU S.A.</v>
          </cell>
          <cell r="H3799" t="str">
            <v>TAMBOPATA 5</v>
          </cell>
          <cell r="I3799" t="str">
            <v>PROYECTO DE EXPLORACIÓN MINERA TAMBOPATA 5</v>
          </cell>
          <cell r="J3799" t="str">
            <v>*120108&lt;br&gt;JUNIN-HUANCAYO-CHONGOS ALTO</v>
          </cell>
          <cell r="K3799" t="str">
            <v>*25&lt;br&gt;PRADO VELASQUEZ ALFONSO,*599&lt;br&gt;CHUQUIMANTARI ARTEAGA,RUDDY ANDRE,*509&lt;br&gt;CRUZ LEDESMA, DEISY ROSALIA</v>
          </cell>
          <cell r="L3799" t="str">
            <v>DESISTIDO&lt;br/&gt;NOTIFICADO A LA EMPRESA</v>
          </cell>
          <cell r="M3799" t="str">
            <v>ResDirec-0159-2018/MEM-DGAAM</v>
          </cell>
          <cell r="N3799" t="str">
            <v>15/08/2018</v>
          </cell>
          <cell r="O3799">
            <v>400000</v>
          </cell>
          <cell r="P3799" t="str">
            <v>USD</v>
          </cell>
        </row>
        <row r="3800">
          <cell r="A3800">
            <v>2951351</v>
          </cell>
          <cell r="B3800">
            <v>7724</v>
          </cell>
          <cell r="C3800" t="str">
            <v>FTA</v>
          </cell>
          <cell r="D3800">
            <v>43647</v>
          </cell>
          <cell r="E3800">
            <v>2019</v>
          </cell>
          <cell r="F3800">
            <v>7</v>
          </cell>
          <cell r="G3800" t="str">
            <v>MINERA PEÑOLES DE PERU S.A.</v>
          </cell>
          <cell r="H3800" t="str">
            <v>PISCOCALLA.</v>
          </cell>
          <cell r="I3800" t="str">
            <v>PROYECTO PISCOCALLA</v>
          </cell>
          <cell r="J3800" t="str">
            <v>*030504&lt;br&gt;APURIMAC-COTABAMBAS-HAQUIRA</v>
          </cell>
          <cell r="K3800" t="str">
            <v>*25&lt;br&gt;PRADO VELASQUEZ ALFONSO,*684&lt;br&gt;MARTEL GORA MIGUEL LUIS,*671&lt;br&gt;CUBAS PARIMANGO LORENZO JARED,*649&lt;br&gt;BOTTGER GAMARRA JOYCE CAROL,*643&lt;br&gt;NISSE MEI-LIN GARCIA LAY,*635&lt;br&gt;LEON SAAVEDRA SEBASTIAN,*610&lt;br&gt;FARFAN REYES MIRIAM ELIZABETH</v>
          </cell>
          <cell r="L3800" t="str">
            <v>DESAPROBADO&lt;br/&gt;NOTIFICADO A LA EMPRESA</v>
          </cell>
          <cell r="M3800" t="str">
            <v>ResDirec-0056-2020/MINEM-DGAAM</v>
          </cell>
          <cell r="N3800" t="str">
            <v>12/03/2020</v>
          </cell>
          <cell r="O3800">
            <v>138720</v>
          </cell>
          <cell r="P3800" t="str">
            <v>USD</v>
          </cell>
        </row>
        <row r="3801">
          <cell r="A3801">
            <v>2889896</v>
          </cell>
          <cell r="B3801">
            <v>7875</v>
          </cell>
          <cell r="C3801" t="str">
            <v>EIAsd</v>
          </cell>
          <cell r="D3801">
            <v>43475</v>
          </cell>
          <cell r="E3801">
            <v>2019</v>
          </cell>
          <cell r="F3801">
            <v>1</v>
          </cell>
          <cell r="G3801" t="str">
            <v>MINERA PEÑOLES DE PERU S.A.</v>
          </cell>
          <cell r="H3801" t="str">
            <v>PROYECTO DE EXPLORACIÓN PUCAJIRCA</v>
          </cell>
          <cell r="I3801" t="str">
            <v>EXPLORACION PUCAJIRCA</v>
          </cell>
          <cell r="J3801" t="str">
            <v>*020904&lt;br&gt;ANCASH-CORONGO-CUSCA</v>
          </cell>
          <cell r="K3801" t="str">
            <v>*1&lt;br&gt;ACEVEDO FERNANDEZ ELIAS,*676&lt;br&gt;VILLAR VASQUEZ MERCEDES DEL PILAR,*673&lt;br&gt;LIBERATO SOLANO JEAN CUTTER,*643&lt;br&gt;NISSE MEI-LIN GARCIA LAY,*584&lt;br&gt;QUIROZ AHUANARI, CHARLEE JHON (APOYO),*570&lt;br&gt;PEREZ BALDEON KAREN GRACIELA,*495&lt;br&gt;CHAMORRO BELLIDO CARMEN ROSA,*311&lt;br&gt;ROJAS VALLADARES, TANIA LUPE,*220&lt;br&gt;VILLACORTA OLAZA MARCO ANTONIO</v>
          </cell>
          <cell r="L3801" t="str">
            <v>APROBADO&lt;br/&gt;NOTIFICADO A LA EMPRESA</v>
          </cell>
          <cell r="M3801" t="str">
            <v>ResDirec-0234-2019/MINEM-DGAAM</v>
          </cell>
          <cell r="N3801" t="str">
            <v>30/12/2019</v>
          </cell>
          <cell r="O3801">
            <v>2000000</v>
          </cell>
          <cell r="P3801" t="str">
            <v>USD</v>
          </cell>
        </row>
        <row r="3802">
          <cell r="A3802">
            <v>2895331</v>
          </cell>
          <cell r="B3802">
            <v>7897</v>
          </cell>
          <cell r="C3802" t="str">
            <v>FTA</v>
          </cell>
          <cell r="D3802">
            <v>43495</v>
          </cell>
          <cell r="E3802">
            <v>2019</v>
          </cell>
          <cell r="F3802">
            <v>1</v>
          </cell>
          <cell r="G3802" t="str">
            <v>MINERA PEÑOLES DE PERU S.A.</v>
          </cell>
          <cell r="H3802" t="str">
            <v>TAMBOPATA 5</v>
          </cell>
          <cell r="I3802" t="str">
            <v>PROYECTO DE EXPLORACIÓN MINERA TAMBOPATA 05</v>
          </cell>
          <cell r="J3802" t="str">
            <v>*120108&lt;br&gt;JUNIN-HUANCAYO-CHONGOS ALTO</v>
          </cell>
          <cell r="K3802" t="str">
            <v>*570&lt;br&gt;PEREZ BALDEON KAREN GRACIELA,*635&lt;br&gt;LEON SAAVEDRA SEBASTIAN,*610&lt;br&gt;FARFAN REYES MIRIAM ELIZABETH,*599&lt;br&gt;CHUQUIMANTARI ARTEAGA,RUDDY ANDRE</v>
          </cell>
          <cell r="L3802" t="str">
            <v>DESISTIDO&lt;br/&gt;NOTIFICADO A LA EMPRESA</v>
          </cell>
          <cell r="M3802" t="str">
            <v>ResDirec-0019-2019/MEM-DGAAM</v>
          </cell>
          <cell r="N3802" t="str">
            <v>08/02/2019</v>
          </cell>
          <cell r="O3802">
            <v>400000</v>
          </cell>
          <cell r="P3802" t="str">
            <v>USD</v>
          </cell>
        </row>
        <row r="3803">
          <cell r="A3803">
            <v>2922767</v>
          </cell>
          <cell r="B3803">
            <v>7989</v>
          </cell>
          <cell r="C3803" t="str">
            <v>FTA</v>
          </cell>
          <cell r="D3803">
            <v>43579</v>
          </cell>
          <cell r="E3803">
            <v>2019</v>
          </cell>
          <cell r="F3803">
            <v>4</v>
          </cell>
          <cell r="G3803" t="str">
            <v>MINERA PEÑOLES DE PERU S.A.</v>
          </cell>
          <cell r="H3803" t="str">
            <v>TAMBOPATA  005</v>
          </cell>
          <cell r="I3803" t="str">
            <v>PROYECTO DE EXPLORACIÓN MINERA TAMBOPATA 005</v>
          </cell>
          <cell r="J3803" t="str">
            <v>*120108&lt;br&gt;JUNIN-HUANCAYO-CHONGOS ALTO</v>
          </cell>
          <cell r="K3803" t="str">
            <v>*599&lt;br&gt;CHUQUIMANTARI ARTEAGA,RUDDY ANDRE,*649&lt;br&gt;BOTTGER GAMARRA JOYCE CAROL,*635&lt;br&gt;LEON SAAVEDRA SEBASTIAN,*610&lt;br&gt;FARFAN REYES MIRIAM ELIZABETH</v>
          </cell>
          <cell r="L3803" t="str">
            <v>DESAPROBADO&lt;br/&gt;NOTIFICADO A LA EMPRESA</v>
          </cell>
          <cell r="M3803" t="str">
            <v>ResDirec-0065-2019/MEM-DGAAM</v>
          </cell>
          <cell r="N3803" t="str">
            <v>09/05/2019</v>
          </cell>
          <cell r="O3803">
            <v>400000</v>
          </cell>
          <cell r="P3803" t="str">
            <v>USD</v>
          </cell>
        </row>
        <row r="3804">
          <cell r="A3804">
            <v>2929755</v>
          </cell>
          <cell r="B3804">
            <v>8043</v>
          </cell>
          <cell r="C3804" t="str">
            <v>FTA</v>
          </cell>
          <cell r="D3804">
            <v>43601</v>
          </cell>
          <cell r="E3804">
            <v>2019</v>
          </cell>
          <cell r="F3804">
            <v>5</v>
          </cell>
          <cell r="G3804" t="str">
            <v>MINERA PEÑOLES DE PERU S.A.</v>
          </cell>
          <cell r="H3804" t="str">
            <v>TAMBOPATA 0005</v>
          </cell>
          <cell r="I3804" t="str">
            <v>PROYECTO DE EXPLORACIÓN MINERA TAMBOPATA 0005</v>
          </cell>
          <cell r="J3804" t="str">
            <v>*120108&lt;br&gt;JUNIN-HUANCAYO-CHONGOS ALTO</v>
          </cell>
          <cell r="K3804" t="str">
            <v>*25&lt;br&gt;PRADO VELASQUEZ ALFONSO,*649&lt;br&gt;BOTTGER GAMARRA JOYCE CAROL,*643&lt;br&gt;NISSE MEI-LIN GARCIA LAY,*610&lt;br&gt;FARFAN REYES MIRIAM ELIZABETH,*599&lt;br&gt;CHUQUIMANTARI ARTEAGA,RUDDY ANDRE</v>
          </cell>
          <cell r="L3804" t="str">
            <v>APROBADO&lt;br/&gt;NOTIFICADO A LA EMPRESA</v>
          </cell>
          <cell r="M3804" t="str">
            <v>ResDirec-0079-2019/MEM-DGAAM</v>
          </cell>
          <cell r="N3804" t="str">
            <v>29/05/2019</v>
          </cell>
          <cell r="O3804">
            <v>400000</v>
          </cell>
          <cell r="P3804" t="str">
            <v>USD</v>
          </cell>
        </row>
        <row r="3805">
          <cell r="A3805">
            <v>3113216</v>
          </cell>
          <cell r="B3805">
            <v>8623</v>
          </cell>
          <cell r="C3805" t="str">
            <v>FTA</v>
          </cell>
          <cell r="D3805">
            <v>44211</v>
          </cell>
          <cell r="E3805">
            <v>2021</v>
          </cell>
          <cell r="F3805">
            <v>1</v>
          </cell>
          <cell r="G3805" t="str">
            <v>MINERA PEÑOLES DE PERU S.A.</v>
          </cell>
          <cell r="H3805" t="str">
            <v>LARAN</v>
          </cell>
          <cell r="I3805" t="str">
            <v>ALTO LARAN</v>
          </cell>
          <cell r="J3805" t="str">
            <v>*110202&lt;br&gt;ICA-CHINCHA-ALTO LARAN</v>
          </cell>
          <cell r="K3805" t="str">
            <v>*610&lt;br&gt;FARFAN REYES MIRIAM ELIZABETH,*684&lt;br&gt;MARTEL GORA MIGUEL LUIS</v>
          </cell>
          <cell r="L3805" t="str">
            <v>EVALUACIÓN</v>
          </cell>
          <cell r="O3805">
            <v>820000</v>
          </cell>
          <cell r="P3805" t="str">
            <v>USD</v>
          </cell>
        </row>
        <row r="3806">
          <cell r="A3806">
            <v>1373539</v>
          </cell>
          <cell r="B3806">
            <v>749</v>
          </cell>
          <cell r="C3806" t="str">
            <v>EIAsd</v>
          </cell>
          <cell r="D3806">
            <v>37446</v>
          </cell>
          <cell r="E3806">
            <v>2002</v>
          </cell>
          <cell r="F3806">
            <v>7</v>
          </cell>
          <cell r="G3806" t="str">
            <v>MINERA PEPE N° 1 DE HUANUCO S.A.</v>
          </cell>
          <cell r="H3806" t="str">
            <v>PEPE Nº1 DE HUANUCO</v>
          </cell>
          <cell r="I3806" t="str">
            <v>EXPLORACION</v>
          </cell>
          <cell r="J3806" t="str">
            <v>*100802&lt;br&gt;HUANUCO-PACHITEA-CHAGLLA</v>
          </cell>
          <cell r="K3806" t="str">
            <v>*29&lt;br&gt;ARCHIVO</v>
          </cell>
          <cell r="L3806" t="str">
            <v>CONCLUIDO</v>
          </cell>
          <cell r="P3806" t="str">
            <v>USD</v>
          </cell>
        </row>
        <row r="3807">
          <cell r="A3807">
            <v>1392403</v>
          </cell>
          <cell r="B3807">
            <v>808</v>
          </cell>
          <cell r="C3807" t="str">
            <v>DIA</v>
          </cell>
          <cell r="D3807">
            <v>37596</v>
          </cell>
          <cell r="E3807">
            <v>2002</v>
          </cell>
          <cell r="F3807">
            <v>12</v>
          </cell>
          <cell r="G3807" t="str">
            <v>MINERA PEPE N° 1 DE HUANUCO S.A.</v>
          </cell>
          <cell r="H3807" t="str">
            <v>PEPE Nº 2</v>
          </cell>
          <cell r="I3807" t="str">
            <v>PEPE Nº 2</v>
          </cell>
          <cell r="J3807" t="str">
            <v>*100802&lt;br&gt;HUANUCO-PACHITEA-CHAGLLA</v>
          </cell>
          <cell r="K3807" t="str">
            <v>*57&lt;br&gt;SUAREZ JUAN</v>
          </cell>
          <cell r="L3807" t="str">
            <v>APROBADO</v>
          </cell>
          <cell r="P3807" t="str">
            <v>USD</v>
          </cell>
        </row>
        <row r="3808">
          <cell r="A3808">
            <v>1518121</v>
          </cell>
          <cell r="B3808">
            <v>1220</v>
          </cell>
          <cell r="C3808" t="str">
            <v>DIA</v>
          </cell>
          <cell r="D3808">
            <v>38406</v>
          </cell>
          <cell r="E3808">
            <v>2005</v>
          </cell>
          <cell r="F3808">
            <v>2</v>
          </cell>
          <cell r="G3808" t="str">
            <v>MINERA PEREGRINE PERU S.A.C. EN LIQUIDACION</v>
          </cell>
          <cell r="H3808" t="str">
            <v>VENUS</v>
          </cell>
          <cell r="I3808" t="str">
            <v>VENUS</v>
          </cell>
          <cell r="J3808" t="str">
            <v>*110504&lt;br&gt;ICA-PISCO-INDEPENDENCIA</v>
          </cell>
          <cell r="K3808" t="str">
            <v>*56&lt;br&gt;SOLARI HENRY</v>
          </cell>
          <cell r="L3808" t="str">
            <v>APROBADO</v>
          </cell>
          <cell r="P3808" t="str">
            <v>USD</v>
          </cell>
        </row>
        <row r="3809">
          <cell r="A3809">
            <v>1592534</v>
          </cell>
          <cell r="B3809">
            <v>1397</v>
          </cell>
          <cell r="C3809" t="str">
            <v>DIA</v>
          </cell>
          <cell r="D3809">
            <v>38772</v>
          </cell>
          <cell r="E3809">
            <v>2006</v>
          </cell>
          <cell r="F3809">
            <v>2</v>
          </cell>
          <cell r="G3809" t="str">
            <v>MINERA PEREGRINE PERU S.A.C. EN LIQUIDACION</v>
          </cell>
          <cell r="H3809" t="str">
            <v>CARBONERA</v>
          </cell>
          <cell r="I3809" t="str">
            <v>CARBONERA</v>
          </cell>
          <cell r="J3809" t="str">
            <v>*110304&lt;br&gt;ICA-NASCA-MARCONA</v>
          </cell>
          <cell r="K3809" t="str">
            <v>*1&lt;br&gt;ACEVEDO FERNANDEZ ELIAS</v>
          </cell>
          <cell r="L3809" t="str">
            <v>APROBADO</v>
          </cell>
          <cell r="P3809" t="str">
            <v>USD</v>
          </cell>
        </row>
        <row r="3810">
          <cell r="A3810">
            <v>1619561</v>
          </cell>
          <cell r="B3810">
            <v>1471</v>
          </cell>
          <cell r="C3810" t="str">
            <v>DIA</v>
          </cell>
          <cell r="D3810">
            <v>38912</v>
          </cell>
          <cell r="E3810">
            <v>2006</v>
          </cell>
          <cell r="F3810">
            <v>7</v>
          </cell>
          <cell r="G3810" t="str">
            <v>MINERA PEREGRINE PERU S.A.C. EN LIQUIDACION</v>
          </cell>
          <cell r="H3810" t="str">
            <v>LUCUMO</v>
          </cell>
          <cell r="I3810" t="str">
            <v>LUCUMO</v>
          </cell>
          <cell r="J3810" t="str">
            <v>*150508&lt;br&gt;LIMA-CAÑETE-LUNAHUANA</v>
          </cell>
          <cell r="K3810" t="str">
            <v>*49&lt;br&gt;RETAMOZO PLACIDO</v>
          </cell>
          <cell r="L3810" t="str">
            <v>APROBADO</v>
          </cell>
          <cell r="P3810" t="str">
            <v>USD</v>
          </cell>
        </row>
        <row r="3811">
          <cell r="A3811">
            <v>1663776</v>
          </cell>
          <cell r="B3811">
            <v>1575</v>
          </cell>
          <cell r="C3811" t="str">
            <v>DIA</v>
          </cell>
          <cell r="D3811">
            <v>39101</v>
          </cell>
          <cell r="E3811">
            <v>2007</v>
          </cell>
          <cell r="F3811">
            <v>1</v>
          </cell>
          <cell r="G3811" t="str">
            <v>MINERA PEREGRINE PERU S.A.C. EN LIQUIDACION</v>
          </cell>
          <cell r="H3811" t="str">
            <v>LUCUMO</v>
          </cell>
          <cell r="I3811" t="str">
            <v>LUCUMO (MODIFICACION)</v>
          </cell>
          <cell r="J3811" t="str">
            <v>*150508&lt;br&gt;LIMA-CAÑETE-LUNAHUANA</v>
          </cell>
          <cell r="K3811" t="str">
            <v>*49&lt;br&gt;RETAMOZO PLACIDO</v>
          </cell>
          <cell r="L3811" t="str">
            <v>APROBADO</v>
          </cell>
          <cell r="P3811" t="str">
            <v>USD</v>
          </cell>
        </row>
        <row r="3812">
          <cell r="A3812">
            <v>1028334</v>
          </cell>
          <cell r="B3812">
            <v>4295</v>
          </cell>
          <cell r="C3812" t="str">
            <v>EIA</v>
          </cell>
          <cell r="D3812">
            <v>34946</v>
          </cell>
          <cell r="E3812">
            <v>1995</v>
          </cell>
          <cell r="F3812">
            <v>9</v>
          </cell>
          <cell r="G3812" t="str">
            <v>MINERA PERLA S.A.C. - EN LIQUIDACION</v>
          </cell>
          <cell r="H3812" t="str">
            <v>TURMALINA</v>
          </cell>
          <cell r="I3812" t="str">
            <v>EXPLOTACION DE COBRE</v>
          </cell>
          <cell r="J3812" t="str">
            <v>*200302&lt;br&gt;PIURA-HUANCABAMBA-CANCHAQUE</v>
          </cell>
          <cell r="K3812" t="str">
            <v>*136&lt;br&gt;CALZADO LUIS</v>
          </cell>
          <cell r="L3812" t="str">
            <v>APROBADO</v>
          </cell>
          <cell r="P3812" t="str">
            <v>USD</v>
          </cell>
        </row>
        <row r="3813">
          <cell r="A3813">
            <v>1591863</v>
          </cell>
          <cell r="B3813">
            <v>1394</v>
          </cell>
          <cell r="C3813" t="str">
            <v>DIA</v>
          </cell>
          <cell r="D3813">
            <v>38769</v>
          </cell>
          <cell r="E3813">
            <v>2006</v>
          </cell>
          <cell r="F3813">
            <v>2</v>
          </cell>
          <cell r="G3813" t="str">
            <v>MINERA PILACONES S.A.</v>
          </cell>
          <cell r="H3813" t="str">
            <v>HUANGAMARCA</v>
          </cell>
          <cell r="I3813" t="str">
            <v>HUANGAMARCA</v>
          </cell>
          <cell r="J3813" t="str">
            <v>*060202&lt;br&gt;CAJAMARCA-CAJABAMBA-CACHACHI</v>
          </cell>
          <cell r="K3813" t="str">
            <v>*56&lt;br&gt;SOLARI HENRY</v>
          </cell>
          <cell r="L3813" t="str">
            <v>DESAPROBADO</v>
          </cell>
          <cell r="P3813" t="str">
            <v>USD</v>
          </cell>
        </row>
        <row r="3814">
          <cell r="A3814">
            <v>2318203</v>
          </cell>
          <cell r="B3814">
            <v>3961</v>
          </cell>
          <cell r="C3814" t="str">
            <v>DIA</v>
          </cell>
          <cell r="D3814">
            <v>41494</v>
          </cell>
          <cell r="E3814">
            <v>2013</v>
          </cell>
          <cell r="F3814">
            <v>8</v>
          </cell>
          <cell r="G3814" t="str">
            <v>MINERA PINAYA PERU S.A.</v>
          </cell>
          <cell r="H3814" t="str">
            <v>PINAYA</v>
          </cell>
          <cell r="I3814" t="str">
            <v>PINAYA</v>
          </cell>
          <cell r="J3814" t="str">
            <v>*040504&lt;br&gt;AREQUIPA-CAYLLOMA-CALLALLI,*210709&lt;br&gt;PUNO-LAMPA-SANTA LUCIA,*040514&lt;br&gt;AREQUIPA-CAYLLOMA-SAN ANTONIO DE CHUCA</v>
          </cell>
          <cell r="K3814" t="str">
            <v>*147&lt;br&gt;PEREZ BALDEON KAREN,*180&lt;br&gt;RAMIREZ PALET ALDO</v>
          </cell>
          <cell r="L3814" t="str">
            <v>DESISTIDO&lt;br/&gt;NOTIFICADO A LA EMPRESA</v>
          </cell>
          <cell r="M3814" t="str">
            <v>ResDirec-0334-2013/MEM-AAM</v>
          </cell>
          <cell r="N3814" t="str">
            <v>10/09/2013</v>
          </cell>
          <cell r="O3814">
            <v>1000000</v>
          </cell>
          <cell r="P3814" t="str">
            <v>USD</v>
          </cell>
        </row>
        <row r="3815">
          <cell r="A3815">
            <v>2326839</v>
          </cell>
          <cell r="B3815">
            <v>3983</v>
          </cell>
          <cell r="C3815" t="str">
            <v>DIA</v>
          </cell>
          <cell r="D3815">
            <v>41528</v>
          </cell>
          <cell r="E3815">
            <v>2013</v>
          </cell>
          <cell r="F3815">
            <v>9</v>
          </cell>
          <cell r="G3815" t="str">
            <v>MINERA PINAYA PERU S.A.</v>
          </cell>
          <cell r="H3815" t="str">
            <v>PINAYA.</v>
          </cell>
          <cell r="I3815" t="str">
            <v>PINAYA.</v>
          </cell>
          <cell r="J3815" t="str">
            <v>*040504&lt;br&gt;AREQUIPA-CAYLLOMA-CALLALLI,*210709&lt;br&gt;PUNO-LAMPA-SANTA LUCIA,*040514&lt;br&gt;AREQUIPA-CAYLLOMA-SAN ANTONIO DE CHUCA</v>
          </cell>
          <cell r="K3815" t="str">
            <v>*142&lt;br&gt;VELASQUEZ CONTRERAS ANNIE (APOYO),*347&lt;br&gt;TENORIO MALDONADO, MARIO,*346&lt;br&gt;TIPULA MAMANI, RICHARD JOHNSON,*310&lt;br&gt;ROSALES GONZALES LUIS ALBERTO,*295&lt;br&gt;DIAZ BERRIOS ABEL,*284&lt;br&gt;LINARES ALVARADO, JOSE LUIS,*281&lt;br&gt;MEDINA VIVANCO, VANESSA (APOYO),*243&lt;br&gt;NUÑEZ CANO, KATTERINA  (apoyo),*241&lt;br&gt;TELLO ISLA, ANA CAROLINA,*227&lt;br&gt;BUSTAMANTE BECERRA JOSE LUIS,*186&lt;br&gt;LUCEN BUSTAMANTE MARIELENA</v>
          </cell>
          <cell r="L3815" t="str">
            <v>APROBADO&lt;br/&gt;NOTIFICADO A LA EMPRESA</v>
          </cell>
          <cell r="M3815" t="str">
            <v>ResDirec-0147-2014/MEM-DGAAM</v>
          </cell>
          <cell r="N3815" t="str">
            <v>26/03/2014</v>
          </cell>
          <cell r="O3815">
            <v>1000000</v>
          </cell>
          <cell r="P3815" t="str">
            <v>USD</v>
          </cell>
        </row>
        <row r="3816">
          <cell r="A3816">
            <v>2740632</v>
          </cell>
          <cell r="B3816">
            <v>7267</v>
          </cell>
          <cell r="C3816" t="str">
            <v>DIA</v>
          </cell>
          <cell r="D3816">
            <v>42992</v>
          </cell>
          <cell r="E3816">
            <v>2017</v>
          </cell>
          <cell r="F3816">
            <v>9</v>
          </cell>
          <cell r="G3816" t="str">
            <v>MINERA PUNO GOLD S.A.C.</v>
          </cell>
          <cell r="H3816" t="str">
            <v>CERRO HERMOSO</v>
          </cell>
          <cell r="I3816" t="str">
            <v>CERRO HERMOSO</v>
          </cell>
          <cell r="J3816" t="str">
            <v>*210709&lt;br&gt;PUNO-LAMPA-SANTA LUCIA</v>
          </cell>
          <cell r="K3816" t="str">
            <v xml:space="preserve">*25&lt;br&gt;PRADO VELASQUEZ ALFONSO,*643&lt;br&gt;NISSE MEI-LIN GARCIA LAY,*581&lt;br&gt;ARENAS ESPINOZA,JULISSA,*528&lt;br&gt;RUIZ GUERRA, FIORELLA,*526&lt;br&gt;PADILLA VILLAR, FERNANDO JORGE,*525&lt;br&gt;QUISPE CLEMENTE, KARLA,*524&lt;br&gt;ZAMORA  RIOS, LESLY,*502&lt;br&gt;CERCEDO CAJAS DONNY LUCIA (APOYO),*348&lt;br&gt;PEREZ SOLIS, EVELYN ENA,*345&lt;br&gt;YUCRA ZELA, SONIA LISSET,*313&lt;br&gt;LOPEZ FLORES, ROSSANA,*310&lt;br&gt;ROSALES GONZALES LUIS ALBERTO,*295&lt;br&gt;DIAZ BERRIOS ABEL,*221&lt;br&gt;SANGA YAMPASI WILSON WILFREDO,*64&lt;br&gt;BEGGLO CACERES-OLASO ADRIAN </v>
          </cell>
          <cell r="L3816" t="str">
            <v>APROBADO&lt;br/&gt;NOTIFICADO A LA EMPRESA</v>
          </cell>
          <cell r="M3816" t="str">
            <v>ResDirec-0099-2018/MEM-DGAAM</v>
          </cell>
          <cell r="N3816" t="str">
            <v>11/05/2018</v>
          </cell>
          <cell r="O3816">
            <v>100000</v>
          </cell>
          <cell r="P3816" t="str">
            <v>USD</v>
          </cell>
        </row>
        <row r="3817">
          <cell r="A3817">
            <v>1855014</v>
          </cell>
          <cell r="B3817">
            <v>1996</v>
          </cell>
          <cell r="C3817" t="str">
            <v>DIA</v>
          </cell>
          <cell r="D3817">
            <v>39840</v>
          </cell>
          <cell r="E3817">
            <v>2009</v>
          </cell>
          <cell r="F3817">
            <v>1</v>
          </cell>
          <cell r="G3817" t="str">
            <v>MINERA QORIHUAYTA S.A.C.</v>
          </cell>
          <cell r="H3817" t="str">
            <v>RUBI</v>
          </cell>
          <cell r="I3817" t="str">
            <v>RUBÍ</v>
          </cell>
          <cell r="J3817" t="str">
            <v>*050601&lt;br&gt;AYACUCHO-LUCANAS-PUQUIO</v>
          </cell>
          <cell r="K3817" t="str">
            <v>*30&lt;br&gt;ARRIARAN ABELARDO</v>
          </cell>
          <cell r="L3817" t="str">
            <v>APROBADO&lt;br/&gt;NOTIFICADO A LA EMPRESA</v>
          </cell>
          <cell r="P3817" t="str">
            <v>USD</v>
          </cell>
        </row>
        <row r="3818">
          <cell r="A3818">
            <v>1971564</v>
          </cell>
          <cell r="B3818">
            <v>2158</v>
          </cell>
          <cell r="C3818" t="str">
            <v>EIAsd</v>
          </cell>
          <cell r="D3818">
            <v>40246</v>
          </cell>
          <cell r="E3818">
            <v>2010</v>
          </cell>
          <cell r="F3818">
            <v>3</v>
          </cell>
          <cell r="G3818" t="str">
            <v>MINERA QUELLOPATA S.A.C.</v>
          </cell>
          <cell r="H3818" t="str">
            <v>INMACULADA</v>
          </cell>
          <cell r="I3818" t="str">
            <v>EXPLORACION QUELLOPATA SEGUNDA MODIFICACION</v>
          </cell>
          <cell r="J3818" t="str">
            <v>*050806&lt;br&gt;AYACUCHO-PAUCAR DEL SARA SARA-OYOLO</v>
          </cell>
          <cell r="K3818" t="str">
            <v>*2&lt;br&gt;ACOSTA ARCE MICHAEL</v>
          </cell>
          <cell r="L3818" t="str">
            <v>APROBADO&lt;br/&gt;NOTIFICADO A LA EMPRESA</v>
          </cell>
          <cell r="P3818" t="str">
            <v>USD</v>
          </cell>
        </row>
        <row r="3819">
          <cell r="A3819">
            <v>2086126</v>
          </cell>
          <cell r="B3819">
            <v>2397</v>
          </cell>
          <cell r="C3819" t="str">
            <v>EIAsd</v>
          </cell>
          <cell r="D3819">
            <v>40653</v>
          </cell>
          <cell r="E3819">
            <v>2011</v>
          </cell>
          <cell r="F3819">
            <v>4</v>
          </cell>
          <cell r="G3819" t="str">
            <v>MINERA QUELLOPATA S.A.C.</v>
          </cell>
          <cell r="H3819" t="str">
            <v>INMACULADA</v>
          </cell>
          <cell r="I3819" t="str">
            <v>PROYECTO DE EXPLORACION INMACULADA</v>
          </cell>
          <cell r="J3819" t="str">
            <v>*050806&lt;br&gt;AYACUCHO-PAUCAR DEL SARA SARA-OYOLO</v>
          </cell>
          <cell r="K3819" t="str">
            <v>*2&lt;br&gt;ACOSTA ARCE MICHAEL</v>
          </cell>
          <cell r="L3819" t="str">
            <v>APROBADO&lt;br/&gt;NOTIFICADO A LA EMPRESA</v>
          </cell>
          <cell r="P3819" t="str">
            <v>USD</v>
          </cell>
        </row>
        <row r="3820">
          <cell r="A3820">
            <v>1752560</v>
          </cell>
          <cell r="B3820">
            <v>7099</v>
          </cell>
          <cell r="C3820" t="str">
            <v>DIA</v>
          </cell>
          <cell r="D3820">
            <v>39469</v>
          </cell>
          <cell r="E3820">
            <v>2008</v>
          </cell>
          <cell r="F3820">
            <v>1</v>
          </cell>
          <cell r="G3820" t="str">
            <v>MINERA QUILCA S.A.C.</v>
          </cell>
          <cell r="H3820" t="str">
            <v>PUSHAQUILCA</v>
          </cell>
          <cell r="I3820" t="str">
            <v>PUSHAQUILCA</v>
          </cell>
          <cell r="J3820" t="str">
            <v>*021509&lt;br&gt;ANCASH-PALLASCA-PAMPAS</v>
          </cell>
          <cell r="K3820" t="str">
            <v>*8&lt;br&gt;BREÑA TORRES GRACIELA</v>
          </cell>
          <cell r="L3820" t="str">
            <v>APROBADO&lt;br/&gt;NOTIFICADO A LA EMPRESA</v>
          </cell>
          <cell r="P3820" t="str">
            <v>USD</v>
          </cell>
        </row>
        <row r="3821">
          <cell r="A3821">
            <v>2229239</v>
          </cell>
          <cell r="B3821">
            <v>3000</v>
          </cell>
          <cell r="C3821" t="str">
            <v>DIA</v>
          </cell>
          <cell r="D3821">
            <v>41164</v>
          </cell>
          <cell r="E3821">
            <v>2012</v>
          </cell>
          <cell r="F3821">
            <v>9</v>
          </cell>
          <cell r="G3821" t="str">
            <v>MINERA QUILCA S.A.C.</v>
          </cell>
          <cell r="H3821" t="str">
            <v>PUSHAQUILCA</v>
          </cell>
          <cell r="I3821" t="str">
            <v>PUSHAQUILCA</v>
          </cell>
          <cell r="J3821" t="str">
            <v>*021509&lt;br&gt;ANCASH-PALLASCA-PAMPAS</v>
          </cell>
          <cell r="K3821" t="str">
            <v>*8&lt;br&gt;BREÑA TORRES GRACIELA,*310&lt;br&gt;ROSALES GONZALES LUIS ALBERTO,*179&lt;br&gt;ZEGARRA ANCAJIMA, ANA SOFIA</v>
          </cell>
          <cell r="L3821" t="str">
            <v>NO PRESENTADO&lt;br/&gt;NOTIFICADO A LA EMPRESA</v>
          </cell>
          <cell r="M3821" t="str">
            <v>ResDirec-0129-2014/MEM-DGAAM</v>
          </cell>
          <cell r="N3821" t="str">
            <v>19/03/2014</v>
          </cell>
          <cell r="O3821">
            <v>3218200</v>
          </cell>
          <cell r="P3821" t="str">
            <v>USD</v>
          </cell>
        </row>
        <row r="3822">
          <cell r="A3822">
            <v>2249287</v>
          </cell>
          <cell r="B3822">
            <v>3273</v>
          </cell>
          <cell r="C3822" t="str">
            <v>DIA</v>
          </cell>
          <cell r="D3822">
            <v>41246</v>
          </cell>
          <cell r="E3822">
            <v>2012</v>
          </cell>
          <cell r="F3822">
            <v>12</v>
          </cell>
          <cell r="G3822" t="str">
            <v>MINERA QUILCA S.A.C.</v>
          </cell>
          <cell r="H3822" t="str">
            <v>EXPLORACION MINERA PUSHAQUILCA</v>
          </cell>
          <cell r="I3822" t="str">
            <v>PROYECTO DE EXPLORACIÓN MINERA PUSHAQUILCA</v>
          </cell>
          <cell r="J3822" t="str">
            <v>*021509&lt;br&gt;ANCASH-PALLASCA-PAMPAS</v>
          </cell>
          <cell r="K3822" t="str">
            <v>*8&lt;br&gt;BREÑA TORRES GRACIELA,*310&lt;br&gt;ROSALES GONZALES LUIS ALBERTO,*179&lt;br&gt;ZEGARRA ANCAJIMA, ANA SOFIA</v>
          </cell>
          <cell r="L3822" t="str">
            <v>NO PRESENTADO&lt;br/&gt;NOTIFICADO A LA EMPRESA</v>
          </cell>
          <cell r="M3822" t="str">
            <v>ResDirec-0411-2012/MEM-AAM</v>
          </cell>
          <cell r="N3822" t="str">
            <v>12/12/2012</v>
          </cell>
          <cell r="O3822">
            <v>3334800</v>
          </cell>
          <cell r="P3822" t="str">
            <v>USD</v>
          </cell>
        </row>
        <row r="3823">
          <cell r="A3823">
            <v>2283967</v>
          </cell>
          <cell r="B3823">
            <v>3849</v>
          </cell>
          <cell r="C3823" t="str">
            <v>DIA</v>
          </cell>
          <cell r="D3823">
            <v>41379</v>
          </cell>
          <cell r="E3823">
            <v>2013</v>
          </cell>
          <cell r="F3823">
            <v>4</v>
          </cell>
          <cell r="G3823" t="str">
            <v>MINERA QUILCA S.A.C.</v>
          </cell>
          <cell r="H3823" t="str">
            <v>PUSHAQUILCA</v>
          </cell>
          <cell r="I3823" t="str">
            <v>EXPLORACIÓN MINERA PUSHAQUILCA</v>
          </cell>
          <cell r="J3823" t="str">
            <v>*021509&lt;br&gt;ANCASH-PALLASCA-PAMPAS</v>
          </cell>
          <cell r="K3823" t="str">
            <v>*8&lt;br&gt;BREÑA TORRES GRACIELA,*310&lt;br&gt;ROSALES GONZALES LUIS ALBERTO,*179&lt;br&gt;ZEGARRA ANCAJIMA, ANA SOFIA</v>
          </cell>
          <cell r="L3823" t="str">
            <v>APROBADO&lt;br/&gt;NOTIFICADO A LA EMPRESA</v>
          </cell>
          <cell r="O3823">
            <v>3334800</v>
          </cell>
          <cell r="P3823" t="str">
            <v>USD</v>
          </cell>
        </row>
        <row r="3824">
          <cell r="A3824">
            <v>2597649</v>
          </cell>
          <cell r="B3824">
            <v>6075</v>
          </cell>
          <cell r="C3824" t="str">
            <v>DIA</v>
          </cell>
          <cell r="D3824">
            <v>42482</v>
          </cell>
          <cell r="E3824">
            <v>2016</v>
          </cell>
          <cell r="F3824">
            <v>4</v>
          </cell>
          <cell r="G3824" t="str">
            <v>MINERA QUILCA S.A.C.</v>
          </cell>
          <cell r="H3824" t="str">
            <v>EXPLORACIÓN MINERA BERLIN</v>
          </cell>
          <cell r="I3824" t="str">
            <v>PROYECTO BERLIN</v>
          </cell>
          <cell r="J3824" t="str">
            <v>*021509&lt;br&gt;ANCASH-PALLASCA-PAMPAS</v>
          </cell>
          <cell r="K3824" t="str">
            <v>*310&lt;br&gt;ROSALES GONZALES LUIS ALBERTO,*341&lt;br&gt;INFANTE QUISPE, CESAR ANIBAL</v>
          </cell>
          <cell r="L3824" t="str">
            <v>APROBADO&lt;br/&gt;NOTIFICADO A LA EMPRESA</v>
          </cell>
          <cell r="O3824">
            <v>1332096</v>
          </cell>
          <cell r="P3824" t="str">
            <v>USD</v>
          </cell>
        </row>
        <row r="3825">
          <cell r="A3825">
            <v>1378474</v>
          </cell>
          <cell r="B3825">
            <v>765</v>
          </cell>
          <cell r="C3825" t="str">
            <v>DIA</v>
          </cell>
          <cell r="D3825">
            <v>37484</v>
          </cell>
          <cell r="E3825">
            <v>2002</v>
          </cell>
          <cell r="F3825">
            <v>8</v>
          </cell>
          <cell r="G3825" t="str">
            <v>MINERA QUILLA S.A.C.</v>
          </cell>
          <cell r="I3825" t="str">
            <v>CARMELITA R.H.</v>
          </cell>
          <cell r="J3825" t="str">
            <v>*020111&lt;br&gt;ANCASH-HUARAZ-PIRA</v>
          </cell>
          <cell r="K3825" t="str">
            <v>*35&lt;br&gt;BLANCO IRMA</v>
          </cell>
          <cell r="L3825" t="str">
            <v>APROBADO</v>
          </cell>
          <cell r="P3825" t="str">
            <v>USD</v>
          </cell>
        </row>
        <row r="3826">
          <cell r="A3826">
            <v>1426794</v>
          </cell>
          <cell r="B3826">
            <v>928</v>
          </cell>
          <cell r="C3826" t="str">
            <v>DIA</v>
          </cell>
          <cell r="D3826">
            <v>37868</v>
          </cell>
          <cell r="E3826">
            <v>2003</v>
          </cell>
          <cell r="F3826">
            <v>9</v>
          </cell>
          <cell r="G3826" t="str">
            <v>MINERA QUILLA S.A.C.</v>
          </cell>
          <cell r="I3826" t="str">
            <v>CARMELITA R.H. (MODIFICACIÓN)</v>
          </cell>
          <cell r="J3826" t="str">
            <v>*020111&lt;br&gt;ANCASH-HUARAZ-PIRA</v>
          </cell>
          <cell r="K3826" t="str">
            <v>*35&lt;br&gt;BLANCO IRMA</v>
          </cell>
          <cell r="L3826" t="str">
            <v>APROBADO</v>
          </cell>
          <cell r="P3826" t="str">
            <v>USD</v>
          </cell>
        </row>
        <row r="3827">
          <cell r="A3827">
            <v>1725395</v>
          </cell>
          <cell r="B3827">
            <v>7098</v>
          </cell>
          <cell r="C3827" t="str">
            <v>DIA</v>
          </cell>
          <cell r="D3827">
            <v>39360</v>
          </cell>
          <cell r="E3827">
            <v>2007</v>
          </cell>
          <cell r="F3827">
            <v>10</v>
          </cell>
          <cell r="G3827" t="str">
            <v>MINERA QUILLA S.A.C.</v>
          </cell>
          <cell r="H3827" t="str">
            <v>CARMELITA RH Y CARMELITA PH2</v>
          </cell>
          <cell r="I3827" t="str">
            <v>PUSHAQUILCA</v>
          </cell>
          <cell r="J3827" t="str">
            <v>*020111&lt;br&gt;ANCASH-HUARAZ-PIRA</v>
          </cell>
          <cell r="K3827" t="str">
            <v>*22&lt;br&gt;PASTRANA VILLAR GLADYS</v>
          </cell>
          <cell r="L3827" t="str">
            <v>IMPROCEDENTE</v>
          </cell>
          <cell r="P3827" t="str">
            <v>USD</v>
          </cell>
        </row>
        <row r="3828">
          <cell r="A3828">
            <v>200895</v>
          </cell>
          <cell r="B3828">
            <v>4300</v>
          </cell>
          <cell r="C3828" t="str">
            <v>EIA</v>
          </cell>
          <cell r="D3828">
            <v>35034</v>
          </cell>
          <cell r="E3828">
            <v>1995</v>
          </cell>
          <cell r="F3828">
            <v>12</v>
          </cell>
          <cell r="G3828" t="str">
            <v>MINERA REGINA S.A.</v>
          </cell>
          <cell r="H3828" t="str">
            <v>PALCA XI</v>
          </cell>
          <cell r="I3828" t="str">
            <v>HACIENDA DE BENEFICIO ROCIO Nº 2</v>
          </cell>
          <cell r="J3828" t="str">
            <v>*211004&lt;br&gt;PUNO-SAN ANTONIO DE PUTINA-QUILCAPUNCU</v>
          </cell>
          <cell r="K3828" t="str">
            <v>*29&lt;br&gt;ARCHIVO</v>
          </cell>
          <cell r="L3828" t="str">
            <v>APROBADO</v>
          </cell>
          <cell r="P3828" t="str">
            <v>USD</v>
          </cell>
        </row>
        <row r="3829">
          <cell r="A3829">
            <v>1379165</v>
          </cell>
          <cell r="B3829">
            <v>768</v>
          </cell>
          <cell r="C3829" t="str">
            <v>DIA</v>
          </cell>
          <cell r="D3829">
            <v>37491</v>
          </cell>
          <cell r="E3829">
            <v>2002</v>
          </cell>
          <cell r="F3829">
            <v>8</v>
          </cell>
          <cell r="G3829" t="str">
            <v>MINERA RIO GRANDE S.A.C</v>
          </cell>
          <cell r="H3829" t="str">
            <v>PALMAREAL OESTE</v>
          </cell>
          <cell r="I3829" t="str">
            <v>PALMAREAL OESTE</v>
          </cell>
          <cell r="J3829" t="str">
            <v>*080902&lt;br&gt;CUSCO-LA CONVENCION-ECHARATE</v>
          </cell>
          <cell r="K3829" t="str">
            <v>*35&lt;br&gt;BLANCO IRMA</v>
          </cell>
          <cell r="L3829" t="str">
            <v>APROBADO</v>
          </cell>
          <cell r="P3829" t="str">
            <v>USD</v>
          </cell>
        </row>
        <row r="3830">
          <cell r="A3830">
            <v>1379166</v>
          </cell>
          <cell r="B3830">
            <v>769</v>
          </cell>
          <cell r="C3830" t="str">
            <v>DIA</v>
          </cell>
          <cell r="D3830">
            <v>37491</v>
          </cell>
          <cell r="E3830">
            <v>2002</v>
          </cell>
          <cell r="F3830">
            <v>8</v>
          </cell>
          <cell r="G3830" t="str">
            <v>MINERA RIO GRANDE S.A.C</v>
          </cell>
          <cell r="H3830" t="str">
            <v>PALMAREAL ESTE</v>
          </cell>
          <cell r="I3830" t="str">
            <v>PALMAREAL ESTE</v>
          </cell>
          <cell r="J3830" t="str">
            <v>*080902&lt;br&gt;CUSCO-LA CONVENCION-ECHARATE</v>
          </cell>
          <cell r="K3830" t="str">
            <v>*35&lt;br&gt;BLANCO IRMA</v>
          </cell>
          <cell r="L3830" t="str">
            <v>APROBADO</v>
          </cell>
          <cell r="P3830" t="str">
            <v>USD</v>
          </cell>
        </row>
        <row r="3831">
          <cell r="A3831">
            <v>1394791</v>
          </cell>
          <cell r="B3831">
            <v>813</v>
          </cell>
          <cell r="C3831" t="str">
            <v>EIAsd</v>
          </cell>
          <cell r="D3831">
            <v>37629</v>
          </cell>
          <cell r="E3831">
            <v>2003</v>
          </cell>
          <cell r="F3831">
            <v>1</v>
          </cell>
          <cell r="G3831" t="str">
            <v>MINERA SALPO S.A.</v>
          </cell>
          <cell r="H3831" t="str">
            <v>SALPO</v>
          </cell>
          <cell r="I3831" t="str">
            <v>EXPLORACIÓN</v>
          </cell>
          <cell r="J3831" t="str">
            <v>*130611&lt;br&gt;LA LIBERTAD-OTUZCO-SALPO</v>
          </cell>
          <cell r="K3831" t="str">
            <v>*35&lt;br&gt;BLANCO IRMA</v>
          </cell>
          <cell r="L3831" t="str">
            <v>APROBADO</v>
          </cell>
          <cell r="P3831" t="str">
            <v>USD</v>
          </cell>
        </row>
        <row r="3832">
          <cell r="A3832">
            <v>2346719</v>
          </cell>
          <cell r="B3832">
            <v>6668</v>
          </cell>
          <cell r="C3832" t="str">
            <v>PC</v>
          </cell>
          <cell r="D3832">
            <v>41607</v>
          </cell>
          <cell r="E3832">
            <v>2013</v>
          </cell>
          <cell r="F3832">
            <v>11</v>
          </cell>
          <cell r="G3832" t="str">
            <v>MINERA SAN SEBASTIAN AMC SRL</v>
          </cell>
          <cell r="H3832" t="str">
            <v>SAN SEBASTIAN</v>
          </cell>
          <cell r="I3832" t="str">
            <v>PLAN DE CIERRE DE MINAS DEL PROYECTO DE EXPLOTACION SAN SEBASTIAN</v>
          </cell>
          <cell r="J3832" t="str">
            <v>*190113&lt;br&gt;PASCO-PASCO-YANACANCHA</v>
          </cell>
          <cell r="K3832" t="str">
            <v>*21&lt;br&gt;PAREDES PACHECO RUFO</v>
          </cell>
          <cell r="L3832" t="str">
            <v>APROBADO&lt;br/&gt;NOTIFICADO A LA EMPRESA</v>
          </cell>
          <cell r="P3832" t="str">
            <v>USD</v>
          </cell>
        </row>
        <row r="3833">
          <cell r="A3833">
            <v>1658150</v>
          </cell>
          <cell r="B3833">
            <v>1566</v>
          </cell>
          <cell r="C3833" t="str">
            <v>EIAsd</v>
          </cell>
          <cell r="D3833">
            <v>39072</v>
          </cell>
          <cell r="E3833">
            <v>2006</v>
          </cell>
          <cell r="F3833">
            <v>12</v>
          </cell>
          <cell r="G3833" t="str">
            <v>MINERA SANTA ELISA S.A.C.</v>
          </cell>
          <cell r="I3833" t="str">
            <v>EXPLORACION</v>
          </cell>
          <cell r="J3833" t="str">
            <v>*040302&lt;br&gt;AREQUIPA-CARAVELI-ACARI</v>
          </cell>
          <cell r="K3833" t="str">
            <v>*1&lt;br&gt;ACEVEDO FERNANDEZ ELIAS</v>
          </cell>
          <cell r="L3833" t="str">
            <v>APROBADO</v>
          </cell>
          <cell r="P3833" t="str">
            <v>USD</v>
          </cell>
        </row>
        <row r="3834">
          <cell r="A3834">
            <v>1858808</v>
          </cell>
          <cell r="B3834">
            <v>2001</v>
          </cell>
          <cell r="C3834" t="str">
            <v>EIAsd</v>
          </cell>
          <cell r="D3834">
            <v>39853</v>
          </cell>
          <cell r="E3834">
            <v>2009</v>
          </cell>
          <cell r="F3834">
            <v>2</v>
          </cell>
          <cell r="G3834" t="str">
            <v>MINERA SANTA ELISA S.A.C.</v>
          </cell>
          <cell r="I3834" t="str">
            <v>AMPLIACION DE PLAZO DE EJECUCION DE TRABAJOS DE EXPLORACION</v>
          </cell>
          <cell r="J3834" t="str">
            <v>*040302&lt;br&gt;AREQUIPA-CARAVELI-ACARI</v>
          </cell>
          <cell r="K3834" t="str">
            <v>*1&lt;br&gt;ACEVEDO FERNANDEZ ELIAS</v>
          </cell>
          <cell r="L3834" t="str">
            <v>DESISTIDO&lt;br/&gt;NOTIFICADO A LA EMPRESA</v>
          </cell>
          <cell r="P3834" t="str">
            <v>USD</v>
          </cell>
        </row>
        <row r="3835">
          <cell r="A3835">
            <v>1814316</v>
          </cell>
          <cell r="B3835">
            <v>1937</v>
          </cell>
          <cell r="C3835" t="str">
            <v>DIA</v>
          </cell>
          <cell r="D3835">
            <v>39681</v>
          </cell>
          <cell r="E3835">
            <v>2008</v>
          </cell>
          <cell r="F3835">
            <v>8</v>
          </cell>
          <cell r="G3835" t="str">
            <v>MINERA SANTA ELISA S.A.C.</v>
          </cell>
          <cell r="H3835" t="str">
            <v>VILCORO</v>
          </cell>
          <cell r="I3835" t="str">
            <v>VILCORO</v>
          </cell>
          <cell r="J3835" t="str">
            <v>*131001&lt;br&gt;LA LIBERTAD-SANTIAGO DE CHUCO-SANTIAGO DE CHUCO</v>
          </cell>
          <cell r="K3835" t="str">
            <v>*15&lt;br&gt;GUERRERO VALERA JAVIER</v>
          </cell>
          <cell r="L3835" t="str">
            <v>APROBADO&lt;br/&gt;NOTIFICADO A LA EMPRESA</v>
          </cell>
          <cell r="P3835" t="str">
            <v>USD</v>
          </cell>
        </row>
        <row r="3836">
          <cell r="A3836">
            <v>2013027</v>
          </cell>
          <cell r="B3836">
            <v>2221</v>
          </cell>
          <cell r="C3836" t="str">
            <v>DIA</v>
          </cell>
          <cell r="D3836">
            <v>40379</v>
          </cell>
          <cell r="E3836">
            <v>2010</v>
          </cell>
          <cell r="F3836">
            <v>7</v>
          </cell>
          <cell r="G3836" t="str">
            <v>MINERA SANTA ELISA S.A.C.</v>
          </cell>
          <cell r="H3836" t="str">
            <v>VILCORO</v>
          </cell>
          <cell r="I3836" t="str">
            <v>VILCORO</v>
          </cell>
          <cell r="J3836" t="str">
            <v>*131001&lt;br&gt;LA LIBERTAD-SANTIAGO DE CHUCO-SANTIAGO DE CHUCO</v>
          </cell>
          <cell r="K3836" t="str">
            <v>*21&lt;br&gt;PAREDES PACHECO RUFO</v>
          </cell>
          <cell r="L3836" t="str">
            <v>APROBADO&lt;br/&gt;NOTIFICADO A LA EMPRESA</v>
          </cell>
          <cell r="P3836" t="str">
            <v>USD</v>
          </cell>
        </row>
        <row r="3837">
          <cell r="A3837">
            <v>2103264</v>
          </cell>
          <cell r="B3837">
            <v>2437</v>
          </cell>
          <cell r="C3837" t="str">
            <v>DIA</v>
          </cell>
          <cell r="D3837">
            <v>40715</v>
          </cell>
          <cell r="E3837">
            <v>2011</v>
          </cell>
          <cell r="F3837">
            <v>6</v>
          </cell>
          <cell r="G3837" t="str">
            <v>MINERA SANTA ELISA S.A.C.</v>
          </cell>
          <cell r="I3837" t="str">
            <v>CHANCE</v>
          </cell>
          <cell r="J3837" t="str">
            <v>*040302&lt;br&gt;AREQUIPA-CARAVELI-ACARI</v>
          </cell>
          <cell r="K3837" t="str">
            <v>*8&lt;br&gt;BREÑA TORRES GRACIELA</v>
          </cell>
          <cell r="L3837" t="str">
            <v>NO PRESENTADO&lt;br/&gt;NOTIFICADO A LA EMPRESA</v>
          </cell>
          <cell r="P3837" t="str">
            <v>USD</v>
          </cell>
        </row>
        <row r="3838">
          <cell r="A3838">
            <v>2113312</v>
          </cell>
          <cell r="B3838">
            <v>2494</v>
          </cell>
          <cell r="C3838" t="str">
            <v>DIA</v>
          </cell>
          <cell r="D3838">
            <v>40739</v>
          </cell>
          <cell r="E3838">
            <v>2011</v>
          </cell>
          <cell r="F3838">
            <v>7</v>
          </cell>
          <cell r="G3838" t="str">
            <v>MINERA SANTA ELISA S.A.C.</v>
          </cell>
          <cell r="H3838" t="str">
            <v>CHANCE</v>
          </cell>
          <cell r="I3838" t="str">
            <v>PROYECTO DE EXPLORACION MINERA CHANCE - CONCESION MINERA CHANCE 1</v>
          </cell>
          <cell r="J3838" t="str">
            <v>*040302&lt;br&gt;AREQUIPA-CARAVELI-ACARI</v>
          </cell>
          <cell r="K3838" t="str">
            <v>*6&lt;br&gt;ATARAMA MORI DANNY,*8&lt;br&gt;BREÑA TORRES GRACIELA</v>
          </cell>
          <cell r="L3838" t="str">
            <v>APROBADO</v>
          </cell>
          <cell r="O3838">
            <v>1200000</v>
          </cell>
          <cell r="P3838" t="str">
            <v>USD</v>
          </cell>
        </row>
        <row r="3839">
          <cell r="A3839">
            <v>1453834</v>
          </cell>
          <cell r="B3839">
            <v>1021</v>
          </cell>
          <cell r="C3839" t="str">
            <v>DIA</v>
          </cell>
          <cell r="D3839">
            <v>38035</v>
          </cell>
          <cell r="E3839">
            <v>2004</v>
          </cell>
          <cell r="F3839">
            <v>2</v>
          </cell>
          <cell r="G3839" t="str">
            <v>MINERA SANTA ISABEL S.A.</v>
          </cell>
          <cell r="H3839" t="str">
            <v>SAN JUAN DE VELARDE</v>
          </cell>
          <cell r="I3839" t="str">
            <v>SAN JUAN DE VELARDE 6</v>
          </cell>
          <cell r="J3839" t="str">
            <v>*130106&lt;br&gt;LA LIBERTAD-TRUJILLO-LAREDO</v>
          </cell>
          <cell r="K3839" t="str">
            <v>*1&lt;br&gt;ACEVEDO FERNANDEZ ELIAS</v>
          </cell>
          <cell r="L3839" t="str">
            <v>APROBADO</v>
          </cell>
          <cell r="P3839" t="str">
            <v>USD</v>
          </cell>
        </row>
        <row r="3840">
          <cell r="A3840">
            <v>1453840</v>
          </cell>
          <cell r="B3840">
            <v>1022</v>
          </cell>
          <cell r="C3840" t="str">
            <v>DIA</v>
          </cell>
          <cell r="D3840">
            <v>38035</v>
          </cell>
          <cell r="E3840">
            <v>2004</v>
          </cell>
          <cell r="F3840">
            <v>2</v>
          </cell>
          <cell r="G3840" t="str">
            <v>MINERA SANTA ISABEL S.A.</v>
          </cell>
          <cell r="I3840" t="str">
            <v>SAN JUAN DE VELARDE 4</v>
          </cell>
          <cell r="J3840" t="str">
            <v>*130106&lt;br&gt;LA LIBERTAD-TRUJILLO-LAREDO</v>
          </cell>
          <cell r="K3840" t="str">
            <v>*1&lt;br&gt;ACEVEDO FERNANDEZ ELIAS</v>
          </cell>
          <cell r="L3840" t="str">
            <v>APROBADO</v>
          </cell>
          <cell r="P3840" t="str">
            <v>USD</v>
          </cell>
        </row>
        <row r="3841">
          <cell r="A3841">
            <v>1552044</v>
          </cell>
          <cell r="B3841">
            <v>1303</v>
          </cell>
          <cell r="C3841" t="str">
            <v>DIA</v>
          </cell>
          <cell r="D3841">
            <v>38573</v>
          </cell>
          <cell r="E3841">
            <v>2005</v>
          </cell>
          <cell r="F3841">
            <v>8</v>
          </cell>
          <cell r="G3841" t="str">
            <v>MINERA SANTA ISABEL S.A.</v>
          </cell>
          <cell r="I3841" t="str">
            <v>SAN JUAN DE VELARDE 4</v>
          </cell>
          <cell r="J3841" t="str">
            <v>*130106&lt;br&gt;LA LIBERTAD-TRUJILLO-LAREDO</v>
          </cell>
          <cell r="K3841" t="str">
            <v>*1&lt;br&gt;ACEVEDO FERNANDEZ ELIAS</v>
          </cell>
          <cell r="L3841" t="str">
            <v>ABANDONO</v>
          </cell>
          <cell r="P3841" t="str">
            <v>USD</v>
          </cell>
        </row>
        <row r="3842">
          <cell r="A3842">
            <v>41596</v>
          </cell>
          <cell r="B3842">
            <v>4316</v>
          </cell>
          <cell r="C3842" t="str">
            <v>EIA</v>
          </cell>
          <cell r="D3842">
            <v>35124</v>
          </cell>
          <cell r="E3842">
            <v>1996</v>
          </cell>
          <cell r="F3842">
            <v>2</v>
          </cell>
          <cell r="G3842" t="str">
            <v>MINERA SHILA S.A.C.</v>
          </cell>
          <cell r="H3842" t="str">
            <v>PLANTA SHILA</v>
          </cell>
          <cell r="I3842" t="str">
            <v>CANCHA DE RELAVES Nº 4</v>
          </cell>
          <cell r="J3842" t="str">
            <v>*040404&lt;br&gt;AREQUIPA-CASTILLA-CHACHAS</v>
          </cell>
          <cell r="K3842" t="str">
            <v>*1&lt;br&gt;ACEVEDO FERNANDEZ ELIAS</v>
          </cell>
          <cell r="L3842" t="str">
            <v>APROBADO</v>
          </cell>
          <cell r="P3842" t="str">
            <v>USD</v>
          </cell>
        </row>
        <row r="3843">
          <cell r="A3843">
            <v>1304947</v>
          </cell>
          <cell r="B3843">
            <v>4512</v>
          </cell>
          <cell r="C3843" t="str">
            <v>EIA</v>
          </cell>
          <cell r="D3843">
            <v>36886</v>
          </cell>
          <cell r="E3843">
            <v>2000</v>
          </cell>
          <cell r="F3843">
            <v>12</v>
          </cell>
          <cell r="G3843" t="str">
            <v>MINERA SHILA S.A.C.</v>
          </cell>
          <cell r="H3843" t="str">
            <v>PLANTA SHILA</v>
          </cell>
          <cell r="I3843" t="str">
            <v>CIRCUITO DE CIANURACION</v>
          </cell>
          <cell r="J3843" t="str">
            <v>*040404&lt;br&gt;AREQUIPA-CASTILLA-CHACHAS</v>
          </cell>
          <cell r="K3843" t="str">
            <v>*53&lt;br&gt;SANCHEZ LUIS</v>
          </cell>
          <cell r="L3843" t="str">
            <v>APROBADO</v>
          </cell>
          <cell r="P3843" t="str">
            <v>USD</v>
          </cell>
        </row>
        <row r="3844">
          <cell r="A3844">
            <v>1293679</v>
          </cell>
          <cell r="B3844">
            <v>561</v>
          </cell>
          <cell r="C3844" t="str">
            <v>DIA</v>
          </cell>
          <cell r="D3844">
            <v>36776</v>
          </cell>
          <cell r="E3844">
            <v>2000</v>
          </cell>
          <cell r="F3844">
            <v>9</v>
          </cell>
          <cell r="G3844" t="str">
            <v>MINERA SHIMBE S.A.C.</v>
          </cell>
          <cell r="H3844" t="str">
            <v>SAPALACHE</v>
          </cell>
          <cell r="I3844" t="str">
            <v>SAPALACHE</v>
          </cell>
          <cell r="J3844" t="str">
            <v>*200303&lt;br&gt;PIURA-HUANCABAMBA-EL CARMEN DE LA FRONTERA</v>
          </cell>
          <cell r="K3844" t="str">
            <v>*1&lt;br&gt;ACEVEDO FERNANDEZ ELIAS</v>
          </cell>
          <cell r="L3844" t="str">
            <v>ABANDONO</v>
          </cell>
          <cell r="P3844" t="str">
            <v>USD</v>
          </cell>
        </row>
        <row r="3845">
          <cell r="A3845">
            <v>2427828</v>
          </cell>
          <cell r="B3845">
            <v>3182</v>
          </cell>
          <cell r="C3845" t="str">
            <v>ITS</v>
          </cell>
          <cell r="D3845">
            <v>41884</v>
          </cell>
          <cell r="E3845">
            <v>2014</v>
          </cell>
          <cell r="F3845">
            <v>9</v>
          </cell>
          <cell r="G3845" t="str">
            <v>MINERA SHOUXIN PERU S.A.</v>
          </cell>
          <cell r="H3845" t="str">
            <v>MARCONA</v>
          </cell>
          <cell r="I3845" t="str">
            <v>EXPLOTACION DE RELAVES</v>
          </cell>
          <cell r="J3845" t="str">
            <v>*110304&lt;br&gt;ICA-NASCA-MARCONA</v>
          </cell>
          <cell r="K3845" t="str">
            <v>*2&lt;br&gt;ACOSTA ARCE MICHAEL,*280&lt;br&gt;MENDIOLAZA CABRERA, MARiA TERESA (APOYO),*277&lt;br&gt;PADILLA VILLAR, FERNANDO JORGE (APOYO),*233&lt;br&gt;MESIAS CASTRO, JACKSON,*221&lt;br&gt;SANGA YAMPASI WILSON WILFREDO,*219&lt;br&gt;HUARINO CHURA LUIS ANTONIO</v>
          </cell>
          <cell r="L3845" t="str">
            <v>CONFORME&lt;br/&gt;NOTIFICADO A LA EMPRESA</v>
          </cell>
          <cell r="M3845" t="str">
            <v>ResDirec-0494-2014/MEM-DGAAM</v>
          </cell>
          <cell r="N3845" t="str">
            <v>01/10/2014</v>
          </cell>
          <cell r="O3845">
            <v>240000000</v>
          </cell>
        </row>
        <row r="3846">
          <cell r="A3846">
            <v>2218018</v>
          </cell>
          <cell r="B3846">
            <v>5176</v>
          </cell>
          <cell r="C3846" t="str">
            <v>EIA</v>
          </cell>
          <cell r="D3846">
            <v>41123</v>
          </cell>
          <cell r="E3846">
            <v>2012</v>
          </cell>
          <cell r="F3846">
            <v>8</v>
          </cell>
          <cell r="G3846" t="str">
            <v>MINERA SHOUXIN PERU S.A.</v>
          </cell>
          <cell r="H3846" t="str">
            <v>MARCONA</v>
          </cell>
          <cell r="I3846" t="str">
            <v>EXPLOTACION DE RELAVES</v>
          </cell>
          <cell r="J3846" t="str">
            <v>*110304&lt;br&gt;ICA-NASCA-MARCONA</v>
          </cell>
          <cell r="K3846" t="str">
            <v>*18&lt;br&gt;HUARINO CHURA LUIS</v>
          </cell>
          <cell r="L3846" t="str">
            <v>APROBADO&lt;br/&gt;NOTIFICADO A LA EMPRESA</v>
          </cell>
          <cell r="M3846" t="str">
            <v>ResDirec-0557-2014/MEM-DGAAM</v>
          </cell>
          <cell r="N3846" t="str">
            <v>13/11/2014</v>
          </cell>
          <cell r="P3846" t="str">
            <v>USD</v>
          </cell>
        </row>
        <row r="3847">
          <cell r="A3847">
            <v>2439455</v>
          </cell>
          <cell r="B3847">
            <v>5176</v>
          </cell>
          <cell r="C3847" t="str">
            <v>ITS</v>
          </cell>
          <cell r="D3847">
            <v>41923</v>
          </cell>
          <cell r="E3847">
            <v>2014</v>
          </cell>
          <cell r="F3847">
            <v>10</v>
          </cell>
          <cell r="G3847" t="str">
            <v>MINERA SHOUXIN PERU S.A.</v>
          </cell>
          <cell r="H3847" t="str">
            <v>MARCONA</v>
          </cell>
          <cell r="I3847" t="str">
            <v>EXPLOTACION DE RELAVES</v>
          </cell>
          <cell r="J3847" t="str">
            <v>*110304&lt;br&gt;ICA-NASCA-MARCONA</v>
          </cell>
          <cell r="K3847" t="str">
            <v>*2&lt;br&gt;ACOSTA ARCE MICHAEL,*301&lt;br&gt;DIAZ ALVAREZ, CHRISTIAN ENRIQUE,*277&lt;br&gt;PADILLA VILLAR, FERNANDO JORGE (APOYO),*233&lt;br&gt;MESIAS CASTRO, JACKSON,*221&lt;br&gt;SANGA YAMPASI WILSON WILFREDO,*219&lt;br&gt;HUARINO CHURA LUIS ANTONIO</v>
          </cell>
          <cell r="L3847" t="str">
            <v>DESISTIDO&lt;br/&gt;NOTIFICADO A LA EMPRESA</v>
          </cell>
          <cell r="M3847" t="str">
            <v>ResDirec-0557-2014/MEM-DGAAM</v>
          </cell>
          <cell r="N3847" t="str">
            <v>13/11/2014</v>
          </cell>
          <cell r="O3847">
            <v>240000000</v>
          </cell>
        </row>
        <row r="3848">
          <cell r="A3848">
            <v>2412294</v>
          </cell>
          <cell r="B3848">
            <v>6710</v>
          </cell>
          <cell r="C3848" t="str">
            <v>PC</v>
          </cell>
          <cell r="D3848">
            <v>41831</v>
          </cell>
          <cell r="E3848">
            <v>2014</v>
          </cell>
          <cell r="F3848">
            <v>7</v>
          </cell>
          <cell r="G3848" t="str">
            <v>MINERA SHOUXIN PERU S.A.</v>
          </cell>
          <cell r="H3848" t="str">
            <v>MARCONA</v>
          </cell>
          <cell r="I3848" t="str">
            <v>CIERRE DEL PROYECTO DE EXPLOTACION DE RELAVES</v>
          </cell>
          <cell r="J3848" t="str">
            <v>*110304&lt;br&gt;ICA-NASCA-MARCONA</v>
          </cell>
          <cell r="K3848" t="str">
            <v>*24&lt;br&gt;PORTILLA CORNEJO MATEO</v>
          </cell>
          <cell r="L3848" t="str">
            <v>APROBADO</v>
          </cell>
          <cell r="P3848" t="str">
            <v>USD</v>
          </cell>
        </row>
        <row r="3849">
          <cell r="A3849" t="str">
            <v>04992-2017</v>
          </cell>
          <cell r="B3849">
            <v>7138</v>
          </cell>
          <cell r="C3849" t="str">
            <v>EIA-d</v>
          </cell>
          <cell r="D3849">
            <v>43006</v>
          </cell>
          <cell r="E3849">
            <v>2017</v>
          </cell>
          <cell r="F3849">
            <v>9</v>
          </cell>
          <cell r="G3849" t="str">
            <v>MINERA SHOUXIN PERU S.A.</v>
          </cell>
          <cell r="H3849" t="str">
            <v>MARCONA</v>
          </cell>
          <cell r="I3849" t="str">
            <v>MODIFICACION EXPLOTACION DE RELAVES</v>
          </cell>
          <cell r="K3849" t="str">
            <v>*413&lt;br&gt;ZZ_SENACE ATARAMA MORI,DANNY EDUARDO,*489&lt;br&gt;ZZ_SENACE TREJO PANTOJA, CYNTHIA KELLY,*479&lt;br&gt;ZZ_SENACE  BORJAS ALCANTARA, DAVID VICTOR,*416&lt;br&gt;ZZ_SENACE BREÑA TORRES, MILVA GRACIELA</v>
          </cell>
          <cell r="L3849" t="str">
            <v>APROBADO</v>
          </cell>
          <cell r="O3849">
            <v>217000000</v>
          </cell>
          <cell r="P3849" t="str">
            <v>USD</v>
          </cell>
        </row>
        <row r="3850">
          <cell r="A3850">
            <v>1488929</v>
          </cell>
          <cell r="B3850">
            <v>1124</v>
          </cell>
          <cell r="C3850" t="str">
            <v>DIA</v>
          </cell>
          <cell r="D3850">
            <v>38237</v>
          </cell>
          <cell r="E3850">
            <v>2004</v>
          </cell>
          <cell r="F3850">
            <v>9</v>
          </cell>
          <cell r="G3850" t="str">
            <v>MINERA SHUNTUR S.A.C.</v>
          </cell>
          <cell r="H3850" t="str">
            <v xml:space="preserve">PIRA </v>
          </cell>
          <cell r="I3850" t="str">
            <v>SAGITARIO</v>
          </cell>
          <cell r="J3850" t="str">
            <v>*020111&lt;br&gt;ANCASH-HUARAZ-PIRA</v>
          </cell>
          <cell r="K3850" t="str">
            <v>*47&lt;br&gt;PINEDO CESAR</v>
          </cell>
          <cell r="L3850" t="str">
            <v>APROBADO</v>
          </cell>
          <cell r="P3850" t="str">
            <v>USD</v>
          </cell>
        </row>
        <row r="3851">
          <cell r="A3851">
            <v>1594425</v>
          </cell>
          <cell r="B3851">
            <v>1401</v>
          </cell>
          <cell r="C3851" t="str">
            <v>DIA</v>
          </cell>
          <cell r="D3851">
            <v>38783</v>
          </cell>
          <cell r="E3851">
            <v>2006</v>
          </cell>
          <cell r="F3851">
            <v>3</v>
          </cell>
          <cell r="G3851" t="str">
            <v>MINERA SHUNTUR S.A.C.</v>
          </cell>
          <cell r="I3851" t="str">
            <v>SAGITARIO (MODIFICACION)</v>
          </cell>
          <cell r="J3851" t="str">
            <v>*020111&lt;br&gt;ANCASH-HUARAZ-PIRA</v>
          </cell>
          <cell r="K3851" t="str">
            <v>*47&lt;br&gt;PINEDO CESAR</v>
          </cell>
          <cell r="L3851" t="str">
            <v>ABANDONO&lt;br/&gt;NOTIFICADO A LA EMPRESA</v>
          </cell>
          <cell r="P3851" t="str">
            <v>USD</v>
          </cell>
        </row>
        <row r="3852">
          <cell r="A3852">
            <v>2159779</v>
          </cell>
          <cell r="B3852">
            <v>5151</v>
          </cell>
          <cell r="C3852" t="str">
            <v>EIA</v>
          </cell>
          <cell r="D3852">
            <v>40921</v>
          </cell>
          <cell r="E3852">
            <v>2012</v>
          </cell>
          <cell r="F3852">
            <v>1</v>
          </cell>
          <cell r="G3852" t="str">
            <v>MINERA SHUNTUR S.A.C.</v>
          </cell>
          <cell r="H3852" t="str">
            <v>SHUNTUR</v>
          </cell>
          <cell r="I3852" t="str">
            <v>AMPLIACIONDE CAPACIDAD DE PROCESAMIENTO DE 300 A 1000 TMD UEA SHUNTUR</v>
          </cell>
          <cell r="J3852" t="str">
            <v>*020111&lt;br&gt;ANCASH-HUARAZ-PIRA</v>
          </cell>
          <cell r="K3852" t="str">
            <v>*3&lt;br&gt;ALFARO LÓPEZ WUALTER</v>
          </cell>
          <cell r="L3852" t="str">
            <v>NO PRESENTADO</v>
          </cell>
          <cell r="P3852" t="str">
            <v>USD</v>
          </cell>
        </row>
        <row r="3853">
          <cell r="A3853">
            <v>1411655</v>
          </cell>
          <cell r="B3853">
            <v>876</v>
          </cell>
          <cell r="C3853" t="str">
            <v>EIAsd</v>
          </cell>
          <cell r="D3853">
            <v>37760</v>
          </cell>
          <cell r="E3853">
            <v>2003</v>
          </cell>
          <cell r="F3853">
            <v>5</v>
          </cell>
          <cell r="G3853" t="str">
            <v>MINERA SILEX PERU S.R.L.</v>
          </cell>
          <cell r="H3853" t="str">
            <v>EL TIO</v>
          </cell>
          <cell r="I3853" t="str">
            <v>EXPLORACIÓN Y PERFORACIÓN</v>
          </cell>
          <cell r="J3853" t="str">
            <v>*210101&lt;br&gt;PUNO-PUNO-PUNO</v>
          </cell>
          <cell r="K3853" t="str">
            <v>*1&lt;br&gt;ACEVEDO FERNANDEZ ELIAS</v>
          </cell>
          <cell r="L3853" t="str">
            <v>APROBADO</v>
          </cell>
          <cell r="P3853" t="str">
            <v>USD</v>
          </cell>
        </row>
        <row r="3854">
          <cell r="A3854">
            <v>1488922</v>
          </cell>
          <cell r="B3854">
            <v>1123</v>
          </cell>
          <cell r="C3854" t="str">
            <v>EIAsd</v>
          </cell>
          <cell r="D3854">
            <v>38237</v>
          </cell>
          <cell r="E3854">
            <v>2004</v>
          </cell>
          <cell r="F3854">
            <v>9</v>
          </cell>
          <cell r="G3854" t="str">
            <v>MINERA SILEX PERU S.R.L.</v>
          </cell>
          <cell r="H3854" t="str">
            <v>EL TIO</v>
          </cell>
          <cell r="I3854" t="str">
            <v>MODIFICACION POR AMPLIACION DE CRONOGRAMA</v>
          </cell>
          <cell r="J3854" t="str">
            <v>*210101&lt;br&gt;PUNO-PUNO-PUNO</v>
          </cell>
          <cell r="K3854" t="str">
            <v>*53&lt;br&gt;SANCHEZ LUIS</v>
          </cell>
          <cell r="L3854" t="str">
            <v>IMPROCEDENTE&lt;br/&gt;NOTIFICADO A LA EMPRESA</v>
          </cell>
          <cell r="P3854" t="str">
            <v>USD</v>
          </cell>
        </row>
        <row r="3855">
          <cell r="A3855">
            <v>1376357</v>
          </cell>
          <cell r="B3855">
            <v>757</v>
          </cell>
          <cell r="C3855" t="str">
            <v>DIA</v>
          </cell>
          <cell r="D3855">
            <v>37469</v>
          </cell>
          <cell r="E3855">
            <v>2002</v>
          </cell>
          <cell r="F3855">
            <v>8</v>
          </cell>
          <cell r="G3855" t="str">
            <v>MINERA SILEX PERU S.R.L.</v>
          </cell>
          <cell r="H3855" t="str">
            <v>EL AGUILA</v>
          </cell>
          <cell r="I3855" t="str">
            <v>EL AGUILA</v>
          </cell>
          <cell r="J3855" t="str">
            <v>*190206&lt;br&gt;PASCO-DANIEL ALCIDES CARRION-SANTA ANA DE TUSI</v>
          </cell>
          <cell r="K3855" t="str">
            <v>*35&lt;br&gt;BLANCO IRMA</v>
          </cell>
          <cell r="L3855" t="str">
            <v>APROBADO</v>
          </cell>
          <cell r="P3855" t="str">
            <v>USD</v>
          </cell>
        </row>
        <row r="3856">
          <cell r="A3856">
            <v>1465373</v>
          </cell>
          <cell r="B3856">
            <v>1056</v>
          </cell>
          <cell r="C3856" t="str">
            <v>DIA</v>
          </cell>
          <cell r="D3856">
            <v>38110</v>
          </cell>
          <cell r="E3856">
            <v>2004</v>
          </cell>
          <cell r="F3856">
            <v>5</v>
          </cell>
          <cell r="G3856" t="str">
            <v>MINERA SILEX PERU S.R.L.</v>
          </cell>
          <cell r="H3856" t="str">
            <v>ATUNSULLA</v>
          </cell>
          <cell r="I3856" t="str">
            <v>PROSPECTO ATUNSULLA</v>
          </cell>
          <cell r="J3856" t="str">
            <v>*050205&lt;br&gt;AYACUCHO-CANGALLO-PARAS</v>
          </cell>
          <cell r="K3856" t="str">
            <v>*1&lt;br&gt;ACEVEDO FERNANDEZ ELIAS</v>
          </cell>
          <cell r="L3856" t="str">
            <v>APROBADO</v>
          </cell>
          <cell r="P3856" t="str">
            <v>USD</v>
          </cell>
        </row>
        <row r="3857">
          <cell r="A3857">
            <v>1484133</v>
          </cell>
          <cell r="B3857">
            <v>1106</v>
          </cell>
          <cell r="C3857" t="str">
            <v>DIA</v>
          </cell>
          <cell r="D3857">
            <v>38210</v>
          </cell>
          <cell r="E3857">
            <v>2004</v>
          </cell>
          <cell r="F3857">
            <v>8</v>
          </cell>
          <cell r="G3857" t="str">
            <v>MINERA SILEX PERU S.R.L.</v>
          </cell>
          <cell r="H3857" t="str">
            <v>TARUKA NORTE</v>
          </cell>
          <cell r="I3857" t="str">
            <v>PROSPECTO TARUKA NORTE</v>
          </cell>
          <cell r="J3857" t="str">
            <v>*210114&lt;br&gt;PUNO-PUNO-TIQUILLACA</v>
          </cell>
          <cell r="K3857" t="str">
            <v>*47&lt;br&gt;PINEDO CESAR</v>
          </cell>
          <cell r="L3857" t="str">
            <v>APROBADO</v>
          </cell>
          <cell r="P3857" t="str">
            <v>USD</v>
          </cell>
        </row>
        <row r="3858">
          <cell r="A3858">
            <v>1490795</v>
          </cell>
          <cell r="B3858">
            <v>1131</v>
          </cell>
          <cell r="C3858" t="str">
            <v>DIA</v>
          </cell>
          <cell r="D3858">
            <v>38245</v>
          </cell>
          <cell r="E3858">
            <v>2004</v>
          </cell>
          <cell r="F3858">
            <v>9</v>
          </cell>
          <cell r="G3858" t="str">
            <v>MINERA SILEX PERU S.R.L.</v>
          </cell>
          <cell r="H3858" t="str">
            <v>ANTUYO</v>
          </cell>
          <cell r="I3858" t="str">
            <v>PROSPECTO ANTUYO</v>
          </cell>
          <cell r="J3858" t="str">
            <v>*210114&lt;br&gt;PUNO-PUNO-TIQUILLACA</v>
          </cell>
          <cell r="K3858" t="str">
            <v>*1&lt;br&gt;ACEVEDO FERNANDEZ ELIAS</v>
          </cell>
          <cell r="L3858" t="str">
            <v>APROBADO</v>
          </cell>
          <cell r="P3858" t="str">
            <v>USD</v>
          </cell>
        </row>
        <row r="3859">
          <cell r="A3859">
            <v>1508417</v>
          </cell>
          <cell r="B3859">
            <v>1191</v>
          </cell>
          <cell r="C3859" t="str">
            <v>DIA</v>
          </cell>
          <cell r="D3859">
            <v>38356</v>
          </cell>
          <cell r="E3859">
            <v>2005</v>
          </cell>
          <cell r="F3859">
            <v>1</v>
          </cell>
          <cell r="G3859" t="str">
            <v>MINERA SILEX PERU S.R.L.</v>
          </cell>
          <cell r="H3859" t="str">
            <v>TARUKA OESTE</v>
          </cell>
          <cell r="I3859" t="str">
            <v>TARUKA OESTE</v>
          </cell>
          <cell r="J3859" t="str">
            <v>*210109&lt;br&gt;PUNO-PUNO-MAÑAZO</v>
          </cell>
          <cell r="K3859" t="str">
            <v>*1&lt;br&gt;ACEVEDO FERNANDEZ ELIAS</v>
          </cell>
          <cell r="L3859" t="str">
            <v>APROBADO</v>
          </cell>
          <cell r="P3859" t="str">
            <v>USD</v>
          </cell>
        </row>
        <row r="3860">
          <cell r="A3860">
            <v>1530575</v>
          </cell>
          <cell r="B3860">
            <v>1258</v>
          </cell>
          <cell r="C3860" t="str">
            <v>DIA</v>
          </cell>
          <cell r="D3860">
            <v>38476</v>
          </cell>
          <cell r="E3860">
            <v>2005</v>
          </cell>
          <cell r="F3860">
            <v>5</v>
          </cell>
          <cell r="G3860" t="str">
            <v>MINERA SILEX PERU S.R.L.</v>
          </cell>
          <cell r="I3860" t="str">
            <v>EL TIO</v>
          </cell>
          <cell r="J3860" t="str">
            <v>*210101&lt;br&gt;PUNO-PUNO-PUNO</v>
          </cell>
          <cell r="K3860" t="str">
            <v>*1&lt;br&gt;ACEVEDO FERNANDEZ ELIAS</v>
          </cell>
          <cell r="L3860" t="str">
            <v>ABANDONO</v>
          </cell>
          <cell r="P3860" t="str">
            <v>USD</v>
          </cell>
        </row>
        <row r="3861">
          <cell r="A3861">
            <v>1598137</v>
          </cell>
          <cell r="B3861">
            <v>1413</v>
          </cell>
          <cell r="C3861" t="str">
            <v>DIA</v>
          </cell>
          <cell r="D3861">
            <v>38803</v>
          </cell>
          <cell r="E3861">
            <v>2006</v>
          </cell>
          <cell r="F3861">
            <v>3</v>
          </cell>
          <cell r="G3861" t="str">
            <v>MINERA SILEX PERU S.R.L.</v>
          </cell>
          <cell r="H3861" t="str">
            <v>JONCOJIRCA</v>
          </cell>
          <cell r="I3861" t="str">
            <v>JONCOJIRCA</v>
          </cell>
          <cell r="J3861" t="str">
            <v>*020107&lt;br&gt;ANCASH-HUARAZ-LA LIBERTAD</v>
          </cell>
          <cell r="K3861" t="str">
            <v>*62&lt;br&gt;VILLEGAS ANA</v>
          </cell>
          <cell r="L3861" t="str">
            <v>APROBADO</v>
          </cell>
          <cell r="P3861" t="str">
            <v>USD</v>
          </cell>
        </row>
        <row r="3862">
          <cell r="A3862">
            <v>1635054</v>
          </cell>
          <cell r="B3862">
            <v>1504</v>
          </cell>
          <cell r="C3862" t="str">
            <v>DIA</v>
          </cell>
          <cell r="D3862">
            <v>38974</v>
          </cell>
          <cell r="E3862">
            <v>2006</v>
          </cell>
          <cell r="F3862">
            <v>9</v>
          </cell>
          <cell r="G3862" t="str">
            <v>MINERA SILEX PERU S.R.L.</v>
          </cell>
          <cell r="H3862" t="str">
            <v>PALLA PALLA</v>
          </cell>
          <cell r="I3862" t="str">
            <v>PALLA PALLA</v>
          </cell>
          <cell r="J3862" t="str">
            <v>*050701&lt;br&gt;AYACUCHO-PARINACOCHAS-CORACORA</v>
          </cell>
          <cell r="K3862" t="str">
            <v>*34&lt;br&gt;BEDRIÑANA RIOS ABAD</v>
          </cell>
          <cell r="L3862" t="str">
            <v>APROBADO&lt;br/&gt;NOTIFICADO A LA EMPRESA</v>
          </cell>
          <cell r="P3862" t="str">
            <v>USD</v>
          </cell>
        </row>
        <row r="3863">
          <cell r="A3863">
            <v>1767249</v>
          </cell>
          <cell r="B3863">
            <v>1855</v>
          </cell>
          <cell r="C3863" t="str">
            <v>DIA</v>
          </cell>
          <cell r="D3863">
            <v>39520</v>
          </cell>
          <cell r="E3863">
            <v>2008</v>
          </cell>
          <cell r="F3863">
            <v>3</v>
          </cell>
          <cell r="G3863" t="str">
            <v>MINERA SILEX PERU S.R.L.</v>
          </cell>
          <cell r="H3863" t="str">
            <v>ANITA</v>
          </cell>
          <cell r="I3863" t="str">
            <v>ANITA</v>
          </cell>
          <cell r="J3863" t="str">
            <v>*020604&lt;br&gt;ANCASH-CARHUAZ-ANTA</v>
          </cell>
          <cell r="K3863" t="str">
            <v>*8&lt;br&gt;BREÑA TORRES GRACIELA</v>
          </cell>
          <cell r="L3863" t="str">
            <v>APROBADO&lt;br/&gt;NOTIFICADO A LA EMPRESA</v>
          </cell>
          <cell r="P3863" t="str">
            <v>USD</v>
          </cell>
        </row>
        <row r="3864">
          <cell r="A3864">
            <v>1856194</v>
          </cell>
          <cell r="B3864">
            <v>1999</v>
          </cell>
          <cell r="C3864" t="str">
            <v>DIA</v>
          </cell>
          <cell r="D3864">
            <v>39846</v>
          </cell>
          <cell r="E3864">
            <v>2009</v>
          </cell>
          <cell r="F3864">
            <v>2</v>
          </cell>
          <cell r="G3864" t="str">
            <v>MINERA SILEX PERU S.R.L.</v>
          </cell>
          <cell r="H3864" t="str">
            <v>PALLA PALLA</v>
          </cell>
          <cell r="I3864" t="str">
            <v>PALLA PALLA</v>
          </cell>
          <cell r="J3864" t="str">
            <v>*050701&lt;br&gt;AYACUCHO-PARINACOCHAS-CORACORA</v>
          </cell>
          <cell r="K3864" t="str">
            <v>*49&lt;br&gt;RETAMOZO PLACIDO</v>
          </cell>
          <cell r="L3864" t="str">
            <v>APROBADO&lt;br/&gt;NOTIFICADO A LA EMPRESA</v>
          </cell>
          <cell r="P3864" t="str">
            <v>USD</v>
          </cell>
        </row>
        <row r="3865">
          <cell r="A3865">
            <v>1943740</v>
          </cell>
          <cell r="B3865">
            <v>2111</v>
          </cell>
          <cell r="C3865" t="str">
            <v>DIA</v>
          </cell>
          <cell r="D3865">
            <v>40149</v>
          </cell>
          <cell r="E3865">
            <v>2009</v>
          </cell>
          <cell r="F3865">
            <v>12</v>
          </cell>
          <cell r="G3865" t="str">
            <v>MINERA SILEX PERU S.R.L.</v>
          </cell>
          <cell r="H3865" t="str">
            <v>PALCA</v>
          </cell>
          <cell r="I3865" t="str">
            <v>PALCA</v>
          </cell>
          <cell r="J3865" t="str">
            <v>*210706&lt;br&gt;PUNO-LAMPA-PALCA</v>
          </cell>
          <cell r="K3865" t="str">
            <v>*297&lt;br&gt;SANTOYO TELLO JULIO RAUL</v>
          </cell>
          <cell r="L3865" t="str">
            <v>APROBADO&lt;br/&gt;NOTIFICADO A LA EMPRESA</v>
          </cell>
          <cell r="P3865" t="str">
            <v>USD</v>
          </cell>
        </row>
        <row r="3866">
          <cell r="A3866">
            <v>2032366</v>
          </cell>
          <cell r="B3866">
            <v>2274</v>
          </cell>
          <cell r="C3866" t="str">
            <v>DIA</v>
          </cell>
          <cell r="D3866">
            <v>40456</v>
          </cell>
          <cell r="E3866">
            <v>2010</v>
          </cell>
          <cell r="F3866">
            <v>10</v>
          </cell>
          <cell r="G3866" t="str">
            <v>MINERA SILEX PERU S.R.L.</v>
          </cell>
          <cell r="H3866" t="str">
            <v>COCHABAMBA</v>
          </cell>
          <cell r="I3866" t="str">
            <v>COCHABAMBA</v>
          </cell>
          <cell r="J3866" t="str">
            <v>*020102&lt;br&gt;ANCASH-HUARAZ-COCHABAMBA</v>
          </cell>
          <cell r="K3866" t="str">
            <v>*9&lt;br&gt;CAMPOS DIAZ LUIS</v>
          </cell>
          <cell r="L3866" t="str">
            <v>APROBADO&lt;br/&gt;NOTIFICADO A LA EMPRESA</v>
          </cell>
          <cell r="P3866" t="str">
            <v>USD</v>
          </cell>
        </row>
        <row r="3867">
          <cell r="A3867">
            <v>2058757</v>
          </cell>
          <cell r="B3867">
            <v>2342</v>
          </cell>
          <cell r="C3867" t="str">
            <v>DIA</v>
          </cell>
          <cell r="D3867">
            <v>40555</v>
          </cell>
          <cell r="E3867">
            <v>2011</v>
          </cell>
          <cell r="F3867">
            <v>1</v>
          </cell>
          <cell r="G3867" t="str">
            <v>MINERA SILEX PERU S.R.L.</v>
          </cell>
          <cell r="H3867" t="str">
            <v>CHAVIN</v>
          </cell>
          <cell r="I3867" t="str">
            <v>CHAVIN</v>
          </cell>
          <cell r="J3867" t="str">
            <v>*021802&lt;br&gt;ANCASH-SANTA-CACERES DEL PERU</v>
          </cell>
          <cell r="K3867" t="str">
            <v>*8&lt;br&gt;BREÑA TORRES GRACIELA</v>
          </cell>
          <cell r="L3867" t="str">
            <v>NO PRESENTADO&lt;br/&gt;NOTIFICADO A LA EMPRESA</v>
          </cell>
          <cell r="P3867" t="str">
            <v>USD</v>
          </cell>
        </row>
        <row r="3868">
          <cell r="A3868">
            <v>2085593</v>
          </cell>
          <cell r="B3868">
            <v>2395</v>
          </cell>
          <cell r="C3868" t="str">
            <v>DIA</v>
          </cell>
          <cell r="D3868">
            <v>40652</v>
          </cell>
          <cell r="E3868">
            <v>2011</v>
          </cell>
          <cell r="F3868">
            <v>4</v>
          </cell>
          <cell r="G3868" t="str">
            <v>MINERA SILEX PERU S.R.L.</v>
          </cell>
          <cell r="H3868" t="str">
            <v>CHAVIN</v>
          </cell>
          <cell r="I3868" t="str">
            <v>CHAVIN</v>
          </cell>
          <cell r="J3868" t="str">
            <v>*021802&lt;br&gt;ANCASH-SANTA-CACERES DEL PERU</v>
          </cell>
          <cell r="K3868" t="str">
            <v>*25&lt;br&gt;PRADO VELASQUEZ ALFONSO</v>
          </cell>
          <cell r="L3868" t="str">
            <v>APROBADO&lt;br/&gt;NOTIFICADO A LA EMPRESA</v>
          </cell>
          <cell r="P3868" t="str">
            <v>USD</v>
          </cell>
        </row>
        <row r="3869">
          <cell r="A3869">
            <v>2224463</v>
          </cell>
          <cell r="B3869">
            <v>3140</v>
          </cell>
          <cell r="C3869" t="str">
            <v>DIA</v>
          </cell>
          <cell r="D3869">
            <v>41148</v>
          </cell>
          <cell r="E3869">
            <v>2012</v>
          </cell>
          <cell r="F3869">
            <v>8</v>
          </cell>
          <cell r="G3869" t="str">
            <v>MINERA SILEX PERU S.R.L.</v>
          </cell>
          <cell r="H3869" t="str">
            <v>PACHAGON</v>
          </cell>
          <cell r="I3869" t="str">
            <v>PACHAGON</v>
          </cell>
          <cell r="J3869" t="str">
            <v>*130601&lt;br&gt;LA LIBERTAD-OTUZCO-OTUZCO</v>
          </cell>
          <cell r="K3869" t="str">
            <v>*142&lt;br&gt;VELASQUEZ CONTRERAS ANNIE (APOYO),*346&lt;br&gt;TIPULA MAMANI, RICHARD JOHNSON,*295&lt;br&gt;DIAZ BERRIOS ABEL,*241&lt;br&gt;TELLO ISLA, ANA CAROLINA,*228&lt;br&gt;HERMOZA VASQUEZ, ANDREI DARIO,*227&lt;br&gt;BUSTAMANTE BECERRA JOSE LUIS,*186&lt;br&gt;LUCEN BUSTAMANTE MARIELENA,*180&lt;br&gt;RAMIREZ PALET ALDO,*178&lt;br&gt;SUGUIMITZU, HUMBERTO,*177&lt;br&gt;PIMENTEL, JOSE,*147&lt;br&gt;PEREZ BALDEON KAREN</v>
          </cell>
          <cell r="L3869" t="str">
            <v>APROBADO&lt;br/&gt;NOTIFICADO A LA EMPRESA</v>
          </cell>
          <cell r="M3869" t="str">
            <v>ResDirec-0157-2013/MEM-AAM</v>
          </cell>
          <cell r="N3869" t="str">
            <v>21/05/2013</v>
          </cell>
          <cell r="O3869">
            <v>300000</v>
          </cell>
          <cell r="P3869" t="str">
            <v>USD</v>
          </cell>
        </row>
        <row r="3870">
          <cell r="A3870">
            <v>1730979</v>
          </cell>
          <cell r="B3870">
            <v>1736</v>
          </cell>
          <cell r="C3870" t="str">
            <v>DIA</v>
          </cell>
          <cell r="D3870">
            <v>39385</v>
          </cell>
          <cell r="E3870">
            <v>2007</v>
          </cell>
          <cell r="F3870">
            <v>10</v>
          </cell>
          <cell r="G3870" t="str">
            <v>MINERA SILLUSTANI S.A.C</v>
          </cell>
          <cell r="H3870" t="str">
            <v>REGINA</v>
          </cell>
          <cell r="I3870" t="str">
            <v>REGINA</v>
          </cell>
          <cell r="J3870" t="str">
            <v>*211004&lt;br&gt;PUNO-SAN ANTONIO DE PUTINA-QUILCAPUNCU</v>
          </cell>
          <cell r="K3870" t="str">
            <v>*8&lt;br&gt;BREÑA TORRES GRACIELA</v>
          </cell>
          <cell r="L3870" t="str">
            <v>APROBADO&lt;br/&gt;NOTIFICADO A LA EMPRESA</v>
          </cell>
          <cell r="P3870" t="str">
            <v>USD</v>
          </cell>
        </row>
        <row r="3871">
          <cell r="A3871">
            <v>1760035</v>
          </cell>
          <cell r="B3871">
            <v>1825</v>
          </cell>
          <cell r="C3871" t="str">
            <v>DIA</v>
          </cell>
          <cell r="D3871">
            <v>39494</v>
          </cell>
          <cell r="E3871">
            <v>2008</v>
          </cell>
          <cell r="F3871">
            <v>2</v>
          </cell>
          <cell r="G3871" t="str">
            <v>MINERA SILLUSTANI S.A.C</v>
          </cell>
          <cell r="H3871" t="str">
            <v>REGINA</v>
          </cell>
          <cell r="I3871" t="str">
            <v>REGINA</v>
          </cell>
          <cell r="J3871" t="str">
            <v>*211004&lt;br&gt;PUNO-SAN ANTONIO DE PUTINA-QUILCAPUNCU</v>
          </cell>
          <cell r="K3871" t="str">
            <v>*8&lt;br&gt;BREÑA TORRES GRACIELA</v>
          </cell>
          <cell r="L3871" t="str">
            <v>APROBADO</v>
          </cell>
          <cell r="P3871" t="str">
            <v>USD</v>
          </cell>
        </row>
        <row r="3872">
          <cell r="A3872">
            <v>1828582</v>
          </cell>
          <cell r="B3872">
            <v>1962</v>
          </cell>
          <cell r="C3872" t="str">
            <v>DIA</v>
          </cell>
          <cell r="D3872">
            <v>39731</v>
          </cell>
          <cell r="E3872">
            <v>2008</v>
          </cell>
          <cell r="F3872">
            <v>10</v>
          </cell>
          <cell r="G3872" t="str">
            <v>MINERA SILLUSTANI S.A.C</v>
          </cell>
          <cell r="H3872" t="str">
            <v>KORIPATA-QUILLAPATA</v>
          </cell>
          <cell r="I3872" t="str">
            <v>KORIPATA-QUILLAPATA</v>
          </cell>
          <cell r="J3872" t="str">
            <v>*090113&lt;br&gt;HUANCAVELICA-HUANCAVELICA-NUEVO OCCORO</v>
          </cell>
          <cell r="K3872" t="str">
            <v>*8&lt;br&gt;BREÑA TORRES GRACIELA</v>
          </cell>
          <cell r="L3872" t="str">
            <v>APROBADO&lt;br/&gt;NOTIFICADO A LA EMPRESA</v>
          </cell>
          <cell r="P3872" t="str">
            <v>USD</v>
          </cell>
        </row>
        <row r="3873">
          <cell r="A3873">
            <v>1866747</v>
          </cell>
          <cell r="B3873">
            <v>2008</v>
          </cell>
          <cell r="C3873" t="str">
            <v>DIA</v>
          </cell>
          <cell r="D3873">
            <v>39881</v>
          </cell>
          <cell r="E3873">
            <v>2009</v>
          </cell>
          <cell r="F3873">
            <v>3</v>
          </cell>
          <cell r="G3873" t="str">
            <v>MINERA SILLUSTANI S.A.C</v>
          </cell>
          <cell r="H3873" t="str">
            <v>REGINA</v>
          </cell>
          <cell r="I3873" t="str">
            <v>REGINA (MODIFICACION)</v>
          </cell>
          <cell r="J3873" t="str">
            <v>*211004&lt;br&gt;PUNO-SAN ANTONIO DE PUTINA-QUILCAPUNCU</v>
          </cell>
          <cell r="K3873" t="str">
            <v>*13&lt;br&gt;DOLORES CAMONES SANTIAGO</v>
          </cell>
          <cell r="L3873" t="str">
            <v>APROBADO&lt;br/&gt;NOTIFICADO A LA EMPRESA</v>
          </cell>
          <cell r="P3873" t="str">
            <v>USD</v>
          </cell>
        </row>
        <row r="3874">
          <cell r="A3874">
            <v>2507084</v>
          </cell>
          <cell r="B3874">
            <v>7321</v>
          </cell>
          <cell r="C3874" t="str">
            <v>PC</v>
          </cell>
          <cell r="D3874">
            <v>42171</v>
          </cell>
          <cell r="E3874">
            <v>2015</v>
          </cell>
          <cell r="F3874">
            <v>6</v>
          </cell>
          <cell r="G3874" t="str">
            <v>MINERA SILLUSTANI S.A.C</v>
          </cell>
          <cell r="H3874" t="str">
            <v>REGINA</v>
          </cell>
          <cell r="I3874" t="str">
            <v>CIERRE DE PASIVOS AMBIENTALES MINA REGINA ( INSTALACIONES MINA)</v>
          </cell>
          <cell r="J3874" t="str">
            <v>*211004&lt;br&gt;PUNO-SAN ANTONIO DE PUTINA-QUILCAPUNCU</v>
          </cell>
          <cell r="K3874" t="str">
            <v>*24&lt;br&gt;PORTILLA CORNEJO MATEO</v>
          </cell>
          <cell r="L3874" t="str">
            <v>APROBADO</v>
          </cell>
          <cell r="P3874" t="str">
            <v>USD</v>
          </cell>
        </row>
        <row r="3875">
          <cell r="A3875">
            <v>3008013</v>
          </cell>
          <cell r="B3875">
            <v>8304</v>
          </cell>
          <cell r="C3875" t="str">
            <v>PC</v>
          </cell>
          <cell r="D3875">
            <v>43829</v>
          </cell>
          <cell r="E3875">
            <v>2019</v>
          </cell>
          <cell r="F3875">
            <v>12</v>
          </cell>
          <cell r="G3875" t="str">
            <v>MINERA SILLUSTANI S.A.C</v>
          </cell>
          <cell r="H3875" t="str">
            <v>REGINA</v>
          </cell>
          <cell r="I3875" t="str">
            <v>tercera modificación del plan de CIERRE DE PASIVOS AMBIENTALES MINEROS MINA REGINA</v>
          </cell>
          <cell r="J3875" t="str">
            <v>*211004&lt;br&gt;PUNO-SAN ANTONIO DE PUTINA-QUILCAPUNCU</v>
          </cell>
          <cell r="K3875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3875" t="str">
            <v>EVALUACIÓN</v>
          </cell>
          <cell r="O3875">
            <v>0</v>
          </cell>
          <cell r="P3875" t="str">
            <v>USD</v>
          </cell>
        </row>
        <row r="3876">
          <cell r="A3876">
            <v>1590032</v>
          </cell>
          <cell r="B3876">
            <v>1390</v>
          </cell>
          <cell r="C3876" t="str">
            <v>DIA</v>
          </cell>
          <cell r="D3876">
            <v>38761</v>
          </cell>
          <cell r="E3876">
            <v>2006</v>
          </cell>
          <cell r="F3876">
            <v>2</v>
          </cell>
          <cell r="G3876" t="str">
            <v>MINERA SINAYCOCHA S.A.C.</v>
          </cell>
          <cell r="H3876" t="str">
            <v>SANTA ROSA</v>
          </cell>
          <cell r="I3876" t="str">
            <v>SANTA ROSA</v>
          </cell>
          <cell r="J3876" t="str">
            <v>*120206&lt;br&gt;JUNIN-CONCEPCION-COMAS</v>
          </cell>
          <cell r="K3876" t="str">
            <v>*56&lt;br&gt;SOLARI HENRY</v>
          </cell>
          <cell r="L3876" t="str">
            <v>APROBADO</v>
          </cell>
          <cell r="P3876" t="str">
            <v>USD</v>
          </cell>
        </row>
        <row r="3877">
          <cell r="A3877">
            <v>1697242</v>
          </cell>
          <cell r="B3877">
            <v>1657</v>
          </cell>
          <cell r="C3877" t="str">
            <v>DIA</v>
          </cell>
          <cell r="D3877">
            <v>39248</v>
          </cell>
          <cell r="E3877">
            <v>2007</v>
          </cell>
          <cell r="F3877">
            <v>6</v>
          </cell>
          <cell r="G3877" t="str">
            <v>MINERA SINAYCOCHA S.A.C.</v>
          </cell>
          <cell r="I3877" t="str">
            <v>SECTOR MARCANIOC</v>
          </cell>
          <cell r="J3877" t="str">
            <v>*120206&lt;br&gt;JUNIN-CONCEPCION-COMAS</v>
          </cell>
          <cell r="K3877" t="str">
            <v>*8&lt;br&gt;BREÑA TORRES GRACIELA</v>
          </cell>
          <cell r="L3877" t="str">
            <v>APROBADO&lt;br/&gt;NOTIFICADO A LA EMPRESA</v>
          </cell>
          <cell r="P3877" t="str">
            <v>USD</v>
          </cell>
        </row>
        <row r="3878">
          <cell r="A3878">
            <v>1308493</v>
          </cell>
          <cell r="B3878">
            <v>4520</v>
          </cell>
          <cell r="C3878" t="str">
            <v>EIA</v>
          </cell>
          <cell r="D3878">
            <v>36915</v>
          </cell>
          <cell r="E3878">
            <v>2001</v>
          </cell>
          <cell r="F3878">
            <v>1</v>
          </cell>
          <cell r="G3878" t="str">
            <v>MINERA SINAYCOCHA S.A.C.</v>
          </cell>
          <cell r="H3878" t="str">
            <v>SINAYCOCHA</v>
          </cell>
          <cell r="I3878" t="str">
            <v>PLANTA DE BENEFICIO PORTATIL Y DISEÑO DEL DEPOSITO DE RELAVES</v>
          </cell>
          <cell r="J3878" t="str">
            <v>*120206&lt;br&gt;JUNIN-CONCEPCION-COMAS</v>
          </cell>
          <cell r="K3878" t="str">
            <v>*21&lt;br&gt;PAREDES PACHECO RUFO</v>
          </cell>
          <cell r="L3878" t="str">
            <v>APROBADO</v>
          </cell>
          <cell r="P3878" t="str">
            <v>USD</v>
          </cell>
        </row>
        <row r="3879">
          <cell r="A3879">
            <v>1615970</v>
          </cell>
          <cell r="B3879">
            <v>4740</v>
          </cell>
          <cell r="C3879" t="str">
            <v>EIA</v>
          </cell>
          <cell r="D3879">
            <v>38896</v>
          </cell>
          <cell r="E3879">
            <v>2006</v>
          </cell>
          <cell r="F3879">
            <v>6</v>
          </cell>
          <cell r="G3879" t="str">
            <v>MINERA SINAYCOCHA S.A.C.</v>
          </cell>
          <cell r="H3879" t="str">
            <v>SINAYCOCHA</v>
          </cell>
          <cell r="I3879" t="str">
            <v>LINEA DE SUBTRANSMISION EN 33 KV DE CANCHAPALCA-MINA SINAYCOCHA Y DOS DERIVACIO-</v>
          </cell>
          <cell r="J3879" t="str">
            <v>*120206&lt;br&gt;JUNIN-CONCEPCION-COMAS</v>
          </cell>
          <cell r="K3879" t="str">
            <v>*29&lt;br&gt;ARCHIVO</v>
          </cell>
          <cell r="L3879" t="str">
            <v>CONCLUIDO</v>
          </cell>
          <cell r="P3879" t="str">
            <v>USD</v>
          </cell>
        </row>
        <row r="3880">
          <cell r="A3880">
            <v>1659355</v>
          </cell>
          <cell r="B3880">
            <v>4772</v>
          </cell>
          <cell r="C3880" t="str">
            <v>EIA</v>
          </cell>
          <cell r="D3880">
            <v>39085</v>
          </cell>
          <cell r="E3880">
            <v>2007</v>
          </cell>
          <cell r="F3880">
            <v>1</v>
          </cell>
          <cell r="G3880" t="str">
            <v>MINERA SINAYCOCHA S.A.C.</v>
          </cell>
          <cell r="H3880" t="str">
            <v>SINAYCOCHA</v>
          </cell>
          <cell r="I3880" t="str">
            <v>NUEVO DEPOSITO DE RELAVES Y AMPLIAC DE PLANTA CONCENTRADORA DE 200 A 500 TM</v>
          </cell>
          <cell r="J3880" t="str">
            <v>*120206&lt;br&gt;JUNIN-CONCEPCION-COMAS</v>
          </cell>
          <cell r="L3880" t="str">
            <v>DESISTIDO&lt;br/&gt;NOTIFICADO A LA EMPRESA</v>
          </cell>
          <cell r="P3880" t="str">
            <v>USD</v>
          </cell>
        </row>
        <row r="3881">
          <cell r="A3881">
            <v>1728044</v>
          </cell>
          <cell r="B3881">
            <v>4817</v>
          </cell>
          <cell r="C3881" t="str">
            <v>EIA</v>
          </cell>
          <cell r="D3881">
            <v>39370</v>
          </cell>
          <cell r="E3881">
            <v>2007</v>
          </cell>
          <cell r="F3881">
            <v>10</v>
          </cell>
          <cell r="G3881" t="str">
            <v>MINERA SINAYCOCHA S.A.C.</v>
          </cell>
          <cell r="H3881" t="str">
            <v>SANTA ROSA</v>
          </cell>
          <cell r="I3881" t="str">
            <v>EXPLOTACION SUBTERRANEA SANTA ROSA</v>
          </cell>
          <cell r="J3881" t="str">
            <v>*120206&lt;br&gt;JUNIN-CONCEPCION-COMAS</v>
          </cell>
          <cell r="K3881" t="str">
            <v>*38&lt;br&gt;COBEÑAS ALICIA</v>
          </cell>
          <cell r="L3881" t="str">
            <v>APROBADO&lt;br/&gt;NOTIFICADO A LA EMPRESA</v>
          </cell>
          <cell r="P3881" t="str">
            <v>USD</v>
          </cell>
        </row>
        <row r="3882">
          <cell r="A3882">
            <v>1415658</v>
          </cell>
          <cell r="B3882">
            <v>888</v>
          </cell>
          <cell r="C3882" t="str">
            <v>DIA</v>
          </cell>
          <cell r="D3882">
            <v>37785</v>
          </cell>
          <cell r="E3882">
            <v>2003</v>
          </cell>
          <cell r="F3882">
            <v>6</v>
          </cell>
          <cell r="G3882" t="str">
            <v>MINERA SOLITARIO PERU S.A.C.</v>
          </cell>
          <cell r="I3882" t="str">
            <v>LA PAMPA'S</v>
          </cell>
          <cell r="J3882" t="str">
            <v>*140102&lt;br&gt;LAMBAYEQUE-CHICLAYO-CHONGOYAPE</v>
          </cell>
          <cell r="K3882" t="str">
            <v>*35&lt;br&gt;BLANCO IRMA</v>
          </cell>
          <cell r="L3882" t="str">
            <v>APROBADO</v>
          </cell>
          <cell r="P3882" t="str">
            <v>USD</v>
          </cell>
        </row>
        <row r="3883">
          <cell r="A3883">
            <v>1451253</v>
          </cell>
          <cell r="B3883">
            <v>1010</v>
          </cell>
          <cell r="C3883" t="str">
            <v>DIA</v>
          </cell>
          <cell r="D3883">
            <v>38021</v>
          </cell>
          <cell r="E3883">
            <v>2004</v>
          </cell>
          <cell r="F3883">
            <v>2</v>
          </cell>
          <cell r="G3883" t="str">
            <v>MINERA SOLITARIO PERU S.A.C.</v>
          </cell>
          <cell r="H3883" t="str">
            <v>LA PAMPA'S</v>
          </cell>
          <cell r="I3883" t="str">
            <v>LA PAMPA'S (MODIFICACIÓN)</v>
          </cell>
          <cell r="J3883" t="str">
            <v>*140102&lt;br&gt;LAMBAYEQUE-CHICLAYO-CHONGOYAPE</v>
          </cell>
          <cell r="K3883" t="str">
            <v>*35&lt;br&gt;BLANCO IRMA</v>
          </cell>
          <cell r="L3883" t="str">
            <v>APROBADO</v>
          </cell>
          <cell r="P3883" t="str">
            <v>USD</v>
          </cell>
        </row>
        <row r="3884">
          <cell r="A3884">
            <v>1493349</v>
          </cell>
          <cell r="B3884">
            <v>1137</v>
          </cell>
          <cell r="C3884" t="str">
            <v>DIA</v>
          </cell>
          <cell r="D3884">
            <v>38258</v>
          </cell>
          <cell r="E3884">
            <v>2004</v>
          </cell>
          <cell r="F3884">
            <v>9</v>
          </cell>
          <cell r="G3884" t="str">
            <v>MINERA SOLITARIO PERU S.A.C.</v>
          </cell>
          <cell r="H3884" t="str">
            <v>LA TOLA</v>
          </cell>
          <cell r="I3884" t="str">
            <v>PROSPECTO LA TOLA</v>
          </cell>
          <cell r="J3884" t="str">
            <v>*040504&lt;br&gt;AREQUIPA-CAYLLOMA-CALLALLI</v>
          </cell>
          <cell r="K3884" t="str">
            <v>*56&lt;br&gt;SOLARI HENRY</v>
          </cell>
          <cell r="L3884" t="str">
            <v>APROBADO</v>
          </cell>
          <cell r="P3884" t="str">
            <v>USD</v>
          </cell>
        </row>
        <row r="3885">
          <cell r="A3885">
            <v>1601120</v>
          </cell>
          <cell r="B3885">
            <v>1422</v>
          </cell>
          <cell r="C3885" t="str">
            <v>DIA</v>
          </cell>
          <cell r="D3885">
            <v>38818</v>
          </cell>
          <cell r="E3885">
            <v>2006</v>
          </cell>
          <cell r="F3885">
            <v>4</v>
          </cell>
          <cell r="G3885" t="str">
            <v>MINERA SOLITARIO PERU S.A.C.</v>
          </cell>
          <cell r="H3885" t="str">
            <v>LIBERTAD</v>
          </cell>
          <cell r="I3885" t="str">
            <v>PROSPECTO LIBERTAD</v>
          </cell>
          <cell r="J3885" t="str">
            <v>*040516&lt;br&gt;AREQUIPA-CAYLLOMA-TAPAY</v>
          </cell>
          <cell r="K3885" t="str">
            <v>*40&lt;br&gt;GUARNIZO JIMMY</v>
          </cell>
          <cell r="L3885" t="str">
            <v>APROBADO</v>
          </cell>
          <cell r="P3885" t="str">
            <v>USD</v>
          </cell>
        </row>
        <row r="3886">
          <cell r="A3886">
            <v>1815667</v>
          </cell>
          <cell r="B3886">
            <v>1940</v>
          </cell>
          <cell r="C3886" t="str">
            <v>DIA</v>
          </cell>
          <cell r="D3886">
            <v>39687</v>
          </cell>
          <cell r="E3886">
            <v>2008</v>
          </cell>
          <cell r="F3886">
            <v>8</v>
          </cell>
          <cell r="G3886" t="str">
            <v>MINERA SOLITARIO PERU S.A.C.</v>
          </cell>
          <cell r="H3886" t="str">
            <v>CAJATAMBO</v>
          </cell>
          <cell r="I3886" t="str">
            <v>CAJATAMBO</v>
          </cell>
          <cell r="J3886" t="str">
            <v>*150301&lt;br&gt;LIMA-CAJATAMBO-CAJATAMBO</v>
          </cell>
          <cell r="K3886" t="str">
            <v>*8&lt;br&gt;BREÑA TORRES GRACIELA</v>
          </cell>
          <cell r="L3886" t="str">
            <v>APROBADO&lt;br/&gt;NOTIFICADO A LA EMPRESA</v>
          </cell>
          <cell r="P3886" t="str">
            <v>USD</v>
          </cell>
        </row>
        <row r="3887">
          <cell r="A3887">
            <v>1819603</v>
          </cell>
          <cell r="B3887">
            <v>1945</v>
          </cell>
          <cell r="C3887" t="str">
            <v>DIA</v>
          </cell>
          <cell r="D3887">
            <v>39700</v>
          </cell>
          <cell r="E3887">
            <v>2008</v>
          </cell>
          <cell r="F3887">
            <v>9</v>
          </cell>
          <cell r="G3887" t="str">
            <v>MINERA SOLITARIO PERU S.A.C.</v>
          </cell>
          <cell r="H3887" t="str">
            <v>CHONTA</v>
          </cell>
          <cell r="I3887" t="str">
            <v>CHONTA</v>
          </cell>
          <cell r="J3887" t="str">
            <v>*101002&lt;br&gt;HUANUCO-LAURICOCHA-BAÑOS</v>
          </cell>
          <cell r="K3887" t="str">
            <v>*32&lt;br&gt;BALDEON WILBER</v>
          </cell>
          <cell r="L3887" t="str">
            <v>APROBADO&lt;br/&gt;NOTIFICADO A LA EMPRESA</v>
          </cell>
          <cell r="P3887" t="str">
            <v>USD</v>
          </cell>
        </row>
        <row r="3888">
          <cell r="A3888">
            <v>1975678</v>
          </cell>
          <cell r="B3888">
            <v>2166</v>
          </cell>
          <cell r="C3888" t="str">
            <v>DIA</v>
          </cell>
          <cell r="D3888">
            <v>40261</v>
          </cell>
          <cell r="E3888">
            <v>2010</v>
          </cell>
          <cell r="F3888">
            <v>3</v>
          </cell>
          <cell r="G3888" t="str">
            <v>MINERA SOLITARIO PERU S.A.C.</v>
          </cell>
          <cell r="H3888" t="str">
            <v>COCHAS</v>
          </cell>
          <cell r="I3888" t="str">
            <v>COCHAS</v>
          </cell>
          <cell r="J3888" t="str">
            <v>*150303&lt;br&gt;LIMA-CAJATAMBO-GORGOR</v>
          </cell>
          <cell r="K3888" t="str">
            <v>*8&lt;br&gt;BREÑA TORRES GRACIELA</v>
          </cell>
          <cell r="L3888" t="str">
            <v>APROBADO&lt;br/&gt;NOTIFICADO A LA EMPRESA</v>
          </cell>
          <cell r="P3888" t="str">
            <v>USD</v>
          </cell>
        </row>
        <row r="3889">
          <cell r="A3889">
            <v>2105327</v>
          </cell>
          <cell r="B3889">
            <v>2439</v>
          </cell>
          <cell r="C3889" t="str">
            <v>DIA</v>
          </cell>
          <cell r="D3889">
            <v>40718</v>
          </cell>
          <cell r="E3889">
            <v>2011</v>
          </cell>
          <cell r="F3889">
            <v>6</v>
          </cell>
          <cell r="G3889" t="str">
            <v>MINERA SOLITARIO PERU S.A.C.</v>
          </cell>
          <cell r="H3889" t="str">
            <v>CERRO AZUL</v>
          </cell>
          <cell r="I3889" t="str">
            <v>CERRO AZUL</v>
          </cell>
          <cell r="J3889" t="str">
            <v>*150404&lt;br&gt;LIMA-CANTA-HUAROS</v>
          </cell>
          <cell r="K3889" t="str">
            <v>*8&lt;br&gt;BREÑA TORRES GRACIELA,*25&lt;br&gt;PRADO VELASQUEZ ALFONSO</v>
          </cell>
          <cell r="L3889" t="str">
            <v>APROBADO&lt;br/&gt;NOTIFICADO A LA EMPRESA</v>
          </cell>
          <cell r="P3889" t="str">
            <v>USD</v>
          </cell>
        </row>
        <row r="3890">
          <cell r="A3890">
            <v>1345878</v>
          </cell>
          <cell r="B3890">
            <v>4552</v>
          </cell>
          <cell r="C3890" t="str">
            <v>EIA</v>
          </cell>
          <cell r="D3890">
            <v>37239</v>
          </cell>
          <cell r="E3890">
            <v>2001</v>
          </cell>
          <cell r="F3890">
            <v>12</v>
          </cell>
          <cell r="G3890" t="str">
            <v>MINERA SOTRAMI S.A.</v>
          </cell>
          <cell r="H3890" t="str">
            <v>SANTA FILOMENA</v>
          </cell>
          <cell r="I3890" t="str">
            <v>INSTALACION DE UNA PLANTA DE CIANURACION</v>
          </cell>
          <cell r="J3890" t="str">
            <v>*050619&lt;br&gt;AYACUCHO-LUCANAS-SANCOS</v>
          </cell>
          <cell r="K3890" t="str">
            <v>*29&lt;br&gt;ARCHIVO</v>
          </cell>
          <cell r="L3890" t="str">
            <v>ABANDONO</v>
          </cell>
          <cell r="P3890" t="str">
            <v>USD</v>
          </cell>
        </row>
        <row r="3891">
          <cell r="A3891">
            <v>1675589</v>
          </cell>
          <cell r="B3891">
            <v>1607</v>
          </cell>
          <cell r="C3891" t="str">
            <v>DIA</v>
          </cell>
          <cell r="D3891">
            <v>39153</v>
          </cell>
          <cell r="E3891">
            <v>2007</v>
          </cell>
          <cell r="F3891">
            <v>3</v>
          </cell>
          <cell r="G3891" t="str">
            <v>MINERA STRAIT GOLD PERU S.A.C.</v>
          </cell>
          <cell r="H3891" t="str">
            <v>CULEBRILLA</v>
          </cell>
          <cell r="I3891" t="str">
            <v>CULEBRILLA</v>
          </cell>
          <cell r="J3891" t="str">
            <v>*021205&lt;br&gt;ANCASH-HUAYLAS-MATO</v>
          </cell>
          <cell r="K3891" t="str">
            <v>*42&lt;br&gt;JUAREZ YESSICA</v>
          </cell>
          <cell r="L3891" t="str">
            <v>APROBADO</v>
          </cell>
          <cell r="P3891" t="str">
            <v>USD</v>
          </cell>
        </row>
        <row r="3892">
          <cell r="A3892">
            <v>2031680</v>
          </cell>
          <cell r="B3892">
            <v>2271</v>
          </cell>
          <cell r="C3892" t="str">
            <v>DIA</v>
          </cell>
          <cell r="D3892">
            <v>40452</v>
          </cell>
          <cell r="E3892">
            <v>2010</v>
          </cell>
          <cell r="F3892">
            <v>10</v>
          </cell>
          <cell r="G3892" t="str">
            <v>MINERA STRAIT GOLD PERU S.A.C.</v>
          </cell>
          <cell r="I3892" t="str">
            <v>ALICIA</v>
          </cell>
          <cell r="J3892" t="str">
            <v>*080702&lt;br&gt;CUSCO-CHUMBIVILCAS-CAPACMARCA</v>
          </cell>
          <cell r="K3892" t="str">
            <v>*8&lt;br&gt;BREÑA TORRES GRACIELA</v>
          </cell>
          <cell r="L3892" t="str">
            <v>APROBADO&lt;br/&gt;NOTIFICADO A LA EMPRESA</v>
          </cell>
          <cell r="P3892" t="str">
            <v>USD</v>
          </cell>
        </row>
        <row r="3893">
          <cell r="A3893">
            <v>2122356</v>
          </cell>
          <cell r="B3893">
            <v>2549</v>
          </cell>
          <cell r="C3893" t="str">
            <v>EIAsd</v>
          </cell>
          <cell r="D3893">
            <v>40780</v>
          </cell>
          <cell r="E3893">
            <v>2011</v>
          </cell>
          <cell r="F3893">
            <v>8</v>
          </cell>
          <cell r="G3893" t="str">
            <v>MINERA STRAIT GOLD PERU S.A.C.</v>
          </cell>
          <cell r="H3893" t="str">
            <v>ALICIA</v>
          </cell>
          <cell r="I3893" t="str">
            <v>ALICIA</v>
          </cell>
          <cell r="J3893" t="str">
            <v>*080702&lt;br&gt;CUSCO-CHUMBIVILCAS-CAPACMARCA</v>
          </cell>
          <cell r="K3893" t="str">
            <v>*25&lt;br&gt;PRADO VELASQUEZ ALFONSO,*297&lt;br&gt;SANTOYO TELLO JULIO RAUL,*219&lt;br&gt;HUARINO CHURA LUIS ANTONIO,*145&lt;br&gt;RIVERA NECIOSUP MONICA,*128&lt;br&gt;ESTELA SILVA MELANIO,*63&lt;br&gt;ATOCCSA GOMEZ ROSSANA (APOYO),*28&lt;br&gt;VELIZ SOTO KRISTIAM</v>
          </cell>
          <cell r="L3893" t="str">
            <v>APROBADO&lt;br/&gt;NOTIFICADO A LA EMPRESA</v>
          </cell>
          <cell r="M3893" t="str">
            <v>ResDirec-0043-2012/MEM-AAM</v>
          </cell>
          <cell r="N3893" t="str">
            <v>16/02/2012</v>
          </cell>
          <cell r="O3893">
            <v>1723810</v>
          </cell>
          <cell r="P3893" t="str">
            <v>USD</v>
          </cell>
        </row>
        <row r="3894">
          <cell r="A3894">
            <v>2194185</v>
          </cell>
          <cell r="B3894">
            <v>3028</v>
          </cell>
          <cell r="C3894" t="str">
            <v>EIAsd</v>
          </cell>
          <cell r="D3894">
            <v>41060</v>
          </cell>
          <cell r="E3894">
            <v>2012</v>
          </cell>
          <cell r="F3894">
            <v>5</v>
          </cell>
          <cell r="G3894" t="str">
            <v>MINERA STRAIT GOLD PERU S.A.C.</v>
          </cell>
          <cell r="H3894" t="str">
            <v>ALICIA</v>
          </cell>
          <cell r="I3894" t="str">
            <v>ALICIA</v>
          </cell>
          <cell r="J3894" t="str">
            <v>*080702&lt;br&gt;CUSCO-CHUMBIVILCAS-CAPACMARCA</v>
          </cell>
          <cell r="K3894" t="str">
            <v>*63&lt;br&gt;ATOCCSA GOMEZ ROSSANA (APOYO),*310&lt;br&gt;ROSALES GONZALES LUIS ALBERTO,*295&lt;br&gt;DIAZ BERRIOS ABEL,*277&lt;br&gt;PADILLA VILLAR, FERNANDO JORGE (APOYO),*233&lt;br&gt;MESIAS CASTRO, JACKSON,*221&lt;br&gt;SANGA YAMPASI WILSON WILFREDO,*219&lt;br&gt;HUARINO CHURA LUIS ANTONIO,*186&lt;br&gt;LUCEN BUSTAMANTE MARIELENA,*179&lt;br&gt;ZEGARRA ANCAJIMA, ANA SOFIA,*177&lt;br&gt;PIMENTEL, JOSE</v>
          </cell>
          <cell r="L3894" t="str">
            <v>APROBADO&lt;br/&gt;NOTIFICADO A LA EMPRESA</v>
          </cell>
          <cell r="M3894" t="str">
            <v>ResDirec-0156-2013/MEM-AAM</v>
          </cell>
          <cell r="N3894" t="str">
            <v>21/05/2013</v>
          </cell>
          <cell r="O3894">
            <v>326510</v>
          </cell>
          <cell r="P3894" t="str">
            <v>USD</v>
          </cell>
        </row>
        <row r="3895">
          <cell r="A3895">
            <v>2040733</v>
          </cell>
          <cell r="B3895">
            <v>2296</v>
          </cell>
          <cell r="C3895" t="str">
            <v>DIA</v>
          </cell>
          <cell r="D3895">
            <v>40490</v>
          </cell>
          <cell r="E3895">
            <v>2010</v>
          </cell>
          <cell r="F3895">
            <v>11</v>
          </cell>
          <cell r="G3895" t="str">
            <v>MINERA SUNSET DEL PERU S.A.C.</v>
          </cell>
          <cell r="H3895" t="str">
            <v>CAROLAY</v>
          </cell>
          <cell r="I3895" t="str">
            <v>CAROLAY</v>
          </cell>
          <cell r="J3895" t="str">
            <v>*131008&lt;br&gt;LA LIBERTAD-SANTIAGO DE CHUCO-SITABAMBA</v>
          </cell>
          <cell r="K3895" t="str">
            <v>*8&lt;br&gt;BREÑA TORRES GRACIELA</v>
          </cell>
          <cell r="L3895" t="str">
            <v>APROBADO&lt;br/&gt;NOTIFICADO A LA EMPRESA</v>
          </cell>
          <cell r="P3895" t="str">
            <v>USD</v>
          </cell>
        </row>
        <row r="3896">
          <cell r="A3896">
            <v>2146314</v>
          </cell>
          <cell r="B3896">
            <v>2710</v>
          </cell>
          <cell r="C3896" t="str">
            <v>DIA</v>
          </cell>
          <cell r="D3896">
            <v>40872</v>
          </cell>
          <cell r="E3896">
            <v>2011</v>
          </cell>
          <cell r="F3896">
            <v>11</v>
          </cell>
          <cell r="G3896" t="str">
            <v>MINERA SUNSET DEL PERU S.A.C.</v>
          </cell>
          <cell r="H3896" t="str">
            <v>CAROLAY</v>
          </cell>
          <cell r="I3896" t="str">
            <v>CAROLAY</v>
          </cell>
          <cell r="J3896" t="str">
            <v>*131008&lt;br&gt;LA LIBERTAD-SANTIAGO DE CHUCO-SITABAMBA</v>
          </cell>
          <cell r="K3896" t="str">
            <v>*8&lt;br&gt;BREÑA TORRES GRACIELA,*310&lt;br&gt;ROSALES GONZALES LUIS ALBERTO,*180&lt;br&gt;RAMIREZ PALET ALDO</v>
          </cell>
          <cell r="L3896" t="str">
            <v>APROBADO&lt;br/&gt;NOTIFICADO A LA EMPRESA</v>
          </cell>
          <cell r="O3896">
            <v>1000000</v>
          </cell>
          <cell r="P3896" t="str">
            <v>USD</v>
          </cell>
        </row>
        <row r="3897">
          <cell r="A3897">
            <v>2263454</v>
          </cell>
          <cell r="B3897">
            <v>3222</v>
          </cell>
          <cell r="C3897" t="str">
            <v>DIA</v>
          </cell>
          <cell r="D3897">
            <v>41298</v>
          </cell>
          <cell r="E3897">
            <v>2013</v>
          </cell>
          <cell r="F3897">
            <v>1</v>
          </cell>
          <cell r="G3897" t="str">
            <v>MINERA SUNSET DEL PERU S.A.C.</v>
          </cell>
          <cell r="H3897" t="str">
            <v>CAROLAY</v>
          </cell>
          <cell r="I3897" t="str">
            <v>CAROLAY</v>
          </cell>
          <cell r="J3897" t="str">
            <v>*131008&lt;br&gt;LA LIBERTAD-SANTIAGO DE CHUCO-SITABAMBA</v>
          </cell>
          <cell r="K3897" t="str">
            <v>*8&lt;br&gt;BREÑA TORRES GRACIELA,*310&lt;br&gt;ROSALES GONZALES LUIS ALBERTO,*179&lt;br&gt;ZEGARRA ANCAJIMA, ANA SOFIA</v>
          </cell>
          <cell r="L3897" t="str">
            <v>DESISTIDO&lt;br/&gt;NOTIFICADO A LA EMPRESA</v>
          </cell>
          <cell r="M3897" t="str">
            <v>ResDirec-0037-2013/MEM-AAM</v>
          </cell>
          <cell r="N3897" t="str">
            <v>01/02/2013</v>
          </cell>
          <cell r="O3897">
            <v>1000000</v>
          </cell>
          <cell r="P3897" t="str">
            <v>USD</v>
          </cell>
        </row>
        <row r="3898">
          <cell r="A3898">
            <v>2186935</v>
          </cell>
          <cell r="B3898">
            <v>2982</v>
          </cell>
          <cell r="C3898" t="str">
            <v>DIA</v>
          </cell>
          <cell r="D3898">
            <v>41033</v>
          </cell>
          <cell r="E3898">
            <v>2012</v>
          </cell>
          <cell r="F3898">
            <v>5</v>
          </cell>
          <cell r="G3898" t="str">
            <v>MINERA SUYAMARCA S.A.C.</v>
          </cell>
          <cell r="H3898" t="str">
            <v>PROYECTO BOLSA</v>
          </cell>
          <cell r="I3898" t="str">
            <v>BOLSA</v>
          </cell>
          <cell r="J3898" t="str">
            <v>*030406&lt;br&gt;APURIMAC-AYMARAES-COTARUSE</v>
          </cell>
          <cell r="K3898" t="str">
            <v>*8&lt;br&gt;BREÑA TORRES GRACIELA,*310&lt;br&gt;ROSALES GONZALES LUIS ALBERTO,*179&lt;br&gt;ZEGARRA ANCAJIMA, ANA SOFIA,*147&lt;br&gt;PEREZ BALDEON KAREN</v>
          </cell>
          <cell r="L3898" t="str">
            <v>APROBADO&lt;br/&gt;NOTIFICADO A LA EMPRESA</v>
          </cell>
          <cell r="O3898">
            <v>56357.14</v>
          </cell>
          <cell r="P3898" t="str">
            <v>USD</v>
          </cell>
        </row>
        <row r="3899">
          <cell r="A3899">
            <v>2293076</v>
          </cell>
          <cell r="B3899">
            <v>3900</v>
          </cell>
          <cell r="C3899" t="str">
            <v>DIA</v>
          </cell>
          <cell r="D3899">
            <v>41415</v>
          </cell>
          <cell r="E3899">
            <v>2013</v>
          </cell>
          <cell r="F3899">
            <v>5</v>
          </cell>
          <cell r="G3899" t="str">
            <v>MINERA SUYAMARCA S.A.C.</v>
          </cell>
          <cell r="H3899" t="str">
            <v>ACUMULACION PALLANCATA</v>
          </cell>
          <cell r="I3899" t="str">
            <v>RANICHICO OESTE</v>
          </cell>
          <cell r="J3899" t="str">
            <v>*050703&lt;br&gt;AYACUCHO-PARINACOCHAS-CORONEL CASTAÑEDA</v>
          </cell>
          <cell r="K3899" t="str">
            <v>*8&lt;br&gt;BREÑA TORRES GRACIELA,*310&lt;br&gt;ROSALES GONZALES LUIS ALBERTO,*179&lt;br&gt;ZEGARRA ANCAJIMA, ANA SOFIA</v>
          </cell>
          <cell r="L3899" t="str">
            <v>APROBADO&lt;br/&gt;NOTIFICADO A LA EMPRESA</v>
          </cell>
          <cell r="O3899">
            <v>158846.9</v>
          </cell>
          <cell r="P3899" t="str">
            <v>USD</v>
          </cell>
        </row>
        <row r="3900">
          <cell r="A3900">
            <v>2179570</v>
          </cell>
          <cell r="B3900">
            <v>2902</v>
          </cell>
          <cell r="C3900" t="str">
            <v>EIAsd</v>
          </cell>
          <cell r="D3900">
            <v>41002</v>
          </cell>
          <cell r="E3900">
            <v>2012</v>
          </cell>
          <cell r="F3900">
            <v>4</v>
          </cell>
          <cell r="G3900" t="str">
            <v>MINERA SUYAMARCA S.A.C.</v>
          </cell>
          <cell r="H3900" t="str">
            <v>INMACULADA</v>
          </cell>
          <cell r="I3900" t="str">
            <v>4TA MODIFICACION DEL EIASD DEL PROYECTO INMACULADA</v>
          </cell>
          <cell r="J3900" t="str">
            <v>*050707&lt;br&gt;AYACUCHO-PARINACOCHAS-SAN FRANCISCO DE RAVACAYCO,*050806&lt;br&gt;AYACUCHO-PAUCAR DEL SARA SARA-OYOLO</v>
          </cell>
          <cell r="K3900" t="str">
            <v>*1&lt;br&gt;ACEVEDO FERNANDEZ ELIAS,*310&lt;br&gt;ROSALES GONZALES LUIS ALBERTO,*223&lt;br&gt;BARDALES CORONEL YOLANDA,*220&lt;br&gt;VILLACORTA OLAZA MARCO ANTONIO,*217&lt;br&gt;CASTELO MAMANCHURA GUSTAVO JAVIER,*187&lt;br&gt;RODRIGUEZ LLACTAS DIEGO (APOYO),*161&lt;br&gt;QUINTO LEOVICK (APOYO),*128&lt;br&gt;ESTELA SILVA MELANIO,*20&lt;br&gt;LEON IRIARTE MARITZA</v>
          </cell>
          <cell r="L3900" t="str">
            <v>APROBADO&lt;br/&gt;NOTIFICADO A LA EMPRESA</v>
          </cell>
          <cell r="M3900" t="str">
            <v>ResDirec-0033-2013/MEM-AAM</v>
          </cell>
          <cell r="N3900" t="str">
            <v>29/01/2013</v>
          </cell>
          <cell r="O3900">
            <v>300000</v>
          </cell>
          <cell r="P3900" t="str">
            <v>USD</v>
          </cell>
        </row>
        <row r="3901">
          <cell r="A3901">
            <v>2381903</v>
          </cell>
          <cell r="B3901">
            <v>3055</v>
          </cell>
          <cell r="C3901" t="str">
            <v>ITS</v>
          </cell>
          <cell r="D3901">
            <v>41736</v>
          </cell>
          <cell r="E3901">
            <v>2014</v>
          </cell>
          <cell r="F3901">
            <v>4</v>
          </cell>
          <cell r="G3901" t="str">
            <v>MINERA SUYAMARCA S.A.C.</v>
          </cell>
          <cell r="H3901" t="str">
            <v>INMACULADA</v>
          </cell>
          <cell r="I3901" t="str">
            <v>EIA INMACULADA</v>
          </cell>
          <cell r="J3901" t="str">
            <v>*050806&lt;br&gt;AYACUCHO-PAUCAR DEL SARA SARA-OYOLO</v>
          </cell>
          <cell r="K3901" t="str">
            <v>*1&lt;br&gt;ACEVEDO FERNANDEZ ELIAS,*285&lt;br&gt;NOLASCO MELGAREJO, KARINA,*276&lt;br&gt;ROJAS VALLADARES TANIA LUPE,*255&lt;br&gt;LOPEZ ROMERO, RICHARD JONATHAN (APOYO),*220&lt;br&gt;VILLACORTA OLAZA MARCO ANTONIO,*25&lt;br&gt;PRADO VELASQUEZ ALFONSO,*20&lt;br&gt;LEON IRIARTE MARITZA</v>
          </cell>
          <cell r="L3901" t="str">
            <v>CONFORME&lt;br/&gt;NOTIFICADO A LA EMPRESA</v>
          </cell>
          <cell r="M3901" t="str">
            <v>ResDirec-0223-2014/MEM-DGAAM</v>
          </cell>
          <cell r="N3901" t="str">
            <v>08/05/2014</v>
          </cell>
          <cell r="O3901">
            <v>40000</v>
          </cell>
        </row>
        <row r="3902">
          <cell r="A3902">
            <v>2381945</v>
          </cell>
          <cell r="B3902">
            <v>3056</v>
          </cell>
          <cell r="C3902" t="str">
            <v>ITS</v>
          </cell>
          <cell r="D3902">
            <v>41736</v>
          </cell>
          <cell r="E3902">
            <v>2014</v>
          </cell>
          <cell r="F3902">
            <v>4</v>
          </cell>
          <cell r="G3902" t="str">
            <v>MINERA SUYAMARCA S.A.C.</v>
          </cell>
          <cell r="H3902" t="str">
            <v>PALLANCATA</v>
          </cell>
          <cell r="I3902" t="str">
            <v>AMPLIACION A 3000 TMD - U.O. PALLANCATA</v>
          </cell>
          <cell r="J3902" t="str">
            <v>*050703&lt;br&gt;AYACUCHO-PARINACOCHAS-CORONEL CASTAÑEDA</v>
          </cell>
          <cell r="K3902" t="str">
            <v>*1&lt;br&gt;ACEVEDO FERNANDEZ ELIAS,*292&lt;br&gt;CAMPOS ARMAS DANY HANS (APOYO),*285&lt;br&gt;NOLASCO MELGAREJO, KARINA,*276&lt;br&gt;ROJAS VALLADARES TANIA LUPE,*220&lt;br&gt;VILLACORTA OLAZA MARCO ANTONIO,*25&lt;br&gt;PRADO VELASQUEZ ALFONSO,*20&lt;br&gt;LEON IRIARTE MARITZA</v>
          </cell>
          <cell r="L3902" t="str">
            <v>CONFORME&lt;br/&gt;NOTIFICADO A LA EMPRESA</v>
          </cell>
          <cell r="M3902" t="str">
            <v>ResDirec-0229-2014/MEM-DGAAM</v>
          </cell>
          <cell r="N3902" t="str">
            <v>13/05/2014</v>
          </cell>
          <cell r="O3902">
            <v>48000</v>
          </cell>
        </row>
        <row r="3903">
          <cell r="A3903">
            <v>2396296</v>
          </cell>
          <cell r="B3903">
            <v>3150</v>
          </cell>
          <cell r="C3903" t="str">
            <v>ITS</v>
          </cell>
          <cell r="D3903">
            <v>41789</v>
          </cell>
          <cell r="E3903">
            <v>2014</v>
          </cell>
          <cell r="F3903">
            <v>5</v>
          </cell>
          <cell r="G3903" t="str">
            <v>MINERA SUYAMARCA S.A.C.</v>
          </cell>
          <cell r="H3903" t="str">
            <v>INMACULADA</v>
          </cell>
          <cell r="I3903" t="str">
            <v>EIA INMACULADA</v>
          </cell>
          <cell r="J3903" t="str">
            <v>*050806&lt;br&gt;AYACUCHO-PAUCAR DEL SARA SARA-OYOLO</v>
          </cell>
          <cell r="K3903" t="str">
            <v>*1&lt;br&gt;ACEVEDO FERNANDEZ ELIAS,*299&lt;br&gt;REYES UBILLUS ISMAEL,*298&lt;br&gt;LOPEZ ROMERO, RICHARD (APOYO),*276&lt;br&gt;ROJAS VALLADARES TANIA LUPE,*220&lt;br&gt;VILLACORTA OLAZA MARCO ANTONIO,*20&lt;br&gt;LEON IRIARTE MARITZA</v>
          </cell>
          <cell r="L3903" t="str">
            <v>CONFORME&lt;br/&gt;NOTIFICADO A LA EMPRESA</v>
          </cell>
          <cell r="M3903" t="str">
            <v>ResDirec-0341-2014/MEM-DGAAM</v>
          </cell>
          <cell r="N3903" t="str">
            <v>04/07/2014</v>
          </cell>
          <cell r="O3903">
            <v>750000</v>
          </cell>
        </row>
        <row r="3904">
          <cell r="A3904">
            <v>1633109</v>
          </cell>
          <cell r="B3904">
            <v>4754</v>
          </cell>
          <cell r="C3904" t="str">
            <v>EIA</v>
          </cell>
          <cell r="D3904">
            <v>38967</v>
          </cell>
          <cell r="E3904">
            <v>2006</v>
          </cell>
          <cell r="F3904">
            <v>9</v>
          </cell>
          <cell r="G3904" t="str">
            <v>MINERA SUYAMARCA S.A.C.</v>
          </cell>
          <cell r="H3904" t="str">
            <v>PALLANCATA</v>
          </cell>
          <cell r="I3904" t="str">
            <v>EXPLOTACION DE MINA SUBTERRANEA DE 1500 TMD</v>
          </cell>
          <cell r="J3904" t="str">
            <v>*050703&lt;br&gt;AYACUCHO-PARINACOCHAS-CORONEL CASTAÑEDA</v>
          </cell>
          <cell r="K3904" t="str">
            <v>*1&lt;br&gt;ACEVEDO FERNANDEZ ELIAS</v>
          </cell>
          <cell r="L3904" t="str">
            <v>APROBADO&lt;br/&gt;NOTIFICADO A LA EMPRESA</v>
          </cell>
          <cell r="P3904" t="str">
            <v>USD</v>
          </cell>
        </row>
        <row r="3905">
          <cell r="A3905">
            <v>2070721</v>
          </cell>
          <cell r="B3905">
            <v>5100</v>
          </cell>
          <cell r="C3905" t="str">
            <v>EIA</v>
          </cell>
          <cell r="D3905">
            <v>40596</v>
          </cell>
          <cell r="E3905">
            <v>2011</v>
          </cell>
          <cell r="F3905">
            <v>2</v>
          </cell>
          <cell r="G3905" t="str">
            <v>MINERA SUYAMARCA S.A.C.</v>
          </cell>
          <cell r="H3905" t="str">
            <v>PALLANCATA</v>
          </cell>
          <cell r="I3905" t="str">
            <v>PLAN DE IMPLEMENTACION PARA EL CUMPLIMIENTO DE LMP - PALLANCATA</v>
          </cell>
          <cell r="J3905" t="str">
            <v>*050703&lt;br&gt;AYACUCHO-PARINACOCHAS-CORONEL CASTAÑEDA</v>
          </cell>
          <cell r="K3905" t="str">
            <v>*1&lt;br&gt;ACEVEDO FERNANDEZ ELIAS</v>
          </cell>
          <cell r="L3905" t="str">
            <v>APROBADO&lt;br/&gt;NOTIFICADO A LA EMPRESA</v>
          </cell>
          <cell r="P3905" t="str">
            <v>USD</v>
          </cell>
        </row>
        <row r="3906">
          <cell r="A3906">
            <v>1801696</v>
          </cell>
          <cell r="B3906">
            <v>6410</v>
          </cell>
          <cell r="C3906" t="str">
            <v>PC</v>
          </cell>
          <cell r="D3906">
            <v>39641</v>
          </cell>
          <cell r="E3906">
            <v>2008</v>
          </cell>
          <cell r="F3906">
            <v>7</v>
          </cell>
          <cell r="G3906" t="str">
            <v>MINERA SUYAMARCA S.A.C.</v>
          </cell>
          <cell r="H3906" t="str">
            <v>PALLANCATA</v>
          </cell>
          <cell r="I3906" t="str">
            <v>CIERRE UNIDAD PALLANCATA</v>
          </cell>
          <cell r="J3906" t="str">
            <v>*050703&lt;br&gt;AYACUCHO-PARINACOCHAS-CORONEL CASTAÑEDA</v>
          </cell>
          <cell r="K3906" t="str">
            <v>*9&lt;br&gt;CAMPOS DIAZ LUIS</v>
          </cell>
          <cell r="L3906" t="str">
            <v>APROBADO&lt;br/&gt;NOTIFICADO A LA EMPRESA</v>
          </cell>
          <cell r="M3906" t="str">
            <v>ResDirec-0059-2017/MEM-DGAAM</v>
          </cell>
          <cell r="N3906" t="str">
            <v>24/02/2017</v>
          </cell>
          <cell r="P3906" t="str">
            <v>USD</v>
          </cell>
        </row>
        <row r="3907">
          <cell r="A3907">
            <v>2193414</v>
          </cell>
          <cell r="B3907">
            <v>6556</v>
          </cell>
          <cell r="C3907" t="str">
            <v>PC</v>
          </cell>
          <cell r="D3907">
            <v>41057</v>
          </cell>
          <cell r="E3907">
            <v>2012</v>
          </cell>
          <cell r="F3907">
            <v>5</v>
          </cell>
          <cell r="G3907" t="str">
            <v>MINERA SUYAMARCA S.A.C.</v>
          </cell>
          <cell r="H3907" t="str">
            <v>PALLANCATA</v>
          </cell>
          <cell r="I3907" t="str">
            <v>MODIFICACION PLAN DE CIERRE DE MINAS DE LA UNIDAD OPERATIVA PALLANCATA</v>
          </cell>
          <cell r="J3907" t="str">
            <v>*050703&lt;br&gt;AYACUCHO-PARINACOCHAS-CORONEL CASTAÑEDA</v>
          </cell>
          <cell r="K3907" t="str">
            <v>*13&lt;br&gt;DOLORES CAMONES SANTIAGO</v>
          </cell>
          <cell r="L3907" t="str">
            <v>APROBADO&lt;br/&gt;NOTIFICADO A LA EMPRESA</v>
          </cell>
          <cell r="P3907" t="str">
            <v>USD</v>
          </cell>
        </row>
        <row r="3908">
          <cell r="A3908">
            <v>2290997</v>
          </cell>
          <cell r="B3908">
            <v>6636</v>
          </cell>
          <cell r="C3908" t="str">
            <v>PC</v>
          </cell>
          <cell r="D3908">
            <v>41414</v>
          </cell>
          <cell r="E3908">
            <v>2013</v>
          </cell>
          <cell r="F3908">
            <v>5</v>
          </cell>
          <cell r="G3908" t="str">
            <v>MINERA SUYAMARCA S.A.C.</v>
          </cell>
          <cell r="H3908" t="str">
            <v>INMACULADA</v>
          </cell>
          <cell r="I3908" t="str">
            <v>PLAN DE CIERRE UNIDAD INMACULADA</v>
          </cell>
          <cell r="J3908" t="str">
            <v>*050806&lt;br&gt;AYACUCHO-PAUCAR DEL SARA SARA-OYOLO</v>
          </cell>
          <cell r="K3908" t="str">
            <v>*9&lt;br&gt;CAMPOS DIAZ LUIS</v>
          </cell>
          <cell r="L3908" t="str">
            <v>APROBADO&lt;br/&gt;NOTIFICADO A LA EMPRESA</v>
          </cell>
          <cell r="M3908" t="str">
            <v>ResDirec-0284-2017/MEM-DGAAM</v>
          </cell>
          <cell r="N3908" t="str">
            <v>04/10/2017</v>
          </cell>
          <cell r="P3908" t="str">
            <v>USD</v>
          </cell>
        </row>
        <row r="3909">
          <cell r="A3909">
            <v>1958087</v>
          </cell>
          <cell r="B3909">
            <v>2131</v>
          </cell>
          <cell r="C3909" t="str">
            <v>DIA</v>
          </cell>
          <cell r="D3909">
            <v>40200</v>
          </cell>
          <cell r="E3909">
            <v>2010</v>
          </cell>
          <cell r="F3909">
            <v>1</v>
          </cell>
          <cell r="G3909" t="str">
            <v>MINERA TARTISAN PERU S.A.C.</v>
          </cell>
          <cell r="H3909" t="str">
            <v>VICTORIA</v>
          </cell>
          <cell r="I3909" t="str">
            <v>VICTORIA</v>
          </cell>
          <cell r="J3909" t="str">
            <v>*021505&lt;br&gt;ANCASH-PALLASCA-HUANDOVAL</v>
          </cell>
          <cell r="K3909" t="str">
            <v>*8&lt;br&gt;BREÑA TORRES GRACIELA</v>
          </cell>
          <cell r="L3909" t="str">
            <v>NO PRESENTADO&lt;br/&gt;NOTIFICADO A LA EMPRESA</v>
          </cell>
          <cell r="P3909" t="str">
            <v>USD</v>
          </cell>
        </row>
        <row r="3910">
          <cell r="A3910">
            <v>2013331</v>
          </cell>
          <cell r="B3910">
            <v>2223</v>
          </cell>
          <cell r="C3910" t="str">
            <v>DIA</v>
          </cell>
          <cell r="D3910">
            <v>40380</v>
          </cell>
          <cell r="E3910">
            <v>2010</v>
          </cell>
          <cell r="F3910">
            <v>7</v>
          </cell>
          <cell r="G3910" t="str">
            <v>MINERA TARTISAN PERU S.A.C.</v>
          </cell>
          <cell r="H3910" t="str">
            <v>VICTORIA</v>
          </cell>
          <cell r="I3910" t="str">
            <v>VICTORIA</v>
          </cell>
          <cell r="J3910" t="str">
            <v>*021505&lt;br&gt;ANCASH-PALLASCA-HUANDOVAL</v>
          </cell>
          <cell r="K3910" t="str">
            <v>*8&lt;br&gt;BREÑA TORRES GRACIELA</v>
          </cell>
          <cell r="L3910" t="str">
            <v>APROBADO</v>
          </cell>
          <cell r="P3910" t="str">
            <v>USD</v>
          </cell>
        </row>
        <row r="3911">
          <cell r="A3911">
            <v>2620856</v>
          </cell>
          <cell r="B3911">
            <v>6161</v>
          </cell>
          <cell r="C3911" t="str">
            <v>DIA</v>
          </cell>
          <cell r="D3911">
            <v>42556</v>
          </cell>
          <cell r="E3911">
            <v>2016</v>
          </cell>
          <cell r="F3911">
            <v>7</v>
          </cell>
          <cell r="G3911" t="str">
            <v>MINERA TARTISAN PERU S.A.C.</v>
          </cell>
          <cell r="H3911" t="str">
            <v>VICTORIA</v>
          </cell>
          <cell r="I3911" t="str">
            <v>LA VICTORIA</v>
          </cell>
          <cell r="J3911" t="str">
            <v>*021504&lt;br&gt;ANCASH-PALLASCA-HUACASCHUQUE,*021508&lt;br&gt;ANCASH-PALLASCA-PALLASCA,*021505&lt;br&gt;ANCASH-PALLASCA-HUANDOVAL</v>
          </cell>
          <cell r="K3911" t="str">
            <v>*25&lt;br&gt;PRADO VELASQUEZ ALFONSO,*441&lt;br&gt;MESIAS CASTRO JACKSON,*310&lt;br&gt;ROSALES GONZALES LUIS ALBERTO,*309&lt;br&gt;FARFAN REYES, MIRIAM ELIZABETH (APOYO)</v>
          </cell>
          <cell r="L3911" t="str">
            <v>DESISTIDO&lt;br/&gt;NOTIFICADO A LA EMPRESA</v>
          </cell>
          <cell r="M3911" t="str">
            <v>ResDirec-0221-2016/MEM-DGAAM</v>
          </cell>
          <cell r="N3911" t="str">
            <v>18/07/2016</v>
          </cell>
          <cell r="O3911">
            <v>1000000</v>
          </cell>
          <cell r="P3911" t="str">
            <v>USD</v>
          </cell>
        </row>
        <row r="3912">
          <cell r="A3912">
            <v>2207539</v>
          </cell>
          <cell r="B3912">
            <v>3067</v>
          </cell>
          <cell r="C3912" t="str">
            <v>DIA</v>
          </cell>
          <cell r="D3912">
            <v>41092</v>
          </cell>
          <cell r="E3912">
            <v>2012</v>
          </cell>
          <cell r="F3912">
            <v>7</v>
          </cell>
          <cell r="G3912" t="str">
            <v>MINERA TITAN DEL PERU S.R.L.</v>
          </cell>
          <cell r="H3912" t="str">
            <v>PROY. DE EXPLORACIÓN 9 HORAS</v>
          </cell>
          <cell r="I3912" t="str">
            <v>9 HORAS</v>
          </cell>
          <cell r="J3912" t="str">
            <v>*040308&lt;br&gt;AREQUIPA-CARAVELI-CHAPARRA</v>
          </cell>
          <cell r="K3912" t="str">
            <v>*8&lt;br&gt;BREÑA TORRES GRACIELA,*310&lt;br&gt;ROSALES GONZALES LUIS ALBERTO,*179&lt;br&gt;ZEGARRA ANCAJIMA, ANA SOFIA</v>
          </cell>
          <cell r="L3912" t="str">
            <v>APROBADO&lt;br/&gt;NOTIFICADO A LA EMPRESA</v>
          </cell>
          <cell r="M3912" t="str">
            <v>ResDirec-0270-2014/MEM-DGAAM</v>
          </cell>
          <cell r="N3912" t="str">
            <v>05/06/2014</v>
          </cell>
          <cell r="O3912">
            <v>186500</v>
          </cell>
          <cell r="P3912" t="str">
            <v>USD</v>
          </cell>
        </row>
        <row r="3913">
          <cell r="A3913">
            <v>1421853</v>
          </cell>
          <cell r="B3913">
            <v>4603</v>
          </cell>
          <cell r="C3913" t="str">
            <v>EIA</v>
          </cell>
          <cell r="D3913">
            <v>37832</v>
          </cell>
          <cell r="E3913">
            <v>2003</v>
          </cell>
          <cell r="F3913">
            <v>7</v>
          </cell>
          <cell r="G3913" t="str">
            <v>MINERA TITAN DEL PERU S.R.L.</v>
          </cell>
          <cell r="H3913" t="str">
            <v>PLANTA DE BENEFICIO BELÉN</v>
          </cell>
          <cell r="I3913" t="str">
            <v>AMPLIACIÓN DE CAPACIDAD DE 11 A 50 TMSPD</v>
          </cell>
          <cell r="J3913" t="str">
            <v>*040307&lt;br&gt;AREQUIPA-CARAVELI-CHALA</v>
          </cell>
          <cell r="K3913" t="str">
            <v>*1&lt;br&gt;ACEVEDO FERNANDEZ ELIAS</v>
          </cell>
          <cell r="L3913" t="str">
            <v>APROBADO</v>
          </cell>
          <cell r="P3913" t="str">
            <v>USD</v>
          </cell>
        </row>
        <row r="3914">
          <cell r="A3914">
            <v>2219675</v>
          </cell>
          <cell r="B3914">
            <v>5178</v>
          </cell>
          <cell r="C3914" t="str">
            <v>EIA</v>
          </cell>
          <cell r="D3914">
            <v>41128</v>
          </cell>
          <cell r="E3914">
            <v>2012</v>
          </cell>
          <cell r="F3914">
            <v>8</v>
          </cell>
          <cell r="G3914" t="str">
            <v>MINERA TITAN DEL PERU S.R.L.</v>
          </cell>
          <cell r="H3914" t="str">
            <v>ESPERANZA DE CARAVELI</v>
          </cell>
          <cell r="I3914" t="str">
            <v>EXPLOTACION UEA ESPERANZA</v>
          </cell>
          <cell r="J3914" t="str">
            <v>*040303&lt;br&gt;AREQUIPA-CARAVELI-ATICO</v>
          </cell>
          <cell r="K3914" t="str">
            <v>*1&lt;br&gt;ACEVEDO FERNANDEZ ELIAS</v>
          </cell>
          <cell r="L3914" t="str">
            <v>APROBADO&lt;br/&gt;NOTIFICADO A LA EMPRESA</v>
          </cell>
          <cell r="P3914" t="str">
            <v>USD</v>
          </cell>
        </row>
        <row r="3915">
          <cell r="A3915">
            <v>2510469</v>
          </cell>
          <cell r="B3915">
            <v>6760</v>
          </cell>
          <cell r="C3915" t="str">
            <v>PC</v>
          </cell>
          <cell r="D3915">
            <v>42181</v>
          </cell>
          <cell r="E3915">
            <v>2015</v>
          </cell>
          <cell r="F3915">
            <v>6</v>
          </cell>
          <cell r="G3915" t="str">
            <v>MINERA TITAN DEL PERU S.R.L.</v>
          </cell>
          <cell r="H3915" t="str">
            <v>PLANTA DE BENEFICIO BELÉN</v>
          </cell>
          <cell r="I3915" t="str">
            <v>CIERRE DE LA PLANTA DE BENEFICIO BELEN</v>
          </cell>
          <cell r="J3915" t="str">
            <v>*040307&lt;br&gt;AREQUIPA-CARAVELI-CHALA</v>
          </cell>
          <cell r="K3915" t="str">
            <v>*24&lt;br&gt;PORTILLA CORNEJO MATEO</v>
          </cell>
          <cell r="L3915" t="str">
            <v>APROBADO</v>
          </cell>
          <cell r="P3915" t="str">
            <v>USD</v>
          </cell>
        </row>
        <row r="3916">
          <cell r="A3916">
            <v>2993328</v>
          </cell>
          <cell r="B3916">
            <v>7252</v>
          </cell>
          <cell r="C3916" t="str">
            <v>ITS</v>
          </cell>
          <cell r="D3916">
            <v>43777</v>
          </cell>
          <cell r="E3916">
            <v>2019</v>
          </cell>
          <cell r="F3916">
            <v>11</v>
          </cell>
          <cell r="G3916" t="str">
            <v>MINERA TITAN DEL PERU S.R.L.</v>
          </cell>
          <cell r="I3916" t="str">
            <v>PRIMER INFORME TÉCNICO SUSTENTATORIO DEL ESTUDIO DE IMPACTO AMBIENTAL SEMIDETALLADO DE LA UNIDAD MINERA PLANTA DE BENEFICIO BELÉN</v>
          </cell>
          <cell r="J3916" t="str">
            <v>*040307&lt;br&gt;AREQUIPA-CARAVELI-CHALA</v>
          </cell>
          <cell r="K3916" t="str">
            <v>*1&lt;br&gt;ACEVEDO FERNANDEZ ELIAS,*676&lt;br&gt;VILLAR VASQUEZ MERCEDES DEL PILAR,*673&lt;br&gt;LIBERATO SOLANO JEAN CUTTER,*671&lt;br&gt;CUBAS PARIMANGO LORENZO JARED,*660&lt;br&gt;PARDO BONIFAZ JIMMY FRANK,*641&lt;br&gt;ALEGRE BUSTAMANTE, LAURA MELISSA,*495&lt;br&gt;CHAMORRO BELLIDO CARMEN ROSA,*311&lt;br&gt;ROJAS VALLADARES, TANIA LUPE,*220&lt;br&gt;VILLACORTA OLAZA MARCO ANTONIO,*25&lt;br&gt;PRADO VELASQUEZ ALFONSO</v>
          </cell>
          <cell r="L3916" t="str">
            <v>CONFORME</v>
          </cell>
          <cell r="O3916">
            <v>354074</v>
          </cell>
        </row>
        <row r="3917">
          <cell r="A3917">
            <v>3009492</v>
          </cell>
          <cell r="B3917">
            <v>8338</v>
          </cell>
          <cell r="C3917" t="str">
            <v>PAD</v>
          </cell>
          <cell r="D3917">
            <v>43836</v>
          </cell>
          <cell r="E3917">
            <v>2020</v>
          </cell>
          <cell r="F3917">
            <v>1</v>
          </cell>
          <cell r="G3917" t="str">
            <v>MINERA TITAN DEL PERU S.R.L.</v>
          </cell>
          <cell r="H3917" t="str">
            <v>PLANTA DE BENEFICIO BELÉN</v>
          </cell>
          <cell r="I3917" t="str">
            <v>PLAN AMBIENTAL DETALLADO DE LA UNIDAD MINERA PLANTA DE BENEFICIO BELÉN</v>
          </cell>
          <cell r="J3917" t="str">
            <v>*040307&lt;br&gt;AREQUIPA-CARAVELI-CHALA</v>
          </cell>
          <cell r="K3917" t="str">
            <v>*617&lt;br&gt;QUISPE CLEMENTE, KARLA BRIGHITT,*675&lt;br&gt;ESCATE AMPUERO CINTHYA LETICIA,*618&lt;br&gt;BERROSPI GALINDO ROSA CATHERINE</v>
          </cell>
          <cell r="L3917" t="str">
            <v>APROBADO&lt;br/&gt;NOTIFICADO A LA EMPRESA</v>
          </cell>
          <cell r="M3917" t="str">
            <v>ResDirec-0110-2020/MINEM-DGAAM</v>
          </cell>
          <cell r="N3917" t="str">
            <v>28/08/2020</v>
          </cell>
          <cell r="O3917">
            <v>375332</v>
          </cell>
          <cell r="P3917" t="str">
            <v>USD</v>
          </cell>
        </row>
        <row r="3918">
          <cell r="A3918">
            <v>2225810</v>
          </cell>
          <cell r="B3918">
            <v>5209</v>
          </cell>
          <cell r="C3918" t="str">
            <v>EIA</v>
          </cell>
          <cell r="D3918">
            <v>41155</v>
          </cell>
          <cell r="E3918">
            <v>2012</v>
          </cell>
          <cell r="F3918">
            <v>9</v>
          </cell>
          <cell r="G3918" t="str">
            <v>MINERA TUNGSTENO MALAGA DEL PERU S.A.</v>
          </cell>
          <cell r="H3918" t="str">
            <v>PASTO BUENO</v>
          </cell>
          <cell r="I3918" t="str">
            <v>PLAN INTEGRAL UNIDAD EL SAUCO</v>
          </cell>
          <cell r="J3918" t="str">
            <v>*021509&lt;br&gt;ANCASH-PALLASCA-PAMPAS</v>
          </cell>
          <cell r="L3918" t="str">
            <v>EVALUACIÓN</v>
          </cell>
          <cell r="P3918" t="str">
            <v>USD</v>
          </cell>
        </row>
        <row r="3919">
          <cell r="A3919">
            <v>2102100</v>
          </cell>
          <cell r="B3919">
            <v>6494</v>
          </cell>
          <cell r="C3919" t="str">
            <v>PC</v>
          </cell>
          <cell r="D3919">
            <v>40712</v>
          </cell>
          <cell r="E3919">
            <v>2011</v>
          </cell>
          <cell r="F3919">
            <v>6</v>
          </cell>
          <cell r="G3919" t="str">
            <v>MINERA TUNGSTENO MALAGA DEL PERU S.A.</v>
          </cell>
          <cell r="H3919" t="str">
            <v>PASTO BUENO</v>
          </cell>
          <cell r="I3919" t="str">
            <v>PLAN DE CIERRE DE LA AMPLIACION DE LA PLANTA DE BENEFICIO DEL PROYECTO</v>
          </cell>
          <cell r="J3919" t="str">
            <v>*021509&lt;br&gt;ANCASH-PALLASCA-PAMPAS</v>
          </cell>
          <cell r="K3919" t="str">
            <v>*34&lt;br&gt;BEDRIÑANA RIOS ABAD</v>
          </cell>
          <cell r="L3919" t="str">
            <v>APROBADO&lt;br/&gt;NOTIFICADO A LA EMPRESA</v>
          </cell>
          <cell r="M3919" t="str">
            <v>ResDirec-0105-2017/MEM-DGAAM</v>
          </cell>
          <cell r="N3919" t="str">
            <v>10/04/2017</v>
          </cell>
          <cell r="P3919" t="str">
            <v>USD</v>
          </cell>
        </row>
        <row r="3920">
          <cell r="A3920">
            <v>2241531</v>
          </cell>
          <cell r="B3920">
            <v>3214</v>
          </cell>
          <cell r="C3920" t="str">
            <v>DIA</v>
          </cell>
          <cell r="D3920">
            <v>41216</v>
          </cell>
          <cell r="E3920">
            <v>2012</v>
          </cell>
          <cell r="F3920">
            <v>11</v>
          </cell>
          <cell r="G3920" t="str">
            <v>MINERA VERTIENTE DEL SOL S.A.C.</v>
          </cell>
          <cell r="H3920" t="str">
            <v>MINERA SOLEDAD</v>
          </cell>
          <cell r="I3920" t="str">
            <v>PROYECTO DE EXPLORACIÓN MINERA SOLEDAD</v>
          </cell>
          <cell r="J3920" t="str">
            <v>*020201&lt;br&gt;ANCASH-AIJA-AIJA</v>
          </cell>
          <cell r="K3920" t="str">
            <v>*8&lt;br&gt;BREÑA TORRES GRACIELA,*310&lt;br&gt;ROSALES GONZALES LUIS ALBERTO,*179&lt;br&gt;ZEGARRA ANCAJIMA, ANA SOFIA</v>
          </cell>
          <cell r="L3920" t="str">
            <v>APROBADO&lt;br/&gt;NOTIFICADO A LA EMPRESA</v>
          </cell>
          <cell r="O3920">
            <v>50000</v>
          </cell>
          <cell r="P3920" t="str">
            <v>USD</v>
          </cell>
        </row>
        <row r="3921">
          <cell r="A3921">
            <v>2585001</v>
          </cell>
          <cell r="B3921">
            <v>6212</v>
          </cell>
          <cell r="C3921" t="str">
            <v>ITS</v>
          </cell>
          <cell r="D3921">
            <v>42437</v>
          </cell>
          <cell r="E3921">
            <v>2016</v>
          </cell>
          <cell r="F3921">
            <v>3</v>
          </cell>
          <cell r="G3921" t="str">
            <v>MINERA VERTIENTE DEL SOL S.A.C.</v>
          </cell>
          <cell r="H3921" t="str">
            <v>MINERA SOLEDAD</v>
          </cell>
          <cell r="I3921" t="str">
            <v>MODIFICATORIA DEL PROYECTO DE EXPLORACIÓN MINERA SOLEDAD</v>
          </cell>
          <cell r="J3921" t="str">
            <v>*020201&lt;br&gt;ANCASH-AIJA-AIJA</v>
          </cell>
          <cell r="K3921" t="str">
            <v>*310&lt;br&gt;ROSALES GONZALES LUIS ALBERTO,*341&lt;br&gt;INFANTE QUISPE, CESAR ANIBAL,*332&lt;br&gt;CANO VARGAS, SAMIR (APOYO)</v>
          </cell>
          <cell r="L3921" t="str">
            <v>CONFORME&lt;br/&gt;NOTIFICADO A LA EMPRESA</v>
          </cell>
          <cell r="M3921" t="str">
            <v>ResDirec-0125-2016/MEM-DGAAM</v>
          </cell>
          <cell r="N3921" t="str">
            <v>28/04/2016</v>
          </cell>
          <cell r="O3921">
            <v>50000</v>
          </cell>
        </row>
        <row r="3922">
          <cell r="A3922">
            <v>2771806</v>
          </cell>
          <cell r="B3922">
            <v>7418</v>
          </cell>
          <cell r="C3922" t="str">
            <v>DIA</v>
          </cell>
          <cell r="D3922">
            <v>43091</v>
          </cell>
          <cell r="E3922">
            <v>2017</v>
          </cell>
          <cell r="F3922">
            <v>12</v>
          </cell>
          <cell r="G3922" t="str">
            <v>MINERA VETA DORADA S.A.C.</v>
          </cell>
          <cell r="H3922" t="str">
            <v>ANTA</v>
          </cell>
          <cell r="I3922" t="str">
            <v>ANTA</v>
          </cell>
          <cell r="J3922" t="str">
            <v>*050614&lt;br&gt;AYACUCHO-LUCANAS-SAISA,*050615&lt;br&gt;AYACUCHO-LUCANAS-SAN CRISTOBAL</v>
          </cell>
          <cell r="K3922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922" t="str">
            <v>DESISTIDO&lt;br/&gt;NOTIFICADO A LA EMPRESA</v>
          </cell>
          <cell r="M3922" t="str">
            <v>ResDirec-0001-2018/MEM-DGAAM</v>
          </cell>
          <cell r="N3922" t="str">
            <v>03/01/2018</v>
          </cell>
          <cell r="O3922">
            <v>401042</v>
          </cell>
          <cell r="P3922" t="str">
            <v>USD</v>
          </cell>
        </row>
        <row r="3923">
          <cell r="A3923">
            <v>2795380</v>
          </cell>
          <cell r="B3923">
            <v>7511</v>
          </cell>
          <cell r="C3923" t="str">
            <v>DIA</v>
          </cell>
          <cell r="D3923">
            <v>43172</v>
          </cell>
          <cell r="E3923">
            <v>2018</v>
          </cell>
          <cell r="F3923">
            <v>3</v>
          </cell>
          <cell r="G3923" t="str">
            <v>MINERA VETA DORADA S.A.C.</v>
          </cell>
          <cell r="H3923" t="str">
            <v>ANTA</v>
          </cell>
          <cell r="I3923" t="str">
            <v>ANTA</v>
          </cell>
          <cell r="J3923" t="str">
            <v>*050615&lt;br&gt;AYACUCHO-LUCANAS-SAN CRISTOBAL</v>
          </cell>
          <cell r="K3923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923" t="str">
            <v>APROBADO&lt;br/&gt;NOTIFICADO A LA EMPRESA</v>
          </cell>
          <cell r="O3923">
            <v>401042</v>
          </cell>
          <cell r="P3923" t="str">
            <v>USD</v>
          </cell>
        </row>
        <row r="3924">
          <cell r="A3924">
            <v>2396294</v>
          </cell>
          <cell r="B3924">
            <v>3151</v>
          </cell>
          <cell r="C3924" t="str">
            <v>ITS</v>
          </cell>
          <cell r="D3924">
            <v>41789</v>
          </cell>
          <cell r="E3924">
            <v>2014</v>
          </cell>
          <cell r="F3924">
            <v>5</v>
          </cell>
          <cell r="G3924" t="str">
            <v>MINERA VETA DORADA S.A.C.</v>
          </cell>
          <cell r="H3924" t="str">
            <v>PLANTA DE BENEFICIO METALEX</v>
          </cell>
          <cell r="I3924" t="str">
            <v>AMPLIACION DE PLANTA DE BENEFICIO METALEX Y CONSTRUCCION DE NUEVO DEPOSITO</v>
          </cell>
          <cell r="J3924" t="str">
            <v>*050614&lt;br&gt;AYACUCHO-LUCANAS-SAISA,*050000&lt;br&gt;AYACUCHO----,*050600&lt;br&gt;AYACUCHO-LUCANAS--</v>
          </cell>
          <cell r="K3924" t="str">
            <v>*1&lt;br&gt;ACEVEDO FERNANDEZ ELIAS,*299&lt;br&gt;REYES UBILLUS ISMAEL,*298&lt;br&gt;LOPEZ ROMERO, RICHARD (APOYO),*285&lt;br&gt;NOLASCO MELGAREJO, KARINA,*220&lt;br&gt;VILLACORTA OLAZA MARCO ANTONIO</v>
          </cell>
          <cell r="L3924" t="str">
            <v>CONFORME&lt;br/&gt;NOTIFICADO A LA EMPRESA</v>
          </cell>
          <cell r="M3924" t="str">
            <v>ResDirec-0298-2014/MEM-DGAAM</v>
          </cell>
          <cell r="N3924" t="str">
            <v>19/06/2014</v>
          </cell>
          <cell r="O3924">
            <v>867400.05</v>
          </cell>
        </row>
        <row r="3925">
          <cell r="A3925">
            <v>2144158</v>
          </cell>
          <cell r="B3925">
            <v>5138</v>
          </cell>
          <cell r="C3925" t="str">
            <v>EIA</v>
          </cell>
          <cell r="D3925">
            <v>40862</v>
          </cell>
          <cell r="E3925">
            <v>2011</v>
          </cell>
          <cell r="F3925">
            <v>11</v>
          </cell>
          <cell r="G3925" t="str">
            <v>MINERA VETA DORADA S.A.C.</v>
          </cell>
          <cell r="H3925" t="str">
            <v>VETA DORADA</v>
          </cell>
          <cell r="I3925" t="str">
            <v>PLANTA DE BENEFICIO VETA DORADA</v>
          </cell>
          <cell r="J3925" t="str">
            <v>*040307&lt;br&gt;AREQUIPA-CARAVELI-CHALA</v>
          </cell>
          <cell r="K3925" t="str">
            <v>*1&lt;br&gt;ACEVEDO FERNANDEZ ELIAS</v>
          </cell>
          <cell r="L3925" t="str">
            <v>APROBADO&lt;br/&gt;NOTIFICADO A LA EMPRESA</v>
          </cell>
          <cell r="P3925" t="str">
            <v>USD</v>
          </cell>
        </row>
        <row r="3926">
          <cell r="A3926">
            <v>2393140</v>
          </cell>
          <cell r="B3926">
            <v>5309</v>
          </cell>
          <cell r="C3926" t="str">
            <v>EIA</v>
          </cell>
          <cell r="D3926">
            <v>41775</v>
          </cell>
          <cell r="E3926">
            <v>2014</v>
          </cell>
          <cell r="F3926">
            <v>5</v>
          </cell>
          <cell r="G3926" t="str">
            <v>MINERA VETA DORADA S.A.C.</v>
          </cell>
          <cell r="H3926" t="str">
            <v>PLANTA DE BENEFICIO METALEX</v>
          </cell>
          <cell r="I3926" t="str">
            <v>AMPLIACION DE PLANTA DE BENEFICIO METALEX Y CONSTRUCCION DE NUEVO DEPOSITO</v>
          </cell>
          <cell r="J3926" t="str">
            <v>*050614&lt;br&gt;AYACUCHO-LUCANAS-SAISA</v>
          </cell>
          <cell r="K3926" t="str">
            <v>*29&lt;br&gt;ARCHIVO</v>
          </cell>
          <cell r="L3926" t="str">
            <v>APROBADO</v>
          </cell>
          <cell r="P3926" t="str">
            <v>USD</v>
          </cell>
        </row>
        <row r="3927">
          <cell r="A3927">
            <v>2460546</v>
          </cell>
          <cell r="B3927">
            <v>5582</v>
          </cell>
          <cell r="C3927" t="str">
            <v>ITS</v>
          </cell>
          <cell r="D3927">
            <v>42003</v>
          </cell>
          <cell r="E3927">
            <v>2014</v>
          </cell>
          <cell r="F3927">
            <v>12</v>
          </cell>
          <cell r="G3927" t="str">
            <v>MINERA VETA DORADA S.A.C.</v>
          </cell>
          <cell r="H3927" t="str">
            <v>PLANTA DE BENEFICIO METALEX</v>
          </cell>
          <cell r="I3927" t="str">
            <v xml:space="preserve">AMPLIACION DEL DEP¿ITO DE RELAVES DE LA PLANTA DE BENEFICIO HACIENDA METALEX </v>
          </cell>
          <cell r="J3927" t="str">
            <v>*050614&lt;br&gt;AYACUCHO-LUCANAS-SAISA</v>
          </cell>
          <cell r="K3927" t="str">
            <v>*1&lt;br&gt;ACEVEDO FERNANDEZ ELIAS,*311&lt;br&gt;ROJAS VALLADARES, TANIA LUPE,*299&lt;br&gt;REYES UBILLUS ISMAEL,*220&lt;br&gt;VILLACORTA OLAZA MARCO ANTONIO,*25&lt;br&gt;PRADO VELASQUEZ ALFONSO,*20&lt;br&gt;LEON IRIARTE MARITZA</v>
          </cell>
          <cell r="L3927" t="str">
            <v>CONFORME&lt;br/&gt;NOTIFICADO A LA EMPRESA</v>
          </cell>
          <cell r="M3927" t="str">
            <v>ResDirec-0087-2015/MEM-DGAAM</v>
          </cell>
          <cell r="N3927" t="str">
            <v>09/02/2015</v>
          </cell>
          <cell r="O3927">
            <v>408826</v>
          </cell>
        </row>
        <row r="3928">
          <cell r="A3928" t="str">
            <v>00519-2017</v>
          </cell>
          <cell r="B3928">
            <v>6454</v>
          </cell>
          <cell r="C3928" t="str">
            <v>ITS</v>
          </cell>
          <cell r="D3928">
            <v>42772</v>
          </cell>
          <cell r="E3928">
            <v>2017</v>
          </cell>
          <cell r="F3928">
            <v>2</v>
          </cell>
          <cell r="G3928" t="str">
            <v>MINERA VETA DORADA S.A.C.</v>
          </cell>
          <cell r="H3928" t="str">
            <v>VETA DORADA</v>
          </cell>
          <cell r="I3928" t="str">
            <v>AMPLIACIÓN PLANTA DE BENEFICIO VETA DORADA A 360 TMD</v>
          </cell>
          <cell r="J3928" t="str">
            <v>*040307&lt;br&gt;AREQUIPA-CARAVELI-CHALA</v>
          </cell>
          <cell r="K3928" t="str">
            <v>*386&lt;br&gt;ZZ_SENACE CORAL ONCOY, BEATRIZ E.,*481&lt;br&gt;ZZ_SENACE CORAL ONCOY, BEATRIZ ELIZABETH,*478&lt;br&gt;ZZ_SENACE BENAVENTE SILVA, KURLANT YUSSEIN,*452&lt;br&gt;ZZ_SENACE GONZALES PAREDES, LUIS ANTONIO,*416&lt;br&gt;ZZ_SENACE BREÑA TORRES, MILVA GRACIELA,*414&lt;br&gt;ZZ_SENACE LUCEN BUSTAMANTE, MARIELENA NEREYDA,*391&lt;br&gt;ZZ_SENACE MARTEL GORA, MIGUEL</v>
          </cell>
          <cell r="L3928" t="str">
            <v>CONFORME&lt;br/&gt;NOTIFICADO A LA EMPRESA</v>
          </cell>
          <cell r="O3928">
            <v>845130</v>
          </cell>
        </row>
        <row r="3929">
          <cell r="A3929">
            <v>2319468</v>
          </cell>
          <cell r="B3929">
            <v>6646</v>
          </cell>
          <cell r="C3929" t="str">
            <v>PC</v>
          </cell>
          <cell r="D3929">
            <v>41498</v>
          </cell>
          <cell r="E3929">
            <v>2013</v>
          </cell>
          <cell r="F3929">
            <v>8</v>
          </cell>
          <cell r="G3929" t="str">
            <v>MINERA VETA DORADA S.A.C.</v>
          </cell>
          <cell r="H3929" t="str">
            <v>VETA DORADA</v>
          </cell>
          <cell r="I3929" t="str">
            <v>PLANTA DE BENEFICIO VETA DORADA</v>
          </cell>
          <cell r="J3929" t="str">
            <v>*040307&lt;br&gt;AREQUIPA-CARAVELI-CHALA</v>
          </cell>
          <cell r="K3929" t="str">
            <v>*34&lt;br&gt;BEDRIÑANA RIOS ABAD</v>
          </cell>
          <cell r="L3929" t="str">
            <v>APROBADO&lt;br/&gt;NOTIFICADO A LA EMPRESA</v>
          </cell>
          <cell r="P3929" t="str">
            <v>USD</v>
          </cell>
        </row>
        <row r="3930">
          <cell r="A3930" t="str">
            <v>M-ITS-00131-2018</v>
          </cell>
          <cell r="B3930">
            <v>6943</v>
          </cell>
          <cell r="C3930" t="str">
            <v>ITS</v>
          </cell>
          <cell r="D3930">
            <v>43256</v>
          </cell>
          <cell r="E3930">
            <v>2018</v>
          </cell>
          <cell r="F3930">
            <v>6</v>
          </cell>
          <cell r="G3930" t="str">
            <v>MINERA VETA DORADA S.A.C.</v>
          </cell>
          <cell r="H3930" t="str">
            <v>VETA DORADA</v>
          </cell>
          <cell r="I3930" t="str">
            <v>AMPLIACIÓN DE LA PLANTA DE BENEFICIO VETA DORADA A 430 TMD.</v>
          </cell>
          <cell r="J3930" t="str">
            <v>*040307&lt;br&gt;AREQUIPA-CARAVELI-CHALA</v>
          </cell>
          <cell r="K3930" t="str">
            <v>*479&lt;br&gt;ZZ_SENACE  BORJAS ALCANTARA, DAVID VICTOR,*574&lt;br&gt;JOSE ALEJANDRO ZEGARRA,*482&lt;br&gt;ZZ_SENACE MARTEL GORA, MIGUEL LUIS</v>
          </cell>
          <cell r="L3930" t="str">
            <v>CONFORME&lt;br/&gt;NOTIFICADO A LA EMPRESA</v>
          </cell>
          <cell r="O3930">
            <v>3081518.01</v>
          </cell>
        </row>
        <row r="3931">
          <cell r="A3931">
            <v>3105404</v>
          </cell>
          <cell r="B3931">
            <v>7401</v>
          </cell>
          <cell r="C3931" t="str">
            <v>ITS</v>
          </cell>
          <cell r="D3931">
            <v>44187</v>
          </cell>
          <cell r="E3931">
            <v>2020</v>
          </cell>
          <cell r="F3931">
            <v>12</v>
          </cell>
          <cell r="G3931" t="str">
            <v>MINERA VETA DORADA S.A.C.</v>
          </cell>
          <cell r="H3931" t="str">
            <v>VETA DORADA</v>
          </cell>
          <cell r="I3931" t="str">
            <v>INFORME TÉCNICO SUSTENTATORIO DE LA MEJORA TECNOLÓGICA EN LA PLANTA DE BENEFICIO VETA DORADA</v>
          </cell>
          <cell r="J3931" t="str">
            <v>*040307&lt;br&gt;AREQUIPA-CARAVELI-CHALA</v>
          </cell>
          <cell r="L3931" t="str">
            <v>EN TRAMITE</v>
          </cell>
          <cell r="O3931">
            <v>354056.31</v>
          </cell>
        </row>
        <row r="3932">
          <cell r="A3932">
            <v>3008916</v>
          </cell>
          <cell r="B3932">
            <v>8328</v>
          </cell>
          <cell r="C3932" t="str">
            <v>PC</v>
          </cell>
          <cell r="D3932">
            <v>43833</v>
          </cell>
          <cell r="E3932">
            <v>2020</v>
          </cell>
          <cell r="F3932">
            <v>1</v>
          </cell>
          <cell r="G3932" t="str">
            <v>MINERA VETA DORADA S.A.C.</v>
          </cell>
          <cell r="H3932" t="str">
            <v>VETA DORADA</v>
          </cell>
          <cell r="I3932" t="str">
            <v xml:space="preserve">ACTUALIZACION DEL PCM DE LA PLANTA DE BENEFICIO VETA DORADA </v>
          </cell>
          <cell r="K3932" t="str">
            <v>*9&lt;br&gt;CAMPOS DIAZ LUIS,*683&lt;br&gt;LA ROSA ORBEZO NOHELIA THAIS,*672&lt;br&gt;TRUJILLO ESPINOZA JANETT GUISSELA,*664&lt;br&gt;ARANDA SALAZAR SANTIAGO JOSUE (apoyo),*188&lt;br&gt;PORTILLA CORNEJO MATEO,*128&lt;br&gt;ESTELA SILVA MELANIO,*34&lt;br&gt;BEDRIÑANA RIOS ABAD,*25&lt;br&gt;PRADO VELASQUEZ ALFONSO</v>
          </cell>
          <cell r="L3932" t="str">
            <v>EVALUACIÓN</v>
          </cell>
          <cell r="O3932">
            <v>4168911.81</v>
          </cell>
          <cell r="P3932" t="str">
            <v>USD</v>
          </cell>
        </row>
        <row r="3933">
          <cell r="A3933">
            <v>3009992</v>
          </cell>
          <cell r="B3933">
            <v>8335</v>
          </cell>
          <cell r="C3933" t="str">
            <v>PAD</v>
          </cell>
          <cell r="D3933">
            <v>43837</v>
          </cell>
          <cell r="E3933">
            <v>2020</v>
          </cell>
          <cell r="F3933">
            <v>1</v>
          </cell>
          <cell r="G3933" t="str">
            <v>MINERA VETA DORADA S.A.C.</v>
          </cell>
          <cell r="H3933" t="str">
            <v>VETA DORADA</v>
          </cell>
          <cell r="I3933" t="str">
            <v>PAD PLANTA BENEFICIO VETA DORADA</v>
          </cell>
          <cell r="J3933" t="str">
            <v>*040307&lt;br&gt;AREQUIPA-CARAVELI-CHALA</v>
          </cell>
          <cell r="K3933" t="str">
            <v>*610&lt;br&gt;FARFAN REYES MIRIAM ELIZABETH,*677&lt;br&gt;SERVAN VARGAS MARIO,*670&lt;br&gt;QUISPE HUAMAN JORGE LUIS,*649&lt;br&gt;BOTTGER GAMARRA JOYCE CAROL,*645&lt;br&gt;CINTHYA ESCATE AMPUERO,*618&lt;br&gt;BERROSPI GALINDO ROSA CATHERINE,*617&lt;br&gt;QUISPE CLEMENTE, KARLA BRIGHITT</v>
          </cell>
          <cell r="L3933" t="str">
            <v>INFORMACION COMPLEMENTARIA</v>
          </cell>
          <cell r="O3933">
            <v>403415.8</v>
          </cell>
          <cell r="P3933" t="str">
            <v>USD</v>
          </cell>
        </row>
        <row r="3934">
          <cell r="A3934">
            <v>1502446</v>
          </cell>
          <cell r="B3934">
            <v>1170</v>
          </cell>
          <cell r="C3934" t="str">
            <v>EIAsd</v>
          </cell>
          <cell r="D3934">
            <v>38308</v>
          </cell>
          <cell r="E3934">
            <v>2004</v>
          </cell>
          <cell r="F3934">
            <v>11</v>
          </cell>
          <cell r="G3934" t="str">
            <v>MINERA VICTOR S.A.C.</v>
          </cell>
          <cell r="H3934" t="str">
            <v>VICTOR JESUS</v>
          </cell>
          <cell r="I3934" t="str">
            <v>EXPLORACION</v>
          </cell>
          <cell r="J3934" t="str">
            <v>*130809&lt;br&gt;LA LIBERTAD-PATAZ-PATAZ</v>
          </cell>
          <cell r="K3934" t="str">
            <v>*54&lt;br&gt;SANCHEZ MARIELA</v>
          </cell>
          <cell r="L3934" t="str">
            <v>DESISTIDO</v>
          </cell>
          <cell r="P3934" t="str">
            <v>USD</v>
          </cell>
        </row>
        <row r="3935">
          <cell r="A3935">
            <v>1292705</v>
          </cell>
          <cell r="B3935">
            <v>557</v>
          </cell>
          <cell r="C3935" t="str">
            <v>EIAsd</v>
          </cell>
          <cell r="D3935">
            <v>36766</v>
          </cell>
          <cell r="E3935">
            <v>2000</v>
          </cell>
          <cell r="F3935">
            <v>8</v>
          </cell>
          <cell r="G3935" t="str">
            <v>MINERA VICUS S.A.C.</v>
          </cell>
          <cell r="H3935" t="str">
            <v>CAPACHO DE ORO I (EXPLOTACION Y PLANTA DE BENEF)</v>
          </cell>
          <cell r="I3935" t="str">
            <v>EXPLORACION</v>
          </cell>
          <cell r="J3935" t="str">
            <v>*150204&lt;br&gt;LIMA-BARRANCA-SUPE</v>
          </cell>
          <cell r="K3935" t="str">
            <v>*1&lt;br&gt;ACEVEDO FERNANDEZ ELIAS</v>
          </cell>
          <cell r="L3935" t="str">
            <v>APROBADO</v>
          </cell>
          <cell r="P3935" t="str">
            <v>USD</v>
          </cell>
        </row>
        <row r="3936">
          <cell r="A3936">
            <v>1447901</v>
          </cell>
          <cell r="B3936">
            <v>994</v>
          </cell>
          <cell r="C3936" t="str">
            <v>EIAsd</v>
          </cell>
          <cell r="D3936">
            <v>38001</v>
          </cell>
          <cell r="E3936">
            <v>2004</v>
          </cell>
          <cell r="F3936">
            <v>1</v>
          </cell>
          <cell r="G3936" t="str">
            <v>MINERA VICUS S.A.C.</v>
          </cell>
          <cell r="H3936" t="str">
            <v>CAPACHO DE ORO I (EXPLOTACION Y PLANTA DE BENEF)</v>
          </cell>
          <cell r="I3936" t="str">
            <v>MODIFICACIÓN POR AMPLIACIÓN</v>
          </cell>
          <cell r="J3936" t="str">
            <v>*150204&lt;br&gt;LIMA-BARRANCA-SUPE</v>
          </cell>
          <cell r="K3936" t="str">
            <v>*1&lt;br&gt;ACEVEDO FERNANDEZ ELIAS</v>
          </cell>
          <cell r="L3936" t="str">
            <v>APROBADO</v>
          </cell>
          <cell r="P3936" t="str">
            <v>USD</v>
          </cell>
        </row>
        <row r="3937">
          <cell r="A3937">
            <v>1456206</v>
          </cell>
          <cell r="B3937">
            <v>1028</v>
          </cell>
          <cell r="C3937" t="str">
            <v>DIA</v>
          </cell>
          <cell r="D3937">
            <v>38050</v>
          </cell>
          <cell r="E3937">
            <v>2004</v>
          </cell>
          <cell r="F3937">
            <v>3</v>
          </cell>
          <cell r="G3937" t="str">
            <v>MINERA VIRGEN DE CHAPI 87 DE ICA S.A.C.</v>
          </cell>
          <cell r="I3937" t="str">
            <v>EXPLORACIÓN METÁLICA</v>
          </cell>
          <cell r="J3937" t="str">
            <v>*040308&lt;br&gt;AREQUIPA-CARAVELI-CHAPARRA</v>
          </cell>
          <cell r="K3937" t="str">
            <v>*1&lt;br&gt;ACEVEDO FERNANDEZ ELIAS</v>
          </cell>
          <cell r="L3937" t="str">
            <v>APROBADO</v>
          </cell>
          <cell r="P3937" t="str">
            <v>USD</v>
          </cell>
        </row>
        <row r="3938">
          <cell r="A3938">
            <v>1493627</v>
          </cell>
          <cell r="B3938">
            <v>1140</v>
          </cell>
          <cell r="C3938" t="str">
            <v>DIA</v>
          </cell>
          <cell r="D3938">
            <v>38260</v>
          </cell>
          <cell r="E3938">
            <v>2004</v>
          </cell>
          <cell r="F3938">
            <v>9</v>
          </cell>
          <cell r="G3938" t="str">
            <v>MINERA VIRGEN DE CHAPI 87 DE ICA S.A.C.</v>
          </cell>
          <cell r="H3938" t="str">
            <v>VIRGEN DE CHAPI 87 DE ICA</v>
          </cell>
          <cell r="I3938" t="str">
            <v>MODIFICACION</v>
          </cell>
          <cell r="J3938" t="str">
            <v>*040308&lt;br&gt;AREQUIPA-CARAVELI-CHAPARRA</v>
          </cell>
          <cell r="K3938" t="str">
            <v>*1&lt;br&gt;ACEVEDO FERNANDEZ ELIAS</v>
          </cell>
          <cell r="L3938" t="str">
            <v>APROBADO</v>
          </cell>
          <cell r="P3938" t="str">
            <v>USD</v>
          </cell>
        </row>
        <row r="3939">
          <cell r="A3939">
            <v>1525357</v>
          </cell>
          <cell r="B3939">
            <v>1243</v>
          </cell>
          <cell r="C3939" t="str">
            <v>DIA</v>
          </cell>
          <cell r="D3939">
            <v>38448</v>
          </cell>
          <cell r="E3939">
            <v>2005</v>
          </cell>
          <cell r="F3939">
            <v>4</v>
          </cell>
          <cell r="G3939" t="str">
            <v>MINERA VIRGEN DE CHAPI 87 DE ICA S.A.C.</v>
          </cell>
          <cell r="I3939" t="str">
            <v>MODIFICACION DE CRONOGRAMA</v>
          </cell>
          <cell r="J3939" t="str">
            <v>*040308&lt;br&gt;AREQUIPA-CARAVELI-CHAPARRA</v>
          </cell>
          <cell r="K3939" t="str">
            <v>*1&lt;br&gt;ACEVEDO FERNANDEZ ELIAS</v>
          </cell>
          <cell r="L3939" t="str">
            <v>APROBADO&lt;br/&gt;NOTIFICADO A LA EMPRESA</v>
          </cell>
          <cell r="P3939" t="str">
            <v>USD</v>
          </cell>
        </row>
        <row r="3940">
          <cell r="A3940">
            <v>1529551</v>
          </cell>
          <cell r="B3940">
            <v>1254</v>
          </cell>
          <cell r="C3940" t="str">
            <v>EIAsd</v>
          </cell>
          <cell r="D3940">
            <v>38469</v>
          </cell>
          <cell r="E3940">
            <v>2005</v>
          </cell>
          <cell r="F3940">
            <v>4</v>
          </cell>
          <cell r="G3940" t="str">
            <v>MINERA VISTA ORO S.A.</v>
          </cell>
          <cell r="H3940" t="str">
            <v>TUCUMACHAY</v>
          </cell>
          <cell r="I3940" t="str">
            <v>EXPLORACION</v>
          </cell>
          <cell r="J3940" t="str">
            <v>*120909&lt;br&gt;JUNIN-CHUPACA-YANACANCHA</v>
          </cell>
          <cell r="K3940" t="str">
            <v>*43&lt;br&gt;LEON ALDO</v>
          </cell>
          <cell r="L3940" t="str">
            <v>APROBADO</v>
          </cell>
          <cell r="P3940" t="str">
            <v>USD</v>
          </cell>
        </row>
        <row r="3941">
          <cell r="A3941">
            <v>1601482</v>
          </cell>
          <cell r="B3941">
            <v>1424</v>
          </cell>
          <cell r="C3941" t="str">
            <v>EIAsd</v>
          </cell>
          <cell r="D3941">
            <v>38819</v>
          </cell>
          <cell r="E3941">
            <v>2006</v>
          </cell>
          <cell r="F3941">
            <v>4</v>
          </cell>
          <cell r="G3941" t="str">
            <v>MINERA VISTA ORO S.A.</v>
          </cell>
          <cell r="H3941" t="str">
            <v>TUCUMACHAY</v>
          </cell>
          <cell r="I3941" t="str">
            <v>EXPLORACION</v>
          </cell>
          <cell r="J3941" t="str">
            <v>*120909&lt;br&gt;JUNIN-CHUPACA-YANACANCHA</v>
          </cell>
          <cell r="K3941" t="str">
            <v>*43&lt;br&gt;LEON ALDO</v>
          </cell>
          <cell r="L3941" t="str">
            <v>APROBADO</v>
          </cell>
          <cell r="P3941" t="str">
            <v>USD</v>
          </cell>
        </row>
        <row r="3942">
          <cell r="A3942">
            <v>1839359</v>
          </cell>
          <cell r="B3942">
            <v>1979</v>
          </cell>
          <cell r="C3942" t="str">
            <v>EIAsd</v>
          </cell>
          <cell r="D3942">
            <v>39777</v>
          </cell>
          <cell r="E3942">
            <v>2008</v>
          </cell>
          <cell r="F3942">
            <v>11</v>
          </cell>
          <cell r="G3942" t="str">
            <v>MINERA WEALTH PERU S.A.C.</v>
          </cell>
          <cell r="H3942" t="str">
            <v>YANAMINA</v>
          </cell>
          <cell r="I3942" t="str">
            <v>PROYECTO DE EXPLORACION YANAMINA</v>
          </cell>
          <cell r="J3942" t="str">
            <v>*021201&lt;br&gt;ANCASH-HUAYLAS-CARAZ</v>
          </cell>
          <cell r="K3942" t="str">
            <v>*38&lt;br&gt;COBEÑAS ALICIA</v>
          </cell>
          <cell r="L3942" t="str">
            <v>APROBADO&lt;br/&gt;NOTIFICADO A LA EMPRESA</v>
          </cell>
          <cell r="P3942" t="str">
            <v>USD</v>
          </cell>
        </row>
        <row r="3943">
          <cell r="A3943">
            <v>2035531</v>
          </cell>
          <cell r="B3943">
            <v>2278</v>
          </cell>
          <cell r="C3943" t="str">
            <v>EIAsd</v>
          </cell>
          <cell r="D3943">
            <v>40465</v>
          </cell>
          <cell r="E3943">
            <v>2010</v>
          </cell>
          <cell r="F3943">
            <v>10</v>
          </cell>
          <cell r="G3943" t="str">
            <v>MINERA WEALTH PERU S.A.C.</v>
          </cell>
          <cell r="H3943" t="str">
            <v>YANAMINA</v>
          </cell>
          <cell r="I3943" t="str">
            <v>PROYECTO YANAMINA EXTENSION DE PLAZO</v>
          </cell>
          <cell r="J3943" t="str">
            <v>*021201&lt;br&gt;ANCASH-HUAYLAS-CARAZ</v>
          </cell>
          <cell r="K3943" t="str">
            <v>*12&lt;br&gt;DEL CASTILLO ALCANTARA AIME</v>
          </cell>
          <cell r="L3943" t="str">
            <v>APROBADO</v>
          </cell>
          <cell r="P3943" t="str">
            <v>USD</v>
          </cell>
        </row>
        <row r="3944">
          <cell r="A3944">
            <v>1234869</v>
          </cell>
          <cell r="B3944">
            <v>462</v>
          </cell>
          <cell r="C3944" t="str">
            <v>EIAsd</v>
          </cell>
          <cell r="D3944">
            <v>36308</v>
          </cell>
          <cell r="E3944">
            <v>1999</v>
          </cell>
          <cell r="F3944">
            <v>5</v>
          </cell>
          <cell r="G3944" t="str">
            <v>MINERA YANACOCHA S.R.L.</v>
          </cell>
          <cell r="H3944" t="str">
            <v>CERRO QUILISH/NEGRO</v>
          </cell>
          <cell r="I3944" t="str">
            <v>PERFORACION</v>
          </cell>
          <cell r="J3944" t="str">
            <v>*060101&lt;br&gt;CAJAMARCA-CAJAMARCA-CAJAMARCA</v>
          </cell>
          <cell r="K3944" t="str">
            <v>*44&lt;br&gt;MEDINA FERNANDO</v>
          </cell>
          <cell r="L3944" t="str">
            <v>APROBADO</v>
          </cell>
          <cell r="P3944" t="str">
            <v>USD</v>
          </cell>
        </row>
        <row r="3945">
          <cell r="A3945">
            <v>1319776</v>
          </cell>
          <cell r="B3945">
            <v>632</v>
          </cell>
          <cell r="C3945" t="str">
            <v>EIAsd</v>
          </cell>
          <cell r="D3945">
            <v>37022</v>
          </cell>
          <cell r="E3945">
            <v>2001</v>
          </cell>
          <cell r="F3945">
            <v>5</v>
          </cell>
          <cell r="G3945" t="str">
            <v>MINERA YANACOCHA S.R.L.</v>
          </cell>
          <cell r="H3945" t="str">
            <v>ESPERANZA</v>
          </cell>
          <cell r="I3945" t="str">
            <v>EXPLORACION</v>
          </cell>
          <cell r="J3945" t="str">
            <v>*060105&lt;br&gt;CAJAMARCA-CAJAMARCA-ENCAÑADA</v>
          </cell>
          <cell r="K3945" t="str">
            <v>*57&lt;br&gt;SUAREZ JUAN</v>
          </cell>
          <cell r="L3945" t="str">
            <v>APROBADO</v>
          </cell>
          <cell r="P3945" t="str">
            <v>USD</v>
          </cell>
        </row>
        <row r="3946">
          <cell r="A3946">
            <v>1320103</v>
          </cell>
          <cell r="B3946">
            <v>634</v>
          </cell>
          <cell r="C3946" t="str">
            <v>EIAsd</v>
          </cell>
          <cell r="D3946">
            <v>37026</v>
          </cell>
          <cell r="E3946">
            <v>2001</v>
          </cell>
          <cell r="F3946">
            <v>5</v>
          </cell>
          <cell r="G3946" t="str">
            <v>MINERA YANACOCHA S.R.L.</v>
          </cell>
          <cell r="H3946" t="str">
            <v>ARNACOCHA</v>
          </cell>
          <cell r="I3946" t="str">
            <v>EXPLORACION</v>
          </cell>
          <cell r="J3946" t="str">
            <v>*060105&lt;br&gt;CAJAMARCA-CAJAMARCA-ENCAÑADA</v>
          </cell>
          <cell r="K3946" t="str">
            <v>*57&lt;br&gt;SUAREZ JUAN</v>
          </cell>
          <cell r="L3946" t="str">
            <v>APROBADO</v>
          </cell>
          <cell r="P3946" t="str">
            <v>USD</v>
          </cell>
        </row>
        <row r="3947">
          <cell r="A3947">
            <v>1382384</v>
          </cell>
          <cell r="B3947">
            <v>780</v>
          </cell>
          <cell r="C3947" t="str">
            <v>EIAsd</v>
          </cell>
          <cell r="D3947">
            <v>37517</v>
          </cell>
          <cell r="E3947">
            <v>2002</v>
          </cell>
          <cell r="F3947">
            <v>9</v>
          </cell>
          <cell r="G3947" t="str">
            <v>MINERA YANACOCHA S.R.L.</v>
          </cell>
          <cell r="H3947" t="str">
            <v>YANACOCHA ZONA ESTE</v>
          </cell>
          <cell r="I3947" t="str">
            <v>EXPLORACIÓN ZONA ESTE - CUENCAS RIOS CHONTA Y HONDA</v>
          </cell>
          <cell r="J3947" t="str">
            <v>*060105&lt;br&gt;CAJAMARCA-CAJAMARCA-ENCAÑADA</v>
          </cell>
          <cell r="K3947" t="str">
            <v>*53&lt;br&gt;SANCHEZ LUIS</v>
          </cell>
          <cell r="L3947" t="str">
            <v>APROBADO</v>
          </cell>
          <cell r="P3947" t="str">
            <v>USD</v>
          </cell>
        </row>
        <row r="3948">
          <cell r="A3948">
            <v>1393405</v>
          </cell>
          <cell r="B3948">
            <v>811</v>
          </cell>
          <cell r="C3948" t="str">
            <v>EIAsd</v>
          </cell>
          <cell r="D3948">
            <v>37602</v>
          </cell>
          <cell r="E3948">
            <v>2002</v>
          </cell>
          <cell r="F3948">
            <v>12</v>
          </cell>
          <cell r="G3948" t="str">
            <v>MINERA YANACOCHA S.R.L.</v>
          </cell>
          <cell r="H3948" t="str">
            <v>YANACOCHA ZONA OESTE</v>
          </cell>
          <cell r="I3948" t="str">
            <v>EXPLORACIÓN ZONA OESTE, CUENCAS DE LOS RÍOS REJO Y PORCÓN</v>
          </cell>
          <cell r="J3948" t="str">
            <v>*060105&lt;br&gt;CAJAMARCA-CAJAMARCA-ENCAÑADA</v>
          </cell>
          <cell r="K3948" t="str">
            <v>*35&lt;br&gt;BLANCO IRMA</v>
          </cell>
          <cell r="L3948" t="str">
            <v>APROBADO</v>
          </cell>
          <cell r="P3948" t="str">
            <v>USD</v>
          </cell>
        </row>
        <row r="3949">
          <cell r="A3949">
            <v>1443984</v>
          </cell>
          <cell r="B3949">
            <v>983</v>
          </cell>
          <cell r="C3949" t="str">
            <v>EIAsd</v>
          </cell>
          <cell r="D3949">
            <v>37965</v>
          </cell>
          <cell r="E3949">
            <v>2003</v>
          </cell>
          <cell r="F3949">
            <v>12</v>
          </cell>
          <cell r="G3949" t="str">
            <v>MINERA YANACOCHA S.R.L.</v>
          </cell>
          <cell r="H3949" t="str">
            <v>MINAS CONGA</v>
          </cell>
          <cell r="I3949" t="str">
            <v>PERFORACIÓN DIAMANTINA</v>
          </cell>
          <cell r="J3949" t="str">
            <v>*060105&lt;br&gt;CAJAMARCA-CAJAMARCA-ENCAÑADA</v>
          </cell>
          <cell r="K3949" t="str">
            <v>*1&lt;br&gt;ACEVEDO FERNANDEZ ELIAS</v>
          </cell>
          <cell r="L3949" t="str">
            <v>APROBADO</v>
          </cell>
          <cell r="P3949" t="str">
            <v>USD</v>
          </cell>
        </row>
        <row r="3950">
          <cell r="A3950">
            <v>1449898</v>
          </cell>
          <cell r="B3950">
            <v>1000</v>
          </cell>
          <cell r="C3950" t="str">
            <v>EIAsd</v>
          </cell>
          <cell r="D3950">
            <v>38014</v>
          </cell>
          <cell r="E3950">
            <v>2004</v>
          </cell>
          <cell r="F3950">
            <v>1</v>
          </cell>
          <cell r="G3950" t="str">
            <v>MINERA YANACOCHA S.R.L.</v>
          </cell>
          <cell r="H3950" t="str">
            <v>YANACOCHA ZONA SUR</v>
          </cell>
          <cell r="I3950" t="str">
            <v>CUENCA DEL RIO PORCÓN-CERRO QUILISH</v>
          </cell>
          <cell r="J3950" t="str">
            <v>*060101&lt;br&gt;CAJAMARCA-CAJAMARCA-CAJAMARCA</v>
          </cell>
          <cell r="K3950" t="str">
            <v>*1&lt;br&gt;ACEVEDO FERNANDEZ ELIAS</v>
          </cell>
          <cell r="L3950" t="str">
            <v>APROBADO</v>
          </cell>
          <cell r="P3950" t="str">
            <v>USD</v>
          </cell>
        </row>
        <row r="3951">
          <cell r="A3951">
            <v>1498003</v>
          </cell>
          <cell r="B3951">
            <v>1157</v>
          </cell>
          <cell r="C3951" t="str">
            <v>EIAsd</v>
          </cell>
          <cell r="D3951">
            <v>38282</v>
          </cell>
          <cell r="E3951">
            <v>2004</v>
          </cell>
          <cell r="F3951">
            <v>10</v>
          </cell>
          <cell r="G3951" t="str">
            <v>MINERA YANACOCHA S.R.L.</v>
          </cell>
          <cell r="H3951" t="str">
            <v>YANACOCHA ZONA OESTE</v>
          </cell>
          <cell r="I3951" t="str">
            <v>MODIFICACION DE EA DEL PROYECTO YANACOCAHA OESTE-CUENCAS DE LOS RIOS REJO Y PORC</v>
          </cell>
          <cell r="J3951" t="str">
            <v>*060105&lt;br&gt;CAJAMARCA-CAJAMARCA-ENCAÑADA</v>
          </cell>
          <cell r="K3951" t="str">
            <v>*43&lt;br&gt;LEON ALDO</v>
          </cell>
          <cell r="L3951" t="str">
            <v>APROBADO</v>
          </cell>
          <cell r="P3951" t="str">
            <v>USD</v>
          </cell>
        </row>
        <row r="3952">
          <cell r="A3952">
            <v>1498004</v>
          </cell>
          <cell r="B3952">
            <v>1158</v>
          </cell>
          <cell r="C3952" t="str">
            <v>EIAsd</v>
          </cell>
          <cell r="D3952">
            <v>38282</v>
          </cell>
          <cell r="E3952">
            <v>2004</v>
          </cell>
          <cell r="F3952">
            <v>10</v>
          </cell>
          <cell r="G3952" t="str">
            <v>MINERA YANACOCHA S.R.L.</v>
          </cell>
          <cell r="H3952" t="str">
            <v>YANACOCHA ZONA ESTE</v>
          </cell>
          <cell r="I3952" t="str">
            <v xml:space="preserve">MODIFICACION DE EA DEL PROYECTO YANACOCHA ZONA ESTE-CUENCA DE LOS RIOS CHONTA Y </v>
          </cell>
          <cell r="J3952" t="str">
            <v>*060105&lt;br&gt;CAJAMARCA-CAJAMARCA-ENCAÑADA</v>
          </cell>
          <cell r="K3952" t="str">
            <v>*60&lt;br&gt;VIALE LORENA</v>
          </cell>
          <cell r="L3952" t="str">
            <v>APROBADO</v>
          </cell>
          <cell r="P3952" t="str">
            <v>USD</v>
          </cell>
        </row>
        <row r="3953">
          <cell r="A3953">
            <v>1521270</v>
          </cell>
          <cell r="B3953">
            <v>1230</v>
          </cell>
          <cell r="C3953" t="str">
            <v>EIAsd</v>
          </cell>
          <cell r="D3953">
            <v>38422</v>
          </cell>
          <cell r="E3953">
            <v>2005</v>
          </cell>
          <cell r="F3953">
            <v>3</v>
          </cell>
          <cell r="G3953" t="str">
            <v>MINERA YANACOCHA S.R.L.</v>
          </cell>
          <cell r="H3953" t="str">
            <v>MINAS CONGA</v>
          </cell>
          <cell r="I3953" t="str">
            <v>MODIFICACION</v>
          </cell>
          <cell r="J3953" t="str">
            <v>*060105&lt;br&gt;CAJAMARCA-CAJAMARCA-ENCAÑADA</v>
          </cell>
          <cell r="K3953" t="str">
            <v>*62&lt;br&gt;VILLEGAS ANA</v>
          </cell>
          <cell r="L3953" t="str">
            <v>APROBADO</v>
          </cell>
          <cell r="P3953" t="str">
            <v>USD</v>
          </cell>
        </row>
        <row r="3954">
          <cell r="A3954">
            <v>1567588</v>
          </cell>
          <cell r="B3954">
            <v>1345</v>
          </cell>
          <cell r="C3954" t="str">
            <v>EIAsd</v>
          </cell>
          <cell r="D3954">
            <v>38646</v>
          </cell>
          <cell r="E3954">
            <v>2005</v>
          </cell>
          <cell r="F3954">
            <v>10</v>
          </cell>
          <cell r="G3954" t="str">
            <v>MINERA YANACOCHA S.R.L.</v>
          </cell>
          <cell r="H3954" t="str">
            <v>MINAS CONGA</v>
          </cell>
          <cell r="I3954" t="str">
            <v>MODIFICACION POR REUBICACION</v>
          </cell>
          <cell r="J3954" t="str">
            <v>*060105&lt;br&gt;CAJAMARCA-CAJAMARCA-ENCAÑADA</v>
          </cell>
          <cell r="K3954" t="str">
            <v>*62&lt;br&gt;VILLEGAS ANA</v>
          </cell>
          <cell r="L3954" t="str">
            <v>APROBADO</v>
          </cell>
          <cell r="P3954" t="str">
            <v>USD</v>
          </cell>
        </row>
        <row r="3955">
          <cell r="A3955">
            <v>1578645</v>
          </cell>
          <cell r="B3955">
            <v>1365</v>
          </cell>
          <cell r="C3955" t="str">
            <v>EIAsd</v>
          </cell>
          <cell r="D3955">
            <v>38700</v>
          </cell>
          <cell r="E3955">
            <v>2005</v>
          </cell>
          <cell r="F3955">
            <v>12</v>
          </cell>
          <cell r="G3955" t="str">
            <v>MINERA YANACOCHA S.R.L.</v>
          </cell>
          <cell r="H3955" t="str">
            <v>YANACOCHA ZONA ESTE</v>
          </cell>
          <cell r="I3955" t="str">
            <v>CUENCAS DEL RIO CHONTA Y QUEBRADA HONDA</v>
          </cell>
          <cell r="J3955" t="str">
            <v>*060105&lt;br&gt;CAJAMARCA-CAJAMARCA-ENCAÑADA</v>
          </cell>
          <cell r="K3955" t="str">
            <v>*43&lt;br&gt;LEON ALDO</v>
          </cell>
          <cell r="L3955" t="str">
            <v>APROBADO</v>
          </cell>
          <cell r="P3955" t="str">
            <v>USD</v>
          </cell>
        </row>
        <row r="3956">
          <cell r="A3956">
            <v>1578955</v>
          </cell>
          <cell r="B3956">
            <v>1366</v>
          </cell>
          <cell r="C3956" t="str">
            <v>EIAsd</v>
          </cell>
          <cell r="D3956">
            <v>38701</v>
          </cell>
          <cell r="E3956">
            <v>2005</v>
          </cell>
          <cell r="F3956">
            <v>12</v>
          </cell>
          <cell r="G3956" t="str">
            <v>MINERA YANACOCHA S.R.L.</v>
          </cell>
          <cell r="H3956" t="str">
            <v>YANACOCHA ZONA OESTE</v>
          </cell>
          <cell r="I3956" t="str">
            <v>CUENCAS DE LOS RIOS REJO Y PORCON</v>
          </cell>
          <cell r="J3956" t="str">
            <v>*060101&lt;br&gt;CAJAMARCA-CAJAMARCA-CAJAMARCA</v>
          </cell>
          <cell r="K3956" t="str">
            <v>*43&lt;br&gt;LEON ALDO</v>
          </cell>
          <cell r="L3956" t="str">
            <v>APROBADO</v>
          </cell>
          <cell r="P3956" t="str">
            <v>USD</v>
          </cell>
        </row>
        <row r="3957">
          <cell r="A3957">
            <v>1618037</v>
          </cell>
          <cell r="B3957">
            <v>1465</v>
          </cell>
          <cell r="C3957" t="str">
            <v>EIAsd</v>
          </cell>
          <cell r="D3957">
            <v>38908</v>
          </cell>
          <cell r="E3957">
            <v>2006</v>
          </cell>
          <cell r="F3957">
            <v>7</v>
          </cell>
          <cell r="G3957" t="str">
            <v>MINERA YANACOCHA S.R.L.</v>
          </cell>
          <cell r="H3957" t="str">
            <v>SOLITARIO</v>
          </cell>
          <cell r="I3957" t="str">
            <v>EXPLORACION</v>
          </cell>
          <cell r="J3957" t="str">
            <v>*060105&lt;br&gt;CAJAMARCA-CAJAMARCA-ENCAÑADA</v>
          </cell>
          <cell r="K3957" t="str">
            <v>*56&lt;br&gt;SOLARI HENRY</v>
          </cell>
          <cell r="L3957" t="str">
            <v>APROBADO&lt;br/&gt;NOTIFICADO A LA EMPRESA</v>
          </cell>
          <cell r="P3957" t="str">
            <v>USD</v>
          </cell>
        </row>
        <row r="3958">
          <cell r="A3958">
            <v>1667136</v>
          </cell>
          <cell r="B3958">
            <v>1581</v>
          </cell>
          <cell r="C3958" t="str">
            <v>EIAsd</v>
          </cell>
          <cell r="D3958">
            <v>39118</v>
          </cell>
          <cell r="E3958">
            <v>2007</v>
          </cell>
          <cell r="F3958">
            <v>2</v>
          </cell>
          <cell r="G3958" t="str">
            <v>MINERA YANACOCHA S.R.L.</v>
          </cell>
          <cell r="H3958" t="str">
            <v>YANACOCHA ZONA ESTE</v>
          </cell>
          <cell r="I3958" t="str">
            <v xml:space="preserve">MODIFICACION - CUENCAS DEL RIO CHONTA Y QUEBRADA HONDA </v>
          </cell>
          <cell r="J3958" t="str">
            <v>*060105&lt;br&gt;CAJAMARCA-CAJAMARCA-ENCAÑADA</v>
          </cell>
          <cell r="K3958" t="str">
            <v>*47&lt;br&gt;PINEDO CESAR</v>
          </cell>
          <cell r="L3958" t="str">
            <v>APROBADO&lt;br/&gt;NOTIFICADO A LA EMPRESA</v>
          </cell>
          <cell r="P3958" t="str">
            <v>USD</v>
          </cell>
        </row>
        <row r="3959">
          <cell r="A3959">
            <v>1763001</v>
          </cell>
          <cell r="B3959">
            <v>1837</v>
          </cell>
          <cell r="C3959" t="str">
            <v>EIAsd</v>
          </cell>
          <cell r="D3959">
            <v>39507</v>
          </cell>
          <cell r="E3959">
            <v>2008</v>
          </cell>
          <cell r="F3959">
            <v>2</v>
          </cell>
          <cell r="G3959" t="str">
            <v>MINERA YANACOCHA S.R.L.</v>
          </cell>
          <cell r="H3959" t="str">
            <v>YANACOCHA ZONA OESTE</v>
          </cell>
          <cell r="I3959" t="str">
            <v>EXPLORACION YANACOCHA ZONA OESTE 20 SONDAJES ADICIONALES</v>
          </cell>
          <cell r="J3959" t="str">
            <v>*060108&lt;br&gt;CAJAMARCA-CAJAMARCA-LOS BAÑOS DEL INCA</v>
          </cell>
          <cell r="K3959" t="str">
            <v>*41&lt;br&gt;GUTIERREZ DANI</v>
          </cell>
          <cell r="L3959" t="str">
            <v>APROBADO&lt;br/&gt;NOTIFICADO A LA EMPRESA</v>
          </cell>
          <cell r="P3959" t="str">
            <v>USD</v>
          </cell>
        </row>
        <row r="3960">
          <cell r="A3960">
            <v>1763023</v>
          </cell>
          <cell r="B3960">
            <v>1840</v>
          </cell>
          <cell r="C3960" t="str">
            <v>EIAsd</v>
          </cell>
          <cell r="D3960">
            <v>39507</v>
          </cell>
          <cell r="E3960">
            <v>2008</v>
          </cell>
          <cell r="F3960">
            <v>2</v>
          </cell>
          <cell r="G3960" t="str">
            <v>MINERA YANACOCHA S.R.L.</v>
          </cell>
          <cell r="H3960" t="str">
            <v>YANACOCHA ZONA OESTE</v>
          </cell>
          <cell r="I3960" t="str">
            <v>EXPLORACION YANACOCHA ZONA OESTE CUENCAS RIO REJO Y RIO PORCON MODIFICACION</v>
          </cell>
          <cell r="J3960" t="str">
            <v>*060105&lt;br&gt;CAJAMARCA-CAJAMARCA-ENCAÑADA</v>
          </cell>
          <cell r="K3960" t="str">
            <v>*1&lt;br&gt;ACEVEDO FERNANDEZ ELIAS</v>
          </cell>
          <cell r="L3960" t="str">
            <v>APROBADO&lt;br/&gt;NOTIFICADO A LA EMPRESA</v>
          </cell>
          <cell r="P3960" t="str">
            <v>USD</v>
          </cell>
        </row>
        <row r="3961">
          <cell r="A3961">
            <v>1763027</v>
          </cell>
          <cell r="B3961">
            <v>1841</v>
          </cell>
          <cell r="C3961" t="str">
            <v>EIAsd</v>
          </cell>
          <cell r="D3961">
            <v>39507</v>
          </cell>
          <cell r="E3961">
            <v>2008</v>
          </cell>
          <cell r="F3961">
            <v>2</v>
          </cell>
          <cell r="G3961" t="str">
            <v>MINERA YANACOCHA S.R.L.</v>
          </cell>
          <cell r="H3961" t="str">
            <v>YANACOCHA ZONA ESTE</v>
          </cell>
          <cell r="I3961" t="str">
            <v>EXPLORACION YANACOCHA ZONA ESTE MODIFICACION</v>
          </cell>
          <cell r="J3961" t="str">
            <v>*060105&lt;br&gt;CAJAMARCA-CAJAMARCA-ENCAÑADA</v>
          </cell>
          <cell r="K3961" t="str">
            <v>*1&lt;br&gt;ACEVEDO FERNANDEZ ELIAS</v>
          </cell>
          <cell r="L3961" t="str">
            <v>APROBADO&lt;br/&gt;NOTIFICADO A LA EMPRESA</v>
          </cell>
          <cell r="P3961" t="str">
            <v>USD</v>
          </cell>
        </row>
        <row r="3962">
          <cell r="A3962">
            <v>1780371</v>
          </cell>
          <cell r="B3962">
            <v>1907</v>
          </cell>
          <cell r="C3962" t="str">
            <v>EIAsd</v>
          </cell>
          <cell r="D3962">
            <v>39574</v>
          </cell>
          <cell r="E3962">
            <v>2008</v>
          </cell>
          <cell r="F3962">
            <v>5</v>
          </cell>
          <cell r="G3962" t="str">
            <v>MINERA YANACOCHA S.R.L.</v>
          </cell>
          <cell r="H3962" t="str">
            <v>MINAS CONGA</v>
          </cell>
          <cell r="I3962" t="str">
            <v>EXPLORACION MINAS CONGA</v>
          </cell>
          <cell r="J3962" t="str">
            <v>*060309&lt;br&gt;CAJAMARCA-CELENDIN-SOROCHUCO</v>
          </cell>
          <cell r="K3962" t="str">
            <v>*4&lt;br&gt;AQUINO ESPINOZA PAVEL</v>
          </cell>
          <cell r="L3962" t="str">
            <v>APROBADO&lt;br/&gt;NOTIFICADO A LA EMPRESA</v>
          </cell>
          <cell r="P3962" t="str">
            <v>USD</v>
          </cell>
        </row>
        <row r="3963">
          <cell r="A3963">
            <v>1845793</v>
          </cell>
          <cell r="B3963">
            <v>1986</v>
          </cell>
          <cell r="C3963" t="str">
            <v>EIAsd</v>
          </cell>
          <cell r="D3963">
            <v>39799</v>
          </cell>
          <cell r="E3963">
            <v>2008</v>
          </cell>
          <cell r="F3963">
            <v>12</v>
          </cell>
          <cell r="G3963" t="str">
            <v>MINERA YANACOCHA S.R.L.</v>
          </cell>
          <cell r="H3963" t="str">
            <v>MINAS CONGA</v>
          </cell>
          <cell r="I3963" t="str">
            <v>MODIFICACION DEL EIASD DEL PROYECTO DE EXPLORACION CONGA</v>
          </cell>
          <cell r="J3963" t="str">
            <v>*060309&lt;br&gt;CAJAMARCA-CELENDIN-SOROCHUCO</v>
          </cell>
          <cell r="K3963" t="str">
            <v>*4&lt;br&gt;AQUINO ESPINOZA PAVEL</v>
          </cell>
          <cell r="L3963" t="str">
            <v>APROBADO&lt;br/&gt;NOTIFICADO A LA EMPRESA</v>
          </cell>
          <cell r="P3963" t="str">
            <v>USD</v>
          </cell>
        </row>
        <row r="3964">
          <cell r="A3964">
            <v>1862211</v>
          </cell>
          <cell r="B3964">
            <v>2005</v>
          </cell>
          <cell r="C3964" t="str">
            <v>EIAsd</v>
          </cell>
          <cell r="D3964">
            <v>39864</v>
          </cell>
          <cell r="E3964">
            <v>2009</v>
          </cell>
          <cell r="F3964">
            <v>2</v>
          </cell>
          <cell r="G3964" t="str">
            <v>MINERA YANACOCHA S.R.L.</v>
          </cell>
          <cell r="H3964" t="str">
            <v>SOLITARIO</v>
          </cell>
          <cell r="I3964" t="str">
            <v xml:space="preserve">MODIFICACION DE CRONOGRAMA </v>
          </cell>
          <cell r="J3964" t="str">
            <v>*060105&lt;br&gt;CAJAMARCA-CAJAMARCA-ENCAÑADA</v>
          </cell>
          <cell r="K3964" t="str">
            <v>*1&lt;br&gt;ACEVEDO FERNANDEZ ELIAS</v>
          </cell>
          <cell r="L3964" t="str">
            <v>APROBADO&lt;br/&gt;NOTIFICADO A LA EMPRESA</v>
          </cell>
          <cell r="P3964" t="str">
            <v>USD</v>
          </cell>
        </row>
        <row r="3965">
          <cell r="A3965">
            <v>1879726</v>
          </cell>
          <cell r="B3965">
            <v>2020</v>
          </cell>
          <cell r="C3965" t="str">
            <v>EIAsd</v>
          </cell>
          <cell r="D3965">
            <v>39931</v>
          </cell>
          <cell r="E3965">
            <v>2009</v>
          </cell>
          <cell r="F3965">
            <v>4</v>
          </cell>
          <cell r="G3965" t="str">
            <v>MINERA YANACOCHA S.R.L.</v>
          </cell>
          <cell r="H3965" t="str">
            <v>YANACOCHA ZONA OESTE</v>
          </cell>
          <cell r="I3965" t="str">
            <v>MODIFICACION AL EIASDE EXPLORACION YANACOCHA OESTE (PEYZO)</v>
          </cell>
          <cell r="J3965" t="str">
            <v>*060101&lt;br&gt;CAJAMARCA-CAJAMARCA-CAJAMARCA</v>
          </cell>
          <cell r="K3965" t="str">
            <v>*135&lt;br&gt;SOLORZANO ISABEL</v>
          </cell>
          <cell r="L3965" t="str">
            <v>APROBADO&lt;br/&gt;NOTIFICADO A LA EMPRESA</v>
          </cell>
          <cell r="P3965" t="str">
            <v>USD</v>
          </cell>
        </row>
        <row r="3966">
          <cell r="A3966">
            <v>1879730</v>
          </cell>
          <cell r="B3966">
            <v>2021</v>
          </cell>
          <cell r="C3966" t="str">
            <v>EIAsd</v>
          </cell>
          <cell r="D3966">
            <v>39931</v>
          </cell>
          <cell r="E3966">
            <v>2009</v>
          </cell>
          <cell r="F3966">
            <v>4</v>
          </cell>
          <cell r="G3966" t="str">
            <v>MINERA YANACOCHA S.R.L.</v>
          </cell>
          <cell r="H3966" t="str">
            <v>YANACOCHA ZONA ESTE</v>
          </cell>
          <cell r="I3966" t="str">
            <v>MODIFICACION EIASDE EXPLORACION YANACOCHA ZONA ESTE ( PEYZE )</v>
          </cell>
          <cell r="J3966" t="str">
            <v>*060105&lt;br&gt;CAJAMARCA-CAJAMARCA-ENCAÑADA</v>
          </cell>
          <cell r="K3966" t="str">
            <v>*135&lt;br&gt;SOLORZANO ISABEL</v>
          </cell>
          <cell r="L3966" t="str">
            <v>APROBADO&lt;br/&gt;NOTIFICADO A LA EMPRESA</v>
          </cell>
          <cell r="P3966" t="str">
            <v>USD</v>
          </cell>
        </row>
        <row r="3967">
          <cell r="A3967">
            <v>1936081</v>
          </cell>
          <cell r="B3967">
            <v>2094</v>
          </cell>
          <cell r="C3967" t="str">
            <v>EIAsd</v>
          </cell>
          <cell r="D3967">
            <v>40121</v>
          </cell>
          <cell r="E3967">
            <v>2009</v>
          </cell>
          <cell r="F3967">
            <v>11</v>
          </cell>
          <cell r="G3967" t="str">
            <v>MINERA YANACOCHA S.R.L.</v>
          </cell>
          <cell r="H3967" t="str">
            <v>MINAS CONGA</v>
          </cell>
          <cell r="I3967" t="str">
            <v>MODIFICACION EXPLORACION CONGA</v>
          </cell>
          <cell r="J3967" t="str">
            <v>*060309&lt;br&gt;CAJAMARCA-CELENDIN-SOROCHUCO</v>
          </cell>
          <cell r="K3967" t="str">
            <v>*4&lt;br&gt;AQUINO ESPINOZA PAVEL</v>
          </cell>
          <cell r="L3967" t="str">
            <v>APROBADO&lt;br/&gt;NOTIFICADO A LA EMPRESA</v>
          </cell>
          <cell r="P3967" t="str">
            <v>USD</v>
          </cell>
        </row>
        <row r="3968">
          <cell r="A3968">
            <v>1944502</v>
          </cell>
          <cell r="B3968">
            <v>2113</v>
          </cell>
          <cell r="C3968" t="str">
            <v>EIAsd</v>
          </cell>
          <cell r="D3968">
            <v>40151</v>
          </cell>
          <cell r="E3968">
            <v>2009</v>
          </cell>
          <cell r="F3968">
            <v>12</v>
          </cell>
          <cell r="G3968" t="str">
            <v>MINERA YANACOCHA S.R.L.</v>
          </cell>
          <cell r="H3968" t="str">
            <v>SAN JOSE 1</v>
          </cell>
          <cell r="I3968" t="str">
            <v>EXPLORACION SAN JOSE 1</v>
          </cell>
          <cell r="J3968" t="str">
            <v>*060108&lt;br&gt;CAJAMARCA-CAJAMARCA-LOS BAÑOS DEL INCA</v>
          </cell>
          <cell r="K3968" t="str">
            <v>*297&lt;br&gt;SANTOYO TELLO JULIO RAUL</v>
          </cell>
          <cell r="L3968" t="str">
            <v>APROBADO&lt;br/&gt;NOTIFICADO A LA EMPRESA</v>
          </cell>
          <cell r="P3968" t="str">
            <v>USD</v>
          </cell>
        </row>
        <row r="3969">
          <cell r="A3969">
            <v>1948545</v>
          </cell>
          <cell r="B3969">
            <v>2122</v>
          </cell>
          <cell r="C3969" t="str">
            <v>EIAsd</v>
          </cell>
          <cell r="D3969">
            <v>40164</v>
          </cell>
          <cell r="E3969">
            <v>2009</v>
          </cell>
          <cell r="F3969">
            <v>12</v>
          </cell>
          <cell r="G3969" t="str">
            <v>MINERA YANACOCHA S.R.L.</v>
          </cell>
          <cell r="H3969" t="str">
            <v>COLORADO</v>
          </cell>
          <cell r="I3969" t="str">
            <v>PROYECTO DE EXPLORACION COLORADO</v>
          </cell>
          <cell r="J3969" t="str">
            <v>*060105&lt;br&gt;CAJAMARCA-CAJAMARCA-ENCAÑADA</v>
          </cell>
          <cell r="K3969" t="str">
            <v>*31&lt;br&gt;AZURIN GONZALES CARLOS</v>
          </cell>
          <cell r="L3969" t="str">
            <v>APROBADO&lt;br/&gt;NOTIFICADO A LA EMPRESA</v>
          </cell>
          <cell r="P3969" t="str">
            <v>USD</v>
          </cell>
        </row>
        <row r="3970">
          <cell r="A3970">
            <v>1949077</v>
          </cell>
          <cell r="B3970">
            <v>2124</v>
          </cell>
          <cell r="C3970" t="str">
            <v>EIAsd</v>
          </cell>
          <cell r="D3970">
            <v>40165</v>
          </cell>
          <cell r="E3970">
            <v>2009</v>
          </cell>
          <cell r="F3970">
            <v>12</v>
          </cell>
          <cell r="G3970" t="str">
            <v>MINERA YANACOCHA S.R.L.</v>
          </cell>
          <cell r="H3970" t="str">
            <v>SAN JOSE 2</v>
          </cell>
          <cell r="I3970" t="str">
            <v>PROYECTO DE EXPLORACION SAN JOSE 2</v>
          </cell>
          <cell r="J3970" t="str">
            <v>*060108&lt;br&gt;CAJAMARCA-CAJAMARCA-LOS BAÑOS DEL INCA</v>
          </cell>
          <cell r="K3970" t="str">
            <v>*297&lt;br&gt;SANTOYO TELLO JULIO RAUL</v>
          </cell>
          <cell r="L3970" t="str">
            <v>APROBADO&lt;br/&gt;NOTIFICADO A LA EMPRESA</v>
          </cell>
          <cell r="P3970" t="str">
            <v>USD</v>
          </cell>
        </row>
        <row r="3971">
          <cell r="A3971">
            <v>1985995</v>
          </cell>
          <cell r="B3971">
            <v>2181</v>
          </cell>
          <cell r="C3971" t="str">
            <v>EIAsd</v>
          </cell>
          <cell r="D3971">
            <v>40298</v>
          </cell>
          <cell r="E3971">
            <v>2010</v>
          </cell>
          <cell r="F3971">
            <v>4</v>
          </cell>
          <cell r="G3971" t="str">
            <v>MINERA YANACOCHA S.R.L.</v>
          </cell>
          <cell r="H3971" t="str">
            <v>CERRO NEGRO</v>
          </cell>
          <cell r="I3971" t="str">
            <v>EXPLORACION CERRO NEGRO</v>
          </cell>
          <cell r="J3971" t="str">
            <v>*060105&lt;br&gt;CAJAMARCA-CAJAMARCA-ENCAÑADA</v>
          </cell>
          <cell r="K3971" t="str">
            <v>*31&lt;br&gt;AZURIN GONZALES CARLOS</v>
          </cell>
          <cell r="L3971" t="str">
            <v>APROBADO&lt;br/&gt;NOTIFICADO A LA EMPRESA</v>
          </cell>
          <cell r="P3971" t="str">
            <v>USD</v>
          </cell>
        </row>
        <row r="3972">
          <cell r="A3972">
            <v>1993717</v>
          </cell>
          <cell r="B3972">
            <v>2197</v>
          </cell>
          <cell r="C3972" t="str">
            <v>EIAsd</v>
          </cell>
          <cell r="D3972">
            <v>40325</v>
          </cell>
          <cell r="E3972">
            <v>2010</v>
          </cell>
          <cell r="F3972">
            <v>5</v>
          </cell>
          <cell r="G3972" t="str">
            <v>MINERA YANACOCHA S.R.L.</v>
          </cell>
          <cell r="H3972" t="str">
            <v>MAQUI-MAQUI</v>
          </cell>
          <cell r="I3972" t="str">
            <v>EXPORACION MAQUI MAQUI</v>
          </cell>
          <cell r="J3972" t="str">
            <v>*060105&lt;br&gt;CAJAMARCA-CAJAMARCA-ENCAÑADA</v>
          </cell>
          <cell r="K3972" t="str">
            <v>*24&lt;br&gt;PORTILLA CORNEJO MATEO</v>
          </cell>
          <cell r="L3972" t="str">
            <v>APROBADO&lt;br/&gt;NOTIFICADO A LA EMPRESA</v>
          </cell>
          <cell r="P3972" t="str">
            <v>USD</v>
          </cell>
        </row>
        <row r="3973">
          <cell r="A3973">
            <v>1997416</v>
          </cell>
          <cell r="B3973">
            <v>2202</v>
          </cell>
          <cell r="C3973" t="str">
            <v>EIAsd</v>
          </cell>
          <cell r="D3973">
            <v>40338</v>
          </cell>
          <cell r="E3973">
            <v>2010</v>
          </cell>
          <cell r="F3973">
            <v>6</v>
          </cell>
          <cell r="G3973" t="str">
            <v>MINERA YANACOCHA S.R.L.</v>
          </cell>
          <cell r="H3973" t="str">
            <v>LA QUINUA</v>
          </cell>
          <cell r="I3973" t="str">
            <v>LA QUINUA</v>
          </cell>
          <cell r="J3973" t="str">
            <v>*060105&lt;br&gt;CAJAMARCA-CAJAMARCA-ENCAÑADA</v>
          </cell>
          <cell r="K3973" t="str">
            <v>*31&lt;br&gt;AZURIN GONZALES CARLOS</v>
          </cell>
          <cell r="L3973" t="str">
            <v>APROBADO&lt;br/&gt;NOTIFICADO A LA EMPRESA</v>
          </cell>
          <cell r="P3973" t="str">
            <v>USD</v>
          </cell>
        </row>
        <row r="3974">
          <cell r="A3974">
            <v>2015894</v>
          </cell>
          <cell r="B3974">
            <v>2226</v>
          </cell>
          <cell r="C3974" t="str">
            <v>EIAsd</v>
          </cell>
          <cell r="D3974">
            <v>40386</v>
          </cell>
          <cell r="E3974">
            <v>2010</v>
          </cell>
          <cell r="F3974">
            <v>7</v>
          </cell>
          <cell r="G3974" t="str">
            <v>MINERA YANACOCHA S.R.L.</v>
          </cell>
          <cell r="H3974" t="str">
            <v>MINAS CONGA</v>
          </cell>
          <cell r="I3974" t="str">
            <v>EXPLORACION CONGA TERCERA MODIFICACION</v>
          </cell>
          <cell r="J3974" t="str">
            <v>*060309&lt;br&gt;CAJAMARCA-CELENDIN-SOROCHUCO</v>
          </cell>
          <cell r="K3974" t="str">
            <v>*4&lt;br&gt;AQUINO ESPINOZA PAVEL</v>
          </cell>
          <cell r="L3974" t="str">
            <v>APROBADO&lt;br/&gt;NOTIFICADO A LA EMPRESA</v>
          </cell>
          <cell r="M3974" t="str">
            <v>ResDirec-0025-2011/MEM-AAM</v>
          </cell>
          <cell r="N3974" t="str">
            <v>20/01/2011</v>
          </cell>
          <cell r="P3974" t="str">
            <v>USD</v>
          </cell>
        </row>
        <row r="3975">
          <cell r="A3975">
            <v>2028229</v>
          </cell>
          <cell r="B3975">
            <v>2262</v>
          </cell>
          <cell r="C3975" t="str">
            <v>EIAsd</v>
          </cell>
          <cell r="D3975">
            <v>40436</v>
          </cell>
          <cell r="E3975">
            <v>2010</v>
          </cell>
          <cell r="F3975">
            <v>9</v>
          </cell>
          <cell r="G3975" t="str">
            <v>MINERA YANACOCHA S.R.L.</v>
          </cell>
          <cell r="H3975" t="str">
            <v xml:space="preserve">YANACOCHA </v>
          </cell>
          <cell r="I3975" t="str">
            <v>PROYECTO DE EXPLORACION YANACOCHA</v>
          </cell>
          <cell r="J3975" t="str">
            <v>*060101&lt;br&gt;CAJAMARCA-CAJAMARCA-CAJAMARCA</v>
          </cell>
          <cell r="K3975" t="str">
            <v>*10&lt;br&gt;CARRANZA VALDIVIESO JOSE</v>
          </cell>
          <cell r="L3975" t="str">
            <v>APROBADO&lt;br/&gt;NOTIFICADO A LA EMPRESA</v>
          </cell>
          <cell r="P3975" t="str">
            <v>USD</v>
          </cell>
        </row>
        <row r="3976">
          <cell r="A3976">
            <v>2059192</v>
          </cell>
          <cell r="B3976">
            <v>2344</v>
          </cell>
          <cell r="C3976" t="str">
            <v>EIAsd</v>
          </cell>
          <cell r="D3976">
            <v>40556</v>
          </cell>
          <cell r="E3976">
            <v>2011</v>
          </cell>
          <cell r="F3976">
            <v>1</v>
          </cell>
          <cell r="G3976" t="str">
            <v>MINERA YANACOCHA S.R.L.</v>
          </cell>
          <cell r="H3976" t="str">
            <v>DORISA</v>
          </cell>
          <cell r="I3976" t="str">
            <v>EXPLORACION DORISA</v>
          </cell>
          <cell r="J3976" t="str">
            <v>*060101&lt;br&gt;CAJAMARCA-CAJAMARCA-CAJAMARCA</v>
          </cell>
          <cell r="K3976" t="str">
            <v>*31&lt;br&gt;AZURIN GONZALES CARLOS</v>
          </cell>
          <cell r="L3976" t="str">
            <v>APROBADO&lt;br/&gt;NOTIFICADO A LA EMPRESA</v>
          </cell>
          <cell r="P3976" t="str">
            <v>USD</v>
          </cell>
        </row>
        <row r="3977">
          <cell r="A3977">
            <v>2096097</v>
          </cell>
          <cell r="B3977">
            <v>2422</v>
          </cell>
          <cell r="C3977" t="str">
            <v>EIAsd</v>
          </cell>
          <cell r="D3977">
            <v>40695</v>
          </cell>
          <cell r="E3977">
            <v>2011</v>
          </cell>
          <cell r="F3977">
            <v>6</v>
          </cell>
          <cell r="G3977" t="str">
            <v>MINERA YANACOCHA S.R.L.</v>
          </cell>
          <cell r="H3977" t="str">
            <v xml:space="preserve">YANACOCHA </v>
          </cell>
          <cell r="I3977" t="str">
            <v>PROYECTO YANACOCHA MODIFICACION</v>
          </cell>
          <cell r="J3977" t="str">
            <v>*060101&lt;br&gt;CAJAMARCA-CAJAMARCA-CAJAMARCA</v>
          </cell>
          <cell r="K3977" t="str">
            <v>*10&lt;br&gt;CARRANZA VALDIVIESO JOSE</v>
          </cell>
          <cell r="L3977" t="str">
            <v>APROBADO&lt;br/&gt;NOTIFICADO A LA EMPRESA</v>
          </cell>
          <cell r="P3977" t="str">
            <v>USD</v>
          </cell>
        </row>
        <row r="3978">
          <cell r="A3978">
            <v>1270650</v>
          </cell>
          <cell r="B3978">
            <v>515</v>
          </cell>
          <cell r="C3978" t="str">
            <v>DIA</v>
          </cell>
          <cell r="D3978">
            <v>36571</v>
          </cell>
          <cell r="E3978">
            <v>2000</v>
          </cell>
          <cell r="F3978">
            <v>2</v>
          </cell>
          <cell r="G3978" t="str">
            <v>MINERA YANACOCHA S.R.L.</v>
          </cell>
          <cell r="I3978" t="str">
            <v>CHUGURES</v>
          </cell>
          <cell r="J3978" t="str">
            <v>*060105&lt;br&gt;CAJAMARCA-CAJAMARCA-ENCAÑADA</v>
          </cell>
          <cell r="K3978" t="str">
            <v>*1&lt;br&gt;ACEVEDO FERNANDEZ ELIAS</v>
          </cell>
          <cell r="L3978" t="str">
            <v>APROBADO</v>
          </cell>
          <cell r="P3978" t="str">
            <v>USD</v>
          </cell>
        </row>
        <row r="3979">
          <cell r="A3979">
            <v>1271754</v>
          </cell>
          <cell r="B3979">
            <v>516</v>
          </cell>
          <cell r="C3979" t="str">
            <v>DIA</v>
          </cell>
          <cell r="D3979">
            <v>36580</v>
          </cell>
          <cell r="E3979">
            <v>2000</v>
          </cell>
          <cell r="F3979">
            <v>2</v>
          </cell>
          <cell r="G3979" t="str">
            <v>MINERA YANACOCHA S.R.L.</v>
          </cell>
          <cell r="I3979" t="str">
            <v>ARNACOCHA</v>
          </cell>
          <cell r="J3979" t="str">
            <v>*060105&lt;br&gt;CAJAMARCA-CAJAMARCA-ENCAÑADA</v>
          </cell>
          <cell r="K3979" t="str">
            <v>*1&lt;br&gt;ACEVEDO FERNANDEZ ELIAS</v>
          </cell>
          <cell r="L3979" t="str">
            <v>APROBADO</v>
          </cell>
          <cell r="P3979" t="str">
            <v>USD</v>
          </cell>
        </row>
        <row r="3980">
          <cell r="A3980">
            <v>1310558</v>
          </cell>
          <cell r="B3980">
            <v>593</v>
          </cell>
          <cell r="C3980" t="str">
            <v>DIA</v>
          </cell>
          <cell r="D3980">
            <v>36934</v>
          </cell>
          <cell r="E3980">
            <v>2001</v>
          </cell>
          <cell r="F3980">
            <v>2</v>
          </cell>
          <cell r="G3980" t="str">
            <v>MINERA YANACOCHA S.R.L.</v>
          </cell>
          <cell r="I3980" t="str">
            <v>CERRO CANTA</v>
          </cell>
          <cell r="J3980" t="str">
            <v>*060105&lt;br&gt;CAJAMARCA-CAJAMARCA-ENCAÑADA</v>
          </cell>
          <cell r="K3980" t="str">
            <v>*1&lt;br&gt;ACEVEDO FERNANDEZ ELIAS</v>
          </cell>
          <cell r="L3980" t="str">
            <v>APROBADO</v>
          </cell>
          <cell r="P3980" t="str">
            <v>USD</v>
          </cell>
        </row>
        <row r="3981">
          <cell r="A3981">
            <v>1310561</v>
          </cell>
          <cell r="B3981">
            <v>594</v>
          </cell>
          <cell r="C3981" t="str">
            <v>DIA</v>
          </cell>
          <cell r="D3981">
            <v>36934</v>
          </cell>
          <cell r="E3981">
            <v>2001</v>
          </cell>
          <cell r="F3981">
            <v>2</v>
          </cell>
          <cell r="G3981" t="str">
            <v>MINERA YANACOCHA S.R.L.</v>
          </cell>
          <cell r="I3981" t="str">
            <v>VICTORIA</v>
          </cell>
          <cell r="J3981" t="str">
            <v>*060105&lt;br&gt;CAJAMARCA-CAJAMARCA-ENCAÑADA</v>
          </cell>
          <cell r="K3981" t="str">
            <v>*21&lt;br&gt;PAREDES PACHECO RUFO</v>
          </cell>
          <cell r="L3981" t="str">
            <v>APROBADO</v>
          </cell>
          <cell r="P3981" t="str">
            <v>USD</v>
          </cell>
        </row>
        <row r="3982">
          <cell r="A3982">
            <v>1316367</v>
          </cell>
          <cell r="B3982">
            <v>613</v>
          </cell>
          <cell r="C3982" t="str">
            <v>DIA</v>
          </cell>
          <cell r="D3982">
            <v>36987</v>
          </cell>
          <cell r="E3982">
            <v>2001</v>
          </cell>
          <cell r="F3982">
            <v>4</v>
          </cell>
          <cell r="G3982" t="str">
            <v>MINERA YANACOCHA S.R.L.</v>
          </cell>
          <cell r="I3982" t="str">
            <v>AZUFRE OESTE</v>
          </cell>
          <cell r="J3982" t="str">
            <v>*060105&lt;br&gt;CAJAMARCA-CAJAMARCA-ENCAÑADA</v>
          </cell>
          <cell r="K3982" t="str">
            <v>*57&lt;br&gt;SUAREZ JUAN</v>
          </cell>
          <cell r="L3982" t="str">
            <v>APROBADO</v>
          </cell>
          <cell r="P3982" t="str">
            <v>USD</v>
          </cell>
        </row>
        <row r="3983">
          <cell r="A3983">
            <v>1316369</v>
          </cell>
          <cell r="B3983">
            <v>614</v>
          </cell>
          <cell r="C3983" t="str">
            <v>DIA</v>
          </cell>
          <cell r="D3983">
            <v>37005</v>
          </cell>
          <cell r="E3983">
            <v>2001</v>
          </cell>
          <cell r="F3983">
            <v>4</v>
          </cell>
          <cell r="G3983" t="str">
            <v>MINERA YANACOCHA S.R.L.</v>
          </cell>
          <cell r="H3983" t="str">
            <v>YANACOCHA ZONA ESTE</v>
          </cell>
          <cell r="I3983" t="str">
            <v>PACHANES</v>
          </cell>
          <cell r="J3983" t="str">
            <v>*060105&lt;br&gt;CAJAMARCA-CAJAMARCA-ENCAÑADA</v>
          </cell>
          <cell r="K3983" t="str">
            <v>*57&lt;br&gt;SUAREZ JUAN</v>
          </cell>
          <cell r="L3983" t="str">
            <v>APROBADO</v>
          </cell>
          <cell r="P3983" t="str">
            <v>USD</v>
          </cell>
        </row>
        <row r="3984">
          <cell r="A3984">
            <v>1316371</v>
          </cell>
          <cell r="B3984">
            <v>615</v>
          </cell>
          <cell r="C3984" t="str">
            <v>DIA</v>
          </cell>
          <cell r="D3984">
            <v>36987</v>
          </cell>
          <cell r="E3984">
            <v>2001</v>
          </cell>
          <cell r="F3984">
            <v>4</v>
          </cell>
          <cell r="G3984" t="str">
            <v>MINERA YANACOCHA S.R.L.</v>
          </cell>
          <cell r="H3984" t="str">
            <v>YANACOCHA ZONA ESTE</v>
          </cell>
          <cell r="I3984" t="str">
            <v>CHUGURES, YUTUCMANA, CUSHURO, TOTORA</v>
          </cell>
          <cell r="J3984" t="str">
            <v>*060105&lt;br&gt;CAJAMARCA-CAJAMARCA-ENCAÑADA</v>
          </cell>
          <cell r="K3984" t="str">
            <v>*57&lt;br&gt;SUAREZ JUAN</v>
          </cell>
          <cell r="L3984" t="str">
            <v>APROBADO</v>
          </cell>
          <cell r="P3984" t="str">
            <v>USD</v>
          </cell>
        </row>
        <row r="3985">
          <cell r="A3985">
            <v>1316456</v>
          </cell>
          <cell r="B3985">
            <v>616</v>
          </cell>
          <cell r="C3985" t="str">
            <v>DIA</v>
          </cell>
          <cell r="D3985">
            <v>36990</v>
          </cell>
          <cell r="E3985">
            <v>2001</v>
          </cell>
          <cell r="F3985">
            <v>4</v>
          </cell>
          <cell r="G3985" t="str">
            <v>MINERA YANACOCHA S.R.L.</v>
          </cell>
          <cell r="H3985" t="str">
            <v>YANACOCHA ZONA OESTE</v>
          </cell>
          <cell r="I3985" t="str">
            <v>EXALTADO</v>
          </cell>
          <cell r="J3985" t="str">
            <v>*060105&lt;br&gt;CAJAMARCA-CAJAMARCA-ENCAÑADA</v>
          </cell>
          <cell r="K3985" t="str">
            <v>*57&lt;br&gt;SUAREZ JUAN</v>
          </cell>
          <cell r="L3985" t="str">
            <v>APROBADO</v>
          </cell>
          <cell r="P3985" t="str">
            <v>USD</v>
          </cell>
        </row>
        <row r="3986">
          <cell r="A3986">
            <v>1316459</v>
          </cell>
          <cell r="B3986">
            <v>617</v>
          </cell>
          <cell r="C3986" t="str">
            <v>DIA</v>
          </cell>
          <cell r="D3986">
            <v>36990</v>
          </cell>
          <cell r="E3986">
            <v>2001</v>
          </cell>
          <cell r="F3986">
            <v>4</v>
          </cell>
          <cell r="G3986" t="str">
            <v>MINERA YANACOCHA S.R.L.</v>
          </cell>
          <cell r="H3986" t="str">
            <v>CERRO YANACOCHA</v>
          </cell>
          <cell r="I3986" t="str">
            <v>AURORA ANGELITA SAN JOSÉ</v>
          </cell>
          <cell r="J3986" t="str">
            <v>*060105&lt;br&gt;CAJAMARCA-CAJAMARCA-ENCAÑADA</v>
          </cell>
          <cell r="K3986" t="str">
            <v>*57&lt;br&gt;SUAREZ JUAN</v>
          </cell>
          <cell r="L3986" t="str">
            <v>APROBADO</v>
          </cell>
          <cell r="P3986" t="str">
            <v>USD</v>
          </cell>
        </row>
        <row r="3987">
          <cell r="A3987">
            <v>1316463</v>
          </cell>
          <cell r="B3987">
            <v>618</v>
          </cell>
          <cell r="C3987" t="str">
            <v>DIA</v>
          </cell>
          <cell r="D3987">
            <v>36990</v>
          </cell>
          <cell r="E3987">
            <v>2001</v>
          </cell>
          <cell r="F3987">
            <v>4</v>
          </cell>
          <cell r="G3987" t="str">
            <v>MINERA YANACOCHA S.R.L.</v>
          </cell>
          <cell r="H3987" t="str">
            <v>YANACOCHA ZONA OESTE</v>
          </cell>
          <cell r="I3987" t="str">
            <v>CERRO NEGRO</v>
          </cell>
          <cell r="J3987" t="str">
            <v>*060105&lt;br&gt;CAJAMARCA-CAJAMARCA-ENCAÑADA</v>
          </cell>
          <cell r="K3987" t="str">
            <v>*57&lt;br&gt;SUAREZ JUAN</v>
          </cell>
          <cell r="L3987" t="str">
            <v>APROBADO</v>
          </cell>
          <cell r="P3987" t="str">
            <v>USD</v>
          </cell>
        </row>
        <row r="3988">
          <cell r="A3988">
            <v>1316466</v>
          </cell>
          <cell r="B3988">
            <v>619</v>
          </cell>
          <cell r="C3988" t="str">
            <v>DIA</v>
          </cell>
          <cell r="D3988">
            <v>36990</v>
          </cell>
          <cell r="E3988">
            <v>2001</v>
          </cell>
          <cell r="F3988">
            <v>4</v>
          </cell>
          <cell r="G3988" t="str">
            <v>MINERA YANACOCHA S.R.L.</v>
          </cell>
          <cell r="H3988" t="str">
            <v>YANACOCHA ZONA OESTE</v>
          </cell>
          <cell r="I3988" t="str">
            <v>KUPFERTAL</v>
          </cell>
          <cell r="J3988" t="str">
            <v>*060105&lt;br&gt;CAJAMARCA-CAJAMARCA-ENCAÑADA</v>
          </cell>
          <cell r="K3988" t="str">
            <v>*57&lt;br&gt;SUAREZ JUAN</v>
          </cell>
          <cell r="L3988" t="str">
            <v>APROBADO</v>
          </cell>
          <cell r="P3988" t="str">
            <v>USD</v>
          </cell>
        </row>
        <row r="3989">
          <cell r="A3989">
            <v>1318835</v>
          </cell>
          <cell r="B3989">
            <v>627</v>
          </cell>
          <cell r="C3989" t="str">
            <v>DIA</v>
          </cell>
          <cell r="D3989">
            <v>37014</v>
          </cell>
          <cell r="E3989">
            <v>2001</v>
          </cell>
          <cell r="F3989">
            <v>5</v>
          </cell>
          <cell r="G3989" t="str">
            <v>MINERA YANACOCHA S.R.L.</v>
          </cell>
          <cell r="I3989" t="str">
            <v>HUANGAYOC</v>
          </cell>
          <cell r="J3989" t="str">
            <v>*060105&lt;br&gt;CAJAMARCA-CAJAMARCA-ENCAÑADA</v>
          </cell>
          <cell r="K3989" t="str">
            <v>*57&lt;br&gt;SUAREZ JUAN</v>
          </cell>
          <cell r="L3989" t="str">
            <v>APROBADO</v>
          </cell>
          <cell r="P3989" t="str">
            <v>USD</v>
          </cell>
        </row>
        <row r="3990">
          <cell r="A3990">
            <v>1318836</v>
          </cell>
          <cell r="B3990">
            <v>628</v>
          </cell>
          <cell r="C3990" t="str">
            <v>DIA</v>
          </cell>
          <cell r="D3990">
            <v>37014</v>
          </cell>
          <cell r="E3990">
            <v>2001</v>
          </cell>
          <cell r="F3990">
            <v>5</v>
          </cell>
          <cell r="G3990" t="str">
            <v>MINERA YANACOCHA S.R.L.</v>
          </cell>
          <cell r="I3990" t="str">
            <v>LOS PINOS</v>
          </cell>
          <cell r="J3990" t="str">
            <v>*060105&lt;br&gt;CAJAMARCA-CAJAMARCA-ENCAÑADA</v>
          </cell>
          <cell r="K3990" t="str">
            <v>*21&lt;br&gt;PAREDES PACHECO RUFO</v>
          </cell>
          <cell r="L3990" t="str">
            <v>APROBADO</v>
          </cell>
          <cell r="P3990" t="str">
            <v>USD</v>
          </cell>
        </row>
        <row r="3991">
          <cell r="A3991">
            <v>1318837</v>
          </cell>
          <cell r="B3991">
            <v>629</v>
          </cell>
          <cell r="C3991" t="str">
            <v>DIA</v>
          </cell>
          <cell r="D3991">
            <v>37014</v>
          </cell>
          <cell r="E3991">
            <v>2001</v>
          </cell>
          <cell r="F3991">
            <v>5</v>
          </cell>
          <cell r="G3991" t="str">
            <v>MINERA YANACOCHA S.R.L.</v>
          </cell>
          <cell r="I3991" t="str">
            <v>MAIRITA</v>
          </cell>
          <cell r="J3991" t="str">
            <v>*060105&lt;br&gt;CAJAMARCA-CAJAMARCA-ENCAÑADA</v>
          </cell>
          <cell r="K3991" t="str">
            <v>*21&lt;br&gt;PAREDES PACHECO RUFO</v>
          </cell>
          <cell r="L3991" t="str">
            <v>APROBADO</v>
          </cell>
          <cell r="P3991" t="str">
            <v>USD</v>
          </cell>
        </row>
        <row r="3992">
          <cell r="A3992">
            <v>1318839</v>
          </cell>
          <cell r="B3992">
            <v>630</v>
          </cell>
          <cell r="C3992" t="str">
            <v>DIA</v>
          </cell>
          <cell r="D3992">
            <v>37014</v>
          </cell>
          <cell r="E3992">
            <v>2001</v>
          </cell>
          <cell r="F3992">
            <v>5</v>
          </cell>
          <cell r="G3992" t="str">
            <v>MINERA YANACOCHA S.R.L.</v>
          </cell>
          <cell r="I3992" t="str">
            <v>HUACATAZ</v>
          </cell>
          <cell r="J3992" t="str">
            <v>*060105&lt;br&gt;CAJAMARCA-CAJAMARCA-ENCAÑADA</v>
          </cell>
          <cell r="K3992" t="str">
            <v>*57&lt;br&gt;SUAREZ JUAN</v>
          </cell>
          <cell r="L3992" t="str">
            <v>IMPROCEDENTE</v>
          </cell>
          <cell r="P3992" t="str">
            <v>USD</v>
          </cell>
        </row>
        <row r="3993">
          <cell r="A3993">
            <v>1357588</v>
          </cell>
          <cell r="B3993">
            <v>721</v>
          </cell>
          <cell r="C3993" t="str">
            <v>DIA</v>
          </cell>
          <cell r="D3993">
            <v>37342</v>
          </cell>
          <cell r="E3993">
            <v>2002</v>
          </cell>
          <cell r="F3993">
            <v>3</v>
          </cell>
          <cell r="G3993" t="str">
            <v>MINERA YANACOCHA S.R.L.</v>
          </cell>
          <cell r="I3993" t="str">
            <v>COLORADO</v>
          </cell>
          <cell r="J3993" t="str">
            <v>*060105&lt;br&gt;CAJAMARCA-CAJAMARCA-ENCAÑADA</v>
          </cell>
          <cell r="K3993" t="str">
            <v>*57&lt;br&gt;SUAREZ JUAN</v>
          </cell>
          <cell r="L3993" t="str">
            <v>IMPROCEDENTE</v>
          </cell>
          <cell r="P3993" t="str">
            <v>USD</v>
          </cell>
        </row>
        <row r="3994">
          <cell r="A3994">
            <v>1386106</v>
          </cell>
          <cell r="B3994">
            <v>797</v>
          </cell>
          <cell r="C3994" t="str">
            <v>DIA</v>
          </cell>
          <cell r="D3994">
            <v>37546</v>
          </cell>
          <cell r="E3994">
            <v>2002</v>
          </cell>
          <cell r="F3994">
            <v>10</v>
          </cell>
          <cell r="G3994" t="str">
            <v>MINERA YANACOCHA S.R.L.</v>
          </cell>
          <cell r="H3994" t="str">
            <v>YANACOCHA ZONA ESTE</v>
          </cell>
          <cell r="I3994" t="str">
            <v>ESTERILIZACIÓN WATER POND</v>
          </cell>
          <cell r="J3994" t="str">
            <v>*060105&lt;br&gt;CAJAMARCA-CAJAMARCA-ENCAÑADA</v>
          </cell>
          <cell r="K3994" t="str">
            <v>*29&lt;br&gt;ARCHIVO</v>
          </cell>
          <cell r="L3994" t="str">
            <v>CONCLUIDO</v>
          </cell>
          <cell r="P3994" t="str">
            <v>USD</v>
          </cell>
        </row>
        <row r="3995">
          <cell r="A3995">
            <v>1403543</v>
          </cell>
          <cell r="B3995">
            <v>840</v>
          </cell>
          <cell r="C3995" t="str">
            <v>DIA</v>
          </cell>
          <cell r="D3995">
            <v>37691</v>
          </cell>
          <cell r="E3995">
            <v>2003</v>
          </cell>
          <cell r="F3995">
            <v>3</v>
          </cell>
          <cell r="G3995" t="str">
            <v>MINERA YANACOCHA S.R.L.</v>
          </cell>
          <cell r="I3995" t="str">
            <v>CHINA LINDA</v>
          </cell>
          <cell r="J3995" t="str">
            <v>*060105&lt;br&gt;CAJAMARCA-CAJAMARCA-ENCAÑADA</v>
          </cell>
          <cell r="K3995" t="str">
            <v>*1&lt;br&gt;ACEVEDO FERNANDEZ ELIAS</v>
          </cell>
          <cell r="L3995" t="str">
            <v>APROBADO</v>
          </cell>
          <cell r="P3995" t="str">
            <v>USD</v>
          </cell>
        </row>
        <row r="3996">
          <cell r="A3996">
            <v>1407287</v>
          </cell>
          <cell r="B3996">
            <v>857</v>
          </cell>
          <cell r="C3996" t="str">
            <v>DIA</v>
          </cell>
          <cell r="D3996">
            <v>37719</v>
          </cell>
          <cell r="E3996">
            <v>2003</v>
          </cell>
          <cell r="F3996">
            <v>4</v>
          </cell>
          <cell r="G3996" t="str">
            <v>MINERA YANACOCHA S.R.L.</v>
          </cell>
          <cell r="I3996" t="str">
            <v>PICOTA</v>
          </cell>
          <cell r="J3996" t="str">
            <v>*060309&lt;br&gt;CAJAMARCA-CELENDIN-SOROCHUCO</v>
          </cell>
          <cell r="K3996" t="str">
            <v>*1&lt;br&gt;ACEVEDO FERNANDEZ ELIAS</v>
          </cell>
          <cell r="L3996" t="str">
            <v>APROBADO</v>
          </cell>
          <cell r="P3996" t="str">
            <v>USD</v>
          </cell>
        </row>
        <row r="3997">
          <cell r="A3997">
            <v>1481850</v>
          </cell>
          <cell r="B3997">
            <v>1099</v>
          </cell>
          <cell r="C3997" t="str">
            <v>DIA</v>
          </cell>
          <cell r="D3997">
            <v>38195</v>
          </cell>
          <cell r="E3997">
            <v>2004</v>
          </cell>
          <cell r="F3997">
            <v>7</v>
          </cell>
          <cell r="G3997" t="str">
            <v>MINERA YANACOCHA S.R.L.</v>
          </cell>
          <cell r="I3997" t="str">
            <v>LA CARPA CENTRAL</v>
          </cell>
          <cell r="J3997" t="str">
            <v>*060309&lt;br&gt;CAJAMARCA-CELENDIN-SOROCHUCO</v>
          </cell>
          <cell r="K3997" t="str">
            <v>*60&lt;br&gt;VIALE LORENA</v>
          </cell>
          <cell r="L3997" t="str">
            <v>APROBADO</v>
          </cell>
          <cell r="P3997" t="str">
            <v>USD</v>
          </cell>
        </row>
        <row r="3998">
          <cell r="A3998">
            <v>1484071</v>
          </cell>
          <cell r="B3998">
            <v>1105</v>
          </cell>
          <cell r="C3998" t="str">
            <v>DIA</v>
          </cell>
          <cell r="D3998">
            <v>38210</v>
          </cell>
          <cell r="E3998">
            <v>2004</v>
          </cell>
          <cell r="F3998">
            <v>8</v>
          </cell>
          <cell r="G3998" t="str">
            <v>MINERA YANACOCHA S.R.L.</v>
          </cell>
          <cell r="I3998" t="str">
            <v>SOLITARIO</v>
          </cell>
          <cell r="J3998" t="str">
            <v>*060105&lt;br&gt;CAJAMARCA-CAJAMARCA-ENCAÑADA</v>
          </cell>
          <cell r="K3998" t="str">
            <v>*56&lt;br&gt;SOLARI HENRY</v>
          </cell>
          <cell r="L3998" t="str">
            <v>APROBADO</v>
          </cell>
          <cell r="P3998" t="str">
            <v>USD</v>
          </cell>
        </row>
        <row r="3999">
          <cell r="A3999">
            <v>1509915</v>
          </cell>
          <cell r="B3999">
            <v>1198</v>
          </cell>
          <cell r="C3999" t="str">
            <v>DIA</v>
          </cell>
          <cell r="D3999">
            <v>38362</v>
          </cell>
          <cell r="E3999">
            <v>2005</v>
          </cell>
          <cell r="F3999">
            <v>1</v>
          </cell>
          <cell r="G3999" t="str">
            <v>MINERA YANACOCHA S.R.L.</v>
          </cell>
          <cell r="I3999" t="str">
            <v>LA CARPA CENTRAL (MODIFICACION)</v>
          </cell>
          <cell r="J3999" t="str">
            <v>*060309&lt;br&gt;CAJAMARCA-CELENDIN-SOROCHUCO</v>
          </cell>
          <cell r="K3999" t="str">
            <v>*60&lt;br&gt;VIALE LORENA</v>
          </cell>
          <cell r="L3999" t="str">
            <v>APROBADO&lt;br/&gt;NOTIFICADO A LA EMPRESA</v>
          </cell>
          <cell r="P3999" t="str">
            <v>USD</v>
          </cell>
        </row>
        <row r="4000">
          <cell r="A4000">
            <v>1549153</v>
          </cell>
          <cell r="B4000">
            <v>1300</v>
          </cell>
          <cell r="C4000" t="str">
            <v>DIA</v>
          </cell>
          <cell r="D4000">
            <v>38556</v>
          </cell>
          <cell r="E4000">
            <v>2005</v>
          </cell>
          <cell r="F4000">
            <v>7</v>
          </cell>
          <cell r="G4000" t="str">
            <v>MINERA YANACOCHA S.R.L.</v>
          </cell>
          <cell r="H4000" t="str">
            <v>CORTADERAS</v>
          </cell>
          <cell r="I4000" t="str">
            <v>CORTADERAS</v>
          </cell>
          <cell r="J4000" t="str">
            <v>*060703&lt;br&gt;CAJAMARCA-HUALGAYOC-HUALGAYOC</v>
          </cell>
          <cell r="K4000" t="str">
            <v>*1&lt;br&gt;ACEVEDO FERNANDEZ ELIAS</v>
          </cell>
          <cell r="L4000" t="str">
            <v>IMPROCEDENTE&lt;br/&gt;NOTIFICADO A LA EMPRESA</v>
          </cell>
          <cell r="P4000" t="str">
            <v>USD</v>
          </cell>
        </row>
        <row r="4001">
          <cell r="A4001">
            <v>1552694</v>
          </cell>
          <cell r="B4001">
            <v>1305</v>
          </cell>
          <cell r="C4001" t="str">
            <v>DIA</v>
          </cell>
          <cell r="D4001">
            <v>38575</v>
          </cell>
          <cell r="E4001">
            <v>2005</v>
          </cell>
          <cell r="F4001">
            <v>8</v>
          </cell>
          <cell r="G4001" t="str">
            <v>MINERA YANACOCHA S.R.L.</v>
          </cell>
          <cell r="H4001" t="str">
            <v>DON NAPO</v>
          </cell>
          <cell r="I4001" t="str">
            <v>DEBORAH</v>
          </cell>
          <cell r="J4001" t="str">
            <v>*060309&lt;br&gt;CAJAMARCA-CELENDIN-SOROCHUCO</v>
          </cell>
          <cell r="K4001" t="str">
            <v>*1&lt;br&gt;ACEVEDO FERNANDEZ ELIAS</v>
          </cell>
          <cell r="L4001" t="str">
            <v>APROBADO</v>
          </cell>
          <cell r="P4001" t="str">
            <v>USD</v>
          </cell>
        </row>
        <row r="4002">
          <cell r="A4002">
            <v>1579530</v>
          </cell>
          <cell r="B4002">
            <v>1369</v>
          </cell>
          <cell r="C4002" t="str">
            <v>DIA</v>
          </cell>
          <cell r="D4002">
            <v>38702</v>
          </cell>
          <cell r="E4002">
            <v>2005</v>
          </cell>
          <cell r="F4002">
            <v>12</v>
          </cell>
          <cell r="G4002" t="str">
            <v>MINERA YANACOCHA S.R.L.</v>
          </cell>
          <cell r="I4002" t="str">
            <v>LA CARPA CENTRAL (MODIF DE CRONOGRAMA)</v>
          </cell>
          <cell r="J4002" t="str">
            <v>*060309&lt;br&gt;CAJAMARCA-CELENDIN-SOROCHUCO</v>
          </cell>
          <cell r="K4002" t="str">
            <v>*43&lt;br&gt;LEON ALDO</v>
          </cell>
          <cell r="L4002" t="str">
            <v>APROBADO</v>
          </cell>
          <cell r="P4002" t="str">
            <v>USD</v>
          </cell>
        </row>
        <row r="4003">
          <cell r="A4003">
            <v>1579539</v>
          </cell>
          <cell r="B4003">
            <v>1370</v>
          </cell>
          <cell r="C4003" t="str">
            <v>DIA</v>
          </cell>
          <cell r="D4003">
            <v>38702</v>
          </cell>
          <cell r="E4003">
            <v>2005</v>
          </cell>
          <cell r="F4003">
            <v>12</v>
          </cell>
          <cell r="G4003" t="str">
            <v>MINERA YANACOCHA S.R.L.</v>
          </cell>
          <cell r="H4003" t="str">
            <v>VALENTINA</v>
          </cell>
          <cell r="I4003" t="str">
            <v>VALENTINA</v>
          </cell>
          <cell r="J4003" t="str">
            <v>*061204&lt;br&gt;CAJAMARCA-SAN PABLO-TUMBADEN</v>
          </cell>
          <cell r="K4003" t="str">
            <v>*1&lt;br&gt;ACEVEDO FERNANDEZ ELIAS</v>
          </cell>
          <cell r="L4003" t="str">
            <v>APROBADO</v>
          </cell>
          <cell r="P4003" t="str">
            <v>USD</v>
          </cell>
        </row>
        <row r="4004">
          <cell r="A4004">
            <v>1657153</v>
          </cell>
          <cell r="B4004">
            <v>1562</v>
          </cell>
          <cell r="C4004" t="str">
            <v>DIA</v>
          </cell>
          <cell r="D4004">
            <v>39066</v>
          </cell>
          <cell r="E4004">
            <v>2006</v>
          </cell>
          <cell r="F4004">
            <v>12</v>
          </cell>
          <cell r="G4004" t="str">
            <v>MINERA YANACOCHA S.R.L.</v>
          </cell>
          <cell r="I4004" t="str">
            <v>LA CARPA CENTRAL (MODIFC CRONOGRAMA)</v>
          </cell>
          <cell r="J4004" t="str">
            <v>*060309&lt;br&gt;CAJAMARCA-CELENDIN-SOROCHUCO</v>
          </cell>
          <cell r="K4004" t="str">
            <v>*39&lt;br&gt;ESPINOZA ARIAS REBECA</v>
          </cell>
          <cell r="L4004" t="str">
            <v>APROBADO&lt;br/&gt;NOTIFICADO A LA EMPRESA</v>
          </cell>
          <cell r="P4004" t="str">
            <v>USD</v>
          </cell>
        </row>
        <row r="4005">
          <cell r="A4005">
            <v>1657156</v>
          </cell>
          <cell r="B4005">
            <v>1563</v>
          </cell>
          <cell r="C4005" t="str">
            <v>DIA</v>
          </cell>
          <cell r="D4005">
            <v>39066</v>
          </cell>
          <cell r="E4005">
            <v>2006</v>
          </cell>
          <cell r="F4005">
            <v>12</v>
          </cell>
          <cell r="G4005" t="str">
            <v>MINERA YANACOCHA S.R.L.</v>
          </cell>
          <cell r="H4005" t="str">
            <v>MINAS CONGA</v>
          </cell>
          <cell r="I4005" t="str">
            <v xml:space="preserve">CONGA </v>
          </cell>
          <cell r="J4005" t="str">
            <v>*060309&lt;br&gt;CAJAMARCA-CELENDIN-SOROCHUCO</v>
          </cell>
          <cell r="K4005" t="str">
            <v>*49&lt;br&gt;RETAMOZO PLACIDO</v>
          </cell>
          <cell r="L4005" t="str">
            <v>APROBADO&lt;br/&gt;NOTIFICADO A LA EMPRESA</v>
          </cell>
          <cell r="P4005" t="str">
            <v>USD</v>
          </cell>
        </row>
        <row r="4006">
          <cell r="A4006">
            <v>1679855</v>
          </cell>
          <cell r="B4006">
            <v>1614</v>
          </cell>
          <cell r="C4006" t="str">
            <v>DIA</v>
          </cell>
          <cell r="D4006">
            <v>39171</v>
          </cell>
          <cell r="E4006">
            <v>2007</v>
          </cell>
          <cell r="F4006">
            <v>3</v>
          </cell>
          <cell r="G4006" t="str">
            <v>MINERA YANACOCHA S.R.L.</v>
          </cell>
          <cell r="I4006" t="str">
            <v>DON NAPO</v>
          </cell>
          <cell r="J4006" t="str">
            <v>*060309&lt;br&gt;CAJAMARCA-CELENDIN-SOROCHUCO</v>
          </cell>
          <cell r="K4006" t="str">
            <v>*52&lt;br&gt;RODRIGUEZ ALFREDO</v>
          </cell>
          <cell r="L4006" t="str">
            <v>APROBADO&lt;br/&gt;NOTIFICADO A LA EMPRESA</v>
          </cell>
          <cell r="P4006" t="str">
            <v>USD</v>
          </cell>
        </row>
        <row r="4007">
          <cell r="A4007">
            <v>1687153</v>
          </cell>
          <cell r="B4007">
            <v>1636</v>
          </cell>
          <cell r="C4007" t="str">
            <v>DIA</v>
          </cell>
          <cell r="D4007">
            <v>39210</v>
          </cell>
          <cell r="E4007">
            <v>2007</v>
          </cell>
          <cell r="F4007">
            <v>5</v>
          </cell>
          <cell r="G4007" t="str">
            <v>MINERA YANACOCHA S.R.L.</v>
          </cell>
          <cell r="I4007" t="str">
            <v>CONGA (MODIFICACION)</v>
          </cell>
          <cell r="J4007" t="str">
            <v>*060304&lt;br&gt;CAJAMARCA-CELENDIN-HUASMIN</v>
          </cell>
          <cell r="K4007" t="str">
            <v>*8&lt;br&gt;BREÑA TORRES GRACIELA</v>
          </cell>
          <cell r="L4007" t="str">
            <v>APROBADO&lt;br/&gt;NOTIFICADO A LA EMPRESA</v>
          </cell>
          <cell r="P4007" t="str">
            <v>USD</v>
          </cell>
        </row>
        <row r="4008">
          <cell r="A4008">
            <v>1695231</v>
          </cell>
          <cell r="B4008">
            <v>1651</v>
          </cell>
          <cell r="C4008" t="str">
            <v>DIA</v>
          </cell>
          <cell r="D4008">
            <v>39241</v>
          </cell>
          <cell r="E4008">
            <v>2007</v>
          </cell>
          <cell r="F4008">
            <v>6</v>
          </cell>
          <cell r="G4008" t="str">
            <v>MINERA YANACOCHA S.R.L.</v>
          </cell>
          <cell r="I4008" t="str">
            <v>CHASU</v>
          </cell>
          <cell r="J4008" t="str">
            <v>*060105&lt;br&gt;CAJAMARCA-CAJAMARCA-ENCAÑADA</v>
          </cell>
          <cell r="K4008" t="str">
            <v>*8&lt;br&gt;BREÑA TORRES GRACIELA</v>
          </cell>
          <cell r="L4008" t="str">
            <v>IMPROCEDENTE&lt;br/&gt;NOTIFICADO A LA EMPRESA</v>
          </cell>
          <cell r="P4008" t="str">
            <v>USD</v>
          </cell>
        </row>
        <row r="4009">
          <cell r="A4009">
            <v>1703970</v>
          </cell>
          <cell r="B4009">
            <v>1669</v>
          </cell>
          <cell r="C4009" t="str">
            <v>DIA</v>
          </cell>
          <cell r="D4009">
            <v>39269</v>
          </cell>
          <cell r="E4009">
            <v>2007</v>
          </cell>
          <cell r="F4009">
            <v>7</v>
          </cell>
          <cell r="G4009" t="str">
            <v>MINERA YANACOCHA S.R.L.</v>
          </cell>
          <cell r="I4009" t="str">
            <v>CONGA (SEGUNDA MODIFICACION)</v>
          </cell>
          <cell r="J4009" t="str">
            <v>*060105&lt;br&gt;CAJAMARCA-CAJAMARCA-ENCAÑADA</v>
          </cell>
          <cell r="K4009" t="str">
            <v>*8&lt;br&gt;BREÑA TORRES GRACIELA</v>
          </cell>
          <cell r="L4009" t="str">
            <v>APROBADO</v>
          </cell>
          <cell r="P4009" t="str">
            <v>USD</v>
          </cell>
        </row>
        <row r="4010">
          <cell r="A4010">
            <v>1720878</v>
          </cell>
          <cell r="B4010">
            <v>1710</v>
          </cell>
          <cell r="C4010" t="str">
            <v>DIA</v>
          </cell>
          <cell r="D4010">
            <v>39342</v>
          </cell>
          <cell r="E4010">
            <v>2007</v>
          </cell>
          <cell r="F4010">
            <v>9</v>
          </cell>
          <cell r="G4010" t="str">
            <v>MINERA YANACOCHA S.R.L.</v>
          </cell>
          <cell r="H4010" t="str">
            <v>SHILLA NEGRA</v>
          </cell>
          <cell r="I4010" t="str">
            <v>SHILLA NEGRA</v>
          </cell>
          <cell r="J4010" t="str">
            <v>*060105&lt;br&gt;CAJAMARCA-CAJAMARCA-ENCAÑADA</v>
          </cell>
          <cell r="K4010" t="str">
            <v>*22&lt;br&gt;PASTRANA VILLAR GLADYS</v>
          </cell>
          <cell r="L4010" t="str">
            <v>DESISTIDO&lt;br/&gt;NOTIFICADO A LA EMPRESA</v>
          </cell>
          <cell r="P4010" t="str">
            <v>USD</v>
          </cell>
        </row>
        <row r="4011">
          <cell r="A4011">
            <v>1722689</v>
          </cell>
          <cell r="B4011">
            <v>1717</v>
          </cell>
          <cell r="C4011" t="str">
            <v>DIA</v>
          </cell>
          <cell r="D4011">
            <v>39351</v>
          </cell>
          <cell r="E4011">
            <v>2007</v>
          </cell>
          <cell r="F4011">
            <v>9</v>
          </cell>
          <cell r="G4011" t="str">
            <v>MINERA YANACOCHA S.R.L.</v>
          </cell>
          <cell r="H4011" t="str">
            <v>CHILON</v>
          </cell>
          <cell r="I4011" t="str">
            <v>CHILON</v>
          </cell>
          <cell r="J4011" t="str">
            <v>*060703&lt;br&gt;CAJAMARCA-HUALGAYOC-HUALGAYOC</v>
          </cell>
          <cell r="K4011" t="str">
            <v>*8&lt;br&gt;BREÑA TORRES GRACIELA</v>
          </cell>
          <cell r="L4011" t="str">
            <v>APROBADO&lt;br/&gt;NOTIFICADO A LA EMPRESA</v>
          </cell>
          <cell r="P4011" t="str">
            <v>USD</v>
          </cell>
        </row>
        <row r="4012">
          <cell r="A4012">
            <v>1741422</v>
          </cell>
          <cell r="B4012">
            <v>1762</v>
          </cell>
          <cell r="C4012" t="str">
            <v>DIA</v>
          </cell>
          <cell r="D4012">
            <v>39423</v>
          </cell>
          <cell r="E4012">
            <v>2007</v>
          </cell>
          <cell r="F4012">
            <v>12</v>
          </cell>
          <cell r="G4012" t="str">
            <v>MINERA YANACOCHA S.R.L.</v>
          </cell>
          <cell r="I4012" t="str">
            <v>DON NAPO (MODIFICACION)</v>
          </cell>
          <cell r="J4012" t="str">
            <v>*060309&lt;br&gt;CAJAMARCA-CELENDIN-SOROCHUCO</v>
          </cell>
          <cell r="K4012" t="str">
            <v>*8&lt;br&gt;BREÑA TORRES GRACIELA</v>
          </cell>
          <cell r="L4012" t="str">
            <v>APROBADO&lt;br/&gt;NOTIFICADO A LA EMPRESA</v>
          </cell>
          <cell r="P4012" t="str">
            <v>USD</v>
          </cell>
        </row>
        <row r="4013">
          <cell r="A4013">
            <v>1744113</v>
          </cell>
          <cell r="B4013">
            <v>1772</v>
          </cell>
          <cell r="C4013" t="str">
            <v>DIA</v>
          </cell>
          <cell r="D4013">
            <v>39430</v>
          </cell>
          <cell r="E4013">
            <v>2007</v>
          </cell>
          <cell r="F4013">
            <v>12</v>
          </cell>
          <cell r="G4013" t="str">
            <v>MINERA YANACOCHA S.R.L.</v>
          </cell>
          <cell r="H4013" t="str">
            <v>LA CARPA CENTRAL</v>
          </cell>
          <cell r="I4013" t="str">
            <v>LA CARPA CENTRAL (CUARTA MODIFICACION)</v>
          </cell>
          <cell r="J4013" t="str">
            <v>*060309&lt;br&gt;CAJAMARCA-CELENDIN-SOROCHUCO</v>
          </cell>
          <cell r="K4013" t="str">
            <v>*8&lt;br&gt;BREÑA TORRES GRACIELA</v>
          </cell>
          <cell r="L4013" t="str">
            <v>APROBADO&lt;br/&gt;NOTIFICADO A LA EMPRESA</v>
          </cell>
          <cell r="P4013" t="str">
            <v>USD</v>
          </cell>
        </row>
        <row r="4014">
          <cell r="A4014">
            <v>1753157</v>
          </cell>
          <cell r="B4014">
            <v>1808</v>
          </cell>
          <cell r="C4014" t="str">
            <v>DIA</v>
          </cell>
          <cell r="D4014">
            <v>39471</v>
          </cell>
          <cell r="E4014">
            <v>2008</v>
          </cell>
          <cell r="F4014">
            <v>1</v>
          </cell>
          <cell r="G4014" t="str">
            <v>MINERA YANACOCHA S.R.L.</v>
          </cell>
          <cell r="H4014" t="str">
            <v>MINAS CONGA</v>
          </cell>
          <cell r="I4014" t="str">
            <v>CONGA (TERCERA MODIFICACION)</v>
          </cell>
          <cell r="J4014" t="str">
            <v>*060309&lt;br&gt;CAJAMARCA-CELENDIN-SOROCHUCO</v>
          </cell>
          <cell r="K4014" t="str">
            <v>*8&lt;br&gt;BREÑA TORRES GRACIELA</v>
          </cell>
          <cell r="L4014" t="str">
            <v>APROBADO&lt;br/&gt;NOTIFICADO A LA EMPRESA</v>
          </cell>
          <cell r="P4014" t="str">
            <v>USD</v>
          </cell>
        </row>
        <row r="4015">
          <cell r="A4015">
            <v>1763014</v>
          </cell>
          <cell r="B4015">
            <v>1838</v>
          </cell>
          <cell r="C4015" t="str">
            <v>DIA</v>
          </cell>
          <cell r="D4015">
            <v>39507</v>
          </cell>
          <cell r="E4015">
            <v>2008</v>
          </cell>
          <cell r="F4015">
            <v>2</v>
          </cell>
          <cell r="G4015" t="str">
            <v>MINERA YANACOCHA S.R.L.</v>
          </cell>
          <cell r="H4015" t="str">
            <v>NORTHWEST</v>
          </cell>
          <cell r="I4015" t="str">
            <v>NORTHWEST</v>
          </cell>
          <cell r="J4015" t="str">
            <v>*061204&lt;br&gt;CAJAMARCA-SAN PABLO-TUMBADEN</v>
          </cell>
          <cell r="K4015" t="str">
            <v>*8&lt;br&gt;BREÑA TORRES GRACIELA</v>
          </cell>
          <cell r="L4015" t="str">
            <v>APROBADO&lt;br/&gt;NOTIFICADO A LA EMPRESA</v>
          </cell>
          <cell r="P4015" t="str">
            <v>USD</v>
          </cell>
        </row>
        <row r="4016">
          <cell r="A4016">
            <v>1763019</v>
          </cell>
          <cell r="B4016">
            <v>1839</v>
          </cell>
          <cell r="C4016" t="str">
            <v>DIA</v>
          </cell>
          <cell r="D4016">
            <v>39507</v>
          </cell>
          <cell r="E4016">
            <v>2008</v>
          </cell>
          <cell r="F4016">
            <v>2</v>
          </cell>
          <cell r="G4016" t="str">
            <v>MINERA YANACOCHA S.R.L.</v>
          </cell>
          <cell r="H4016" t="str">
            <v>TINAJAS</v>
          </cell>
          <cell r="I4016" t="str">
            <v>TINAJAS</v>
          </cell>
          <cell r="J4016" t="str">
            <v>*061204&lt;br&gt;CAJAMARCA-SAN PABLO-TUMBADEN</v>
          </cell>
          <cell r="K4016" t="str">
            <v>*8&lt;br&gt;BREÑA TORRES GRACIELA</v>
          </cell>
          <cell r="L4016" t="str">
            <v>APROBADO&lt;br/&gt;NOTIFICADO A LA EMPRESA</v>
          </cell>
          <cell r="P4016" t="str">
            <v>USD</v>
          </cell>
        </row>
        <row r="4017">
          <cell r="A4017">
            <v>1847629</v>
          </cell>
          <cell r="B4017">
            <v>1989</v>
          </cell>
          <cell r="C4017" t="str">
            <v>DIA</v>
          </cell>
          <cell r="D4017">
            <v>39812</v>
          </cell>
          <cell r="E4017">
            <v>2008</v>
          </cell>
          <cell r="F4017">
            <v>12</v>
          </cell>
          <cell r="G4017" t="str">
            <v>MINERA YANACOCHA S.R.L.</v>
          </cell>
          <cell r="H4017" t="str">
            <v>DON NAPO</v>
          </cell>
          <cell r="I4017" t="str">
            <v>DON NAPO (SEGUNDA MODIFICACION)</v>
          </cell>
          <cell r="J4017" t="str">
            <v>*060309&lt;br&gt;CAJAMARCA-CELENDIN-SOROCHUCO</v>
          </cell>
          <cell r="K4017" t="str">
            <v>*4&lt;br&gt;AQUINO ESPINOZA PAVEL</v>
          </cell>
          <cell r="L4017" t="str">
            <v>DESISTIDO&lt;br/&gt;NOTIFICADO A LA EMPRESA</v>
          </cell>
          <cell r="P4017" t="str">
            <v>USD</v>
          </cell>
        </row>
        <row r="4018">
          <cell r="A4018">
            <v>1847634</v>
          </cell>
          <cell r="B4018">
            <v>1990</v>
          </cell>
          <cell r="C4018" t="str">
            <v>DIA</v>
          </cell>
          <cell r="D4018">
            <v>39812</v>
          </cell>
          <cell r="E4018">
            <v>2008</v>
          </cell>
          <cell r="F4018">
            <v>12</v>
          </cell>
          <cell r="G4018" t="str">
            <v>MINERA YANACOCHA S.R.L.</v>
          </cell>
          <cell r="I4018" t="str">
            <v>LA CARPA CENTRAL (QUINTA MODIFICACION)</v>
          </cell>
          <cell r="J4018" t="str">
            <v>*060309&lt;br&gt;CAJAMARCA-CELENDIN-SOROCHUCO</v>
          </cell>
          <cell r="K4018" t="str">
            <v>*39&lt;br&gt;ESPINOZA ARIAS REBECA</v>
          </cell>
          <cell r="L4018" t="str">
            <v>DESISTIDO&lt;br/&gt;NOTIFICADO A LA EMPRESA</v>
          </cell>
          <cell r="P4018" t="str">
            <v>USD</v>
          </cell>
        </row>
        <row r="4019">
          <cell r="A4019">
            <v>1924043</v>
          </cell>
          <cell r="B4019">
            <v>2077</v>
          </cell>
          <cell r="C4019" t="str">
            <v>DIA</v>
          </cell>
          <cell r="D4019">
            <v>40077</v>
          </cell>
          <cell r="E4019">
            <v>2009</v>
          </cell>
          <cell r="F4019">
            <v>9</v>
          </cell>
          <cell r="G4019" t="str">
            <v>MINERA YANACOCHA S.R.L.</v>
          </cell>
          <cell r="H4019" t="str">
            <v>SAN MARTIN</v>
          </cell>
          <cell r="I4019" t="str">
            <v>SAN MARTIN</v>
          </cell>
          <cell r="J4019" t="str">
            <v>*060105&lt;br&gt;CAJAMARCA-CAJAMARCA-ENCAÑADA</v>
          </cell>
          <cell r="K4019" t="str">
            <v>*8&lt;br&gt;BREÑA TORRES GRACIELA</v>
          </cell>
          <cell r="L4019" t="str">
            <v>NO PRESENTADO&lt;br/&gt;NOTIFICADO A LA EMPRESA</v>
          </cell>
          <cell r="P4019" t="str">
            <v>USD</v>
          </cell>
        </row>
        <row r="4020">
          <cell r="A4020">
            <v>1930252</v>
          </cell>
          <cell r="B4020">
            <v>2083</v>
          </cell>
          <cell r="C4020" t="str">
            <v>DIA</v>
          </cell>
          <cell r="D4020">
            <v>40099</v>
          </cell>
          <cell r="E4020">
            <v>2009</v>
          </cell>
          <cell r="F4020">
            <v>10</v>
          </cell>
          <cell r="G4020" t="str">
            <v>MINERA YANACOCHA S.R.L.</v>
          </cell>
          <cell r="H4020" t="str">
            <v>SAN MARTIN</v>
          </cell>
          <cell r="I4020" t="str">
            <v>SAN MARTIN</v>
          </cell>
          <cell r="J4020" t="str">
            <v>*060105&lt;br&gt;CAJAMARCA-CAJAMARCA-ENCAÑADA</v>
          </cell>
          <cell r="K4020" t="str">
            <v>*8&lt;br&gt;BREÑA TORRES GRACIELA</v>
          </cell>
          <cell r="L4020" t="str">
            <v>APROBADO&lt;br/&gt;NOTIFICADO A LA EMPRESA</v>
          </cell>
          <cell r="P4020" t="str">
            <v>USD</v>
          </cell>
        </row>
        <row r="4021">
          <cell r="A4021">
            <v>1990318</v>
          </cell>
          <cell r="B4021">
            <v>2187</v>
          </cell>
          <cell r="C4021" t="str">
            <v>DIA</v>
          </cell>
          <cell r="D4021">
            <v>40310</v>
          </cell>
          <cell r="E4021">
            <v>2010</v>
          </cell>
          <cell r="F4021">
            <v>5</v>
          </cell>
          <cell r="G4021" t="str">
            <v>MINERA YANACOCHA S.R.L.</v>
          </cell>
          <cell r="H4021" t="str">
            <v>NORTHWEST</v>
          </cell>
          <cell r="I4021" t="str">
            <v>NORTH WEST TREND</v>
          </cell>
          <cell r="J4021" t="str">
            <v>*061204&lt;br&gt;CAJAMARCA-SAN PABLO-TUMBADEN</v>
          </cell>
          <cell r="K4021" t="str">
            <v>*8&lt;br&gt;BREÑA TORRES GRACIELA</v>
          </cell>
          <cell r="L4021" t="str">
            <v>APROBADO&lt;br/&gt;NOTIFICADO A LA EMPRESA</v>
          </cell>
          <cell r="P4021" t="str">
            <v>USD</v>
          </cell>
        </row>
        <row r="4022">
          <cell r="A4022">
            <v>2030224</v>
          </cell>
          <cell r="B4022">
            <v>2265</v>
          </cell>
          <cell r="C4022" t="str">
            <v>DIA</v>
          </cell>
          <cell r="D4022">
            <v>40445</v>
          </cell>
          <cell r="E4022">
            <v>2010</v>
          </cell>
          <cell r="F4022">
            <v>9</v>
          </cell>
          <cell r="G4022" t="str">
            <v>MINERA YANACOCHA S.R.L.</v>
          </cell>
          <cell r="H4022" t="str">
            <v>ANDREA</v>
          </cell>
          <cell r="I4022" t="str">
            <v>ANDREA</v>
          </cell>
          <cell r="J4022" t="str">
            <v>*060105&lt;br&gt;CAJAMARCA-CAJAMARCA-ENCAÑADA</v>
          </cell>
          <cell r="K4022" t="str">
            <v>*8&lt;br&gt;BREÑA TORRES GRACIELA</v>
          </cell>
          <cell r="L4022" t="str">
            <v>APROBADO&lt;br/&gt;NOTIFICADO A LA EMPRESA</v>
          </cell>
          <cell r="P4022" t="str">
            <v>USD</v>
          </cell>
        </row>
        <row r="4023">
          <cell r="A4023">
            <v>2032946</v>
          </cell>
          <cell r="B4023">
            <v>2275</v>
          </cell>
          <cell r="C4023" t="str">
            <v>DIA</v>
          </cell>
          <cell r="D4023">
            <v>40457</v>
          </cell>
          <cell r="E4023">
            <v>2010</v>
          </cell>
          <cell r="F4023">
            <v>10</v>
          </cell>
          <cell r="G4023" t="str">
            <v>MINERA YANACOCHA S.R.L.</v>
          </cell>
          <cell r="H4023" t="str">
            <v>LA CARPA CENTRAL</v>
          </cell>
          <cell r="I4023" t="str">
            <v>YURO PERLITA-LA CARPA</v>
          </cell>
          <cell r="J4023" t="str">
            <v>*060309&lt;br&gt;CAJAMARCA-CELENDIN-SOROCHUCO</v>
          </cell>
          <cell r="K4023" t="str">
            <v>*8&lt;br&gt;BREÑA TORRES GRACIELA</v>
          </cell>
          <cell r="L4023" t="str">
            <v>DESISTIDO</v>
          </cell>
          <cell r="P4023" t="str">
            <v>USD</v>
          </cell>
        </row>
        <row r="4024">
          <cell r="A4024">
            <v>2043692</v>
          </cell>
          <cell r="B4024">
            <v>2304</v>
          </cell>
          <cell r="C4024" t="str">
            <v>DIA</v>
          </cell>
          <cell r="D4024">
            <v>40498</v>
          </cell>
          <cell r="E4024">
            <v>2010</v>
          </cell>
          <cell r="F4024">
            <v>11</v>
          </cell>
          <cell r="G4024" t="str">
            <v>MINERA YANACOCHA S.R.L.</v>
          </cell>
          <cell r="H4024" t="str">
            <v>LA CARPA CENTRAL</v>
          </cell>
          <cell r="I4024" t="str">
            <v>YURU PERLITA-LA CARPA</v>
          </cell>
          <cell r="J4024" t="str">
            <v>*060309&lt;br&gt;CAJAMARCA-CELENDIN-SOROCHUCO</v>
          </cell>
          <cell r="K4024" t="str">
            <v>*8&lt;br&gt;BREÑA TORRES GRACIELA</v>
          </cell>
          <cell r="L4024" t="str">
            <v>APROBADO</v>
          </cell>
          <cell r="P4024" t="str">
            <v>USD</v>
          </cell>
        </row>
        <row r="4025">
          <cell r="A4025">
            <v>2177259</v>
          </cell>
          <cell r="B4025">
            <v>2940</v>
          </cell>
          <cell r="C4025" t="str">
            <v>DIA</v>
          </cell>
          <cell r="D4025">
            <v>40991</v>
          </cell>
          <cell r="E4025">
            <v>2012</v>
          </cell>
          <cell r="F4025">
            <v>3</v>
          </cell>
          <cell r="G4025" t="str">
            <v>MINERA YANACOCHA S.R.L.</v>
          </cell>
          <cell r="H4025" t="str">
            <v>ANTENA</v>
          </cell>
          <cell r="I4025" t="str">
            <v>LA PAMPITA</v>
          </cell>
          <cell r="J4025" t="str">
            <v>*061201&lt;br&gt;CAJAMARCA-SAN PABLO-SAN PABLO</v>
          </cell>
          <cell r="K4025" t="str">
            <v>*8&lt;br&gt;BREÑA TORRES GRACIELA,*310&lt;br&gt;ROSALES GONZALES LUIS ALBERTO,*150&lt;br&gt;CHAVEZ MENDOZA ANGEL</v>
          </cell>
          <cell r="L4025" t="str">
            <v>APROBADO&lt;br/&gt;NOTIFICADO A LA EMPRESA</v>
          </cell>
          <cell r="O4025">
            <v>60000</v>
          </cell>
          <cell r="P4025" t="str">
            <v>USD</v>
          </cell>
        </row>
        <row r="4026">
          <cell r="A4026">
            <v>2189933</v>
          </cell>
          <cell r="B4026">
            <v>3004</v>
          </cell>
          <cell r="C4026" t="str">
            <v>DIA</v>
          </cell>
          <cell r="D4026">
            <v>41043</v>
          </cell>
          <cell r="E4026">
            <v>2012</v>
          </cell>
          <cell r="F4026">
            <v>5</v>
          </cell>
          <cell r="G4026" t="str">
            <v>MINERA YANACOCHA S.R.L.</v>
          </cell>
          <cell r="H4026" t="str">
            <v>ANTENA N° 3</v>
          </cell>
          <cell r="I4026" t="str">
            <v>JANNET</v>
          </cell>
          <cell r="J4026" t="str">
            <v>*061201&lt;br&gt;CAJAMARCA-SAN PABLO-SAN PABLO,*061204&lt;br&gt;CAJAMARCA-SAN PABLO-TUMBADEN</v>
          </cell>
          <cell r="K4026" t="str">
            <v>*8&lt;br&gt;BREÑA TORRES GRACIELA,*310&lt;br&gt;ROSALES GONZALES LUIS ALBERTO,*179&lt;br&gt;ZEGARRA ANCAJIMA, ANA SOFIA</v>
          </cell>
          <cell r="L4026" t="str">
            <v>DESISTIDO&lt;br/&gt;NOTIFICADO A LA EMPRESA</v>
          </cell>
          <cell r="M4026" t="str">
            <v>ResDirec-0168-2012/MEM-AAM</v>
          </cell>
          <cell r="N4026" t="str">
            <v>25/05/2012</v>
          </cell>
          <cell r="O4026">
            <v>60000</v>
          </cell>
          <cell r="P4026" t="str">
            <v>USD</v>
          </cell>
        </row>
        <row r="4027">
          <cell r="A4027">
            <v>2198822</v>
          </cell>
          <cell r="B4027">
            <v>3042</v>
          </cell>
          <cell r="C4027" t="str">
            <v>DIA</v>
          </cell>
          <cell r="D4027">
            <v>41072</v>
          </cell>
          <cell r="E4027">
            <v>2012</v>
          </cell>
          <cell r="F4027">
            <v>6</v>
          </cell>
          <cell r="G4027" t="str">
            <v>MINERA YANACOCHA S.R.L.</v>
          </cell>
          <cell r="H4027" t="str">
            <v>ANTENA</v>
          </cell>
          <cell r="I4027" t="str">
            <v>MODIFICACIÓN LA PAMPITA</v>
          </cell>
          <cell r="J4027" t="str">
            <v>*061201&lt;br&gt;CAJAMARCA-SAN PABLO-SAN PABLO,*061204&lt;br&gt;CAJAMARCA-SAN PABLO-TUMBADEN</v>
          </cell>
          <cell r="K4027" t="str">
            <v>*8&lt;br&gt;BREÑA TORRES GRACIELA,*310&lt;br&gt;ROSALES GONZALES LUIS ALBERTO,*179&lt;br&gt;ZEGARRA ANCAJIMA, ANA SOFIA</v>
          </cell>
          <cell r="L4027" t="str">
            <v>APROBADO&lt;br/&gt;NOTIFICADO A LA EMPRESA</v>
          </cell>
          <cell r="M4027" t="str">
            <v>ResDirec-0178-2014/MEM-DGAAM</v>
          </cell>
          <cell r="N4027" t="str">
            <v>15/04/2014</v>
          </cell>
          <cell r="O4027">
            <v>60000</v>
          </cell>
          <cell r="P4027" t="str">
            <v>USD</v>
          </cell>
        </row>
        <row r="4028">
          <cell r="A4028">
            <v>2182317</v>
          </cell>
          <cell r="B4028">
            <v>2866</v>
          </cell>
          <cell r="C4028" t="str">
            <v>EIAsd</v>
          </cell>
          <cell r="D4028">
            <v>41010</v>
          </cell>
          <cell r="E4028">
            <v>2012</v>
          </cell>
          <cell r="F4028">
            <v>4</v>
          </cell>
          <cell r="G4028" t="str">
            <v>MINERA YANACOCHA S.R.L.</v>
          </cell>
          <cell r="H4028" t="str">
            <v>MINAS CONGA</v>
          </cell>
          <cell r="I4028" t="str">
            <v>EXPLORACION CONGA CUARTA MODIFICACION</v>
          </cell>
          <cell r="J4028" t="str">
            <v>*060105&lt;br&gt;CAJAMARCA-CAJAMARCA-ENCAÑADA,*060309&lt;br&gt;CAJAMARCA-CELENDIN-SOROCHUCO,*060304&lt;br&gt;CAJAMARCA-CELENDIN-HUASMIN</v>
          </cell>
          <cell r="K4028" t="str">
            <v>*3&lt;br&gt;ALFARO LÓPEZ WUALTER,*296&lt;br&gt;ROSALES MONTES LUCIO,*294&lt;br&gt;BEGGLO CACERES-OLAZO ADRIAN ,*181&lt;br&gt;LEON HUAMAN BETTY,*173&lt;br&gt;QUISPE BENAVENTE, CARLOS ALBERTO,*167&lt;br&gt;SOTOMAYOR TACA SAUL,*25&lt;br&gt;PRADO VELASQUEZ ALFONSO,*10&lt;br&gt;CARRANZA VALDIVIESO JOSE</v>
          </cell>
          <cell r="L4028" t="str">
            <v>DESISTIDO&lt;br/&gt;NOTIFICADO A LA EMPRESA</v>
          </cell>
          <cell r="M4028" t="str">
            <v>ResDirec-0198-2012/MEM-AAM</v>
          </cell>
          <cell r="N4028" t="str">
            <v>11/07/2012</v>
          </cell>
          <cell r="O4028">
            <v>8000000</v>
          </cell>
          <cell r="P4028" t="str">
            <v>USD</v>
          </cell>
        </row>
        <row r="4029">
          <cell r="A4029">
            <v>2184824</v>
          </cell>
          <cell r="B4029">
            <v>2975</v>
          </cell>
          <cell r="C4029" t="str">
            <v>EIAsd</v>
          </cell>
          <cell r="D4029">
            <v>41023</v>
          </cell>
          <cell r="E4029">
            <v>2012</v>
          </cell>
          <cell r="F4029">
            <v>4</v>
          </cell>
          <cell r="G4029" t="str">
            <v>MINERA YANACOCHA S.R.L.</v>
          </cell>
          <cell r="H4029" t="str">
            <v>MAQUI-MAQUI</v>
          </cell>
          <cell r="I4029" t="str">
            <v>EXPLORACION MAQUI MAQUI</v>
          </cell>
          <cell r="J4029" t="str">
            <v>*060105&lt;br&gt;CAJAMARCA-CAJAMARCA-ENCAÑADA,*060108&lt;br&gt;CAJAMARCA-CAJAMARCA-LOS BAÑOS DEL INCA</v>
          </cell>
          <cell r="K4029" t="str">
            <v>*3&lt;br&gt;ALFARO LÓPEZ WUALTER,*310&lt;br&gt;ROSALES GONZALES LUIS ALBERTO,*306&lt;br&gt;MIRANDA UNCHUPAICO, JULIO (APOYO),*296&lt;br&gt;ROSALES MONTES LUCIO,*294&lt;br&gt;BEGGLO CACERES-OLAZO ADRIAN ,*288&lt;br&gt;RUESTA RUIZ, PEDRO,*252&lt;br&gt;ESPINOZA PEREZ, JUANA LUZMILA,*231&lt;br&gt;BAZAN VILLEGAS, YEMINA (APOYO),*181&lt;br&gt;LEON HUAMAN BETTY,*173&lt;br&gt;QUISPE BENAVENTE, CARLOS ALBERTO,*167&lt;br&gt;SOTOMAYOR TACA SAUL,*25&lt;br&gt;PRADO VELASQUEZ ALFONSO,*10&lt;br&gt;CARRANZA VALDIVIESO JOSE</v>
          </cell>
          <cell r="L4029" t="str">
            <v>APROBADO&lt;br/&gt;NOTIFICADO A LA EMPRESA</v>
          </cell>
          <cell r="M4029" t="str">
            <v>ResDirec-0250-2013/MEM-AAM</v>
          </cell>
          <cell r="N4029" t="str">
            <v>15/07/2013</v>
          </cell>
          <cell r="O4029">
            <v>50000</v>
          </cell>
          <cell r="P4029" t="str">
            <v>USD</v>
          </cell>
        </row>
        <row r="4030">
          <cell r="A4030">
            <v>2371388</v>
          </cell>
          <cell r="B4030">
            <v>3001</v>
          </cell>
          <cell r="C4030" t="str">
            <v>ITS</v>
          </cell>
          <cell r="D4030">
            <v>41698</v>
          </cell>
          <cell r="E4030">
            <v>2014</v>
          </cell>
          <cell r="F4030">
            <v>2</v>
          </cell>
          <cell r="G4030" t="str">
            <v>MINERA YANACOCHA S.R.L.</v>
          </cell>
          <cell r="H4030" t="str">
            <v>YANACOCHA ZONA OESTE</v>
          </cell>
          <cell r="I4030" t="str">
            <v>SEGUNDA MODIFICACION DEL EIA PROYECTO SUPLEMENTARIO YANACOCHA OESTE</v>
          </cell>
          <cell r="J4030" t="str">
            <v>*060108&lt;br&gt;CAJAMARCA-CAJAMARCA-LOS BAÑOS DEL INCA,*060101&lt;br&gt;CAJAMARCA-CAJAMARCA-CAJAMARCA</v>
          </cell>
          <cell r="K4030" t="str">
            <v>*25&lt;br&gt;PRADO VELASQUEZ ALFONSO,*256&lt;br&gt;DEL SOLAR PALOMINO, PABEL,*227&lt;br&gt;BUSTAMANTE BECERRA JOSE LUIS,*217&lt;br&gt;CASTELO MAMANCHURA GUSTAVO JAVIER,*186&lt;br&gt;LUCEN BUSTAMANTE MARIELENA,*148&lt;br&gt;ROSALES GONZALES,LUIS,*142&lt;br&gt;VELASQUEZ CONTRERAS ANNIE (APOYO)</v>
          </cell>
          <cell r="L4030" t="str">
            <v>CONFORME&lt;br/&gt;NOTIFICADO A LA EMPRESA</v>
          </cell>
          <cell r="M4030" t="str">
            <v>ResDirec-0391-2012/MEM-AAM</v>
          </cell>
          <cell r="N4030" t="str">
            <v>27/11/2012</v>
          </cell>
          <cell r="O4030">
            <v>1000</v>
          </cell>
        </row>
        <row r="4031">
          <cell r="A4031">
            <v>2191884</v>
          </cell>
          <cell r="B4031">
            <v>3016</v>
          </cell>
          <cell r="C4031" t="str">
            <v>EIAsd</v>
          </cell>
          <cell r="D4031">
            <v>41050</v>
          </cell>
          <cell r="E4031">
            <v>2012</v>
          </cell>
          <cell r="F4031">
            <v>5</v>
          </cell>
          <cell r="G4031" t="str">
            <v>MINERA YANACOCHA S.R.L.</v>
          </cell>
          <cell r="H4031" t="str">
            <v>CERRO NEGRO</v>
          </cell>
          <cell r="I4031" t="str">
            <v>MODIFICACIÓN DEL PROYECTO DE EXPLORACION CERRO NEGRO</v>
          </cell>
          <cell r="J4031" t="str">
            <v>*060101&lt;br&gt;CAJAMARCA-CAJAMARCA-CAJAMARCA</v>
          </cell>
          <cell r="K4031" t="str">
            <v>*2&lt;br&gt;ACOSTA ARCE MICHAEL,*310&lt;br&gt;ROSALES GONZALES LUIS ALBERTO,*295&lt;br&gt;DIAZ BERRIOS ABEL,*221&lt;br&gt;SANGA YAMPASI WILSON WILFREDO,*219&lt;br&gt;HUARINO CHURA LUIS ANTONIO,*186&lt;br&gt;LUCEN BUSTAMANTE MARIELENA,*158&lt;br&gt;SCOTTO ESPINOZA, CARLOS,*149&lt;br&gt;LESMA JARA ALFREDO (APOYO),*147&lt;br&gt;PEREZ BALDEON KAREN,*63&lt;br&gt;ATOCCSA GOMEZ ROSSANA (APOYO),*28&lt;br&gt;VELIZ SOTO KRISTIAM</v>
          </cell>
          <cell r="L4031" t="str">
            <v>DESISTIDO&lt;br/&gt;NOTIFICADO A LA EMPRESA</v>
          </cell>
          <cell r="M4031" t="str">
            <v>ResDirec-0383-2012/MEM-AAM</v>
          </cell>
          <cell r="N4031" t="str">
            <v>21/11/2012</v>
          </cell>
          <cell r="O4031">
            <v>120000</v>
          </cell>
          <cell r="P4031" t="str">
            <v>USD</v>
          </cell>
        </row>
        <row r="4032">
          <cell r="A4032">
            <v>2192699</v>
          </cell>
          <cell r="B4032">
            <v>3017</v>
          </cell>
          <cell r="C4032" t="str">
            <v>EIAsd</v>
          </cell>
          <cell r="D4032">
            <v>41053</v>
          </cell>
          <cell r="E4032">
            <v>2012</v>
          </cell>
          <cell r="F4032">
            <v>5</v>
          </cell>
          <cell r="G4032" t="str">
            <v>MINERA YANACOCHA S.R.L.</v>
          </cell>
          <cell r="H4032" t="str">
            <v>LA QUINUA</v>
          </cell>
          <cell r="I4032" t="str">
            <v>EXPLORACIÓN LA QUINUA</v>
          </cell>
          <cell r="J4032" t="str">
            <v>*060101&lt;br&gt;CAJAMARCA-CAJAMARCA-CAJAMARCA,*060108&lt;br&gt;CAJAMARCA-CAJAMARCA-LOS BAÑOS DEL INCA,*060105&lt;br&gt;CAJAMARCA-CAJAMARCA-ENCAÑADA</v>
          </cell>
          <cell r="K4032" t="str">
            <v>*21&lt;br&gt;PAREDES PACHECO RUFO,*310&lt;br&gt;ROSALES GONZALES LUIS ALBERTO,*188&lt;br&gt;PORTILLA CORNEJO MATEO,*144&lt;br&gt;PORTILLA CORNEJO MATEO,*34&lt;br&gt;BEDRIÑANA RIOS ABAD,*27&lt;br&gt;SALVATIERRA GUADALUPE OSCAR (APOYO),*22&lt;br&gt;PASTRANA VILLAR GLADYS</v>
          </cell>
          <cell r="L4032" t="str">
            <v>APROBADO&lt;br/&gt;NOTIFICADO A LA EMPRESA</v>
          </cell>
          <cell r="M4032" t="str">
            <v>ResDirec-0428-2012/MEM-AAM</v>
          </cell>
          <cell r="N4032" t="str">
            <v>18/12/2012</v>
          </cell>
          <cell r="O4032">
            <v>120000</v>
          </cell>
          <cell r="P4032" t="str">
            <v>USD</v>
          </cell>
        </row>
        <row r="4033">
          <cell r="A4033">
            <v>2192084</v>
          </cell>
          <cell r="B4033">
            <v>3022</v>
          </cell>
          <cell r="C4033" t="str">
            <v>EIAsd</v>
          </cell>
          <cell r="D4033">
            <v>41051</v>
          </cell>
          <cell r="E4033">
            <v>2012</v>
          </cell>
          <cell r="F4033">
            <v>5</v>
          </cell>
          <cell r="G4033" t="str">
            <v>MINERA YANACOCHA S.R.L.</v>
          </cell>
          <cell r="H4033" t="str">
            <v xml:space="preserve">YANACOCHA </v>
          </cell>
          <cell r="I4033" t="str">
            <v>II MODIFICACIÓN DEL PROYECTO DE EXPLORACION YANACOCHA</v>
          </cell>
          <cell r="J4033" t="str">
            <v>*060101&lt;br&gt;CAJAMARCA-CAJAMARCA-CAJAMARCA,*060108&lt;br&gt;CAJAMARCA-CAJAMARCA-LOS BAÑOS DEL INCA</v>
          </cell>
          <cell r="K4033" t="str">
            <v>*3&lt;br&gt;ALFARO LÓPEZ WUALTER,*310&lt;br&gt;ROSALES GONZALES LUIS ALBERTO,*306&lt;br&gt;MIRANDA UNCHUPAICO, JULIO (APOYO),*296&lt;br&gt;ROSALES MONTES LUCIO,*294&lt;br&gt;BEGGLO CACERES-OLAZO ADRIAN ,*252&lt;br&gt;ESPINOZA PEREZ, JUANA LUZMILA,*183&lt;br&gt;ZZ_ANA02 (AQUINO ESPINOZA, PAVEL),*181&lt;br&gt;LEON HUAMAN BETTY,*173&lt;br&gt;QUISPE BENAVENTE, CARLOS ALBERTO,*167&lt;br&gt;SOTOMAYOR TACA SAUL,*10&lt;br&gt;CARRANZA VALDIVIESO JOSE</v>
          </cell>
          <cell r="L4033" t="str">
            <v>APROBADO&lt;br/&gt;NOTIFICADO A LA EMPRESA</v>
          </cell>
          <cell r="M4033" t="str">
            <v>ResDirec-0354-2013/MEM-AAM</v>
          </cell>
          <cell r="N4033" t="str">
            <v>20/09/2013</v>
          </cell>
          <cell r="O4033">
            <v>120000</v>
          </cell>
          <cell r="P4033" t="str">
            <v>USD</v>
          </cell>
        </row>
        <row r="4034">
          <cell r="A4034">
            <v>2373015</v>
          </cell>
          <cell r="B4034">
            <v>3022</v>
          </cell>
          <cell r="C4034" t="str">
            <v>ITS</v>
          </cell>
          <cell r="D4034">
            <v>41704</v>
          </cell>
          <cell r="E4034">
            <v>2014</v>
          </cell>
          <cell r="F4034">
            <v>3</v>
          </cell>
          <cell r="G4034" t="str">
            <v>MINERA YANACOCHA S.R.L.</v>
          </cell>
          <cell r="H4034" t="str">
            <v>MAQUI-MAQUI</v>
          </cell>
          <cell r="I4034" t="str">
            <v>EXPLORACION MAQUI MAQUI</v>
          </cell>
          <cell r="J4034" t="str">
            <v>*060108&lt;br&gt;CAJAMARCA-CAJAMARCA-LOS BAÑOS DEL INCA,*060105&lt;br&gt;CAJAMARCA-CAJAMARCA-ENCAÑADA</v>
          </cell>
          <cell r="K4034" t="str">
            <v>*25&lt;br&gt;PRADO VELASQUEZ ALFONSO,*284&lt;br&gt;LINARES ALVARADO, JOSE LUIS,*256&lt;br&gt;DEL SOLAR PALOMINO, PABEL,*227&lt;br&gt;BUSTAMANTE BECERRA JOSE LUIS,*217&lt;br&gt;CASTELO MAMANCHURA GUSTAVO JAVIER,*142&lt;br&gt;VELASQUEZ CONTRERAS ANNIE (APOYO)</v>
          </cell>
          <cell r="L4034" t="str">
            <v>CONFORME&lt;br/&gt;NOTIFICADO A LA EMPRESA</v>
          </cell>
          <cell r="M4034" t="str">
            <v>ResDirec-0354-2013/MEM-AAM</v>
          </cell>
          <cell r="N4034" t="str">
            <v>20/09/2013</v>
          </cell>
          <cell r="O4034">
            <v>10000</v>
          </cell>
        </row>
        <row r="4035">
          <cell r="A4035">
            <v>2192516</v>
          </cell>
          <cell r="B4035">
            <v>3023</v>
          </cell>
          <cell r="C4035" t="str">
            <v>EIAsd</v>
          </cell>
          <cell r="D4035">
            <v>41052</v>
          </cell>
          <cell r="E4035">
            <v>2012</v>
          </cell>
          <cell r="F4035">
            <v>5</v>
          </cell>
          <cell r="G4035" t="str">
            <v>MINERA YANACOCHA S.R.L.</v>
          </cell>
          <cell r="H4035" t="str">
            <v>SAN JOSE 1</v>
          </cell>
          <cell r="I4035" t="str">
            <v>MODIFICACIÓN DEL PROYECTO DE EXPLORACION SAN JOSE 1</v>
          </cell>
          <cell r="J4035" t="str">
            <v>*060108&lt;br&gt;CAJAMARCA-CAJAMARCA-LOS BAÑOS DEL INCA</v>
          </cell>
          <cell r="K4035" t="str">
            <v>*63&lt;br&gt;ATOCCSA GOMEZ ROSSANA (APOYO),*310&lt;br&gt;ROSALES GONZALES LUIS ALBERTO,*295&lt;br&gt;DIAZ BERRIOS ABEL,*277&lt;br&gt;PADILLA VILLAR, FERNANDO JORGE (APOYO),*233&lt;br&gt;MESIAS CASTRO, JACKSON,*221&lt;br&gt;SANGA YAMPASI WILSON WILFREDO,*219&lt;br&gt;HUARINO CHURA LUIS ANTONIO,*186&lt;br&gt;LUCEN BUSTAMANTE MARIELENA,*158&lt;br&gt;SCOTTO ESPINOZA, CARLOS,*149&lt;br&gt;LESMA JARA ALFREDO (APOYO)</v>
          </cell>
          <cell r="L4035" t="str">
            <v>APROBADO&lt;br/&gt;NOTIFICADO A LA EMPRESA</v>
          </cell>
          <cell r="M4035" t="str">
            <v>ResDirec-0308-2013/MEM-AAM</v>
          </cell>
          <cell r="N4035" t="str">
            <v>20/08/2013</v>
          </cell>
          <cell r="O4035">
            <v>120000</v>
          </cell>
          <cell r="P4035" t="str">
            <v>USD</v>
          </cell>
        </row>
        <row r="4036">
          <cell r="A4036">
            <v>2216891</v>
          </cell>
          <cell r="B4036">
            <v>3105</v>
          </cell>
          <cell r="C4036" t="str">
            <v>EIAsd</v>
          </cell>
          <cell r="D4036">
            <v>41116</v>
          </cell>
          <cell r="E4036">
            <v>2012</v>
          </cell>
          <cell r="F4036">
            <v>7</v>
          </cell>
          <cell r="G4036" t="str">
            <v>MINERA YANACOCHA S.R.L.</v>
          </cell>
          <cell r="H4036" t="str">
            <v>SAN JOSE 2</v>
          </cell>
          <cell r="I4036" t="str">
            <v>MODIFICACIÓN DEL PROYECTO DE EXPLORACION SAN JOSE 2</v>
          </cell>
          <cell r="J4036" t="str">
            <v>*060108&lt;br&gt;CAJAMARCA-CAJAMARCA-LOS BAÑOS DEL INCA</v>
          </cell>
          <cell r="K4036" t="str">
            <v>*2&lt;br&gt;ACOSTA ARCE MICHAEL,*295&lt;br&gt;DIAZ BERRIOS ABEL,*277&lt;br&gt;PADILLA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CARLOS,*147&lt;br&gt;PEREZ BALDEON KAREN,*63&lt;br&gt;ATOCCSA GOMEZ ROSSANA (APOYO)</v>
          </cell>
          <cell r="L4036" t="str">
            <v>APROBADO&lt;br/&gt;NOTIFICADO A LA EMPRESA</v>
          </cell>
          <cell r="M4036" t="str">
            <v>ResDirec-0321-2013/MEM-AAM</v>
          </cell>
          <cell r="N4036" t="str">
            <v>27/08/2013</v>
          </cell>
          <cell r="O4036">
            <v>120000</v>
          </cell>
          <cell r="P4036" t="str">
            <v>USD</v>
          </cell>
        </row>
        <row r="4037">
          <cell r="A4037">
            <v>2253480</v>
          </cell>
          <cell r="B4037">
            <v>3289</v>
          </cell>
          <cell r="C4037" t="str">
            <v>EIAsd</v>
          </cell>
          <cell r="D4037">
            <v>41257</v>
          </cell>
          <cell r="E4037">
            <v>2012</v>
          </cell>
          <cell r="F4037">
            <v>12</v>
          </cell>
          <cell r="G4037" t="str">
            <v>MINERA YANACOCHA S.R.L.</v>
          </cell>
          <cell r="H4037" t="str">
            <v>CERRO NEGRO</v>
          </cell>
          <cell r="I4037" t="str">
            <v>EIASD CERRO NEGRO</v>
          </cell>
          <cell r="J4037" t="str">
            <v>*060101&lt;br&gt;CAJAMARCA-CAJAMARCA-CAJAMARCA</v>
          </cell>
          <cell r="K4037" t="str">
            <v>*27&lt;br&gt;SALVATIERRA GUADALUPE OSCAR (APOYO),*313&lt;br&gt;LOPEZ FLORES, ROSSANA,*295&lt;br&gt;DIAZ BERRIOS ABEL,*277&lt;br&gt;PADILLA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CARLOS,*147&lt;br&gt;PEREZ BALDEON KAREN,*63&lt;br&gt;ATOCCSA GOMEZ ROSSANA (APOYO)</v>
          </cell>
          <cell r="L4037" t="str">
            <v>APROBADO&lt;br/&gt;NOTIFICADO A LA EMPRESA</v>
          </cell>
          <cell r="M4037" t="str">
            <v>ResDirec-0376-2013/MEM-AAM</v>
          </cell>
          <cell r="N4037" t="str">
            <v>14/10/2013</v>
          </cell>
          <cell r="O4037">
            <v>5000000</v>
          </cell>
          <cell r="P4037" t="str">
            <v>USD</v>
          </cell>
        </row>
        <row r="4038">
          <cell r="A4038">
            <v>2346052</v>
          </cell>
          <cell r="B4038">
            <v>4016</v>
          </cell>
          <cell r="C4038" t="str">
            <v>EIAsd</v>
          </cell>
          <cell r="D4038">
            <v>41604</v>
          </cell>
          <cell r="E4038">
            <v>2013</v>
          </cell>
          <cell r="F4038">
            <v>11</v>
          </cell>
          <cell r="G4038" t="str">
            <v>MINERA YANACOCHA S.R.L.</v>
          </cell>
          <cell r="H4038" t="str">
            <v>COLORADO</v>
          </cell>
          <cell r="I4038" t="str">
            <v>EIASD COLORADO</v>
          </cell>
          <cell r="J4038" t="str">
            <v>*060105&lt;br&gt;CAJAMARCA-CAJAMARCA-ENCAÑADA</v>
          </cell>
          <cell r="K4038" t="str">
            <v>*3&lt;br&gt;ALFARO LÓPEZ WUALTER,*310&lt;br&gt;ROSALES GONZALES LUIS ALBERTO,*306&lt;br&gt;MIRANDA UNCHUPAICO, JULIO (APOYO),*296&lt;br&gt;ROSALES MONTES LUCIO,*294&lt;br&gt;BEGGLO CACERES-OLAZO ADRIAN ,*249&lt;br&gt;MARRUFO CORDOVA, CARLO,*242&lt;br&gt;PASTRANA, MATEO,*181&lt;br&gt;LEON HUAMAN BETTY,*173&lt;br&gt;QUISPE BENAVENTE, CARLOS ALBERTO,*167&lt;br&gt;SOTOMAYOR TACA SAUL,*10&lt;br&gt;CARRANZA VALDIVIESO JOSE</v>
          </cell>
          <cell r="L4038" t="str">
            <v>APROBADO&lt;br/&gt;NOTIFICADO A LA EMPRESA</v>
          </cell>
          <cell r="M4038" t="str">
            <v>ResDirec-0215-2014/MEM-DGAAM</v>
          </cell>
          <cell r="N4038" t="str">
            <v>06/05/2014</v>
          </cell>
          <cell r="O4038">
            <v>1995716</v>
          </cell>
          <cell r="P4038" t="str">
            <v>USD</v>
          </cell>
        </row>
        <row r="4039">
          <cell r="A4039">
            <v>26094</v>
          </cell>
          <cell r="B4039">
            <v>4260</v>
          </cell>
          <cell r="C4039" t="str">
            <v>EIA</v>
          </cell>
          <cell r="D4039">
            <v>34450</v>
          </cell>
          <cell r="E4039">
            <v>1994</v>
          </cell>
          <cell r="F4039">
            <v>4</v>
          </cell>
          <cell r="G4039" t="str">
            <v>MINERA YANACOCHA S.R.L.</v>
          </cell>
          <cell r="H4039" t="str">
            <v>MAQUI-MAQUI</v>
          </cell>
          <cell r="I4039" t="str">
            <v>OPERACIONES MINERO-METALURGICAS</v>
          </cell>
          <cell r="J4039" t="str">
            <v>*060105&lt;br&gt;CAJAMARCA-CAJAMARCA-ENCAÑADA</v>
          </cell>
          <cell r="K4039" t="str">
            <v>*29&lt;br&gt;ARCHIVO</v>
          </cell>
          <cell r="L4039" t="str">
            <v>APROBADO</v>
          </cell>
          <cell r="P4039" t="str">
            <v>USD</v>
          </cell>
        </row>
        <row r="4040">
          <cell r="A4040">
            <v>189695</v>
          </cell>
          <cell r="B4040">
            <v>4299</v>
          </cell>
          <cell r="C4040" t="str">
            <v>EIA</v>
          </cell>
          <cell r="D4040">
            <v>35018</v>
          </cell>
          <cell r="E4040">
            <v>1995</v>
          </cell>
          <cell r="F4040">
            <v>11</v>
          </cell>
          <cell r="G4040" t="str">
            <v>MINERA YANACOCHA S.R.L.</v>
          </cell>
          <cell r="H4040" t="str">
            <v>CARACHUGO</v>
          </cell>
          <cell r="I4040" t="str">
            <v>EXPLOTACION AURIFERA</v>
          </cell>
          <cell r="J4040" t="str">
            <v>*060105&lt;br&gt;CAJAMARCA-CAJAMARCA-ENCAÑADA</v>
          </cell>
          <cell r="K4040" t="str">
            <v>*85&lt;br&gt;FALLA JORGE</v>
          </cell>
          <cell r="L4040" t="str">
            <v>APROBADO</v>
          </cell>
          <cell r="P4040" t="str">
            <v>USD</v>
          </cell>
        </row>
        <row r="4041">
          <cell r="A4041">
            <v>1090133</v>
          </cell>
          <cell r="B4041">
            <v>4341</v>
          </cell>
          <cell r="C4041" t="str">
            <v>EIA</v>
          </cell>
          <cell r="D4041">
            <v>35342</v>
          </cell>
          <cell r="E4041">
            <v>1996</v>
          </cell>
          <cell r="F4041">
            <v>10</v>
          </cell>
          <cell r="G4041" t="str">
            <v>MINERA YANACOCHA S.R.L.</v>
          </cell>
          <cell r="H4041" t="str">
            <v>CERRO YANACOCHA</v>
          </cell>
          <cell r="I4041" t="str">
            <v>EXPLOTACION A TAJO ABIERTO</v>
          </cell>
          <cell r="J4041" t="str">
            <v>*060105&lt;br&gt;CAJAMARCA-CAJAMARCA-ENCAÑADA</v>
          </cell>
          <cell r="K4041" t="str">
            <v>*29&lt;br&gt;ARCHIVO</v>
          </cell>
          <cell r="L4041" t="str">
            <v>APROBADO</v>
          </cell>
          <cell r="P4041" t="str">
            <v>USD</v>
          </cell>
        </row>
        <row r="4042">
          <cell r="A4042">
            <v>1207411</v>
          </cell>
          <cell r="B4042">
            <v>4392</v>
          </cell>
          <cell r="C4042" t="str">
            <v>EIA</v>
          </cell>
          <cell r="D4042">
            <v>36080</v>
          </cell>
          <cell r="E4042">
            <v>1998</v>
          </cell>
          <cell r="F4042">
            <v>10</v>
          </cell>
          <cell r="G4042" t="str">
            <v>MINERA YANACOCHA S.R.L.</v>
          </cell>
          <cell r="H4042" t="str">
            <v>LA QUINUA</v>
          </cell>
          <cell r="I4042" t="str">
            <v>YACIMIENTO CON TRES TAJOS ABIERTOS</v>
          </cell>
          <cell r="J4042" t="str">
            <v>*060105&lt;br&gt;CAJAMARCA-CAJAMARCA-ENCAÑADA</v>
          </cell>
          <cell r="K4042" t="str">
            <v>*44&lt;br&gt;MEDINA FERNANDO</v>
          </cell>
          <cell r="L4042" t="str">
            <v>APROBADO</v>
          </cell>
          <cell r="P4042" t="str">
            <v>USD</v>
          </cell>
        </row>
        <row r="4043">
          <cell r="A4043">
            <v>1399294</v>
          </cell>
          <cell r="B4043">
            <v>4595</v>
          </cell>
          <cell r="C4043" t="str">
            <v>EIA</v>
          </cell>
          <cell r="D4043">
            <v>37657</v>
          </cell>
          <cell r="E4043">
            <v>2003</v>
          </cell>
          <cell r="F4043">
            <v>2</v>
          </cell>
          <cell r="G4043" t="str">
            <v>MINERA YANACOCHA S.R.L.</v>
          </cell>
          <cell r="H4043" t="str">
            <v>CERRO NEGRO</v>
          </cell>
          <cell r="I4043" t="str">
            <v>EXPLOTACIÓN DOS TAJOS ABIERTOS (ESTE Y OESTE)</v>
          </cell>
          <cell r="J4043" t="str">
            <v>*060105&lt;br&gt;CAJAMARCA-CAJAMARCA-ENCAÑADA</v>
          </cell>
          <cell r="K4043" t="str">
            <v>*53&lt;br&gt;SANCHEZ LUIS</v>
          </cell>
          <cell r="L4043" t="str">
            <v>APROBADO</v>
          </cell>
          <cell r="P4043" t="str">
            <v>USD</v>
          </cell>
        </row>
        <row r="4044">
          <cell r="A4044">
            <v>1399220</v>
          </cell>
          <cell r="B4044">
            <v>4596</v>
          </cell>
          <cell r="C4044" t="str">
            <v>EIA</v>
          </cell>
          <cell r="D4044">
            <v>37657</v>
          </cell>
          <cell r="E4044">
            <v>2003</v>
          </cell>
          <cell r="F4044">
            <v>2</v>
          </cell>
          <cell r="G4044" t="str">
            <v>MINERA YANACOCHA S.R.L.</v>
          </cell>
          <cell r="H4044" t="str">
            <v>CERRO YANACOCHA</v>
          </cell>
          <cell r="I4044" t="str">
            <v>PROYECTO COMPLEMENTARIO 2002</v>
          </cell>
          <cell r="J4044" t="str">
            <v>*060105&lt;br&gt;CAJAMARCA-CAJAMARCA-ENCAÑADA</v>
          </cell>
          <cell r="K4044" t="str">
            <v>*53&lt;br&gt;SANCHEZ LUIS</v>
          </cell>
          <cell r="L4044" t="str">
            <v>IMPROCEDENTE</v>
          </cell>
          <cell r="P4044" t="str">
            <v>USD</v>
          </cell>
        </row>
        <row r="4045">
          <cell r="A4045">
            <v>1407436</v>
          </cell>
          <cell r="B4045">
            <v>4599</v>
          </cell>
          <cell r="C4045" t="str">
            <v>EIA</v>
          </cell>
          <cell r="D4045">
            <v>37720</v>
          </cell>
          <cell r="E4045">
            <v>2003</v>
          </cell>
          <cell r="F4045">
            <v>4</v>
          </cell>
          <cell r="G4045" t="str">
            <v>MINERA YANACOCHA S.R.L.</v>
          </cell>
          <cell r="H4045" t="str">
            <v>CERRO YANACOCHA</v>
          </cell>
          <cell r="I4045" t="str">
            <v>CERRO YANACOCHA 2002</v>
          </cell>
          <cell r="J4045" t="str">
            <v>*060105&lt;br&gt;CAJAMARCA-CAJAMARCA-ENCAÑADA</v>
          </cell>
          <cell r="K4045" t="str">
            <v>*43&lt;br&gt;LEON ALDO</v>
          </cell>
          <cell r="L4045" t="str">
            <v>IMPROCEDENTE</v>
          </cell>
          <cell r="P4045" t="str">
            <v>USD</v>
          </cell>
        </row>
        <row r="4046">
          <cell r="A4046">
            <v>1431033</v>
          </cell>
          <cell r="B4046">
            <v>4606</v>
          </cell>
          <cell r="C4046" t="str">
            <v>EIA</v>
          </cell>
          <cell r="D4046">
            <v>37895</v>
          </cell>
          <cell r="E4046">
            <v>2003</v>
          </cell>
          <cell r="F4046">
            <v>10</v>
          </cell>
          <cell r="G4046" t="str">
            <v>MINERA YANACOCHA S.R.L.</v>
          </cell>
          <cell r="H4046" t="str">
            <v>CARACHUGO</v>
          </cell>
          <cell r="I4046" t="str">
            <v>AMPLIACIÓN</v>
          </cell>
          <cell r="J4046" t="str">
            <v>*060105&lt;br&gt;CAJAMARCA-CAJAMARCA-ENCAÑADA</v>
          </cell>
          <cell r="K4046" t="str">
            <v>*60&lt;br&gt;VIALE LORENA</v>
          </cell>
          <cell r="L4046" t="str">
            <v>APROBADO</v>
          </cell>
          <cell r="P4046" t="str">
            <v>USD</v>
          </cell>
        </row>
        <row r="4047">
          <cell r="A4047">
            <v>1588647</v>
          </cell>
          <cell r="B4047">
            <v>4716</v>
          </cell>
          <cell r="C4047" t="str">
            <v>EIA</v>
          </cell>
          <cell r="D4047">
            <v>38754</v>
          </cell>
          <cell r="E4047">
            <v>2006</v>
          </cell>
          <cell r="F4047">
            <v>2</v>
          </cell>
          <cell r="G4047" t="str">
            <v>MINERA YANACOCHA S.R.L.</v>
          </cell>
          <cell r="H4047" t="str">
            <v>YANACOCHA ZONA OESTE</v>
          </cell>
          <cell r="I4047" t="str">
            <v>PROYECTO SUPLEMENTARIO YANACOCHA OESTE</v>
          </cell>
          <cell r="J4047" t="str">
            <v>*060105&lt;br&gt;CAJAMARCA-CAJAMARCA-ENCAÑADA</v>
          </cell>
          <cell r="K4047" t="str">
            <v>*43&lt;br&gt;LEON ALDO</v>
          </cell>
          <cell r="L4047" t="str">
            <v>APROBADO</v>
          </cell>
          <cell r="P4047" t="str">
            <v>USD</v>
          </cell>
        </row>
        <row r="4048">
          <cell r="A4048">
            <v>1738110</v>
          </cell>
          <cell r="B4048">
            <v>4826</v>
          </cell>
          <cell r="C4048" t="str">
            <v>EIA</v>
          </cell>
          <cell r="D4048">
            <v>39412</v>
          </cell>
          <cell r="E4048">
            <v>2007</v>
          </cell>
          <cell r="F4048">
            <v>11</v>
          </cell>
          <cell r="G4048" t="str">
            <v>MINERA YANACOCHA S.R.L.</v>
          </cell>
          <cell r="H4048" t="str">
            <v>CERRO YANACOCHA</v>
          </cell>
          <cell r="I4048" t="str">
            <v>MODIFICACION DEL PROGRAMA DE MONITOREO AMBIENTAL DE AGUA Y AIRE MINERA YANACOCHA</v>
          </cell>
          <cell r="J4048" t="str">
            <v>*060101&lt;br&gt;CAJAMARCA-CAJAMARCA-CAJAMARCA</v>
          </cell>
          <cell r="K4048" t="str">
            <v>*4&lt;br&gt;AQUINO ESPINOZA PAVEL</v>
          </cell>
          <cell r="L4048" t="str">
            <v>IMPROCEDENTE</v>
          </cell>
          <cell r="P4048" t="str">
            <v>USD</v>
          </cell>
        </row>
        <row r="4049">
          <cell r="A4049">
            <v>1752247</v>
          </cell>
          <cell r="B4049">
            <v>4841</v>
          </cell>
          <cell r="C4049" t="str">
            <v>EIA</v>
          </cell>
          <cell r="D4049">
            <v>39468</v>
          </cell>
          <cell r="E4049">
            <v>2008</v>
          </cell>
          <cell r="F4049">
            <v>1</v>
          </cell>
          <cell r="G4049" t="str">
            <v>MINERA YANACOCHA S.R.L.</v>
          </cell>
          <cell r="H4049" t="str">
            <v>LA QUINUA</v>
          </cell>
          <cell r="I4049" t="str">
            <v xml:space="preserve">MODIFICACION EIA SUPLEMENTARIO YANACOCHA OESTE- ACTUALIZACION </v>
          </cell>
          <cell r="J4049" t="str">
            <v>*060105&lt;br&gt;CAJAMARCA-CAJAMARCA-ENCAÑADA</v>
          </cell>
          <cell r="K4049" t="str">
            <v>*49&lt;br&gt;RETAMOZO PLACIDO</v>
          </cell>
          <cell r="L4049" t="str">
            <v>APROBADO&lt;br/&gt;NOTIFICADO A LA EMPRESA</v>
          </cell>
          <cell r="P4049" t="str">
            <v>USD</v>
          </cell>
        </row>
        <row r="4050">
          <cell r="A4050">
            <v>1793353</v>
          </cell>
          <cell r="B4050">
            <v>4865</v>
          </cell>
          <cell r="C4050" t="str">
            <v>EIA</v>
          </cell>
          <cell r="D4050">
            <v>39622</v>
          </cell>
          <cell r="E4050">
            <v>2008</v>
          </cell>
          <cell r="F4050">
            <v>6</v>
          </cell>
          <cell r="G4050" t="str">
            <v>MINERA YANACOCHA S.R.L.</v>
          </cell>
          <cell r="H4050" t="str">
            <v>CHINA LINDA</v>
          </cell>
          <cell r="I4050" t="str">
            <v>MOD_PROG_MONITOREO EIA CHINA LINDA</v>
          </cell>
          <cell r="J4050" t="str">
            <v>*061005&lt;br&gt;CAJAMARCA-SAN MARCOS-ICHOCAN</v>
          </cell>
          <cell r="K4050" t="str">
            <v>*4&lt;br&gt;AQUINO ESPINOZA PAVEL</v>
          </cell>
          <cell r="L4050" t="str">
            <v>ENCAUSADO</v>
          </cell>
          <cell r="P4050" t="str">
            <v>USD</v>
          </cell>
        </row>
        <row r="4051">
          <cell r="A4051">
            <v>1793346</v>
          </cell>
          <cell r="B4051">
            <v>4866</v>
          </cell>
          <cell r="C4051" t="str">
            <v>EIA</v>
          </cell>
          <cell r="D4051">
            <v>39622</v>
          </cell>
          <cell r="E4051">
            <v>2008</v>
          </cell>
          <cell r="F4051">
            <v>6</v>
          </cell>
          <cell r="G4051" t="str">
            <v>MINERA YANACOCHA S.R.L.</v>
          </cell>
          <cell r="H4051" t="str">
            <v>CARACHUGO</v>
          </cell>
          <cell r="I4051" t="str">
            <v>MOD_PROG MONITOREO EIA CARACHUGO 10</v>
          </cell>
          <cell r="J4051" t="str">
            <v>*060105&lt;br&gt;CAJAMARCA-CAJAMARCA-ENCAÑADA</v>
          </cell>
          <cell r="K4051" t="str">
            <v>*4&lt;br&gt;AQUINO ESPINOZA PAVEL</v>
          </cell>
          <cell r="L4051" t="str">
            <v>ENCAUSADO</v>
          </cell>
          <cell r="P4051" t="str">
            <v>USD</v>
          </cell>
        </row>
        <row r="4052">
          <cell r="A4052">
            <v>1793344</v>
          </cell>
          <cell r="B4052">
            <v>4867</v>
          </cell>
          <cell r="C4052" t="str">
            <v>EIA</v>
          </cell>
          <cell r="D4052">
            <v>39622</v>
          </cell>
          <cell r="E4052">
            <v>2008</v>
          </cell>
          <cell r="F4052">
            <v>6</v>
          </cell>
          <cell r="G4052" t="str">
            <v>MINERA YANACOCHA S.R.L.</v>
          </cell>
          <cell r="H4052" t="str">
            <v>YANACOCHA ZONA OESTE</v>
          </cell>
          <cell r="I4052" t="str">
            <v>MOD_PROY_MONITOREO EIA  YANACOCHA OESTE</v>
          </cell>
          <cell r="J4052" t="str">
            <v>*060105&lt;br&gt;CAJAMARCA-CAJAMARCA-ENCAÑADA</v>
          </cell>
          <cell r="K4052" t="str">
            <v>*4&lt;br&gt;AQUINO ESPINOZA PAVEL</v>
          </cell>
          <cell r="L4052" t="str">
            <v>ABANDONO</v>
          </cell>
          <cell r="P4052" t="str">
            <v>USD</v>
          </cell>
        </row>
        <row r="4053">
          <cell r="A4053">
            <v>1793341</v>
          </cell>
          <cell r="B4053">
            <v>4868</v>
          </cell>
          <cell r="C4053" t="str">
            <v>EIA</v>
          </cell>
          <cell r="D4053">
            <v>39622</v>
          </cell>
          <cell r="E4053">
            <v>2008</v>
          </cell>
          <cell r="F4053">
            <v>6</v>
          </cell>
          <cell r="G4053" t="str">
            <v>MINERA YANACOCHA S.R.L.</v>
          </cell>
          <cell r="H4053" t="str">
            <v>CERRO NEGRO</v>
          </cell>
          <cell r="I4053" t="str">
            <v>MOD_PROG MONITOREO EIA CERRO NEGRO</v>
          </cell>
          <cell r="J4053" t="str">
            <v>*060105&lt;br&gt;CAJAMARCA-CAJAMARCA-ENCAÑADA</v>
          </cell>
          <cell r="L4053" t="str">
            <v>ABANDONO&lt;br/&gt;NOTIFICADO A LA EMPRESA</v>
          </cell>
          <cell r="P4053" t="str">
            <v>USD</v>
          </cell>
        </row>
        <row r="4054">
          <cell r="A4054">
            <v>1812542</v>
          </cell>
          <cell r="B4054">
            <v>4878</v>
          </cell>
          <cell r="C4054" t="str">
            <v>EIA</v>
          </cell>
          <cell r="D4054">
            <v>39673</v>
          </cell>
          <cell r="E4054">
            <v>2008</v>
          </cell>
          <cell r="F4054">
            <v>8</v>
          </cell>
          <cell r="G4054" t="str">
            <v>MINERA YANACOCHA S.R.L.</v>
          </cell>
          <cell r="H4054" t="str">
            <v>CHINA LINDA</v>
          </cell>
          <cell r="I4054" t="str">
            <v>MODIFICACION DEL ESTUDIO DE IMPACTO AMBIENTAL PROYECTO CHINA LINDA</v>
          </cell>
          <cell r="J4054" t="str">
            <v>*060105&lt;br&gt;CAJAMARCA-CAJAMARCA-ENCAÑADA</v>
          </cell>
          <cell r="K4054" t="str">
            <v>*10&lt;br&gt;CARRANZA VALDIVIESO JOSE</v>
          </cell>
          <cell r="L4054" t="str">
            <v>APROBADO&lt;br/&gt;NOTIFICADO A LA EMPRESA</v>
          </cell>
          <cell r="P4054" t="str">
            <v>USD</v>
          </cell>
        </row>
        <row r="4055">
          <cell r="A4055">
            <v>1832720</v>
          </cell>
          <cell r="B4055">
            <v>4895</v>
          </cell>
          <cell r="C4055" t="str">
            <v>EIA</v>
          </cell>
          <cell r="D4055">
            <v>39750</v>
          </cell>
          <cell r="E4055">
            <v>2008</v>
          </cell>
          <cell r="F4055">
            <v>10</v>
          </cell>
          <cell r="G4055" t="str">
            <v>MINERA YANACOCHA S.R.L.</v>
          </cell>
          <cell r="H4055" t="str">
            <v>YANACOCHA ZONA OESTE</v>
          </cell>
          <cell r="I4055" t="str">
            <v>MODIFICACION DE PROGRAMA DE MONITOREO OESTE 2006</v>
          </cell>
          <cell r="J4055" t="str">
            <v>*060105&lt;br&gt;CAJAMARCA-CAJAMARCA-ENCAÑADA</v>
          </cell>
          <cell r="L4055" t="str">
            <v>ABANDONO&lt;br/&gt;NOTIFICADO A LA EMPRESA</v>
          </cell>
          <cell r="P4055" t="str">
            <v>USD</v>
          </cell>
        </row>
        <row r="4056">
          <cell r="A4056">
            <v>1850554</v>
          </cell>
          <cell r="B4056">
            <v>4913</v>
          </cell>
          <cell r="C4056" t="str">
            <v>EIA</v>
          </cell>
          <cell r="D4056">
            <v>39823</v>
          </cell>
          <cell r="E4056">
            <v>2009</v>
          </cell>
          <cell r="F4056">
            <v>1</v>
          </cell>
          <cell r="G4056" t="str">
            <v>MINERA YANACOCHA S.R.L.</v>
          </cell>
          <cell r="H4056" t="str">
            <v>YANACOCHA ZONA ESTE (AGUA,AIRE,EMISIONES,RUIDO)</v>
          </cell>
          <cell r="I4056" t="str">
            <v>MOD. DEL EIA AMPLIACION DEL PROYECTO CARACHUGO SUPLEMENTARIO YANACOCHA ESTE</v>
          </cell>
          <cell r="J4056" t="str">
            <v>*060105&lt;br&gt;CAJAMARCA-CAJAMARCA-ENCAÑADA</v>
          </cell>
          <cell r="K4056" t="str">
            <v>*10&lt;br&gt;CARRANZA VALDIVIESO JOSE</v>
          </cell>
          <cell r="L4056" t="str">
            <v>APROBADO&lt;br/&gt;NOTIFICADO A LA EMPRESA</v>
          </cell>
          <cell r="P4056" t="str">
            <v>USD</v>
          </cell>
        </row>
        <row r="4057">
          <cell r="A4057">
            <v>1959636</v>
          </cell>
          <cell r="B4057">
            <v>4990</v>
          </cell>
          <cell r="C4057" t="str">
            <v>EIA</v>
          </cell>
          <cell r="D4057">
            <v>40210</v>
          </cell>
          <cell r="E4057">
            <v>2010</v>
          </cell>
          <cell r="F4057">
            <v>2</v>
          </cell>
          <cell r="G4057" t="str">
            <v>MINERA YANACOCHA S.R.L.</v>
          </cell>
          <cell r="H4057" t="str">
            <v>YANACOCHA ZONA ESTE (AGUA,AIRE,EMISIONES,RUIDO)</v>
          </cell>
          <cell r="I4057" t="str">
            <v>MODIFICACION DEL EIA AMPLIACION DEL PROYECTO CARACHUGO</v>
          </cell>
          <cell r="J4057" t="str">
            <v>*060105&lt;br&gt;CAJAMARCA-CAJAMARCA-ENCAÑADA</v>
          </cell>
          <cell r="K4057" t="str">
            <v>*10&lt;br&gt;CARRANZA VALDIVIESO JOSE</v>
          </cell>
          <cell r="L4057" t="str">
            <v>APROBADO&lt;br/&gt;NOTIFICADO A LA EMPRESA</v>
          </cell>
          <cell r="P4057" t="str">
            <v>USD</v>
          </cell>
        </row>
        <row r="4058">
          <cell r="A4058">
            <v>1963392</v>
          </cell>
          <cell r="B4058">
            <v>4992</v>
          </cell>
          <cell r="C4058" t="str">
            <v>EIA</v>
          </cell>
          <cell r="D4058">
            <v>40218</v>
          </cell>
          <cell r="E4058">
            <v>2010</v>
          </cell>
          <cell r="F4058">
            <v>2</v>
          </cell>
          <cell r="G4058" t="str">
            <v>MINERA YANACOCHA S.R.L.</v>
          </cell>
          <cell r="H4058" t="str">
            <v>MINAS CONGA</v>
          </cell>
          <cell r="I4058" t="str">
            <v>EXPLOTACION CONGA</v>
          </cell>
          <cell r="J4058" t="str">
            <v>*060309&lt;br&gt;CAJAMARCA-CELENDIN-SOROCHUCO</v>
          </cell>
          <cell r="K4058" t="str">
            <v>*31&lt;br&gt;AZURIN GONZALES CARLOS</v>
          </cell>
          <cell r="L4058" t="str">
            <v>APROBADO&lt;br/&gt;NOTIFICADO A LA EMPRESA</v>
          </cell>
          <cell r="P4058" t="str">
            <v>USD</v>
          </cell>
        </row>
        <row r="4059">
          <cell r="A4059">
            <v>1974782</v>
          </cell>
          <cell r="B4059">
            <v>4997</v>
          </cell>
          <cell r="C4059" t="str">
            <v>EIA</v>
          </cell>
          <cell r="D4059">
            <v>40256</v>
          </cell>
          <cell r="E4059">
            <v>2010</v>
          </cell>
          <cell r="F4059">
            <v>3</v>
          </cell>
          <cell r="G4059" t="str">
            <v>MINERA YANACOCHA S.R.L.</v>
          </cell>
          <cell r="H4059" t="str">
            <v>CERRO NEGRO</v>
          </cell>
          <cell r="I4059" t="str">
            <v>MODIFICACION DEL EIA PROYECTO CERRO NEGRO</v>
          </cell>
          <cell r="J4059" t="str">
            <v>*060101&lt;br&gt;CAJAMARCA-CAJAMARCA-CAJAMARCA</v>
          </cell>
          <cell r="K4059" t="str">
            <v>*31&lt;br&gt;AZURIN GONZALES CARLOS</v>
          </cell>
          <cell r="L4059" t="str">
            <v>APROBADO&lt;br/&gt;NOTIFICADO A LA EMPRESA</v>
          </cell>
          <cell r="P4059" t="str">
            <v>USD</v>
          </cell>
        </row>
        <row r="4060">
          <cell r="A4060">
            <v>2052438</v>
          </cell>
          <cell r="B4060">
            <v>5058</v>
          </cell>
          <cell r="C4060" t="str">
            <v>EIA</v>
          </cell>
          <cell r="D4060">
            <v>40533</v>
          </cell>
          <cell r="E4060">
            <v>2010</v>
          </cell>
          <cell r="F4060">
            <v>12</v>
          </cell>
          <cell r="G4060" t="str">
            <v>MINERA YANACOCHA S.R.L.</v>
          </cell>
          <cell r="H4060" t="str">
            <v>MINAS CONGA</v>
          </cell>
          <cell r="I4060" t="str">
            <v>MODIFICACION PROYECTO CONGA</v>
          </cell>
          <cell r="J4060" t="str">
            <v>*060309&lt;br&gt;CAJAMARCA-CELENDIN-SOROCHUCO</v>
          </cell>
          <cell r="K4060" t="str">
            <v>*13&lt;br&gt;DOLORES CAMONES SANTIAGO</v>
          </cell>
          <cell r="L4060" t="str">
            <v>APROBADO&lt;br/&gt;NOTIFICADO A LA EMPRESA</v>
          </cell>
          <cell r="P4060" t="str">
            <v>USD</v>
          </cell>
        </row>
        <row r="4061">
          <cell r="A4061">
            <v>2110479</v>
          </cell>
          <cell r="B4061">
            <v>5120</v>
          </cell>
          <cell r="C4061" t="str">
            <v>EIA</v>
          </cell>
          <cell r="D4061">
            <v>40731</v>
          </cell>
          <cell r="E4061">
            <v>2011</v>
          </cell>
          <cell r="F4061">
            <v>7</v>
          </cell>
          <cell r="G4061" t="str">
            <v>MINERA YANACOCHA S.R.L.</v>
          </cell>
          <cell r="H4061" t="str">
            <v>CERRO NEGRO</v>
          </cell>
          <cell r="I4061" t="str">
            <v>SEGUNDA MODIFICACION DEL ESTUDIO DE IMPACTO AMBIENTAL PROYECTO CERRO NEGRO</v>
          </cell>
          <cell r="J4061" t="str">
            <v>*060105&lt;br&gt;CAJAMARCA-CAJAMARCA-ENCAÑADA</v>
          </cell>
          <cell r="K4061" t="str">
            <v>*13&lt;br&gt;DOLORES CAMONES SANTIAGO</v>
          </cell>
          <cell r="L4061" t="str">
            <v>APROBADO&lt;br/&gt;NOTIFICADO A LA EMPRESA</v>
          </cell>
          <cell r="M4061" t="str">
            <v>ResDirec-0071-2016/MEM-DGAAM</v>
          </cell>
          <cell r="N4061" t="str">
            <v>07/03/2016</v>
          </cell>
          <cell r="P4061" t="str">
            <v>USD</v>
          </cell>
        </row>
        <row r="4062">
          <cell r="A4062">
            <v>2555798</v>
          </cell>
          <cell r="B4062">
            <v>5120</v>
          </cell>
          <cell r="C4062" t="str">
            <v>ITS</v>
          </cell>
          <cell r="D4062">
            <v>42334</v>
          </cell>
          <cell r="E4062">
            <v>2015</v>
          </cell>
          <cell r="F4062">
            <v>11</v>
          </cell>
          <cell r="G4062" t="str">
            <v>MINERA YANACOCHA S.R.L.</v>
          </cell>
          <cell r="H4062" t="str">
            <v>CERRO NEGRO</v>
          </cell>
          <cell r="I4062" t="str">
            <v>INFORME TÉCNICO SUSTENTATORIO DE CAMBIOS MENORES AL PROYECTO CERRO NEGRO</v>
          </cell>
          <cell r="J4062" t="str">
            <v>*060101&lt;br&gt;CAJAMARCA-CAJAMARCA-CAJAMARCA</v>
          </cell>
          <cell r="K4062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062" t="str">
            <v>CONFORME&lt;br/&gt;NOTIFICADO A LA EMPRESA</v>
          </cell>
          <cell r="M4062" t="str">
            <v>ResDirec-0071-2016/MEM-DGAAM</v>
          </cell>
          <cell r="N4062" t="str">
            <v>07/03/2016</v>
          </cell>
          <cell r="O4062">
            <v>472000</v>
          </cell>
        </row>
        <row r="4063">
          <cell r="A4063">
            <v>2153257</v>
          </cell>
          <cell r="B4063">
            <v>5147</v>
          </cell>
          <cell r="C4063" t="str">
            <v>EIA</v>
          </cell>
          <cell r="D4063">
            <v>40899</v>
          </cell>
          <cell r="E4063">
            <v>2011</v>
          </cell>
          <cell r="F4063">
            <v>12</v>
          </cell>
          <cell r="G4063" t="str">
            <v>MINERA YANACOCHA S.R.L.</v>
          </cell>
          <cell r="H4063" t="str">
            <v>YANACOCHA ZONA OESTE</v>
          </cell>
          <cell r="I4063" t="str">
            <v>SEGUNDA MODIFICACION DEL EIA PROYECTO SUPLEMENTARIO YANACOCHA OESTE</v>
          </cell>
          <cell r="J4063" t="str">
            <v>*060105&lt;br&gt;CAJAMARCA-CAJAMARCA-ENCAÑADA</v>
          </cell>
          <cell r="K4063" t="str">
            <v>*1&lt;br&gt;ACEVEDO FERNANDEZ ELIAS</v>
          </cell>
          <cell r="L4063" t="str">
            <v>APROBADO&lt;br/&gt;NOTIFICADO A LA EMPRESA</v>
          </cell>
          <cell r="P4063" t="str">
            <v>USD</v>
          </cell>
        </row>
        <row r="4064">
          <cell r="A4064">
            <v>2184894</v>
          </cell>
          <cell r="B4064">
            <v>5162</v>
          </cell>
          <cell r="C4064" t="str">
            <v>EIA</v>
          </cell>
          <cell r="D4064">
            <v>41023</v>
          </cell>
          <cell r="E4064">
            <v>2012</v>
          </cell>
          <cell r="F4064">
            <v>4</v>
          </cell>
          <cell r="G4064" t="str">
            <v>MINERA YANACOCHA S.R.L.</v>
          </cell>
          <cell r="H4064" t="str">
            <v>YANACOCHA ZONA ESTE (AGUA,AIRE,EMISIONES,RUIDO)</v>
          </cell>
          <cell r="I4064" t="str">
            <v>TERCERA MODIFICACION PROYECTO CARACHUGO SUPLEMENTARIO YANACOCHA ESTE</v>
          </cell>
          <cell r="J4064" t="str">
            <v>*060105&lt;br&gt;CAJAMARCA-CAJAMARCA-ENCAÑADA</v>
          </cell>
          <cell r="K4064" t="str">
            <v>*1&lt;br&gt;ACEVEDO FERNANDEZ ELIAS</v>
          </cell>
          <cell r="L4064" t="str">
            <v>APROBADO&lt;br/&gt;NOTIFICADO A LA EMPRESA</v>
          </cell>
          <cell r="P4064" t="str">
            <v>USD</v>
          </cell>
        </row>
        <row r="4065">
          <cell r="A4065">
            <v>2225753</v>
          </cell>
          <cell r="B4065">
            <v>5208</v>
          </cell>
          <cell r="C4065" t="str">
            <v>EIA</v>
          </cell>
          <cell r="D4065">
            <v>41155</v>
          </cell>
          <cell r="E4065">
            <v>2012</v>
          </cell>
          <cell r="F4065">
            <v>9</v>
          </cell>
          <cell r="G4065" t="str">
            <v>MINERA YANACOCHA S.R.L.</v>
          </cell>
          <cell r="H4065" t="str">
            <v xml:space="preserve">YANACOCHA </v>
          </cell>
          <cell r="I4065" t="str">
            <v>PLAN INTEGRAL UNIDAD YANACOCHA</v>
          </cell>
          <cell r="J4065" t="str">
            <v>*060101&lt;br&gt;CAJAMARCA-CAJAMARCA-CAJAMARCA</v>
          </cell>
          <cell r="L4065" t="str">
            <v>EVALUACIÓN</v>
          </cell>
          <cell r="P4065" t="str">
            <v>USD</v>
          </cell>
        </row>
        <row r="4066">
          <cell r="A4066">
            <v>2331964</v>
          </cell>
          <cell r="B4066">
            <v>5283</v>
          </cell>
          <cell r="C4066" t="str">
            <v>EIA</v>
          </cell>
          <cell r="D4066">
            <v>41550</v>
          </cell>
          <cell r="E4066">
            <v>2013</v>
          </cell>
          <cell r="F4066">
            <v>10</v>
          </cell>
          <cell r="G4066" t="str">
            <v>MINERA YANACOCHA S.R.L.</v>
          </cell>
          <cell r="H4066" t="str">
            <v>YANACOCHA ZONA ESTE (AGUA,AIRE,EMISIONES,RUIDO)</v>
          </cell>
          <cell r="I4066" t="str">
            <v>IV MODIFICACION DEL EIA AMPLIACION DEL PROYECTO CARACHUGO SUPLEMENTARIO</v>
          </cell>
          <cell r="J4066" t="str">
            <v>*060105&lt;br&gt;CAJAMARCA-CAJAMARCA-ENCAÑADA</v>
          </cell>
          <cell r="K4066" t="str">
            <v>*10&lt;br&gt;CARRANZA VALDIVIESO JOSE</v>
          </cell>
          <cell r="L4066" t="str">
            <v>APROBADO&lt;br/&gt;NOTIFICADO A LA EMPRESA</v>
          </cell>
          <cell r="M4066" t="str">
            <v>ResDirec-0413-2014/MEM-DGAAM</v>
          </cell>
          <cell r="N4066" t="str">
            <v>12/08/2014</v>
          </cell>
          <cell r="P4066" t="str">
            <v>USD</v>
          </cell>
        </row>
        <row r="4067">
          <cell r="A4067">
            <v>2360133</v>
          </cell>
          <cell r="B4067">
            <v>5295</v>
          </cell>
          <cell r="C4067" t="str">
            <v>EIA</v>
          </cell>
          <cell r="D4067">
            <v>41656</v>
          </cell>
          <cell r="E4067">
            <v>2014</v>
          </cell>
          <cell r="F4067">
            <v>1</v>
          </cell>
          <cell r="G4067" t="str">
            <v>MINERA YANACOCHA S.R.L.</v>
          </cell>
          <cell r="H4067" t="str">
            <v>YANACOCHA ZONA OESTE</v>
          </cell>
          <cell r="I4067" t="str">
            <v>III MODIFICACION DEL ESTUDIO DE IMPACTO AMBIENTAL SUPLEMENTARIO YANACOCHA OESTE</v>
          </cell>
          <cell r="J4067" t="str">
            <v>*060105&lt;br&gt;CAJAMARCA-CAJAMARCA-ENCAÑADA</v>
          </cell>
          <cell r="K4067" t="str">
            <v>*8&lt;br&gt;BREÑA TORRES GRACIELA</v>
          </cell>
          <cell r="L4067" t="str">
            <v>DESISTIDO&lt;br/&gt;NOTIFICADO A LA EMPRESA</v>
          </cell>
          <cell r="P4067" t="str">
            <v>USD</v>
          </cell>
        </row>
        <row r="4068">
          <cell r="A4068">
            <v>2363398</v>
          </cell>
          <cell r="B4068">
            <v>5296</v>
          </cell>
          <cell r="C4068" t="str">
            <v>EIA</v>
          </cell>
          <cell r="D4068">
            <v>41670</v>
          </cell>
          <cell r="E4068">
            <v>2014</v>
          </cell>
          <cell r="F4068">
            <v>1</v>
          </cell>
          <cell r="G4068" t="str">
            <v>MINERA YANACOCHA S.R.L.</v>
          </cell>
          <cell r="H4068" t="str">
            <v>YANACOCHA ZONA OESTE</v>
          </cell>
          <cell r="I4068" t="str">
            <v>III MODIFICACION DEL EIA SUPLEMENTARIO YANACOCHA OESTE</v>
          </cell>
          <cell r="J4068" t="str">
            <v>*060105&lt;br&gt;CAJAMARCA-CAJAMARCA-ENCAÑADA</v>
          </cell>
          <cell r="L4068" t="str">
            <v>APROBADO&lt;br/&gt;NOTIFICADO A LA EMPRESA</v>
          </cell>
          <cell r="P4068" t="str">
            <v>USD</v>
          </cell>
        </row>
        <row r="4069">
          <cell r="A4069">
            <v>2393324</v>
          </cell>
          <cell r="B4069">
            <v>5310</v>
          </cell>
          <cell r="C4069" t="str">
            <v>EIA</v>
          </cell>
          <cell r="D4069">
            <v>41775</v>
          </cell>
          <cell r="E4069">
            <v>2014</v>
          </cell>
          <cell r="F4069">
            <v>5</v>
          </cell>
          <cell r="G4069" t="str">
            <v>MINERA YANACOCHA S.R.L.</v>
          </cell>
          <cell r="H4069" t="str">
            <v>MINAS CONGA</v>
          </cell>
          <cell r="I4069" t="str">
            <v>SEGUNDA MODIFICACION DEL EIA DEL PROYECTO CONGA</v>
          </cell>
          <cell r="J4069" t="str">
            <v>*060309&lt;br&gt;CAJAMARCA-CELENDIN-SOROCHUCO</v>
          </cell>
          <cell r="L4069" t="str">
            <v>EVALUACIÓN</v>
          </cell>
          <cell r="P4069" t="str">
            <v>USD</v>
          </cell>
        </row>
        <row r="4070">
          <cell r="A4070">
            <v>2438097</v>
          </cell>
          <cell r="B4070">
            <v>5426</v>
          </cell>
          <cell r="C4070" t="str">
            <v>ITS</v>
          </cell>
          <cell r="D4070">
            <v>41921</v>
          </cell>
          <cell r="E4070">
            <v>2014</v>
          </cell>
          <cell r="F4070">
            <v>10</v>
          </cell>
          <cell r="G4070" t="str">
            <v>MINERA YANACOCHA S.R.L.</v>
          </cell>
          <cell r="H4070" t="str">
            <v>MAQUI-MAQUI</v>
          </cell>
          <cell r="I4070" t="str">
            <v>EXPLORACION MAQUI MAQUI</v>
          </cell>
          <cell r="J4070" t="str">
            <v>*060108&lt;br&gt;CAJAMARCA-CAJAMARCA-LOS BAÑOS DEL INCA,*060105&lt;br&gt;CAJAMARCA-CAJAMARCA-ENCAÑADA</v>
          </cell>
          <cell r="K4070" t="str">
            <v>*25&lt;br&gt;PRADO VELASQUEZ ALFONSO,*304&lt;br&gt;VARGAS MARTÍNEZ, YOSLY VIRGINIA,*284&lt;br&gt;LINARES ALVARADO, JOSE LUIS,*256&lt;br&gt;DEL SOLAR PALOMINO, PABEL,*227&lt;br&gt;BUSTAMANTE BECERRA JOSE LUIS</v>
          </cell>
          <cell r="L4070" t="str">
            <v>CONFORME&lt;br/&gt;NOTIFICADO A LA EMPRESA</v>
          </cell>
          <cell r="M4070" t="str">
            <v>ResDirec-0547-2014/MEM-DGAAM</v>
          </cell>
          <cell r="N4070" t="str">
            <v>03/11/2014</v>
          </cell>
          <cell r="O4070">
            <v>10</v>
          </cell>
        </row>
        <row r="4071">
          <cell r="A4071">
            <v>2455594</v>
          </cell>
          <cell r="B4071">
            <v>5558</v>
          </cell>
          <cell r="C4071" t="str">
            <v>ITS</v>
          </cell>
          <cell r="D4071">
            <v>41982</v>
          </cell>
          <cell r="E4071">
            <v>2014</v>
          </cell>
          <cell r="F4071">
            <v>12</v>
          </cell>
          <cell r="G4071" t="str">
            <v>MINERA YANACOCHA S.R.L.</v>
          </cell>
          <cell r="H4071" t="str">
            <v xml:space="preserve">YANACOCHA </v>
          </cell>
          <cell r="I4071" t="str">
            <v>II MODIFICACI¿ DEL PROYECTO DE EXPLORACION YANACOCHA</v>
          </cell>
          <cell r="J4071" t="str">
            <v>*060108&lt;br&gt;CAJAMARCA-CAJAMARCA-LOS BAÑOS DEL INCA,*060101&lt;br&gt;CAJAMARCA-CAJAMARCA-CAJAMARCA</v>
          </cell>
          <cell r="K4071" t="str">
            <v>*10&lt;br&gt;CARRANZA VALDIVIESO JOSE,*312&lt;br&gt;PINEDO REA PAOLA VANESSA,*310&lt;br&gt;ROSALES GONZALES LUIS ALBERTO,*306&lt;br&gt;MIRANDA UNCHUPAICO, JULIO (APOYO),*301&lt;br&gt;DIAZ ALVAREZ, CHRISTIAN ENRIQUE,*283&lt;br&gt;YUCRA ZELA, SONIA,*164&lt;br&gt;TREJO PANTOJA CYNTHIA</v>
          </cell>
          <cell r="L4071" t="str">
            <v>CONFORME&lt;br/&gt;NOTIFICADO A LA EMPRESA</v>
          </cell>
          <cell r="M4071" t="str">
            <v>ResDirec-0070-2015/MEM-DGAAM</v>
          </cell>
          <cell r="N4071" t="str">
            <v>02/02/2015</v>
          </cell>
          <cell r="O4071">
            <v>0</v>
          </cell>
        </row>
        <row r="4072">
          <cell r="A4072">
            <v>2467096</v>
          </cell>
          <cell r="B4072">
            <v>5633</v>
          </cell>
          <cell r="C4072" t="str">
            <v>EIA-d</v>
          </cell>
          <cell r="D4072">
            <v>42027</v>
          </cell>
          <cell r="E4072">
            <v>2015</v>
          </cell>
          <cell r="F4072">
            <v>1</v>
          </cell>
          <cell r="G4072" t="str">
            <v>MINERA YANACOCHA S.R.L.</v>
          </cell>
          <cell r="H4072" t="str">
            <v>YANACOCHA ZONA ESTE</v>
          </cell>
          <cell r="I4072" t="str">
            <v>V MODIFICACIÓN DEL EIA SUPLEMENTARIO YANACOCHA ESTE</v>
          </cell>
          <cell r="K4072" t="str">
            <v>*10&lt;br&gt;CARRANZA VALDIVIESO JOSE,*345&lt;br&gt;YUCRA ZELA, SONIA LISSET,*312&lt;br&gt;PINEDO REA PAOLA VANESSA,*306&lt;br&gt;MIRANDA UNCHUPAICO, JULIO (APOYO),*290&lt;br&gt;TENORIO MUNAYLLA, FABIANA (APOYO),*181&lt;br&gt;LEON HUAMAN BETTY,*164&lt;br&gt;TREJO PANTOJA CYNTHIA</v>
          </cell>
          <cell r="L4072" t="str">
            <v>APROBADO</v>
          </cell>
          <cell r="P4072" t="str">
            <v>USD</v>
          </cell>
        </row>
        <row r="4073">
          <cell r="A4073">
            <v>2467060</v>
          </cell>
          <cell r="B4073">
            <v>5663</v>
          </cell>
          <cell r="C4073" t="str">
            <v>ITS</v>
          </cell>
          <cell r="D4073">
            <v>42027</v>
          </cell>
          <cell r="E4073">
            <v>2015</v>
          </cell>
          <cell r="F4073">
            <v>1</v>
          </cell>
          <cell r="G4073" t="str">
            <v>MINERA YANACOCHA S.R.L.</v>
          </cell>
          <cell r="H4073" t="str">
            <v>YANACOCHA ZONA OESTE</v>
          </cell>
          <cell r="I4073" t="str">
            <v>III MODIFICACION DEL EIA SUPLEMENTARIO YANACOCHA OESTE</v>
          </cell>
          <cell r="J4073" t="str">
            <v>*060108&lt;br&gt;CAJAMARCA-CAJAMARCA-LOS BAÑOS DEL INCA,*060105&lt;br&gt;CAJAMARCA-CAJAMARCA-ENCAÑADA,*060101&lt;br&gt;CAJAMARCA-CAJAMARCA-CAJAMARCA</v>
          </cell>
          <cell r="K4073" t="str">
            <v>*25&lt;br&gt;PRADO VELASQUEZ ALFONSO,*301&lt;br&gt;DIAZ ALVAREZ, CHRISTIAN ENRIQUE,*284&lt;br&gt;LINARES ALVARADO, JOSE LUIS,*256&lt;br&gt;DEL SOLAR PALOMINO, PABEL,*227&lt;br&gt;BUSTAMANTE BECERRA JOSE LUIS</v>
          </cell>
          <cell r="L4073" t="str">
            <v>CONFORME&lt;br/&gt;NOTIFICADO A LA EMPRESA</v>
          </cell>
          <cell r="M4073" t="str">
            <v>ResDirec-0098-2015/MEM-DGAAM</v>
          </cell>
          <cell r="N4073" t="str">
            <v>17/02/2015</v>
          </cell>
          <cell r="O4073">
            <v>0</v>
          </cell>
        </row>
        <row r="4074">
          <cell r="A4074">
            <v>2503876</v>
          </cell>
          <cell r="B4074">
            <v>5811</v>
          </cell>
          <cell r="C4074" t="str">
            <v>ITS</v>
          </cell>
          <cell r="D4074">
            <v>42163</v>
          </cell>
          <cell r="E4074">
            <v>2015</v>
          </cell>
          <cell r="F4074">
            <v>6</v>
          </cell>
          <cell r="G4074" t="str">
            <v>MINERA YANACOCHA S.R.L.</v>
          </cell>
          <cell r="H4074" t="str">
            <v>CHINA LINDA</v>
          </cell>
          <cell r="I4074" t="str">
            <v>MODIFICACION DEL ESTUDIO DE IMPACTO AMBIENTAL PROYECTO CHINA LINDA</v>
          </cell>
          <cell r="J4074" t="str">
            <v>*060105&lt;br&gt;CAJAMARCA-CAJAMARCA-ENCAÑADA,*060000&lt;br&gt;CAJAMARCA----,*060100&lt;br&gt;CAJAMARCA-CAJAMARCA--</v>
          </cell>
          <cell r="K4074" t="str">
            <v>*25&lt;br&gt;PRADO VELASQUEZ ALFONSO,*345&lt;br&gt;YUCRA ZELA, SONIA LISSET,*340&lt;br&gt;REYES UBILLUS ISMAEL,*331&lt;br&gt;SOSA RUIZ, EYMI DEL PILAR,*312&lt;br&gt;PINEDO REA PAOLA VANESSA,*299&lt;br&gt;REYES UBILLUS ISMAEL,*283&lt;br&gt;YUCRA ZELA, SONIA,*220&lt;br&gt;VILLACORTA OLAZA MARCO ANTONIO,*181&lt;br&gt;LEON HUAMAN BETTY,*164&lt;br&gt;TREJO PANTOJA CYNTHIA</v>
          </cell>
          <cell r="L4074" t="str">
            <v>CONFORME&lt;br/&gt;NOTIFICADO A LA EMPRESA</v>
          </cell>
          <cell r="M4074" t="str">
            <v>ResDirec-0370-2015/MEM-DGAAM</v>
          </cell>
          <cell r="N4074" t="str">
            <v>18/09/2015</v>
          </cell>
          <cell r="O4074">
            <v>415000</v>
          </cell>
        </row>
        <row r="4075">
          <cell r="A4075">
            <v>2500739</v>
          </cell>
          <cell r="B4075">
            <v>5848</v>
          </cell>
          <cell r="C4075" t="str">
            <v>ITS</v>
          </cell>
          <cell r="D4075">
            <v>42150</v>
          </cell>
          <cell r="E4075">
            <v>2015</v>
          </cell>
          <cell r="F4075">
            <v>5</v>
          </cell>
          <cell r="G4075" t="str">
            <v>MINERA YANACOCHA S.R.L.</v>
          </cell>
          <cell r="H4075" t="str">
            <v xml:space="preserve">YANACOCHA </v>
          </cell>
          <cell r="I4075" t="str">
            <v>II MODIFICACI¿ DEL PROYECTO DE EXPLORACION YANACOCHA</v>
          </cell>
          <cell r="J4075" t="str">
            <v>*060108&lt;br&gt;CAJAMARCA-CAJAMARCA-LOS BAÑOS DEL INCA,*060101&lt;br&gt;CAJAMARCA-CAJAMARCA-CAJAMARCA</v>
          </cell>
          <cell r="K4075" t="str">
            <v>*190&lt;br&gt;TIPULA MAMANI, RICHARD,*310&lt;br&gt;ROSALES GONZALES LUIS ALBERTO,*309&lt;br&gt;FARFAN REYES, MIRIAM ELIZABETH (APOYO),*284&lt;br&gt;LINARES ALVARADO, JOSE LUIS,*278&lt;br&gt;TENORIO MALDONADO, MARIO,*256&lt;br&gt;DEL SOLAR PALOMINO, PABEL,*227&lt;br&gt;BUSTAMANTE BECERRA JOSE LUIS</v>
          </cell>
          <cell r="L4075" t="str">
            <v>CONFORME&lt;br/&gt;NOTIFICADO A LA EMPRESA</v>
          </cell>
          <cell r="M4075" t="str">
            <v>ResDirec-0263-2015/MEM-DGAAM</v>
          </cell>
          <cell r="N4075" t="str">
            <v>07/07/2015</v>
          </cell>
          <cell r="O4075">
            <v>0</v>
          </cell>
        </row>
        <row r="4076">
          <cell r="A4076">
            <v>2513413</v>
          </cell>
          <cell r="B4076">
            <v>5883</v>
          </cell>
          <cell r="C4076" t="str">
            <v>ITS</v>
          </cell>
          <cell r="D4076">
            <v>42190</v>
          </cell>
          <cell r="E4076">
            <v>2015</v>
          </cell>
          <cell r="F4076">
            <v>7</v>
          </cell>
          <cell r="G4076" t="str">
            <v>MINERA YANACOCHA S.R.L.</v>
          </cell>
          <cell r="H4076" t="str">
            <v>SAN JOSE 2</v>
          </cell>
          <cell r="I4076" t="str">
            <v>MODIFICACI¿ DEL PROYECTO DE EXPLORACION SAN JOSE 2</v>
          </cell>
          <cell r="J4076" t="str">
            <v>*060108&lt;br&gt;CAJAMARCA-CAJAMARCA-LOS BAÑOS DEL INCA</v>
          </cell>
          <cell r="K4076" t="str">
            <v>*190&lt;br&gt;TIPULA MAMANI, RICHARD,*347&lt;br&gt;TENORIO MALDONADO, MARIO,*346&lt;br&gt;TIPULA MAMANI, RICHARD JOHNSON,*342&lt;br&gt;VARGAS MARTINEZ, YOSLY VIRGINIA,*338&lt;br&gt;VARGAS MARTINEZ, YOSLY,*310&lt;br&gt;ROSALES GONZALES LUIS ALBERTO,*284&lt;br&gt;LINARES ALVARADO, JOSE LUIS,*278&lt;br&gt;TENORIO MALDONADO, MARIO,*227&lt;br&gt;BUSTAMANTE BECERRA JOSE LUIS</v>
          </cell>
          <cell r="L4076" t="str">
            <v>CONFORME&lt;br/&gt;NOTIFICADO A LA EMPRESA</v>
          </cell>
          <cell r="M4076" t="str">
            <v>ResDirec-0303-2015/MEM-DGAAM</v>
          </cell>
          <cell r="N4076" t="str">
            <v>05/08/2015</v>
          </cell>
          <cell r="O4076">
            <v>0</v>
          </cell>
        </row>
        <row r="4077">
          <cell r="A4077">
            <v>2519692</v>
          </cell>
          <cell r="B4077">
            <v>5885</v>
          </cell>
          <cell r="C4077" t="str">
            <v>ITS</v>
          </cell>
          <cell r="D4077">
            <v>42202</v>
          </cell>
          <cell r="E4077">
            <v>2015</v>
          </cell>
          <cell r="F4077">
            <v>7</v>
          </cell>
          <cell r="G4077" t="str">
            <v>MINERA YANACOCHA S.R.L.</v>
          </cell>
          <cell r="H4077" t="str">
            <v>YANACOCHA ZONA OESTE</v>
          </cell>
          <cell r="I4077" t="str">
            <v>INFORME TÉCNICO SUSTENTATORIO DE CAMBIOS MENORES AL PROYECTO SUPLEMENTARIO YANACOCHA OESTE - DEPÓSITO DE SUELO ORGÁNICO SHILAMAYO</v>
          </cell>
          <cell r="J4077" t="str">
            <v>*060108&lt;br&gt;CAJAMARCA-CAJAMARCA-LOS BAÑOS DEL INCA,*060105&lt;br&gt;CAJAMARCA-CAJAMARCA-ENCAÑADA,*060101&lt;br&gt;CAJAMARCA-CAJAMARCA-CAJAMARCA</v>
          </cell>
          <cell r="K4077" t="str">
            <v>*25&lt;br&gt;PRADO VELASQUEZ ALFONSO,*347&lt;br&gt;TENORIO MALDONADO, MARIO,*346&lt;br&gt;TIPULA MAMANI, RICHARD JOHNSON,*342&lt;br&gt;VARGAS MARTINEZ, YOSLY VIRGINIA,*338&lt;br&gt;VARGAS MARTINEZ, YOSLY,*309&lt;br&gt;FARFAN REYES, MIRIAM ELIZABETH (APOYO),*284&lt;br&gt;LINARES ALVARADO, JOSE LUIS,*278&lt;br&gt;TENORIO MALDONADO, MARIO,*227&lt;br&gt;BUSTAMANTE BECERRA JOSE LUIS,*190&lt;br&gt;TIPULA MAMANI, RICHARD</v>
          </cell>
          <cell r="L4077" t="str">
            <v>CONFORME&lt;br/&gt;NOTIFICADO A LA EMPRESA</v>
          </cell>
          <cell r="M4077" t="str">
            <v>ResDirec-0363-2015/MEM-DGAAM</v>
          </cell>
          <cell r="N4077" t="str">
            <v>15/09/2015</v>
          </cell>
          <cell r="O4077">
            <v>70000</v>
          </cell>
        </row>
        <row r="4078">
          <cell r="A4078">
            <v>2533610</v>
          </cell>
          <cell r="B4078">
            <v>5966</v>
          </cell>
          <cell r="C4078" t="str">
            <v>ITS</v>
          </cell>
          <cell r="D4078">
            <v>42256</v>
          </cell>
          <cell r="E4078">
            <v>2015</v>
          </cell>
          <cell r="F4078">
            <v>9</v>
          </cell>
          <cell r="G4078" t="str">
            <v>MINERA YANACOCHA S.R.L.</v>
          </cell>
          <cell r="H4078" t="str">
            <v>MAQUI-MAQUI</v>
          </cell>
          <cell r="I4078" t="str">
            <v>INFORME TÉCNICO SUSTENTATORIO SOBRE CAMBIOS MENORES AL PROYECTO DE EXPLORACION MAQUI MAQUI</v>
          </cell>
          <cell r="J4078" t="str">
            <v>*060108&lt;br&gt;CAJAMARCA-CAJAMARCA-LOS BAÑOS DEL INCA,*060105&lt;br&gt;CAJAMARCA-CAJAMARCA-ENCAÑADA</v>
          </cell>
          <cell r="K4078" t="str">
            <v>*25&lt;br&gt;PRADO VELASQUEZ ALFONSO,*347&lt;br&gt;TENORIO MALDONADO, MARIO,*346&lt;br&gt;TIPULA MAMANI, RICHARD JOHNSON,*342&lt;br&gt;VARGAS MARTINEZ, YOSLY VIRGINIA,*340&lt;br&gt;REYES UBILLUS ISMAEL,*309&lt;br&gt;FARFAN REYES, MIRIAM ELIZABETH (APOYO),*284&lt;br&gt;LINARES ALVARADO, JOSE LUIS,*227&lt;br&gt;BUSTAMANTE BECERRA JOSE LUIS</v>
          </cell>
          <cell r="L4078" t="str">
            <v>CONFORME&lt;br/&gt;NOTIFICADO A LA EMPRESA</v>
          </cell>
          <cell r="M4078" t="str">
            <v>ResDirec-0421-2015/MEM-DGAAM</v>
          </cell>
          <cell r="N4078" t="str">
            <v>04/11/2015</v>
          </cell>
          <cell r="O4078">
            <v>13000000</v>
          </cell>
        </row>
        <row r="4079">
          <cell r="A4079">
            <v>2563945</v>
          </cell>
          <cell r="B4079">
            <v>5972</v>
          </cell>
          <cell r="C4079" t="str">
            <v>EIA-d</v>
          </cell>
          <cell r="D4079">
            <v>42365</v>
          </cell>
          <cell r="E4079">
            <v>2015</v>
          </cell>
          <cell r="F4079">
            <v>12</v>
          </cell>
          <cell r="G4079" t="str">
            <v>MINERA YANACOCHA S.R.L.</v>
          </cell>
          <cell r="H4079" t="str">
            <v>YANACOCHA ZONA ESTE</v>
          </cell>
          <cell r="I4079" t="str">
            <v>Ampliacion proyecto carachugo suplementario yanacocha este</v>
          </cell>
          <cell r="J4079" t="str">
            <v>*060101&lt;br&gt;CAJAMARCA-CAJAMARCA-CAJAMARCA,*060108&lt;br&gt;CAJAMARCA-CAJAMARCA-LOS BAÑOS DEL INCA,*060105&lt;br&gt;CAJAMARCA-CAJAMARCA-ENCAÑADA</v>
          </cell>
          <cell r="K4079" t="str">
            <v>*25&lt;br&gt;PRADO VELASQUEZ ALFONSO,*438&lt;br&gt;PEREYRA VALENCIA ELIZABETH,*404&lt;br&gt;ROBLADILLO HUANCA, EDGARDO MANFREDO,*345&lt;br&gt;YUCRA ZELA, SONIA LISSET,*340&lt;br&gt;REYES UBILLUS ISMAEL,*295&lt;br&gt;DIAZ BERRIOS ABEL,*288&lt;br&gt;RUESTA RUIZ, PEDRO,*220&lt;br&gt;VILLACORTA OLAZA MARCO ANTONIO,*181&lt;br&gt;LEON HUAMAN BETTY,*164&lt;br&gt;TREJO PANTOJA CYNTHIA,*128&lt;br&gt;ESTELA SILVA MELANIO</v>
          </cell>
          <cell r="L4079" t="str">
            <v>APROBADO&lt;br/&gt;NOTIFICADO A LA EMPRESA</v>
          </cell>
          <cell r="M4079" t="str">
            <v>ResDirec-0361-2016/MEM-DGAAM</v>
          </cell>
          <cell r="N4079" t="str">
            <v>16/12/2016</v>
          </cell>
          <cell r="O4079">
            <v>160000000</v>
          </cell>
          <cell r="P4079" t="str">
            <v>USD</v>
          </cell>
        </row>
        <row r="4080">
          <cell r="A4080">
            <v>2589123</v>
          </cell>
          <cell r="B4080">
            <v>6012</v>
          </cell>
          <cell r="C4080" t="str">
            <v>EIAsd</v>
          </cell>
          <cell r="D4080">
            <v>42451</v>
          </cell>
          <cell r="E4080">
            <v>2016</v>
          </cell>
          <cell r="F4080">
            <v>3</v>
          </cell>
          <cell r="G4080" t="str">
            <v>MINERA YANACOCHA S.R.L.</v>
          </cell>
          <cell r="H4080" t="str">
            <v>MAQUI-MAQUI</v>
          </cell>
          <cell r="I4080" t="str">
            <v>SEGUNDA MODIFICACION DEL EIASD DEL PROYECTO DE EXPLORACION MAQUI MAQUI</v>
          </cell>
          <cell r="J4080" t="str">
            <v>*060105&lt;br&gt;CAJAMARCA-CAJAMARCA-ENCAÑADA,*060108&lt;br&gt;CAJAMARCA-CAJAMARCA-LOS BAÑOS DEL INCA</v>
          </cell>
          <cell r="K4080" t="str">
            <v>*227&lt;br&gt;BUSTAMANTE BECERRA JOSE LUIS,*310&lt;br&gt;ROSALES GONZALES LUIS ALBERTO</v>
          </cell>
          <cell r="L4080" t="str">
            <v>ABANDONO&lt;br/&gt;NOTIFICADO A LA EMPRESA</v>
          </cell>
          <cell r="M4080" t="str">
            <v>ResDirec-0128-2016/MEM-DGAAM</v>
          </cell>
          <cell r="N4080" t="str">
            <v>30/04/2016</v>
          </cell>
          <cell r="O4080">
            <v>500000</v>
          </cell>
          <cell r="P4080" t="str">
            <v>USD</v>
          </cell>
        </row>
        <row r="4081">
          <cell r="A4081">
            <v>2544852</v>
          </cell>
          <cell r="B4081">
            <v>6046</v>
          </cell>
          <cell r="C4081" t="str">
            <v>ITS</v>
          </cell>
          <cell r="D4081">
            <v>42296</v>
          </cell>
          <cell r="E4081">
            <v>2015</v>
          </cell>
          <cell r="F4081">
            <v>10</v>
          </cell>
          <cell r="G4081" t="str">
            <v>MINERA YANACOCHA S.R.L.</v>
          </cell>
          <cell r="H4081" t="str">
            <v>YANACOCHA ZONA ESTE (AGUA,AIRE,EMISIONES,RUIDO)</v>
          </cell>
          <cell r="I4081" t="str">
            <v>ITS DE CAMBIOS MENORES A LA MODIFICACION DEL EIA DE LA AMPLIACION DEL PROYECTO CARACHUGO - SUPLEMENTARIO YANACOCHA ESTE</v>
          </cell>
          <cell r="J4081" t="str">
            <v>*060108&lt;br&gt;CAJAMARCA-CAJAMARCA-LOS BAÑOS DEL INCA,*060105&lt;br&gt;CAJAMARCA-CAJAMARCA-ENCAÑADA,*060101&lt;br&gt;CAJAMARCA-CAJAMARCA-CAJAMARCA</v>
          </cell>
          <cell r="K4081" t="str">
            <v>*164&lt;br&gt;TREJO PANTOJA CYNTHIA,*345&lt;br&gt;YUCRA ZELA, SONIA LISSET,*340&lt;br&gt;REYES UBILLUS ISMAEL,*331&lt;br&gt;SOSA RUIZ, EYMI DEL PILAR,*312&lt;br&gt;PINEDO REA PAOLA VANESSA,*181&lt;br&gt;LEON HUAMAN BETTY</v>
          </cell>
          <cell r="L4081" t="str">
            <v>CONFORME&lt;br/&gt;NOTIFICADO A LA EMPRESA</v>
          </cell>
          <cell r="M4081" t="str">
            <v>ResDirec-0465-2015/MEM-DGAAM</v>
          </cell>
          <cell r="N4081" t="str">
            <v>03/12/2015</v>
          </cell>
          <cell r="O4081">
            <v>2000000</v>
          </cell>
        </row>
        <row r="4082">
          <cell r="A4082">
            <v>2563774</v>
          </cell>
          <cell r="B4082">
            <v>6122</v>
          </cell>
          <cell r="C4082" t="str">
            <v>ITS</v>
          </cell>
          <cell r="D4082">
            <v>42361</v>
          </cell>
          <cell r="E4082">
            <v>2015</v>
          </cell>
          <cell r="F4082">
            <v>12</v>
          </cell>
          <cell r="G4082" t="str">
            <v>MINERA YANACOCHA S.R.L.</v>
          </cell>
          <cell r="H4082" t="str">
            <v>YANACOCHA ZONA OESTE</v>
          </cell>
          <cell r="I4082" t="str">
            <v>INFORME TÉCNICO SUSTENTATORIO DE CAMBIOS MENORES A LA TERCERA MODIFICACIÓN DEL EIA DEL PROYECTO SUPLEMENTARIO YANACOCHA OESTE - MANEJO DE AGUAS DE CONTACTO</v>
          </cell>
          <cell r="J4082" t="str">
            <v>*060108&lt;br&gt;CAJAMARCA-CAJAMARCA-LOS BAÑOS DEL INCA,*060105&lt;br&gt;CAJAMARCA-CAJAMARCA-ENCAÑADA,*060101&lt;br&gt;CAJAMARCA-CAJAMARCA-CAJAMARCA</v>
          </cell>
          <cell r="K4082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082" t="str">
            <v>CONFORME&lt;br/&gt;NOTIFICADO A LA EMPRESA</v>
          </cell>
          <cell r="M4082" t="str">
            <v>ResDirec-0095-2016/MEM-DGAAM</v>
          </cell>
          <cell r="N4082" t="str">
            <v>02/04/2016</v>
          </cell>
          <cell r="O4082">
            <v>1604111.65</v>
          </cell>
        </row>
        <row r="4083">
          <cell r="A4083">
            <v>2606570</v>
          </cell>
          <cell r="B4083">
            <v>6151</v>
          </cell>
          <cell r="C4083" t="str">
            <v>EIAsd</v>
          </cell>
          <cell r="D4083">
            <v>42510</v>
          </cell>
          <cell r="E4083">
            <v>2016</v>
          </cell>
          <cell r="F4083">
            <v>5</v>
          </cell>
          <cell r="G4083" t="str">
            <v>MINERA YANACOCHA S.R.L.</v>
          </cell>
          <cell r="H4083" t="str">
            <v>MAQUI-MAQUI</v>
          </cell>
          <cell r="I4083" t="str">
            <v>SEGUNDA MODIFICACIÓN DEL EIASD DEL PROYECTO DE EXPLORACION MAQUI MAQUI</v>
          </cell>
          <cell r="J4083" t="str">
            <v>*060105&lt;br&gt;CAJAMARCA-CAJAMARCA-ENCAÑADA,*060108&lt;br&gt;CAJAMARCA-CAJAMARCA-LOS BAÑOS DEL INCA</v>
          </cell>
          <cell r="K4083" t="str">
            <v>*25&lt;br&gt;PRADO VELASQUEZ ALFONSO,*439&lt;br&gt;YEREN LARREA OMAR,*347&lt;br&gt;TENORIO MALDONADO, MARIO,*346&lt;br&gt;TIPULA MAMANI, RICHARD JOHNSON,*342&lt;br&gt;VARGAS MARTINEZ, YOSLY VIRGINIA,*310&lt;br&gt;ROSALES GONZALES LUIS ALBERTO,*284&lt;br&gt;LINARES ALVARADO, JOSE LUIS,*227&lt;br&gt;BUSTAMANTE BECERRA JOSE LUIS</v>
          </cell>
          <cell r="L4083" t="str">
            <v>APROBADO&lt;br/&gt;NOTIFICADO A LA EMPRESA</v>
          </cell>
          <cell r="M4083" t="str">
            <v>ResDirec-0331-2016/MEM-DGAAM</v>
          </cell>
          <cell r="N4083" t="str">
            <v>15/11/2016</v>
          </cell>
          <cell r="O4083">
            <v>500000</v>
          </cell>
          <cell r="P4083" t="str">
            <v>USD</v>
          </cell>
        </row>
        <row r="4084">
          <cell r="A4084">
            <v>2640994</v>
          </cell>
          <cell r="B4084">
            <v>6295</v>
          </cell>
          <cell r="C4084" t="str">
            <v>ITS</v>
          </cell>
          <cell r="D4084">
            <v>42629</v>
          </cell>
          <cell r="E4084">
            <v>2016</v>
          </cell>
          <cell r="F4084">
            <v>9</v>
          </cell>
          <cell r="G4084" t="str">
            <v>MINERA YANACOCHA S.R.L.</v>
          </cell>
          <cell r="H4084" t="str">
            <v>LA QUINUA</v>
          </cell>
          <cell r="I4084" t="str">
            <v>INFORME TÉCNICO SUSTENTATORIO DE CAMBIOS MENORES A LA MODIFICACIÓN DEL EIAsd PROYECTO DE EXPLORACIÓN  LA QUINUA</v>
          </cell>
          <cell r="J4084" t="str">
            <v>*060101&lt;br&gt;CAJAMARCA-CAJAMARCA-CAJAMARCA</v>
          </cell>
          <cell r="K4084" t="str">
            <v>*227&lt;br&gt;BUSTAMANTE BECERRA JOSE LUIS,*346&lt;br&gt;TIPULA MAMANI, RICHARD JOHNSON,*342&lt;br&gt;VARGAS MARTINEZ, YOSLY VIRGINIA,*310&lt;br&gt;ROSALES GONZALES LUIS ALBERTO,*284&lt;br&gt;LINARES ALVARADO, JOSE LUIS</v>
          </cell>
          <cell r="L4084" t="str">
            <v>CONFORME&lt;br/&gt;NOTIFICADO A LA EMPRESA</v>
          </cell>
          <cell r="M4084" t="str">
            <v>ResDirec-0024-2017/MEM-DGAAM</v>
          </cell>
          <cell r="N4084" t="str">
            <v>25/01/2017</v>
          </cell>
          <cell r="O4084">
            <v>0</v>
          </cell>
        </row>
        <row r="4085">
          <cell r="A4085" t="str">
            <v>01817-2016</v>
          </cell>
          <cell r="B4085">
            <v>6300</v>
          </cell>
          <cell r="C4085" t="str">
            <v>ITS</v>
          </cell>
          <cell r="D4085">
            <v>42549</v>
          </cell>
          <cell r="E4085">
            <v>2016</v>
          </cell>
          <cell r="F4085">
            <v>6</v>
          </cell>
          <cell r="G4085" t="str">
            <v>MINERA YANACOCHA S.R.L.</v>
          </cell>
          <cell r="H4085" t="str">
            <v>YANACOCHA ZONA ESTE (AGUA,AIRE,EMISIONES,RUIDO)</v>
          </cell>
          <cell r="I4085" t="str">
            <v>Informe Técnico Sustentatorio de Cambios Menores a la Cuarta Modificación del EIA del Proyecto Suplementario Yanacocha Este</v>
          </cell>
          <cell r="J4085" t="str">
            <v>*060108&lt;br&gt;CAJAMARCA-CAJAMARCA-LOS BAÑOS DEL INCA,*060105&lt;br&gt;CAJAMARCA-CAJAMARCA-ENCAÑADA,*060101&lt;br&gt;CAJAMARCA-CAJAMARCA-CAJAMARCA</v>
          </cell>
          <cell r="K4085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4085" t="str">
            <v>CONFORME&lt;br/&gt;NOTIFICADO A LA EMPRESA</v>
          </cell>
          <cell r="O4085">
            <v>200000</v>
          </cell>
        </row>
        <row r="4086">
          <cell r="A4086">
            <v>1626541</v>
          </cell>
          <cell r="B4086">
            <v>6333</v>
          </cell>
          <cell r="C4086" t="str">
            <v>PC</v>
          </cell>
          <cell r="D4086">
            <v>38945</v>
          </cell>
          <cell r="E4086">
            <v>2006</v>
          </cell>
          <cell r="F4086">
            <v>8</v>
          </cell>
          <cell r="G4086" t="str">
            <v>MINERA YANACOCHA S.R.L.</v>
          </cell>
          <cell r="H4086" t="str">
            <v>CERRO YANACOCHA</v>
          </cell>
          <cell r="I4086" t="str">
            <v>INSTALACIONES UNIDAD MINERA YANACOCHA</v>
          </cell>
          <cell r="J4086" t="str">
            <v>*060105&lt;br&gt;CAJAMARCA-CAJAMARCA-ENCAÑADA</v>
          </cell>
          <cell r="K4086" t="str">
            <v>*13&lt;br&gt;DOLORES CAMONES SANTIAGO</v>
          </cell>
          <cell r="L4086" t="str">
            <v>APROBADO&lt;br/&gt;NOTIFICADO A LA EMPRESA</v>
          </cell>
          <cell r="M4086" t="str">
            <v>ResDirec-0245-2016/MEM-DGAAM</v>
          </cell>
          <cell r="N4086" t="str">
            <v>15/08/2016</v>
          </cell>
          <cell r="P4086" t="str">
            <v>USD</v>
          </cell>
        </row>
        <row r="4087">
          <cell r="A4087">
            <v>1939480</v>
          </cell>
          <cell r="B4087">
            <v>6438</v>
          </cell>
          <cell r="C4087" t="str">
            <v>PC</v>
          </cell>
          <cell r="D4087">
            <v>40130</v>
          </cell>
          <cell r="E4087">
            <v>2009</v>
          </cell>
          <cell r="F4087">
            <v>11</v>
          </cell>
          <cell r="G4087" t="str">
            <v>MINERA YANACOCHA S.R.L.</v>
          </cell>
          <cell r="H4087" t="str">
            <v>CERRO YANACOCHA</v>
          </cell>
          <cell r="I4087" t="str">
            <v>MODIFICACION DE R.D. 013-2009 QUE APRUEBA PC 1626541</v>
          </cell>
          <cell r="J4087" t="str">
            <v>*060105&lt;br&gt;CAJAMARCA-CAJAMARCA-ENCAÑADA</v>
          </cell>
          <cell r="K4087" t="str">
            <v>*13&lt;br&gt;DOLORES CAMONES SANTIAGO</v>
          </cell>
          <cell r="L4087" t="str">
            <v>CONCLUIDO&lt;br/&gt;NOTIFICADO A LA EMPRESA</v>
          </cell>
          <cell r="P4087" t="str">
            <v>USD</v>
          </cell>
        </row>
        <row r="4088">
          <cell r="A4088" t="str">
            <v>00253-2017</v>
          </cell>
          <cell r="B4088">
            <v>6456</v>
          </cell>
          <cell r="C4088" t="str">
            <v>ITS</v>
          </cell>
          <cell r="D4088">
            <v>42754</v>
          </cell>
          <cell r="E4088">
            <v>2017</v>
          </cell>
          <cell r="F4088">
            <v>1</v>
          </cell>
          <cell r="G4088" t="str">
            <v>MINERA YANACOCHA S.R.L.</v>
          </cell>
          <cell r="H4088" t="str">
            <v>YANACOCHA ZONA ESTE</v>
          </cell>
          <cell r="I4088" t="str">
            <v>PRIMER INFORME TÉCNICO SUSTENTATORIO DE CAMBIOS MENORES A LA QUINTA MODIFICACIÓN DEL EIA DE LA AMPLIACIÓN DEL PROYECTO CARACHUGO SUPLEMENTARIO YANACOCHA ESTE</v>
          </cell>
          <cell r="J4088" t="str">
            <v>*060108&lt;br&gt;CAJAMARCA-CAJAMARCA-LOS BAÑOS DEL INCA,*060105&lt;br&gt;CAJAMARCA-CAJAMARCA-ENCAÑADA,*060101&lt;br&gt;CAJAMARCA-CAJAMARCA-CAJAMARCA</v>
          </cell>
          <cell r="K4088" t="str">
            <v>*381&lt;br&gt;ZZ_SENACE MILLONES VARGAS, CESAR AUGUSTO,*451&lt;br&gt;ZZ_SENACE QUISPE SULCA, JHONNY IBAN,*447&lt;br&gt;ZZ_SENACE AVILA MOLERO, JAVIER,*416&lt;br&gt;ZZ_SENACE BREÑA TORRES, MILVA GRACIELA,*414&lt;br&gt;ZZ_SENACE LUCEN BUSTAMANTE, MARIELENA NEREYDA,*391&lt;br&gt;ZZ_SENACE MARTEL GORA, MIGUEL,*382&lt;br&gt;ZZ_SENACE PÉREZ NUÑEZ, FABIÁN</v>
          </cell>
          <cell r="L4088" t="str">
            <v>CONFORME&lt;br/&gt;NOTIFICADO A LA EMPRESA</v>
          </cell>
          <cell r="O4088">
            <v>0</v>
          </cell>
        </row>
        <row r="4089">
          <cell r="A4089">
            <v>2021518</v>
          </cell>
          <cell r="B4089">
            <v>6458</v>
          </cell>
          <cell r="C4089" t="str">
            <v>PC</v>
          </cell>
          <cell r="D4089">
            <v>40414</v>
          </cell>
          <cell r="E4089">
            <v>2010</v>
          </cell>
          <cell r="F4089">
            <v>8</v>
          </cell>
          <cell r="G4089" t="str">
            <v>MINERA YANACOCHA S.R.L.</v>
          </cell>
          <cell r="H4089" t="str">
            <v>CERRO YANACOCHA</v>
          </cell>
          <cell r="I4089" t="str">
            <v>ACTUALIZACION DEL PC DE MINAS PARA LAS INSTALACIONES DE MINA YANACOCHA</v>
          </cell>
          <cell r="J4089" t="str">
            <v>*060105&lt;br&gt;CAJAMARCA-CAJAMARCA-ENCAÑADA</v>
          </cell>
          <cell r="K4089" t="str">
            <v>*13&lt;br&gt;DOLORES CAMONES SANTIAGO</v>
          </cell>
          <cell r="L4089" t="str">
            <v>APROBADO&lt;br/&gt;NOTIFICADO A LA EMPRESA</v>
          </cell>
          <cell r="P4089" t="str">
            <v>USD</v>
          </cell>
        </row>
        <row r="4090">
          <cell r="A4090">
            <v>2115308</v>
          </cell>
          <cell r="B4090">
            <v>6501</v>
          </cell>
          <cell r="C4090" t="str">
            <v>PC</v>
          </cell>
          <cell r="D4090">
            <v>40751</v>
          </cell>
          <cell r="E4090">
            <v>2011</v>
          </cell>
          <cell r="F4090">
            <v>7</v>
          </cell>
          <cell r="G4090" t="str">
            <v>MINERA YANACOCHA S.R.L.</v>
          </cell>
          <cell r="H4090" t="str">
            <v xml:space="preserve">YANACOCHA </v>
          </cell>
          <cell r="I4090" t="str">
            <v>SEGUNDA MODIFICACION DEL PLAN DE CIERRE UNIDAD YANACOCHA</v>
          </cell>
          <cell r="J4090" t="str">
            <v>*060101&lt;br&gt;CAJAMARCA-CAJAMARCA-CAJAMARCA</v>
          </cell>
          <cell r="K4090" t="str">
            <v>*13&lt;br&gt;DOLORES CAMONES SANTIAGO</v>
          </cell>
          <cell r="L4090" t="str">
            <v>APROBADO&lt;br/&gt;NOTIFICADO A LA EMPRESA</v>
          </cell>
          <cell r="P4090" t="str">
            <v>USD</v>
          </cell>
        </row>
        <row r="4091">
          <cell r="A4091">
            <v>2138376</v>
          </cell>
          <cell r="B4091">
            <v>6512</v>
          </cell>
          <cell r="C4091" t="str">
            <v>PC</v>
          </cell>
          <cell r="D4091">
            <v>40842</v>
          </cell>
          <cell r="E4091">
            <v>2011</v>
          </cell>
          <cell r="F4091">
            <v>10</v>
          </cell>
          <cell r="G4091" t="str">
            <v>MINERA YANACOCHA S.R.L.</v>
          </cell>
          <cell r="H4091" t="str">
            <v>MINAS CONGA</v>
          </cell>
          <cell r="I4091" t="str">
            <v>CIERRE PROYECTO MINAS CONGA</v>
          </cell>
          <cell r="J4091" t="str">
            <v>*060309&lt;br&gt;CAJAMARCA-CELENDIN-SOROCHUCO</v>
          </cell>
          <cell r="K4091" t="str">
            <v>*13&lt;br&gt;DOLORES CAMONES SANTIAGO</v>
          </cell>
          <cell r="L4091" t="str">
            <v>CONCLUIDO&lt;br/&gt;NOTIFICADO A LA EMPRESA</v>
          </cell>
          <cell r="P4091" t="str">
            <v>USD</v>
          </cell>
        </row>
        <row r="4092">
          <cell r="A4092">
            <v>2699001</v>
          </cell>
          <cell r="B4092">
            <v>6519</v>
          </cell>
          <cell r="C4092" t="str">
            <v>ITS</v>
          </cell>
          <cell r="D4092">
            <v>42846</v>
          </cell>
          <cell r="E4092">
            <v>2017</v>
          </cell>
          <cell r="F4092">
            <v>4</v>
          </cell>
          <cell r="G4092" t="str">
            <v>MINERA YANACOCHA S.R.L.</v>
          </cell>
          <cell r="H4092" t="str">
            <v>SAN JOSE 1</v>
          </cell>
          <cell r="I4092" t="str">
            <v>INFORME TÉCNICO SUSTENTATORIO DE CAMBIOS MENORES AL PROYECTO DE EXPLORACIÓN  SAN JOSÉ 1</v>
          </cell>
          <cell r="J4092" t="str">
            <v>*060108&lt;br&gt;CAJAMARCA-CAJAMARCA-LOS BAÑOS DEL INCA</v>
          </cell>
          <cell r="K4092" t="str">
            <v>*310&lt;br&gt;ROSALES GONZALES LUIS ALBERTO,*511&lt;br&gt;FARFAN REYES, MIRIAM ELIZABET,*508&lt;br&gt;SÁNCHEZ ALVAREZ, MELISSA,*507&lt;br&gt;REYES CUBAS ZARELA (APOYO),*346&lt;br&gt;TIPULA MAMANI, RICHARD JOHNSON</v>
          </cell>
          <cell r="L4092" t="str">
            <v>CONFORME&lt;br/&gt;NOTIFICADO A LA EMPRESA</v>
          </cell>
          <cell r="M4092" t="str">
            <v>ResDirec-0190-2017/MEM-DGAAM</v>
          </cell>
          <cell r="N4092" t="str">
            <v>17/07/2017</v>
          </cell>
          <cell r="O4092">
            <v>5000</v>
          </cell>
        </row>
        <row r="4093">
          <cell r="A4093">
            <v>2699040</v>
          </cell>
          <cell r="B4093">
            <v>6520</v>
          </cell>
          <cell r="C4093" t="str">
            <v>ITS</v>
          </cell>
          <cell r="D4093">
            <v>42849</v>
          </cell>
          <cell r="E4093">
            <v>2017</v>
          </cell>
          <cell r="F4093">
            <v>4</v>
          </cell>
          <cell r="G4093" t="str">
            <v>MINERA YANACOCHA S.R.L.</v>
          </cell>
          <cell r="H4093" t="str">
            <v>MAQUI-MAQUI</v>
          </cell>
          <cell r="I4093" t="str">
            <v>PRIMER INFORME TÉCNICO SUSTENTATORIO DE LA SEGUNDA MODIFICACIÓN DEL EIAsd DEL PROYECTO DE EXPLORACIÓN MAQUI MAQUI</v>
          </cell>
          <cell r="J4093" t="str">
            <v>*060108&lt;br&gt;CAJAMARCA-CAJAMARCA-LOS BAÑOS DEL INCA,*060105&lt;br&gt;CAJAMARCA-CAJAMARCA-ENCAÑADA</v>
          </cell>
          <cell r="K4093" t="str">
            <v>*310&lt;br&gt;ROSALES GONZALES LUIS ALBERTO,*508&lt;br&gt;SÁNCHEZ ALVAREZ, MELISSA,*500&lt;br&gt;TRELLES TICSE TANIA LUZ MARINA (apoyo),*346&lt;br&gt;TIPULA MAMANI, RICHARD JOHNSON,*331&lt;br&gt;SOSA RUIZ, EYMI DEL PILAR</v>
          </cell>
          <cell r="L4093" t="str">
            <v>CONFORME&lt;br/&gt;NOTIFICADO A LA EMPRESA</v>
          </cell>
          <cell r="M4093" t="str">
            <v>ResDirec-0191-2017/MEM-DGAAM</v>
          </cell>
          <cell r="N4093" t="str">
            <v>17/07/2017</v>
          </cell>
          <cell r="O4093">
            <v>600000</v>
          </cell>
        </row>
        <row r="4094">
          <cell r="A4094" t="str">
            <v>01851-2017</v>
          </cell>
          <cell r="B4094">
            <v>6527</v>
          </cell>
          <cell r="C4094" t="str">
            <v>ITS</v>
          </cell>
          <cell r="D4094">
            <v>42853</v>
          </cell>
          <cell r="E4094">
            <v>2017</v>
          </cell>
          <cell r="F4094">
            <v>4</v>
          </cell>
          <cell r="G4094" t="str">
            <v>MINERA YANACOCHA S.R.L.</v>
          </cell>
          <cell r="H4094" t="str">
            <v>YANACOCHA ZONA ESTE</v>
          </cell>
          <cell r="I4094" t="str">
            <v>Segundo Informe Tecnico Sustentatorio de Cambios Menores a la Quinta Modificacion del EIA de la Ampliacion del Proyecto Carachugo Suplementario Yanacocha Este</v>
          </cell>
          <cell r="J4094" t="str">
            <v>*060108&lt;br&gt;CAJAMARCA-CAJAMARCA-LOS BAÑOS DEL INCA,*060105&lt;br&gt;CAJAMARCA-CAJAMARCA-ENCAÑADA,*060101&lt;br&gt;CAJAMARCA-CAJAMARCA-CAJAMARCA</v>
          </cell>
          <cell r="K4094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YUSSEIN,*416&lt;br&gt;ZZ_SENACE BREÑA TORRES, MILVA GRACIELA,*415&lt;br&gt;ZZ_SENACE BEATRIZ HUAMANI PAUCCARA</v>
          </cell>
          <cell r="L4094" t="str">
            <v>NO CONFORME&lt;br/&gt;NOTIFICADO A LA EMPRESA</v>
          </cell>
          <cell r="O4094">
            <v>1000000</v>
          </cell>
        </row>
        <row r="4095">
          <cell r="A4095">
            <v>2162905</v>
          </cell>
          <cell r="B4095">
            <v>6528</v>
          </cell>
          <cell r="C4095" t="str">
            <v>PC</v>
          </cell>
          <cell r="D4095">
            <v>40935</v>
          </cell>
          <cell r="E4095">
            <v>2012</v>
          </cell>
          <cell r="F4095">
            <v>1</v>
          </cell>
          <cell r="G4095" t="str">
            <v>MINERA YANACOCHA S.R.L.</v>
          </cell>
          <cell r="H4095" t="str">
            <v xml:space="preserve">YANACOCHA </v>
          </cell>
          <cell r="I4095" t="str">
            <v>MODIFICACION POR ACTUALIZACION DEL PLAN DE CIERRE</v>
          </cell>
          <cell r="J4095" t="str">
            <v>*060101&lt;br&gt;CAJAMARCA-CAJAMARCA-CAJAMARCA</v>
          </cell>
          <cell r="K4095" t="str">
            <v>*13&lt;br&gt;DOLORES CAMONES SANTIAGO</v>
          </cell>
          <cell r="L4095" t="str">
            <v>APROBADO&lt;br/&gt;NOTIFICADO A LA EMPRESA</v>
          </cell>
          <cell r="M4095" t="str">
            <v>ResDirec-0233-2017/MEM-DGAAM</v>
          </cell>
          <cell r="N4095" t="str">
            <v>14/08/2017</v>
          </cell>
          <cell r="P4095" t="str">
            <v>USD</v>
          </cell>
        </row>
        <row r="4096">
          <cell r="A4096" t="str">
            <v>03209-2017</v>
          </cell>
          <cell r="B4096">
            <v>6558</v>
          </cell>
          <cell r="C4096" t="str">
            <v>ITS</v>
          </cell>
          <cell r="D4096">
            <v>42920</v>
          </cell>
          <cell r="E4096">
            <v>2017</v>
          </cell>
          <cell r="F4096">
            <v>7</v>
          </cell>
          <cell r="G4096" t="str">
            <v>MINERA YANACOCHA S.R.L.</v>
          </cell>
          <cell r="H4096" t="str">
            <v>YANACOCHA ZONA OESTE</v>
          </cell>
          <cell r="I4096" t="str">
            <v>CUARTO INFORME TÉCNICO SUSTENTATORIO DE CAMBIOS MENORES A LA TERCERA MODIFICACIÓN DEL EIA DEL PROYECTO SUPLEMENTARIO YANACOCHA OESTE</v>
          </cell>
          <cell r="J4096" t="str">
            <v>*060108&lt;br&gt;CAJAMARCA-CAJAMARCA-LOS BAÑOS DEL INCA,*060105&lt;br&gt;CAJAMARCA-CAJAMARCA-ENCAÑADA,*060101&lt;br&gt;CAJAMARCA-CAJAMARCA-CAJAMARCA</v>
          </cell>
          <cell r="K4096" t="str">
            <v>*382&lt;br&gt;ZZ_SENACE PÉREZ NUÑEZ, FABIÁN,*489&lt;br&gt;ZZ_SENACE TREJO PANTOJA, CYNTHIA KELLY,*488&lt;br&gt;ZZ_SENACE TELLO COCHACHEZ, MARCO ANTONIO,*482&lt;br&gt;ZZ_SENACE MARTEL GORA, MIGUEL LUIS,*480&lt;br&gt;ZZ_SENACE CACERES BUENO, CELIA MARIA,*479&lt;br&gt;ZZ_SENACE  BORJAS ALCANTARA, DAVID VICTOR,*447&lt;br&gt;ZZ_SENACE AVILA MOLERO, JAVIER,*416&lt;br&gt;ZZ_SENACE BREÑA TORRES, MILVA GRACIELA,*414&lt;br&gt;ZZ_SENACE LUCEN BUSTAMANTE, MARIELENA NEREYDA,*389&lt;br&gt;ZZ_SENACE NIZAMA TEIXEIRA, MARTIN</v>
          </cell>
          <cell r="L4096" t="str">
            <v>CONFORME&lt;br/&gt;NOTIFICADO A LA EMPRESA</v>
          </cell>
          <cell r="O4096">
            <v>0</v>
          </cell>
        </row>
        <row r="4097">
          <cell r="A4097" t="str">
            <v>02390-2017</v>
          </cell>
          <cell r="B4097">
            <v>6559</v>
          </cell>
          <cell r="C4097" t="str">
            <v>ITS</v>
          </cell>
          <cell r="D4097">
            <v>42881</v>
          </cell>
          <cell r="E4097">
            <v>2017</v>
          </cell>
          <cell r="F4097">
            <v>5</v>
          </cell>
          <cell r="G4097" t="str">
            <v>MINERA YANACOCHA S.R.L.</v>
          </cell>
          <cell r="H4097" t="str">
            <v>CERRO NEGRO</v>
          </cell>
          <cell r="I4097" t="str">
            <v>SEGUNDA MODIFICACION DEL ESTUDIO DE IMPACTO AMBIENTAL PROYECTO CERRO NEGRO</v>
          </cell>
          <cell r="J4097" t="str">
            <v>*060101&lt;br&gt;CAJAMARCA-CAJAMARCA-CAJAMARCA</v>
          </cell>
          <cell r="K4097" t="str">
            <v>*382&lt;br&gt;ZZ_SENACE PÉREZ NUÑEZ, FABIÁN,*489&lt;br&gt;ZZ_SENACE TREJO PANTOJA, CYNTHIA KELLY,*488&lt;br&gt;ZZ_SENACE TELLO COCHACHEZ, MARCO ANTONIO,*482&lt;br&gt;ZZ_SENACE MARTEL GORA, MIGUEL LUIS,*480&lt;br&gt;ZZ_SENACE CACERES BUENO, CELIA MARIA,*479&lt;br&gt;ZZ_SENACE  BORJAS ALCANTARA, DAVID VICTOR,*478&lt;br&gt;ZZ_SENACE BENAVENTE SILVA, KURLANT YUSSEIN,*447&lt;br&gt;ZZ_SENACE AVILA MOLERO, JAVIER,*416&lt;br&gt;ZZ_SENACE BREÑA TORRES, MILVA GRACIELA,*389&lt;br&gt;ZZ_SENACE NIZAMA TEIXEIRA, MARTIN</v>
          </cell>
          <cell r="L4097" t="str">
            <v>CONFORME</v>
          </cell>
          <cell r="O4097">
            <v>55000</v>
          </cell>
        </row>
        <row r="4098">
          <cell r="A4098">
            <v>2716525</v>
          </cell>
          <cell r="B4098">
            <v>6571</v>
          </cell>
          <cell r="C4098" t="str">
            <v>ITS</v>
          </cell>
          <cell r="D4098">
            <v>42905</v>
          </cell>
          <cell r="E4098">
            <v>2017</v>
          </cell>
          <cell r="F4098">
            <v>6</v>
          </cell>
          <cell r="G4098" t="str">
            <v>MINERA YANACOCHA S.R.L.</v>
          </cell>
          <cell r="H4098" t="str">
            <v>LA QUINUA</v>
          </cell>
          <cell r="I4098" t="str">
            <v>TERCER INFORME TÉCNICO SUSTENTATORIO DE CAMBIOS MENORES A LA MODIFICACIÓN DEL EIAsd DEL PROYECTO DE EXPLORACIÓN  LA QUINUA</v>
          </cell>
          <cell r="J4098" t="str">
            <v>*060101&lt;br&gt;CAJAMARCA-CAJAMARCA-CAJAMARCA,*060105&lt;br&gt;CAJAMARCA-CAJAMARCA-ENCAÑADA</v>
          </cell>
          <cell r="K4098" t="str">
            <v>*310&lt;br&gt;ROSALES GONZALES LUIS ALBERTO,*540&lt;br&gt;REYES CUBAS,ZARELA ,*511&lt;br&gt;FARFAN REYES, MIRIAM ELIZABET,*500&lt;br&gt;TRELLES TICSE TANIA LUZ MARINA (apoyo),*346&lt;br&gt;TIPULA MAMANI, RICHARD JOHNSON</v>
          </cell>
          <cell r="L4098" t="str">
            <v>CONFORME&lt;br/&gt;NOTIFICADO A LA EMPRESA</v>
          </cell>
          <cell r="M4098" t="str">
            <v>ResDirec-0249-2017/MEM-DGAAM</v>
          </cell>
          <cell r="N4098" t="str">
            <v>08/09/2017</v>
          </cell>
          <cell r="O4098">
            <v>0</v>
          </cell>
        </row>
        <row r="4099">
          <cell r="A4099">
            <v>2727911</v>
          </cell>
          <cell r="B4099">
            <v>6573</v>
          </cell>
          <cell r="C4099" t="str">
            <v>ITS</v>
          </cell>
          <cell r="D4099">
            <v>42942</v>
          </cell>
          <cell r="E4099">
            <v>2017</v>
          </cell>
          <cell r="F4099">
            <v>7</v>
          </cell>
          <cell r="G4099" t="str">
            <v>MINERA YANACOCHA S.R.L.</v>
          </cell>
          <cell r="H4099" t="str">
            <v>CERRO NEGRO</v>
          </cell>
          <cell r="I4099" t="str">
            <v>EIASD CERRO NEGRO</v>
          </cell>
          <cell r="J4099" t="str">
            <v>*060101&lt;br&gt;CAJAMARCA-CAJAMARCA-CAJAMARCA,*060000&lt;br&gt;CAJAMARCA----,*060100&lt;br&gt;CAJAMARCA-CAJAMARCA--</v>
          </cell>
          <cell r="K4099" t="str">
            <v>*221&lt;br&gt;SANGA YAMPASI WILSON WILFREDO,*527&lt;br&gt;PARDO BONIFAZ, JIMMY FRANK,*495&lt;br&gt;CHAMORRO BELLIDO CARMEN ROSA,*348&lt;br&gt;PEREZ SOLIS, EVELYN ENA,*313&lt;br&gt;LOPEZ FLORES, ROSSANA,*310&lt;br&gt;ROSALES GONZALES LUIS ALBERTO</v>
          </cell>
          <cell r="L4099" t="str">
            <v>CONFORME&lt;br/&gt;NOTIFICADO A LA EMPRESA</v>
          </cell>
          <cell r="M4099" t="str">
            <v>ResDirec-0296-2017/MEM-DGAAM</v>
          </cell>
          <cell r="N4099" t="str">
            <v>16/10/2017</v>
          </cell>
          <cell r="O4099">
            <v>5000</v>
          </cell>
        </row>
        <row r="4100">
          <cell r="A4100" t="str">
            <v>03218-2017</v>
          </cell>
          <cell r="B4100">
            <v>6623</v>
          </cell>
          <cell r="C4100" t="str">
            <v>ITS</v>
          </cell>
          <cell r="D4100">
            <v>42920</v>
          </cell>
          <cell r="E4100">
            <v>2017</v>
          </cell>
          <cell r="F4100">
            <v>7</v>
          </cell>
          <cell r="G4100" t="str">
            <v>MINERA YANACOCHA S.R.L.</v>
          </cell>
          <cell r="H4100" t="str">
            <v>YANACOCHA ZONA ESTE</v>
          </cell>
          <cell r="I4100" t="str">
            <v>SEGUNDO INFORME TECNICO SUSTENTATORIO DE LA QUINTA MODIFICACION DEL EIA DEL SYE</v>
          </cell>
          <cell r="J4100" t="str">
            <v>*060108&lt;br&gt;CAJAMARCA-CAJAMARCA-LOS BAÑOS DEL INCA,*060105&lt;br&gt;CAJAMARCA-CAJAMARCA-ENCAÑADA,*060101&lt;br&gt;CAJAMARCA-CAJAMARCA-CAJAMARCA</v>
          </cell>
          <cell r="K4100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YUSSEIN,*447&lt;br&gt;ZZ_SENACE AVILA MOLERO, JAVIER,*416&lt;br&gt;ZZ_SENACE BREÑA TORRES, MILVA GRACIELA,*407&lt;br&gt;ZZ_SENACE SAAVEDRA KOVACH, MIRIJAM</v>
          </cell>
          <cell r="L4100" t="str">
            <v>CONFORME&lt;br/&gt;NOTIFICADO A LA EMPRESA</v>
          </cell>
          <cell r="O4100">
            <v>100000</v>
          </cell>
        </row>
        <row r="4101">
          <cell r="A4101">
            <v>2274662</v>
          </cell>
          <cell r="B4101">
            <v>6627</v>
          </cell>
          <cell r="C4101" t="str">
            <v>PC</v>
          </cell>
          <cell r="D4101">
            <v>41344</v>
          </cell>
          <cell r="E4101">
            <v>2013</v>
          </cell>
          <cell r="F4101">
            <v>3</v>
          </cell>
          <cell r="G4101" t="str">
            <v>MINERA YANACOCHA S.R.L.</v>
          </cell>
          <cell r="H4101" t="str">
            <v>CERRO NEGRO</v>
          </cell>
          <cell r="I4101" t="str">
            <v>III MODIFICACION DEL PC CORRESPONDIENTE AL II MOD DEL EIA CERRO NEGRO</v>
          </cell>
          <cell r="J4101" t="str">
            <v>*060105&lt;br&gt;CAJAMARCA-CAJAMARCA-ENCAÑADA</v>
          </cell>
          <cell r="K4101" t="str">
            <v>*128&lt;br&gt;ESTELA SILVA MELANIO</v>
          </cell>
          <cell r="L4101" t="str">
            <v>APROBADO&lt;br/&gt;NOTIFICADO A LA EMPRESA</v>
          </cell>
          <cell r="M4101" t="str">
            <v>ResDirec-0239-2017/MEM-DGAAM</v>
          </cell>
          <cell r="N4101" t="str">
            <v>04/09/2017</v>
          </cell>
          <cell r="P4101" t="str">
            <v>USD</v>
          </cell>
        </row>
        <row r="4102">
          <cell r="A4102">
            <v>2294104</v>
          </cell>
          <cell r="B4102">
            <v>6638</v>
          </cell>
          <cell r="C4102" t="str">
            <v>PC</v>
          </cell>
          <cell r="D4102">
            <v>41418</v>
          </cell>
          <cell r="E4102">
            <v>2013</v>
          </cell>
          <cell r="F4102">
            <v>5</v>
          </cell>
          <cell r="G4102" t="str">
            <v>MINERA YANACOCHA S.R.L.</v>
          </cell>
          <cell r="H4102" t="str">
            <v>MINAS CONGA</v>
          </cell>
          <cell r="I4102" t="str">
            <v>MODIFICACION DEL PLAN DE CIERRE EIA CONGA</v>
          </cell>
          <cell r="J4102" t="str">
            <v>*060309&lt;br&gt;CAJAMARCA-CELENDIN-SOROCHUCO</v>
          </cell>
          <cell r="K4102" t="str">
            <v>*13&lt;br&gt;DOLORES CAMONES SANTIAGO</v>
          </cell>
          <cell r="L4102" t="str">
            <v>CONCLUIDO</v>
          </cell>
          <cell r="M4102" t="str">
            <v>ResDirec-0277-2017/MEM-DGAAM</v>
          </cell>
          <cell r="N4102" t="str">
            <v>02/10/2017</v>
          </cell>
          <cell r="P4102" t="str">
            <v>USD</v>
          </cell>
        </row>
        <row r="4103">
          <cell r="A4103">
            <v>2368438</v>
          </cell>
          <cell r="B4103">
            <v>6683</v>
          </cell>
          <cell r="C4103" t="str">
            <v>PC</v>
          </cell>
          <cell r="D4103">
            <v>41684</v>
          </cell>
          <cell r="E4103">
            <v>2014</v>
          </cell>
          <cell r="F4103">
            <v>2</v>
          </cell>
          <cell r="G4103" t="str">
            <v>MINERA YANACOCHA S.R.L.</v>
          </cell>
          <cell r="H4103" t="str">
            <v xml:space="preserve">YANACOCHA </v>
          </cell>
          <cell r="I4103" t="str">
            <v>IV MODIFICACION DEL PLAN DE CIERRE DE MINAS DE MINERA YANACOCHA</v>
          </cell>
          <cell r="J4103" t="str">
            <v>*060101&lt;br&gt;CAJAMARCA-CAJAMARCA-CAJAMARCA</v>
          </cell>
          <cell r="K4103" t="str">
            <v>*34&lt;br&gt;BEDRIÑANA RIOS ABAD</v>
          </cell>
          <cell r="L4103" t="str">
            <v>APROBADO&lt;br/&gt;NOTIFICADO A LA EMPRESA</v>
          </cell>
          <cell r="P4103" t="str">
            <v>USD</v>
          </cell>
        </row>
        <row r="4104">
          <cell r="A4104" t="str">
            <v>06432-2017</v>
          </cell>
          <cell r="B4104">
            <v>6759</v>
          </cell>
          <cell r="C4104" t="str">
            <v>ITS</v>
          </cell>
          <cell r="D4104">
            <v>43069</v>
          </cell>
          <cell r="E4104">
            <v>2017</v>
          </cell>
          <cell r="F4104">
            <v>11</v>
          </cell>
          <cell r="G4104" t="str">
            <v>MINERA YANACOCHA S.R.L.</v>
          </cell>
          <cell r="H4104" t="str">
            <v>YANACOCHA ZONA ESTE</v>
          </cell>
          <cell r="I4104" t="str">
            <v>TERCER INFORME TECNICO SUSTENTATORIO DE LA QUINTA MODIFICACION DEL ESTUDIO DE IMPACTO AMBIENTAL DE LA AMPLIACION DEL PROYECTO CARACHUGO - SUPLEMENTARIO YANACOCHA ESTE</v>
          </cell>
          <cell r="J4104" t="str">
            <v>*060108&lt;br&gt;CAJAMARCA-CAJAMARCA-LOS BAÑOS DEL INCA,*060000&lt;br&gt;CAJAMARCA----,*060100&lt;br&gt;CAJAMARCA-CAJAMARCA--,*060105&lt;br&gt;CAJAMARCA-CAJAMARCA-ENCAÑADA,*060101&lt;br&gt;CAJAMARCA-CAJAMARCA-CAJAMARCA</v>
          </cell>
          <cell r="K4104" t="str">
            <v>*415&lt;br&gt;ZZ_SENACE BEATRIZ HUAMANI PAUCCARA,*489&lt;br&gt;ZZ_SENACE TREJO PANTOJA, CYNTHIA KELLY,*482&lt;br&gt;ZZ_SENACE MARTEL GORA, MIGUEL LUIS,*479&lt;br&gt;ZZ_SENACE  BORJAS ALCANTARA, DAVID VICTOR,*416&lt;br&gt;ZZ_SENACE BREÑA TORRES, MILVA GRACIELA</v>
          </cell>
          <cell r="L4104" t="str">
            <v>CONFORME&lt;br/&gt;NOTIFICADO A LA EMPRESA</v>
          </cell>
          <cell r="O4104">
            <v>321200</v>
          </cell>
        </row>
        <row r="4105">
          <cell r="A4105" t="str">
            <v>06431-2017</v>
          </cell>
          <cell r="B4105">
            <v>6760</v>
          </cell>
          <cell r="C4105" t="str">
            <v>ITS</v>
          </cell>
          <cell r="D4105">
            <v>43069</v>
          </cell>
          <cell r="E4105">
            <v>2017</v>
          </cell>
          <cell r="F4105">
            <v>11</v>
          </cell>
          <cell r="G4105" t="str">
            <v>MINERA YANACOCHA S.R.L.</v>
          </cell>
          <cell r="H4105" t="str">
            <v>YANACOCHA ZONA OESTE</v>
          </cell>
          <cell r="I4105" t="str">
            <v>QUINTO INFORME TECNICO SUSTENTATORIO DE LA TERCERA MODIFICACION DEL ESTUDIO DE IMPACTO AMBIETAL DEL PROYECTO SUPLEMENTARIO YANACOCHA OESTE</v>
          </cell>
          <cell r="J4105" t="str">
            <v>*060108&lt;br&gt;CAJAMARCA-CAJAMARCA-LOS BAÑOS DEL INCA,*060000&lt;br&gt;CAJAMARCA----,*060100&lt;br&gt;CAJAMARCA-CAJAMARCA--,*060105&lt;br&gt;CAJAMARCA-CAJAMARCA-ENCAÑADA,*060101&lt;br&gt;CAJAMARCA-CAJAMARCA-CAJAMARCA</v>
          </cell>
          <cell r="K4105" t="str">
            <v>*415&lt;br&gt;ZZ_SENACE BEATRIZ HUAMANI PAUCCARA,*489&lt;br&gt;ZZ_SENACE TREJO PANTOJA, CYNTHIA KELLY,*482&lt;br&gt;ZZ_SENACE MARTEL GORA, MIGUEL LUIS,*479&lt;br&gt;ZZ_SENACE  BORJAS ALCANTARA, DAVID VICTOR,*416&lt;br&gt;ZZ_SENACE BREÑA TORRES, MILVA GRACIELA</v>
          </cell>
          <cell r="L4105" t="str">
            <v>CONFORME&lt;br/&gt;NOTIFICADO A LA EMPRESA</v>
          </cell>
          <cell r="O4105">
            <v>1790000</v>
          </cell>
        </row>
        <row r="4106">
          <cell r="A4106">
            <v>2514555</v>
          </cell>
          <cell r="B4106">
            <v>6764</v>
          </cell>
          <cell r="C4106" t="str">
            <v>PC</v>
          </cell>
          <cell r="D4106">
            <v>42192</v>
          </cell>
          <cell r="E4106">
            <v>2015</v>
          </cell>
          <cell r="F4106">
            <v>7</v>
          </cell>
          <cell r="G4106" t="str">
            <v>MINERA YANACOCHA S.R.L.</v>
          </cell>
          <cell r="H4106" t="str">
            <v xml:space="preserve">YANACOCHA </v>
          </cell>
          <cell r="I4106" t="str">
            <v>V MODIFICACION DEL PLAN DE CIERRE UNIDAD YANACOCHA</v>
          </cell>
          <cell r="J4106" t="str">
            <v>*060101&lt;br&gt;CAJAMARCA-CAJAMARCA-CAJAMARCA</v>
          </cell>
          <cell r="K4106" t="str">
            <v>*24&lt;br&gt;PORTILLA CORNEJO MATEO</v>
          </cell>
          <cell r="L4106" t="str">
            <v>APROBADO</v>
          </cell>
          <cell r="P4106" t="str">
            <v>USD</v>
          </cell>
        </row>
        <row r="4107">
          <cell r="A4107">
            <v>2785512</v>
          </cell>
          <cell r="B4107">
            <v>6855</v>
          </cell>
          <cell r="C4107" t="str">
            <v>ITS</v>
          </cell>
          <cell r="D4107">
            <v>43140</v>
          </cell>
          <cell r="E4107">
            <v>2018</v>
          </cell>
          <cell r="F4107">
            <v>2</v>
          </cell>
          <cell r="G4107" t="str">
            <v>MINERA YANACOCHA S.R.L.</v>
          </cell>
          <cell r="H4107" t="str">
            <v>COLORADO</v>
          </cell>
          <cell r="I4107" t="str">
            <v>PRIMER ITS AL EIASD PROYECTO DE EXPLORACIÓN COLORADO</v>
          </cell>
          <cell r="J4107" t="str">
            <v>*060105&lt;br&gt;CAJAMARCA-CAJAMARCA-ENCAÑADA</v>
          </cell>
          <cell r="K4107" t="str">
            <v>*64&lt;br&gt;BEGGLO CACERES-OLASO ADRIAN ,*540&lt;br&gt;REYES CUBAS,ZARELA ,*511&lt;br&gt;FARFAN REYES, MIRIAM ELIZABET,*509&lt;br&gt;CRUZ LEDESMA, DEISY ROSALIA,*495&lt;br&gt;CHAMORRO BELLIDO CARMEN ROSA,*348&lt;br&gt;PEREZ SOLIS, EVELYN ENA,*221&lt;br&gt;SANGA YAMPASI WILSON WILFREDO</v>
          </cell>
          <cell r="L4107" t="str">
            <v>CONFORME&lt;br/&gt;NOTIFICADO A LA EMPRESA</v>
          </cell>
          <cell r="M4107" t="str">
            <v>ResDirec-0050-2018/MEM-DGAAM</v>
          </cell>
          <cell r="N4107" t="str">
            <v>26/03/2018</v>
          </cell>
          <cell r="O4107">
            <v>750000</v>
          </cell>
        </row>
        <row r="4108">
          <cell r="A4108">
            <v>2831258</v>
          </cell>
          <cell r="B4108">
            <v>6942</v>
          </cell>
          <cell r="C4108" t="str">
            <v>ITS</v>
          </cell>
          <cell r="D4108">
            <v>43284</v>
          </cell>
          <cell r="E4108">
            <v>2018</v>
          </cell>
          <cell r="F4108">
            <v>7</v>
          </cell>
          <cell r="G4108" t="str">
            <v>MINERA YANACOCHA S.R.L.</v>
          </cell>
          <cell r="H4108" t="str">
            <v>LA QUINUA</v>
          </cell>
          <cell r="I4108" t="str">
            <v>II MODIFICACI¿ DEL EIA-SD DEL PROYECTO DE EXPLORACI¿ LA QUINUA</v>
          </cell>
          <cell r="J4108" t="str">
            <v>*060101&lt;br&gt;CAJAMARCA-CAJAMARCA-CAJAMARCA,*060105&lt;br&gt;CAJAMARCA-CAJAMARCA-ENCAÑADA</v>
          </cell>
          <cell r="K4108" t="str">
            <v>*502&lt;br&gt;CERCEDO CAJAS DONNY LUCIA (APOYO),*600&lt;br&gt;SANTIVAÑEZ SUAREZ, ZANDALEE IVETHE,*598&lt;br&gt;CERNA GARCÍA, ROXANA ERIKA,*581&lt;br&gt;ARENAS ESPINOZA,JULISSA,*527&lt;br&gt;PARDO BONIFAZ, JIMMY FRANK,*525&lt;br&gt;QUISPE CLEMENTE, KARLA,*524&lt;br&gt;ZAMORA  RIOS, LESLY,*509&lt;br&gt;CRUZ LEDESMA, DEISY ROSALIA</v>
          </cell>
          <cell r="L4108" t="str">
            <v>CONFORME&lt;br/&gt;NOTIFICADO A LA EMPRESA</v>
          </cell>
          <cell r="M4108" t="str">
            <v>ResDirec-0162-2018/MEM-DGAAM</v>
          </cell>
          <cell r="N4108" t="str">
            <v>04/09/2018</v>
          </cell>
          <cell r="O4108">
            <v>500000</v>
          </cell>
        </row>
        <row r="4109">
          <cell r="A4109">
            <v>2694097</v>
          </cell>
          <cell r="B4109">
            <v>7022</v>
          </cell>
          <cell r="C4109" t="str">
            <v>EIAsd</v>
          </cell>
          <cell r="D4109">
            <v>42828</v>
          </cell>
          <cell r="E4109">
            <v>2017</v>
          </cell>
          <cell r="F4109">
            <v>4</v>
          </cell>
          <cell r="G4109" t="str">
            <v>MINERA YANACOCHA S.R.L.</v>
          </cell>
          <cell r="H4109" t="str">
            <v>SAN JOSE 2</v>
          </cell>
          <cell r="I4109" t="str">
            <v>EIASD DEL PROYECTO DE EXPLORACION SAN JOSE 2</v>
          </cell>
          <cell r="J4109" t="str">
            <v>*060108&lt;br&gt;CAJAMARCA-CAJAMARCA-LOS BAÑOS DEL INCA</v>
          </cell>
          <cell r="K4109" t="str">
            <v>*25&lt;br&gt;PRADO VELASQUEZ ALFONSO,*508&lt;br&gt;SÁNCHEZ ALVAREZ, MELISSA,*499&lt;br&gt;CRUZATT CARDENAS CARLOS ANGEL,*495&lt;br&gt;CHAMORRO BELLIDO CARMEN ROSA,*348&lt;br&gt;PEREZ SOLIS, EVELYN ENA,*313&lt;br&gt;LOPEZ FLORES, ROSSANA,*295&lt;br&gt;DIAZ BERRIOS ABEL,*221&lt;br&gt;SANGA YAMPASI WILSON WILFREDO,*219&lt;br&gt;HUARINO CHURA LUIS ANTONIO</v>
          </cell>
          <cell r="L4109" t="str">
            <v>APROBADO&lt;br/&gt;NOTIFICADO A LA EMPRESA</v>
          </cell>
          <cell r="M4109" t="str">
            <v>ResDirec-0046-2018/MEM-DGAAM</v>
          </cell>
          <cell r="N4109" t="str">
            <v>20/03/2018</v>
          </cell>
          <cell r="O4109">
            <v>2305615</v>
          </cell>
          <cell r="P4109" t="str">
            <v>USD</v>
          </cell>
        </row>
        <row r="4110">
          <cell r="A4110" t="str">
            <v>00844-2017</v>
          </cell>
          <cell r="B4110">
            <v>7059</v>
          </cell>
          <cell r="C4110" t="str">
            <v>EIA-d</v>
          </cell>
          <cell r="D4110">
            <v>42793</v>
          </cell>
          <cell r="E4110">
            <v>2017</v>
          </cell>
          <cell r="F4110">
            <v>2</v>
          </cell>
          <cell r="G4110" t="str">
            <v>MINERA YANACOCHA S.R.L.</v>
          </cell>
          <cell r="H4110" t="str">
            <v xml:space="preserve">YANACOCHA </v>
          </cell>
          <cell r="I4110" t="str">
            <v>MODIFICACIÓN YANACOCHA</v>
          </cell>
          <cell r="J4110" t="str">
            <v>*060101&lt;br&gt;CAJAMARCA-CAJAMARCA-CAJAMARCA,*061204&lt;br&gt;CAJAMARCA-SAN PABLO-TUMBADEN,*061201&lt;br&gt;CAJAMARCA-SAN PABLO-SAN PABLO,*061004&lt;br&gt;CAJAMARCA-SAN MARCOS-GREGORIO PITA,*060703&lt;br&gt;CAJAMARCA-HUALGAYOC-HUALGAYOC,*060701&lt;br&gt;CAJAMARCA-HUALGAYOC-BAMBAMARCA,*060310&lt;br&gt;CAJAMARCA-CELENDIN-SUCRE,*060309&lt;br&gt;CAJAMARCA-CELENDIN-SOROCHUCO,*060308&lt;br&gt;CAJAMARCA-CELENDIN-OXAMARCA,*060304&lt;br&gt;CAJAMARCA-CELENDIN-HUASMIN,*060112&lt;br&gt;CAJAMARCA-CAJAMARCA-SAN JUAN,*060111&lt;br&gt;CAJAMARCA-CAJAMARCA-NAMORA,*060109&lt;br&gt;CAJAMARCA-CAJAMARCA-MAGDALENA,*060108&lt;br&gt;CAJAMARCA-CAJAMARCA-LOS BAÑOS DEL INCA,*060107&lt;br&gt;CAJAMARCA-CAJAMARCA-LLACANORA,*060106&lt;br&gt;CAJAMARCA-CAJAMARCA-JESUS,*060105&lt;br&gt;CAJAMARCA-CAJAMARCA-ENCAÑADA,*060103&lt;br&gt;CAJAMARCA-CAJAMARCA-CHETILLA</v>
          </cell>
          <cell r="K4110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YUSSEIN,*452&lt;br&gt;ZZ_SENACE GONZALES PAREDES, LUIS ANTONIO,*416&lt;br&gt;ZZ_SENACE BREÑA TORRES, MILVA GRACIELA,*415&lt;br&gt;ZZ_SENACE BEATRIZ HUAMANI PAUCCARA</v>
          </cell>
          <cell r="L4110" t="str">
            <v>APROBADO</v>
          </cell>
          <cell r="O4110">
            <v>1500000000</v>
          </cell>
          <cell r="P4110" t="str">
            <v>USD</v>
          </cell>
        </row>
        <row r="4111">
          <cell r="A4111">
            <v>2904659</v>
          </cell>
          <cell r="B4111">
            <v>7150</v>
          </cell>
          <cell r="C4111" t="str">
            <v>ITS</v>
          </cell>
          <cell r="D4111">
            <v>43525</v>
          </cell>
          <cell r="E4111">
            <v>2019</v>
          </cell>
          <cell r="F4111">
            <v>3</v>
          </cell>
          <cell r="G4111" t="str">
            <v>MINERA YANACOCHA S.R.L.</v>
          </cell>
          <cell r="H4111" t="str">
            <v>COLORADO</v>
          </cell>
          <cell r="I4111" t="str">
            <v>SEGUNDO ITS AL EIASD PROYECTO DE EXPLORACI¿ COLORADO</v>
          </cell>
          <cell r="J4111" t="str">
            <v>*060101&lt;br&gt;CAJAMARCA-CAJAMARCA-CAJAMARCA,*060105&lt;br&gt;CAJAMARCA-CAJAMARCA-ENCAÑADA</v>
          </cell>
          <cell r="K4111" t="str">
            <v>*221&lt;br&gt;SANGA YAMPASI WILSON WILFREDO,*641&lt;br&gt;ALEGRE BUSTAMANTE, LAURA MELISSA,*610&lt;br&gt;FARFAN REYES MIRIAM ELIZABETH,*601&lt;br&gt;SARMIENTO MEJIA, HENRY DANIEL,*599&lt;br&gt;CHUQUIMANTARI ARTEAGA,RUDDY ANDRE,*313&lt;br&gt;LOPEZ FLORES, ROSSANA</v>
          </cell>
          <cell r="L4111" t="str">
            <v>CONFORME&lt;br/&gt;NOTIFICADO A LA EMPRESA</v>
          </cell>
          <cell r="M4111" t="str">
            <v>ResDirec-0059-2019/MEM-DGAAM</v>
          </cell>
          <cell r="N4111" t="str">
            <v>02/05/2019</v>
          </cell>
          <cell r="O4111">
            <v>750000</v>
          </cell>
        </row>
        <row r="4112">
          <cell r="A4112">
            <v>2737624</v>
          </cell>
          <cell r="B4112">
            <v>7271</v>
          </cell>
          <cell r="C4112" t="str">
            <v>EIAsd</v>
          </cell>
          <cell r="D4112">
            <v>42983</v>
          </cell>
          <cell r="E4112">
            <v>2017</v>
          </cell>
          <cell r="F4112">
            <v>9</v>
          </cell>
          <cell r="G4112" t="str">
            <v>MINERA YANACOCHA S.R.L.</v>
          </cell>
          <cell r="H4112" t="str">
            <v>LA QUINUA</v>
          </cell>
          <cell r="I4112" t="str">
            <v>II MODIFICACIÓN DEL EIA-SD DEL PROYECTO DE EXPLORACIÓN LA QUINUA</v>
          </cell>
          <cell r="J4112" t="str">
            <v>*060101&lt;br&gt;CAJAMARCA-CAJAMARCA-CAJAMARCA,*060105&lt;br&gt;CAJAMARCA-CAJAMARCA-ENCAÑADA</v>
          </cell>
          <cell r="K4112" t="str">
            <v>*128&lt;br&gt;ESTELA SILVA MELANIO,*581&lt;br&gt;ARENAS ESPINOZA,JULISSA,*528&lt;br&gt;RUIZ GUERRA, FIORELLA,*526&lt;br&gt;PADILLA VILLAR, FERNANDO JORGE,*524&lt;br&gt;ZAMORA  RIOS, LESLY,*516&lt;br&gt;ROBLES MEDINA, IVAN,*509&lt;br&gt;CRUZ LEDESMA, DEISY ROSALIA,*508&lt;br&gt;SÁNCHEZ ALVAREZ, MELISSA,*502&lt;br&gt;CERCEDO CAJAS DONNY LUCIA (APOYO),*495&lt;br&gt;CHAMORRO BELLIDO CARMEN ROSA,*438&lt;br&gt;PEREYRA VALENCIA ELIZABETH,*345&lt;br&gt;YUCRA ZELA, SONIA LISSET,*220&lt;br&gt;VILLACORTA OLAZA MARCO ANTONIO</v>
          </cell>
          <cell r="L4112" t="str">
            <v>APROBADO&lt;br/&gt;NOTIFICADO A LA EMPRESA</v>
          </cell>
          <cell r="M4112" t="str">
            <v>ResDirec-0065-2018/MEM-DGAAM</v>
          </cell>
          <cell r="N4112" t="str">
            <v>03/04/2018</v>
          </cell>
          <cell r="O4112">
            <v>1000000</v>
          </cell>
          <cell r="P4112" t="str">
            <v>USD</v>
          </cell>
        </row>
        <row r="4113">
          <cell r="A4113">
            <v>2749500</v>
          </cell>
          <cell r="B4113">
            <v>7279</v>
          </cell>
          <cell r="C4113" t="str">
            <v>EIAsd</v>
          </cell>
          <cell r="D4113">
            <v>43021</v>
          </cell>
          <cell r="E4113">
            <v>2017</v>
          </cell>
          <cell r="F4113">
            <v>10</v>
          </cell>
          <cell r="G4113" t="str">
            <v>MINERA YANACOCHA S.R.L.</v>
          </cell>
          <cell r="H4113" t="str">
            <v>MAQUI-MAQUI</v>
          </cell>
          <cell r="I4113" t="str">
            <v>TERCERA MODIFICACIÓN DEL EIASD DEL PROYECTO DE EXPLORACION MAQUI MAQUI</v>
          </cell>
          <cell r="J4113" t="str">
            <v>*060105&lt;br&gt;CAJAMARCA-CAJAMARCA-ENCAÑADA,*060108&lt;br&gt;CAJAMARCA-CAJAMARCA-LOS BAÑOS DEL INCA</v>
          </cell>
          <cell r="K4113" t="str">
            <v>*25&lt;br&gt;PRADO VELASQUEZ ALFONSO,*660&lt;br&gt;PARDO BONIFAZ JIMMY FRANK,*643&lt;br&gt;NISSE MEI-LIN GARCIA LAY,*581&lt;br&gt;ARENAS ESPINOZA,JULISSA,*570&lt;br&gt;PEREZ BALDEON KAREN GRACIELA,*528&lt;br&gt;RUIZ GUERRA, FIORELLA,*526&lt;br&gt;PADILLA VILLAR, FERNANDO JORGE,*525&lt;br&gt;QUISPE CLEMENTE, KARLA,*524&lt;br&gt;ZAMORA  RIOS, LESLY,*502&lt;br&gt;CERCEDO CAJAS DONNY LUCIA (APOYO),*495&lt;br&gt;CHAMORRO BELLIDO CARMEN ROSA,*438&lt;br&gt;PEREYRA VALENCIA ELIZABETH,*345&lt;br&gt;YUCRA ZELA, SONIA LISSET,*310&lt;br&gt;ROSALES GONZALES LUIS ALBERTO,*295&lt;br&gt;DIAZ BERRIOS ABEL,*188&lt;br&gt;PORTILLA CORNEJO MATEO</v>
          </cell>
          <cell r="L4113" t="str">
            <v>APROBADO</v>
          </cell>
          <cell r="M4113" t="str">
            <v>ResDirec-0123-2018/MEM-DGAAM</v>
          </cell>
          <cell r="N4113" t="str">
            <v>22/06/2018</v>
          </cell>
          <cell r="O4113">
            <v>500000</v>
          </cell>
          <cell r="P4113" t="str">
            <v>USD</v>
          </cell>
        </row>
        <row r="4114">
          <cell r="A4114" t="str">
            <v>M-ITS-00198-2019</v>
          </cell>
          <cell r="B4114">
            <v>7405</v>
          </cell>
          <cell r="C4114" t="str">
            <v>ITS</v>
          </cell>
          <cell r="D4114">
            <v>43696</v>
          </cell>
          <cell r="E4114">
            <v>2019</v>
          </cell>
          <cell r="F4114">
            <v>8</v>
          </cell>
          <cell r="G4114" t="str">
            <v>MINERA YANACOCHA S.R.L.</v>
          </cell>
          <cell r="I4114" t="str">
            <v>Primer Informe Técnico Sustentatorio de la Modificación del Estudio de Impacto Ambiental Yanacocha</v>
          </cell>
          <cell r="L4114" t="str">
            <v>CONFORME</v>
          </cell>
          <cell r="O4114">
            <v>50000</v>
          </cell>
        </row>
        <row r="4115">
          <cell r="A4115">
            <v>2828403</v>
          </cell>
          <cell r="B4115">
            <v>7557</v>
          </cell>
          <cell r="C4115" t="str">
            <v>EIAsd</v>
          </cell>
          <cell r="D4115">
            <v>43273</v>
          </cell>
          <cell r="E4115">
            <v>2018</v>
          </cell>
          <cell r="F4115">
            <v>6</v>
          </cell>
          <cell r="G4115" t="str">
            <v>MINERA YANACOCHA S.R.L.</v>
          </cell>
          <cell r="H4115" t="str">
            <v>CERRO NEGRO</v>
          </cell>
          <cell r="I4115" t="str">
            <v>MODIFICACION DEL EIA-SD DEL PROYECTO DE EXPLORACIÓN CERRO NEGRO</v>
          </cell>
          <cell r="J4115" t="str">
            <v>*060101&lt;br&gt;CAJAMARCA-CAJAMARCA-CAJAMARCA</v>
          </cell>
          <cell r="K4115" t="str">
            <v>*221&lt;br&gt;SANGA YAMPASI WILSON WILFREDO,*675&lt;br&gt;ESCATE AMPUERO CINTHYA LETICIA,*660&lt;br&gt;PARDO BONIFAZ JIMMY FRANK,*643&lt;br&gt;NISSE MEI-LIN GARCIA LAY,*641&lt;br&gt;ALEGRE BUSTAMANTE, LAURA MELISSA,*601&lt;br&gt;SARMIENTO MEJIA, HENRY DANIEL,*598&lt;br&gt;CERNA GARCÍA, ROXANA ERIKA,*581&lt;br&gt;ARENAS ESPINOZA,JULISSA,*509&lt;br&gt;CRUZ LEDESMA, DEISY ROSALIA,*495&lt;br&gt;CHAMORRO BELLIDO CARMEN ROSA,*348&lt;br&gt;PEREZ SOLIS, EVELYN ENA,*313&lt;br&gt;LOPEZ FLORES, ROSSANA</v>
          </cell>
          <cell r="L4115" t="str">
            <v>APROBADO&lt;br/&gt;NOTIFICADO A LA EMPRESA</v>
          </cell>
          <cell r="M4115" t="str">
            <v>ResDirec-0084-2019/MEM-DGAAM</v>
          </cell>
          <cell r="N4115" t="str">
            <v>03/06/2019</v>
          </cell>
          <cell r="O4115">
            <v>5000000</v>
          </cell>
          <cell r="P4115" t="str">
            <v>USD</v>
          </cell>
        </row>
        <row r="4116">
          <cell r="A4116" t="str">
            <v>M-MEIAD-00082-2018</v>
          </cell>
          <cell r="B4116">
            <v>7575</v>
          </cell>
          <cell r="C4116" t="str">
            <v>EIA-d</v>
          </cell>
          <cell r="D4116">
            <v>43220</v>
          </cell>
          <cell r="E4116">
            <v>2018</v>
          </cell>
          <cell r="F4116">
            <v>4</v>
          </cell>
          <cell r="G4116" t="str">
            <v>MINERA YANACOCHA S.R.L.</v>
          </cell>
          <cell r="H4116" t="str">
            <v xml:space="preserve">YANACOCHA </v>
          </cell>
          <cell r="I4116" t="str">
            <v>MEIA YANACOCHA</v>
          </cell>
          <cell r="J4116" t="str">
            <v>*060101&lt;br&gt;CAJAMARCA-CAJAMARCA-CAJAMARCA,*060108&lt;br&gt;CAJAMARCA-CAJAMARCA-LOS BAÑOS DEL INCA,*060105&lt;br&gt;CAJAMARCA-CAJAMARCA-ENCAÑADA</v>
          </cell>
          <cell r="K4116" t="str">
            <v>*416&lt;br&gt;ZZ_SENACE BREÑA TORRES, MILVA GRACIELA,*586&lt;br&gt;MENDOZA MORI, MELISSA LILIANA,*575&lt;br&gt;DELGADO POSTIGO PERCY,*482&lt;br&gt;ZZ_SENACE MARTEL GORA, MIGUEL LUIS</v>
          </cell>
          <cell r="L4116" t="str">
            <v>APROBADO&lt;br/&gt;NOTIFICADO A LA EMPRESA</v>
          </cell>
          <cell r="O4116">
            <v>2104639900000</v>
          </cell>
          <cell r="P4116" t="str">
            <v>USD</v>
          </cell>
        </row>
        <row r="4117">
          <cell r="A4117">
            <v>2809009</v>
          </cell>
          <cell r="B4117">
            <v>7579</v>
          </cell>
          <cell r="C4117" t="str">
            <v>EIAsd</v>
          </cell>
          <cell r="D4117">
            <v>43220</v>
          </cell>
          <cell r="E4117">
            <v>2018</v>
          </cell>
          <cell r="F4117">
            <v>4</v>
          </cell>
          <cell r="G4117" t="str">
            <v>MINERA YANACOCHA S.R.L.</v>
          </cell>
          <cell r="H4117" t="str">
            <v>SAN JOSE 1</v>
          </cell>
          <cell r="I4117" t="str">
            <v>SEGUNDA MODIFICACIÓN DEL PROYECTO DE EXPLORACIÓN SAN JOSÉ 1</v>
          </cell>
          <cell r="J4117" t="str">
            <v>*060108&lt;br&gt;CAJAMARCA-CAJAMARCA-LOS BAÑOS DEL INCA</v>
          </cell>
          <cell r="K4117" t="str">
            <v>*1&lt;br&gt;ACEVEDO FERNANDEZ ELIAS,*676&lt;br&gt;VILLAR VASQUEZ MERCEDES DEL PILAR,*643&lt;br&gt;NISSE MEI-LIN GARCIA LAY,*593&lt;br&gt;ARENAS SOLANO, ESTHER CECILIA,*584&lt;br&gt;QUIROZ AHUANARI, CHARLEE JHON (APOYO),*570&lt;br&gt;PEREZ BALDEON KAREN GRACIELA,*495&lt;br&gt;CHAMORRO BELLIDO CARMEN ROSA,*311&lt;br&gt;ROJAS VALLADARES, TANIA LUPE,*220&lt;br&gt;VILLACORTA OLAZA MARCO ANTONIO</v>
          </cell>
          <cell r="L4117" t="str">
            <v>APROBADO&lt;br/&gt;NOTIFICADO A LA EMPRESA</v>
          </cell>
          <cell r="M4117" t="str">
            <v>ResDirec-0053-2019/MEM-DGAAM</v>
          </cell>
          <cell r="N4117" t="str">
            <v>12/04/2019</v>
          </cell>
          <cell r="O4117">
            <v>1800000</v>
          </cell>
          <cell r="P4117" t="str">
            <v>USD</v>
          </cell>
        </row>
        <row r="4118">
          <cell r="A4118">
            <v>3063895</v>
          </cell>
          <cell r="B4118">
            <v>7591</v>
          </cell>
          <cell r="C4118" t="str">
            <v>PC</v>
          </cell>
          <cell r="D4118">
            <v>44067</v>
          </cell>
          <cell r="E4118">
            <v>2020</v>
          </cell>
          <cell r="F4118">
            <v>8</v>
          </cell>
          <cell r="G4118" t="str">
            <v>MINERA YANACOCHA S.R.L.</v>
          </cell>
          <cell r="H4118" t="str">
            <v xml:space="preserve">YANACOCHA </v>
          </cell>
          <cell r="I4118" t="str">
            <v>Tercera Actualización del Plan de Cierre de Minas de la Unidad Minera Yanacocha</v>
          </cell>
          <cell r="J4118" t="str">
            <v>*060101&lt;br&gt;CAJAMARCA-CAJAMARCA-CAJAMARCA,*060108&lt;br&gt;CAJAMARCA-CAJAMARCA-LOS BAÑOS DEL INCA,*060105&lt;br&gt;CAJAMARCA-CAJAMARCA-ENCAÑADA</v>
          </cell>
          <cell r="K4118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4118" t="str">
            <v>EVALUACIÓN</v>
          </cell>
          <cell r="O4118">
            <v>0</v>
          </cell>
          <cell r="P4118" t="str">
            <v>USD</v>
          </cell>
        </row>
        <row r="4119">
          <cell r="A4119">
            <v>2874967</v>
          </cell>
          <cell r="B4119">
            <v>7795</v>
          </cell>
          <cell r="C4119" t="str">
            <v>FTA</v>
          </cell>
          <cell r="D4119">
            <v>43430</v>
          </cell>
          <cell r="E4119">
            <v>2018</v>
          </cell>
          <cell r="F4119">
            <v>11</v>
          </cell>
          <cell r="G4119" t="str">
            <v>MINERA YANACOCHA S.R.L.</v>
          </cell>
          <cell r="H4119" t="str">
            <v>LORENA</v>
          </cell>
          <cell r="I4119" t="str">
            <v>PROYECTO DE EXPLORACIÓN LORENA</v>
          </cell>
          <cell r="J4119" t="str">
            <v>*061201&lt;br&gt;CAJAMARCA-SAN PABLO-SAN PABLO</v>
          </cell>
          <cell r="K4119" t="str">
            <v>*509&lt;br&gt;CRUZ LEDESMA, DEISY ROSALIA,*635&lt;br&gt;LEON SAAVEDRA SEBASTIAN,*610&lt;br&gt;FARFAN REYES MIRIAM ELIZABETH,*608&lt;br&gt;GINA FIORELLA MOROTE LARICO</v>
          </cell>
          <cell r="L4119" t="str">
            <v>DESAPROBADO&lt;br/&gt;NOTIFICADO A LA EMPRESA</v>
          </cell>
          <cell r="O4119">
            <v>500000</v>
          </cell>
          <cell r="P4119" t="str">
            <v>USD</v>
          </cell>
        </row>
        <row r="4120">
          <cell r="A4120">
            <v>2884285</v>
          </cell>
          <cell r="B4120">
            <v>7857</v>
          </cell>
          <cell r="C4120" t="str">
            <v>FTA</v>
          </cell>
          <cell r="D4120">
            <v>43452</v>
          </cell>
          <cell r="E4120">
            <v>2018</v>
          </cell>
          <cell r="F4120">
            <v>12</v>
          </cell>
          <cell r="G4120" t="str">
            <v>MINERA YANACOCHA S.R.L.</v>
          </cell>
          <cell r="H4120" t="str">
            <v>LORENA</v>
          </cell>
          <cell r="I4120" t="str">
            <v>LORENA</v>
          </cell>
          <cell r="J4120" t="str">
            <v>*061201&lt;br&gt;CAJAMARCA-SAN PABLO-SAN PABLO</v>
          </cell>
          <cell r="K4120" t="str">
            <v>*509&lt;br&gt;CRUZ LEDESMA, DEISY ROSALIA,*610&lt;br&gt;FARFAN REYES MIRIAM ELIZABETH,*608&lt;br&gt;GINA FIORELLA MOROTE LARICO,*606&lt;br&gt;Enrique Arturo  Quispez Herrera</v>
          </cell>
          <cell r="L4120" t="str">
            <v>APROBADO&lt;br/&gt;NOTIFICADO A LA EMPRESA</v>
          </cell>
          <cell r="M4120" t="str">
            <v>ResDirec-0239-2018/MEM-DGAAM</v>
          </cell>
          <cell r="N4120" t="str">
            <v>27/12/2018</v>
          </cell>
          <cell r="O4120">
            <v>500000</v>
          </cell>
          <cell r="P4120" t="str">
            <v>USD</v>
          </cell>
        </row>
        <row r="4121">
          <cell r="A4121">
            <v>3010396</v>
          </cell>
          <cell r="B4121">
            <v>8352</v>
          </cell>
          <cell r="C4121" t="str">
            <v>PAD</v>
          </cell>
          <cell r="D4121">
            <v>43838</v>
          </cell>
          <cell r="E4121">
            <v>2020</v>
          </cell>
          <cell r="F4121">
            <v>1</v>
          </cell>
          <cell r="G4121" t="str">
            <v>MINERA YANACOCHA S.R.L.</v>
          </cell>
          <cell r="H4121" t="str">
            <v xml:space="preserve">YANACOCHA </v>
          </cell>
          <cell r="I4121" t="str">
            <v>PLAN AMBIENTAL DETALLADO DE LA UNIDAD MINERA YANACOCHA</v>
          </cell>
          <cell r="J4121" t="str">
            <v>*060101&lt;br&gt;CAJAMARCA-CAJAMARCA-CAJAMARCA,*060108&lt;br&gt;CAJAMARCA-CAJAMARCA-LOS BAÑOS DEL INCA,*060105&lt;br&gt;CAJAMARCA-CAJAMARCA-ENCAÑADA</v>
          </cell>
          <cell r="K4121" t="str">
            <v>*617&lt;br&gt;QUISPE CLEMENTE, KARLA BRIGHITT,*649&lt;br&gt;BOTTGER GAMARRA JOYCE CAROL</v>
          </cell>
          <cell r="L4121" t="str">
            <v>OBSERVADO&lt;br/&gt;NOTIFICADO A LA EMPRESA</v>
          </cell>
          <cell r="O4121">
            <v>354599.81</v>
          </cell>
          <cell r="P4121" t="str">
            <v>USD</v>
          </cell>
        </row>
        <row r="4122">
          <cell r="A4122">
            <v>3010390</v>
          </cell>
          <cell r="B4122">
            <v>8353</v>
          </cell>
          <cell r="C4122" t="str">
            <v>PAD</v>
          </cell>
          <cell r="D4122">
            <v>43838</v>
          </cell>
          <cell r="E4122">
            <v>2020</v>
          </cell>
          <cell r="F4122">
            <v>1</v>
          </cell>
          <cell r="G4122" t="str">
            <v>MINERA YANACOCHA S.R.L.</v>
          </cell>
          <cell r="H4122" t="str">
            <v>CHINA LINDA</v>
          </cell>
          <cell r="I4122" t="str">
            <v>PLAN AMBIENTAL DETALLADO DE LA UNIDAD MINERA CHINA LINDA</v>
          </cell>
          <cell r="J4122" t="str">
            <v>*060105&lt;br&gt;CAJAMARCA-CAJAMARCA-ENCAÑADA</v>
          </cell>
          <cell r="K4122" t="str">
            <v>*617&lt;br&gt;QUISPE CLEMENTE, KARLA BRIGHITT,*618&lt;br&gt;BERROSPI GALINDO ROSA CATHERINE</v>
          </cell>
          <cell r="L4122" t="str">
            <v>APROBADO&lt;br/&gt;NOTIFICADO A LA EMPRESA</v>
          </cell>
          <cell r="M4122" t="str">
            <v>ResDirec-0100-2020/MINEM-DGAAM</v>
          </cell>
          <cell r="N4122" t="str">
            <v>14/08/2020</v>
          </cell>
          <cell r="O4122">
            <v>22711.360000000001</v>
          </cell>
          <cell r="P4122" t="str">
            <v>USD</v>
          </cell>
        </row>
        <row r="4123">
          <cell r="A4123">
            <v>3064499</v>
          </cell>
          <cell r="B4123">
            <v>8529</v>
          </cell>
          <cell r="C4123" t="str">
            <v>EIAsd</v>
          </cell>
          <cell r="D4123">
            <v>44068</v>
          </cell>
          <cell r="E4123">
            <v>2020</v>
          </cell>
          <cell r="F4123">
            <v>8</v>
          </cell>
          <cell r="G4123" t="str">
            <v>MINERA YANACOCHA S.R.L.</v>
          </cell>
          <cell r="H4123" t="str">
            <v>COLORADO</v>
          </cell>
          <cell r="I4123" t="str">
            <v>MEIASD COLORADO</v>
          </cell>
          <cell r="J4123" t="str">
            <v>*060101&lt;br&gt;CAJAMARCA-CAJAMARCA-CAJAMARCA,*060105&lt;br&gt;CAJAMARCA-CAJAMARCA-ENCAÑADA</v>
          </cell>
          <cell r="K4123" t="str">
            <v>*221&lt;br&gt;SANGA YAMPASI WILSON WILFREDO,*684&lt;br&gt;MARTEL GORA MIGUEL LUIS,*669&lt;br&gt;PARAVECINO SANTIAGO MARILU,*668&lt;br&gt;MEJIA ISIDRO JHONNY ANIVAL,*645&lt;br&gt;CINTHYA ESCATE AMPUERO,*641&lt;br&gt;ALEGRE BUSTAMANTE, LAURA MELISSA,*495&lt;br&gt;CHAMORRO BELLIDO CARMEN ROSA</v>
          </cell>
          <cell r="L4123" t="str">
            <v>OBSERVADO&lt;br/&gt;NOTIFICADO A LA EMPRESA</v>
          </cell>
          <cell r="O4123">
            <v>1995716</v>
          </cell>
          <cell r="P4123" t="str">
            <v>USD</v>
          </cell>
        </row>
        <row r="4124">
          <cell r="A4124">
            <v>1289478</v>
          </cell>
          <cell r="B4124">
            <v>4497</v>
          </cell>
          <cell r="C4124" t="str">
            <v>EIA</v>
          </cell>
          <cell r="D4124">
            <v>36734</v>
          </cell>
          <cell r="E4124">
            <v>2000</v>
          </cell>
          <cell r="F4124">
            <v>7</v>
          </cell>
          <cell r="G4124" t="str">
            <v>MINERA YANAQUIHUA S.A.C.</v>
          </cell>
          <cell r="H4124" t="str">
            <v>ALPACAY</v>
          </cell>
          <cell r="I4124" t="str">
            <v>OPERACIONES A ESCALA DE PILOTAJE (20 TMH/DIA)</v>
          </cell>
          <cell r="J4124" t="str">
            <v>*040608&lt;br&gt;AREQUIPA-CONDESUYOS-YANAQUIHUA</v>
          </cell>
          <cell r="K4124" t="str">
            <v>*50&lt;br&gt;RODAS EDDI</v>
          </cell>
          <cell r="L4124" t="str">
            <v>APROBADO</v>
          </cell>
          <cell r="P4124" t="str">
            <v>USD</v>
          </cell>
        </row>
        <row r="4125">
          <cell r="A4125">
            <v>1264199</v>
          </cell>
          <cell r="B4125">
            <v>4451</v>
          </cell>
          <cell r="C4125" t="str">
            <v>EIA</v>
          </cell>
          <cell r="D4125">
            <v>36511</v>
          </cell>
          <cell r="E4125">
            <v>1999</v>
          </cell>
          <cell r="F4125">
            <v>12</v>
          </cell>
          <cell r="G4125" t="str">
            <v>MINERALES ANDINOS S.A.</v>
          </cell>
          <cell r="H4125" t="str">
            <v>PITUSO-MI VECINO</v>
          </cell>
          <cell r="I4125" t="str">
            <v>EXPLOTACION DE BENTONITA</v>
          </cell>
          <cell r="J4125" t="str">
            <v>*200502&lt;br&gt;PIURA-PAITA-AMOTAPE</v>
          </cell>
          <cell r="K4125" t="str">
            <v>*29&lt;br&gt;ARCHIVO</v>
          </cell>
          <cell r="L4125" t="str">
            <v>ABANDONO</v>
          </cell>
          <cell r="P4125" t="str">
            <v>USD</v>
          </cell>
        </row>
        <row r="4126">
          <cell r="A4126">
            <v>1719715</v>
          </cell>
          <cell r="B4126">
            <v>1706</v>
          </cell>
          <cell r="C4126" t="str">
            <v>EIAsd</v>
          </cell>
          <cell r="D4126">
            <v>39336</v>
          </cell>
          <cell r="E4126">
            <v>2007</v>
          </cell>
          <cell r="F4126">
            <v>9</v>
          </cell>
          <cell r="G4126" t="str">
            <v>MINERGIA S.A.C.</v>
          </cell>
          <cell r="H4126" t="str">
            <v>MACUSANI</v>
          </cell>
          <cell r="I4126" t="str">
            <v>PROYECTO EXPLORACION MACUSANI</v>
          </cell>
          <cell r="J4126" t="str">
            <v>*210305&lt;br&gt;PUNO-CARABAYA-CORANI</v>
          </cell>
          <cell r="K4126" t="str">
            <v>*49&lt;br&gt;RETAMOZO PLACIDO</v>
          </cell>
          <cell r="L4126" t="str">
            <v>APROBADO</v>
          </cell>
          <cell r="P4126" t="str">
            <v>USD</v>
          </cell>
        </row>
        <row r="4127">
          <cell r="A4127">
            <v>1911050</v>
          </cell>
          <cell r="B4127">
            <v>2053</v>
          </cell>
          <cell r="C4127" t="str">
            <v>EIAsd</v>
          </cell>
          <cell r="D4127">
            <v>40030</v>
          </cell>
          <cell r="E4127">
            <v>2009</v>
          </cell>
          <cell r="F4127">
            <v>8</v>
          </cell>
          <cell r="G4127" t="str">
            <v>MINERGIA S.A.C.</v>
          </cell>
          <cell r="H4127" t="str">
            <v>MACUSANI</v>
          </cell>
          <cell r="I4127" t="str">
            <v>PROYECTO DE EXPLORACION MACUSANI</v>
          </cell>
          <cell r="J4127" t="str">
            <v>*210305&lt;br&gt;PUNO-CARABAYA-CORANI</v>
          </cell>
          <cell r="K4127" t="str">
            <v>*218&lt;br&gt;BERROSPI GALINDO ROSA CATHERINE</v>
          </cell>
          <cell r="L4127" t="str">
            <v>APROBADO&lt;br/&gt;NOTIFICADO A LA EMPRESA</v>
          </cell>
          <cell r="P4127" t="str">
            <v>USD</v>
          </cell>
        </row>
        <row r="4128">
          <cell r="A4128">
            <v>2043886</v>
          </cell>
          <cell r="B4128">
            <v>2306</v>
          </cell>
          <cell r="C4128" t="str">
            <v>EIAsd</v>
          </cell>
          <cell r="D4128">
            <v>40499</v>
          </cell>
          <cell r="E4128">
            <v>2010</v>
          </cell>
          <cell r="F4128">
            <v>11</v>
          </cell>
          <cell r="G4128" t="str">
            <v>MINERGIA S.A.C.</v>
          </cell>
          <cell r="H4128" t="str">
            <v>MACUSANI</v>
          </cell>
          <cell r="I4128" t="str">
            <v>MODIFICACION EIASD PROYECTO MACUSANI</v>
          </cell>
          <cell r="J4128" t="str">
            <v>*210305&lt;br&gt;PUNO-CARABAYA-CORANI</v>
          </cell>
          <cell r="K4128" t="str">
            <v>*218&lt;br&gt;BERROSPI GALINDO ROSA CATHERINE</v>
          </cell>
          <cell r="L4128" t="str">
            <v>APROBADO&lt;br/&gt;NOTIFICADO A LA EMPRESA</v>
          </cell>
          <cell r="P4128" t="str">
            <v>USD</v>
          </cell>
        </row>
        <row r="4129">
          <cell r="A4129">
            <v>1602194</v>
          </cell>
          <cell r="B4129">
            <v>1427</v>
          </cell>
          <cell r="C4129" t="str">
            <v>DIA</v>
          </cell>
          <cell r="D4129">
            <v>38825</v>
          </cell>
          <cell r="E4129">
            <v>2006</v>
          </cell>
          <cell r="F4129">
            <v>4</v>
          </cell>
          <cell r="G4129" t="str">
            <v>MINERGIA S.A.C.</v>
          </cell>
          <cell r="H4129" t="str">
            <v>MACUSANI</v>
          </cell>
          <cell r="I4129" t="str">
            <v>EXPLORACION DE URANIO EN CORANI</v>
          </cell>
          <cell r="J4129" t="str">
            <v>*210305&lt;br&gt;PUNO-CARABAYA-CORANI</v>
          </cell>
          <cell r="K4129" t="str">
            <v>*40&lt;br&gt;GUARNIZO JIMMY</v>
          </cell>
          <cell r="L4129" t="str">
            <v>APROBADO</v>
          </cell>
          <cell r="P4129" t="str">
            <v>USD</v>
          </cell>
        </row>
        <row r="4130">
          <cell r="A4130">
            <v>1787466</v>
          </cell>
          <cell r="B4130">
            <v>1915</v>
          </cell>
          <cell r="C4130" t="str">
            <v>DIA</v>
          </cell>
          <cell r="D4130">
            <v>39603</v>
          </cell>
          <cell r="E4130">
            <v>2008</v>
          </cell>
          <cell r="F4130">
            <v>6</v>
          </cell>
          <cell r="G4130" t="str">
            <v>MINERGIA S.A.C.</v>
          </cell>
          <cell r="H4130" t="str">
            <v>LAGUNILLAS</v>
          </cell>
          <cell r="I4130" t="str">
            <v>LAGUNILLAS</v>
          </cell>
          <cell r="J4130" t="str">
            <v>*211103&lt;br&gt;PUNO-SAN ROMAN-CABANILLAS</v>
          </cell>
          <cell r="K4130" t="str">
            <v>*38&lt;br&gt;COBEÑAS ALICIA</v>
          </cell>
          <cell r="L4130" t="str">
            <v>APROBADO&lt;br/&gt;NOTIFICADO A LA EMPRESA</v>
          </cell>
          <cell r="P4130" t="str">
            <v>USD</v>
          </cell>
        </row>
        <row r="4131">
          <cell r="A4131">
            <v>1315806</v>
          </cell>
          <cell r="B4131">
            <v>611</v>
          </cell>
          <cell r="C4131" t="str">
            <v>DIA</v>
          </cell>
          <cell r="D4131">
            <v>36983</v>
          </cell>
          <cell r="E4131">
            <v>2001</v>
          </cell>
          <cell r="F4131">
            <v>4</v>
          </cell>
          <cell r="G4131" t="str">
            <v>MINEROS DEL NORTE DEL PERU S.A.</v>
          </cell>
          <cell r="H4131" t="str">
            <v>VIRGEN DE LAS MERCEDES Nº1 L.G.</v>
          </cell>
          <cell r="I4131" t="str">
            <v>VIRGEN DE LAS MERCEDES Nº1 L.G.</v>
          </cell>
          <cell r="J4131" t="str">
            <v>*130902&lt;br&gt;LA LIBERTAD-SANCHEZ CARRION-CHUGAY</v>
          </cell>
          <cell r="K4131" t="str">
            <v>*57&lt;br&gt;SUAREZ JUAN</v>
          </cell>
          <cell r="L4131" t="str">
            <v>IMPROCEDENTE</v>
          </cell>
          <cell r="P4131" t="str">
            <v>USD</v>
          </cell>
        </row>
        <row r="4132">
          <cell r="A4132">
            <v>3010378</v>
          </cell>
          <cell r="B4132">
            <v>8329</v>
          </cell>
          <cell r="C4132" t="str">
            <v>PAD</v>
          </cell>
          <cell r="D4132">
            <v>43838</v>
          </cell>
          <cell r="E4132">
            <v>2020</v>
          </cell>
          <cell r="F4132">
            <v>1</v>
          </cell>
          <cell r="G4132" t="str">
            <v>MINES &amp; METALS TRADING (PERU) S.A.C. - MMTP</v>
          </cell>
          <cell r="H4132" t="str">
            <v>RECUPERADA</v>
          </cell>
          <cell r="I4132" t="str">
            <v>PLAN AMBIENTAL DETALLADO (PAD) UNIDAD DE PRODUCCIÓN RECUPERADA</v>
          </cell>
          <cell r="J4132" t="str">
            <v>*090106&lt;br&gt;HUANCAVELICA-HUANCAVELICA-HUACHOCOLPA</v>
          </cell>
          <cell r="K4132" t="str">
            <v>*221&lt;br&gt;SANGA YAMPASI WILSON WILFREDO,*687&lt;br&gt;CISNEROS PRADO ELIZABETH (Apoyo),*675&lt;br&gt;ESCATE AMPUERO CINTHYA LETICIA,*668&lt;br&gt;MEJIA ISIDRO JHONNY ANIVAL</v>
          </cell>
          <cell r="L4132" t="str">
            <v>APROBADO&lt;br/&gt;NOTIFICADO A LA EMPRESA</v>
          </cell>
          <cell r="M4132" t="str">
            <v>ResDirec-0173-2020/MINEM-DGAAM</v>
          </cell>
          <cell r="N4132" t="str">
            <v>18/12/2020</v>
          </cell>
          <cell r="O4132">
            <v>530810.9</v>
          </cell>
          <cell r="P4132" t="str">
            <v>USD</v>
          </cell>
        </row>
        <row r="4133">
          <cell r="A4133">
            <v>3072358</v>
          </cell>
          <cell r="B4133">
            <v>8544</v>
          </cell>
          <cell r="C4133" t="str">
            <v>PC</v>
          </cell>
          <cell r="D4133">
            <v>44091</v>
          </cell>
          <cell r="E4133">
            <v>2020</v>
          </cell>
          <cell r="F4133">
            <v>9</v>
          </cell>
          <cell r="G4133" t="str">
            <v>MINES &amp; METALS TRADING (PERU) S.A.C. - MMTP</v>
          </cell>
          <cell r="H4133" t="str">
            <v>RECUPERADA</v>
          </cell>
          <cell r="I4133" t="str">
            <v>MODIFICACIÓN DEL PLAN DE CIERRE DE MINAS DE LA UNIDAD DE PRODUCCIÓN RECUPERADA</v>
          </cell>
          <cell r="J4133" t="str">
            <v>*090106&lt;br&gt;HUANCAVELICA-HUANCAVELICA-HUACHOCOLPA</v>
          </cell>
          <cell r="K4133" t="str">
            <v>*9&lt;br&gt;CAMPOS DIAZ LUIS,*672&lt;br&gt;TRUJILLO ESPINOZA JANETT GUISSELA,*188&lt;br&gt;PORTILLA CORNEJO MATEO,*128&lt;br&gt;ESTELA SILVA MELANIO,*34&lt;br&gt;BEDRIÑANA RIOS ABAD</v>
          </cell>
          <cell r="L4133" t="str">
            <v>EVALUACIÓN</v>
          </cell>
          <cell r="O4133">
            <v>2419055.4500000002</v>
          </cell>
          <cell r="P4133" t="str">
            <v>USD</v>
          </cell>
        </row>
        <row r="4134">
          <cell r="A4134">
            <v>1398548</v>
          </cell>
          <cell r="B4134">
            <v>825</v>
          </cell>
          <cell r="C4134" t="str">
            <v>DIA</v>
          </cell>
          <cell r="D4134">
            <v>37652</v>
          </cell>
          <cell r="E4134">
            <v>2003</v>
          </cell>
          <cell r="F4134">
            <v>1</v>
          </cell>
          <cell r="G4134" t="str">
            <v>MINES DYNACOR SUCURSAL DEL PERU</v>
          </cell>
          <cell r="H4134" t="str">
            <v>TUMIPAMPA</v>
          </cell>
          <cell r="I4134" t="str">
            <v>TUMIPAMPA (MODIFICACIÓN)</v>
          </cell>
          <cell r="J4134" t="str">
            <v>*030103&lt;br&gt;APURIMAC-ABANCAY-CIRCA</v>
          </cell>
          <cell r="K4134" t="str">
            <v>*1&lt;br&gt;ACEVEDO FERNANDEZ ELIAS</v>
          </cell>
          <cell r="L4134" t="str">
            <v>APROBADO</v>
          </cell>
          <cell r="P4134" t="str">
            <v>USD</v>
          </cell>
        </row>
        <row r="4135">
          <cell r="A4135">
            <v>1257408</v>
          </cell>
          <cell r="B4135">
            <v>4427</v>
          </cell>
          <cell r="C4135" t="str">
            <v>EIA</v>
          </cell>
          <cell r="D4135">
            <v>36448</v>
          </cell>
          <cell r="E4135">
            <v>1999</v>
          </cell>
          <cell r="F4135">
            <v>10</v>
          </cell>
          <cell r="G4135" t="str">
            <v>MINING SOCIETY DEL PERU S.A.C.</v>
          </cell>
          <cell r="H4135" t="str">
            <v>CONCESION MINERA PARARRAYO</v>
          </cell>
          <cell r="I4135" t="str">
            <v>EXPLORACION</v>
          </cell>
          <cell r="J4135" t="str">
            <v>*020504&lt;br&gt;ANCASH-BOLOGNESI-AQUIA</v>
          </cell>
          <cell r="K4135" t="str">
            <v>*1&lt;br&gt;ACEVEDO FERNANDEZ ELIAS</v>
          </cell>
          <cell r="L4135" t="str">
            <v>IMPROCEDENTE</v>
          </cell>
          <cell r="P4135" t="str">
            <v>USD</v>
          </cell>
        </row>
        <row r="4136">
          <cell r="A4136">
            <v>2583020</v>
          </cell>
          <cell r="B4136">
            <v>5915</v>
          </cell>
          <cell r="C4136" t="str">
            <v>DIA</v>
          </cell>
          <cell r="D4136">
            <v>42430</v>
          </cell>
          <cell r="E4136">
            <v>2016</v>
          </cell>
          <cell r="F4136">
            <v>3</v>
          </cell>
          <cell r="G4136" t="str">
            <v>MINQUEST PERU S.A.C.</v>
          </cell>
          <cell r="H4136" t="str">
            <v>ROGER ALEJANDRO Y LA ESCONDIDA</v>
          </cell>
          <cell r="I4136" t="str">
            <v>PROYECTO DE EXPLORACIÓN MINERA MINQUEST</v>
          </cell>
          <cell r="J4136" t="str">
            <v>*080605&lt;br&gt;CUSCO-CANCHIS-PITUMARCA,*081206&lt;br&gt;CUSCO-QUISPICANCHI-CUSIPATA</v>
          </cell>
          <cell r="K4136" t="str">
            <v>*25&lt;br&gt;PRADO VELASQUEZ ALFONSO,*341&lt;br&gt;INFANTE QUISPE, CESAR ANIBAL,*332&lt;br&gt;CANO VARGAS, SAMIR (APOYO),*310&lt;br&gt;ROSALES GONZALES LUIS ALBERTO</v>
          </cell>
          <cell r="L4136" t="str">
            <v>NO PRESENTADO&lt;br/&gt;NOTIFICADO A LA EMPRESA</v>
          </cell>
          <cell r="M4136" t="str">
            <v>ResDirec-0072-2016/MEM-DGAAM</v>
          </cell>
          <cell r="N4136" t="str">
            <v>07/03/2016</v>
          </cell>
          <cell r="O4136">
            <v>285000</v>
          </cell>
          <cell r="P4136" t="str">
            <v>USD</v>
          </cell>
        </row>
        <row r="4137">
          <cell r="A4137">
            <v>2589131</v>
          </cell>
          <cell r="B4137">
            <v>6089</v>
          </cell>
          <cell r="C4137" t="str">
            <v>DIA</v>
          </cell>
          <cell r="D4137">
            <v>42452</v>
          </cell>
          <cell r="E4137">
            <v>2016</v>
          </cell>
          <cell r="F4137">
            <v>3</v>
          </cell>
          <cell r="G4137" t="str">
            <v>MINQUEST PERU S.A.C.</v>
          </cell>
          <cell r="H4137" t="str">
            <v>ROGER ALEJANDRO Y LA ESCONDIDA</v>
          </cell>
          <cell r="I4137" t="str">
            <v>PROYECTO DE EXPLORACIÓN MINERA MINQUEST</v>
          </cell>
          <cell r="J4137" t="str">
            <v>*080605&lt;br&gt;CUSCO-CANCHIS-PITUMARCA,*081206&lt;br&gt;CUSCO-QUISPICANCHI-CUSIPATA</v>
          </cell>
          <cell r="K4137" t="str">
            <v>*310&lt;br&gt;ROSALES GONZALES LUIS ALBERTO,*341&lt;br&gt;INFANTE QUISPE, CESAR ANIBAL</v>
          </cell>
          <cell r="L4137" t="str">
            <v>DESISTIDO&lt;br/&gt;NOTIFICADO A LA EMPRESA</v>
          </cell>
          <cell r="M4137" t="str">
            <v>ResDirec-0102-2016/MEM-DGAAM</v>
          </cell>
          <cell r="N4137" t="str">
            <v>06/04/2016</v>
          </cell>
          <cell r="O4137">
            <v>285000</v>
          </cell>
          <cell r="P4137" t="str">
            <v>USD</v>
          </cell>
        </row>
        <row r="4138">
          <cell r="A4138">
            <v>2633803</v>
          </cell>
          <cell r="B4138">
            <v>6164</v>
          </cell>
          <cell r="C4138" t="str">
            <v>DIA</v>
          </cell>
          <cell r="D4138">
            <v>42604</v>
          </cell>
          <cell r="E4138">
            <v>2016</v>
          </cell>
          <cell r="F4138">
            <v>8</v>
          </cell>
          <cell r="G4138" t="str">
            <v>MINQUEST PERU S.A.C.</v>
          </cell>
          <cell r="H4138" t="str">
            <v>ROGER ALEJANDRO Y LA ESCONDIDA</v>
          </cell>
          <cell r="I4138" t="str">
            <v>PROYECTO DE EXPLORACIÓN MINERA MINQUEST</v>
          </cell>
          <cell r="J4138" t="str">
            <v>*080605&lt;br&gt;CUSCO-CANCHIS-PITUMARCA,*081206&lt;br&gt;CUSCO-QUISPICANCHI-CUSIPATA</v>
          </cell>
          <cell r="K4138" t="str">
            <v>*25&lt;br&gt;PRADO VELASQUEZ ALFONSO,*341&lt;br&gt;INFANTE QUISPE, CESAR ANIBAL,*310&lt;br&gt;ROSALES GONZALES LUIS ALBERTO</v>
          </cell>
          <cell r="L4138" t="str">
            <v>APROBADO&lt;br/&gt;NOTIFICADO A LA EMPRESA</v>
          </cell>
          <cell r="O4138">
            <v>285000</v>
          </cell>
          <cell r="P4138" t="str">
            <v>USD</v>
          </cell>
        </row>
        <row r="4139">
          <cell r="A4139">
            <v>1418402</v>
          </cell>
          <cell r="B4139">
            <v>903</v>
          </cell>
          <cell r="C4139" t="str">
            <v>EIAsd</v>
          </cell>
          <cell r="D4139">
            <v>37805</v>
          </cell>
          <cell r="E4139">
            <v>2003</v>
          </cell>
          <cell r="F4139">
            <v>7</v>
          </cell>
          <cell r="G4139" t="str">
            <v>MINSUR S.A.</v>
          </cell>
          <cell r="H4139" t="str">
            <v>FRONTERA UNO</v>
          </cell>
          <cell r="I4139" t="str">
            <v>EXPLORACIÓN</v>
          </cell>
          <cell r="J4139" t="str">
            <v>*230107&lt;br&gt;TACNA-TACNA-PALCA</v>
          </cell>
          <cell r="K4139" t="str">
            <v>*1&lt;br&gt;ACEVEDO FERNANDEZ ELIAS</v>
          </cell>
          <cell r="L4139" t="str">
            <v>APROBADO</v>
          </cell>
          <cell r="P4139" t="str">
            <v>USD</v>
          </cell>
        </row>
        <row r="4140">
          <cell r="A4140">
            <v>1469888</v>
          </cell>
          <cell r="B4140">
            <v>1071</v>
          </cell>
          <cell r="C4140" t="str">
            <v>EIAsd</v>
          </cell>
          <cell r="D4140">
            <v>38138</v>
          </cell>
          <cell r="E4140">
            <v>2004</v>
          </cell>
          <cell r="F4140">
            <v>5</v>
          </cell>
          <cell r="G4140" t="str">
            <v>MINSUR S.A.</v>
          </cell>
          <cell r="H4140" t="str">
            <v>FRONTERA UNO</v>
          </cell>
          <cell r="I4140" t="str">
            <v>MODIFICACIÓN - AMPLIACION DE PLAZOS</v>
          </cell>
          <cell r="J4140" t="str">
            <v>*230107&lt;br&gt;TACNA-TACNA-PALCA</v>
          </cell>
          <cell r="K4140" t="str">
            <v>*1&lt;br&gt;ACEVEDO FERNANDEZ ELIAS</v>
          </cell>
          <cell r="L4140" t="str">
            <v>APROBADO</v>
          </cell>
          <cell r="P4140" t="str">
            <v>USD</v>
          </cell>
        </row>
        <row r="4141">
          <cell r="A4141">
            <v>1511664</v>
          </cell>
          <cell r="B4141">
            <v>1204</v>
          </cell>
          <cell r="C4141" t="str">
            <v>EIAsd</v>
          </cell>
          <cell r="D4141">
            <v>38370</v>
          </cell>
          <cell r="E4141">
            <v>2005</v>
          </cell>
          <cell r="F4141">
            <v>1</v>
          </cell>
          <cell r="G4141" t="str">
            <v>MINSUR S.A.</v>
          </cell>
          <cell r="H4141" t="str">
            <v>FRONTERA UNO</v>
          </cell>
          <cell r="I4141" t="str">
            <v>MODIFICACION</v>
          </cell>
          <cell r="J4141" t="str">
            <v>*230107&lt;br&gt;TACNA-TACNA-PALCA</v>
          </cell>
          <cell r="K4141" t="str">
            <v>*1&lt;br&gt;ACEVEDO FERNANDEZ ELIAS</v>
          </cell>
          <cell r="L4141" t="str">
            <v>DESISTIDO</v>
          </cell>
          <cell r="P4141" t="str">
            <v>USD</v>
          </cell>
        </row>
        <row r="4142">
          <cell r="A4142">
            <v>1525312</v>
          </cell>
          <cell r="B4142">
            <v>1242</v>
          </cell>
          <cell r="C4142" t="str">
            <v>EIAsd</v>
          </cell>
          <cell r="D4142">
            <v>38448</v>
          </cell>
          <cell r="E4142">
            <v>2005</v>
          </cell>
          <cell r="F4142">
            <v>4</v>
          </cell>
          <cell r="G4142" t="str">
            <v>MINSUR S.A.</v>
          </cell>
          <cell r="H4142" t="str">
            <v>ASERUNE LLOCCESA</v>
          </cell>
          <cell r="I4142" t="str">
            <v>EXPLORACION</v>
          </cell>
          <cell r="J4142" t="str">
            <v>*210301&lt;br&gt;PUNO-CARABAYA-MACUSANI</v>
          </cell>
          <cell r="K4142" t="str">
            <v>*1&lt;br&gt;ACEVEDO FERNANDEZ ELIAS</v>
          </cell>
          <cell r="L4142" t="str">
            <v>ABANDONO</v>
          </cell>
          <cell r="P4142" t="str">
            <v>USD</v>
          </cell>
        </row>
        <row r="4143">
          <cell r="A4143">
            <v>1335346</v>
          </cell>
          <cell r="B4143">
            <v>670</v>
          </cell>
          <cell r="C4143" t="str">
            <v>DIA</v>
          </cell>
          <cell r="D4143">
            <v>37147</v>
          </cell>
          <cell r="E4143">
            <v>2001</v>
          </cell>
          <cell r="F4143">
            <v>9</v>
          </cell>
          <cell r="G4143" t="str">
            <v>MINSUR S.A.</v>
          </cell>
          <cell r="H4143" t="str">
            <v>YESICA</v>
          </cell>
          <cell r="I4143" t="str">
            <v>YESICA</v>
          </cell>
          <cell r="J4143" t="str">
            <v>*211001&lt;br&gt;PUNO-SAN ANTONIO DE PUTINA-PUTINA</v>
          </cell>
          <cell r="K4143" t="str">
            <v>*21&lt;br&gt;PAREDES PACHECO RUFO</v>
          </cell>
          <cell r="L4143" t="str">
            <v>APROBADO</v>
          </cell>
          <cell r="P4143" t="str">
            <v>USD</v>
          </cell>
        </row>
        <row r="4144">
          <cell r="A4144">
            <v>1378922</v>
          </cell>
          <cell r="B4144">
            <v>767</v>
          </cell>
          <cell r="C4144" t="str">
            <v>DIA</v>
          </cell>
          <cell r="D4144">
            <v>37489</v>
          </cell>
          <cell r="E4144">
            <v>2002</v>
          </cell>
          <cell r="F4144">
            <v>8</v>
          </cell>
          <cell r="G4144" t="str">
            <v>MINSUR S.A.</v>
          </cell>
          <cell r="I4144" t="str">
            <v>FRONTERA UNO</v>
          </cell>
          <cell r="J4144" t="str">
            <v>*230107&lt;br&gt;TACNA-TACNA-PALCA</v>
          </cell>
          <cell r="K4144" t="str">
            <v>*35&lt;br&gt;BLANCO IRMA</v>
          </cell>
          <cell r="L4144" t="str">
            <v>APROBADO</v>
          </cell>
          <cell r="P4144" t="str">
            <v>USD</v>
          </cell>
        </row>
        <row r="4145">
          <cell r="A4145">
            <v>1390941</v>
          </cell>
          <cell r="B4145">
            <v>807</v>
          </cell>
          <cell r="C4145" t="str">
            <v>DIA</v>
          </cell>
          <cell r="D4145">
            <v>37586</v>
          </cell>
          <cell r="E4145">
            <v>2002</v>
          </cell>
          <cell r="F4145">
            <v>11</v>
          </cell>
          <cell r="G4145" t="str">
            <v>MINSUR S.A.</v>
          </cell>
          <cell r="H4145" t="str">
            <v>CERRO IMAN</v>
          </cell>
          <cell r="I4145" t="str">
            <v>CERRO IMÁN</v>
          </cell>
          <cell r="J4145" t="str">
            <v>*021201&lt;br&gt;ANCASH-HUAYLAS-CARAZ</v>
          </cell>
          <cell r="K4145" t="str">
            <v>*53&lt;br&gt;SANCHEZ LUIS</v>
          </cell>
          <cell r="L4145" t="str">
            <v>APROBADO</v>
          </cell>
          <cell r="P4145" t="str">
            <v>USD</v>
          </cell>
        </row>
        <row r="4146">
          <cell r="A4146">
            <v>1485940</v>
          </cell>
          <cell r="B4146">
            <v>1115</v>
          </cell>
          <cell r="C4146" t="str">
            <v>DIA</v>
          </cell>
          <cell r="D4146">
            <v>38219</v>
          </cell>
          <cell r="E4146">
            <v>2004</v>
          </cell>
          <cell r="F4146">
            <v>8</v>
          </cell>
          <cell r="G4146" t="str">
            <v>MINSUR S.A.</v>
          </cell>
          <cell r="I4146" t="str">
            <v>FRONTERA DOS</v>
          </cell>
          <cell r="J4146" t="str">
            <v>*230107&lt;br&gt;TACNA-TACNA-PALCA</v>
          </cell>
          <cell r="K4146" t="str">
            <v>*1&lt;br&gt;ACEVEDO FERNANDEZ ELIAS</v>
          </cell>
          <cell r="L4146" t="str">
            <v>APROBADO</v>
          </cell>
          <cell r="P4146" t="str">
            <v>USD</v>
          </cell>
        </row>
        <row r="4147">
          <cell r="A4147">
            <v>1509119</v>
          </cell>
          <cell r="B4147">
            <v>1195</v>
          </cell>
          <cell r="C4147" t="str">
            <v>DIA</v>
          </cell>
          <cell r="D4147">
            <v>38358</v>
          </cell>
          <cell r="E4147">
            <v>2005</v>
          </cell>
          <cell r="F4147">
            <v>1</v>
          </cell>
          <cell r="G4147" t="str">
            <v>MINSUR S.A.</v>
          </cell>
          <cell r="H4147" t="str">
            <v>ASERUNE LLOCCESA</v>
          </cell>
          <cell r="I4147" t="str">
            <v>ASERUNE-LLOCCESSA</v>
          </cell>
          <cell r="J4147" t="str">
            <v>*210301&lt;br&gt;PUNO-CARABAYA-MACUSANI</v>
          </cell>
          <cell r="K4147" t="str">
            <v>*1&lt;br&gt;ACEVEDO FERNANDEZ ELIAS</v>
          </cell>
          <cell r="L4147" t="str">
            <v>APROBADO</v>
          </cell>
          <cell r="P4147" t="str">
            <v>USD</v>
          </cell>
        </row>
        <row r="4148">
          <cell r="A4148">
            <v>1530416</v>
          </cell>
          <cell r="B4148">
            <v>1256</v>
          </cell>
          <cell r="C4148" t="str">
            <v>DIA</v>
          </cell>
          <cell r="D4148">
            <v>38475</v>
          </cell>
          <cell r="E4148">
            <v>2005</v>
          </cell>
          <cell r="F4148">
            <v>5</v>
          </cell>
          <cell r="G4148" t="str">
            <v>MINSUR S.A.</v>
          </cell>
          <cell r="H4148" t="str">
            <v>COTACOTA</v>
          </cell>
          <cell r="I4148" t="str">
            <v>COTACOTA</v>
          </cell>
          <cell r="J4148" t="str">
            <v>*211002&lt;br&gt;PUNO-SAN ANTONIO DE PUTINA-ANANEA</v>
          </cell>
          <cell r="K4148" t="str">
            <v>*56&lt;br&gt;SOLARI HENRY</v>
          </cell>
          <cell r="L4148" t="str">
            <v>APROBADO</v>
          </cell>
          <cell r="P4148" t="str">
            <v>USD</v>
          </cell>
        </row>
        <row r="4149">
          <cell r="A4149">
            <v>1580213</v>
          </cell>
          <cell r="B4149">
            <v>1373</v>
          </cell>
          <cell r="C4149" t="str">
            <v>DIA</v>
          </cell>
          <cell r="D4149">
            <v>38713</v>
          </cell>
          <cell r="E4149">
            <v>2005</v>
          </cell>
          <cell r="F4149">
            <v>12</v>
          </cell>
          <cell r="G4149" t="str">
            <v>MINSUR S.A.</v>
          </cell>
          <cell r="H4149" t="str">
            <v>PUCAPATA</v>
          </cell>
          <cell r="I4149" t="str">
            <v>PUCAPATA</v>
          </cell>
          <cell r="J4149" t="str">
            <v>*090113&lt;br&gt;HUANCAVELICA-HUANCAVELICA-NUEVO OCCORO</v>
          </cell>
          <cell r="K4149" t="str">
            <v>*56&lt;br&gt;SOLARI HENRY</v>
          </cell>
          <cell r="L4149" t="str">
            <v>APROBADO</v>
          </cell>
          <cell r="P4149" t="str">
            <v>USD</v>
          </cell>
        </row>
        <row r="4150">
          <cell r="A4150">
            <v>1615606</v>
          </cell>
          <cell r="B4150">
            <v>1456</v>
          </cell>
          <cell r="C4150" t="str">
            <v>DIA</v>
          </cell>
          <cell r="D4150">
            <v>38894</v>
          </cell>
          <cell r="E4150">
            <v>2006</v>
          </cell>
          <cell r="F4150">
            <v>6</v>
          </cell>
          <cell r="G4150" t="str">
            <v>MINSUR S.A.</v>
          </cell>
          <cell r="H4150" t="str">
            <v>LLULLUCHA</v>
          </cell>
          <cell r="I4150" t="str">
            <v>LLULLUCHA</v>
          </cell>
          <cell r="J4150" t="str">
            <v>*090110&lt;br&gt;HUANCAVELICA-HUANCAVELICA-MANTA</v>
          </cell>
          <cell r="K4150" t="str">
            <v>*47&lt;br&gt;PINEDO CESAR</v>
          </cell>
          <cell r="L4150" t="str">
            <v>APROBADO</v>
          </cell>
          <cell r="P4150" t="str">
            <v>USD</v>
          </cell>
        </row>
        <row r="4151">
          <cell r="A4151">
            <v>1709886</v>
          </cell>
          <cell r="B4151">
            <v>1682</v>
          </cell>
          <cell r="C4151" t="str">
            <v>DIA</v>
          </cell>
          <cell r="D4151">
            <v>39295</v>
          </cell>
          <cell r="E4151">
            <v>2007</v>
          </cell>
          <cell r="F4151">
            <v>8</v>
          </cell>
          <cell r="G4151" t="str">
            <v>MINSUR S.A.</v>
          </cell>
          <cell r="H4151" t="str">
            <v>QUIMSACHATA</v>
          </cell>
          <cell r="I4151" t="str">
            <v>QUIMSACHATA</v>
          </cell>
          <cell r="J4151" t="str">
            <v>*040504&lt;br&gt;AREQUIPA-CAYLLOMA-CALLALLI</v>
          </cell>
          <cell r="K4151" t="str">
            <v>*8&lt;br&gt;BREÑA TORRES GRACIELA</v>
          </cell>
          <cell r="L4151" t="str">
            <v>APROBADO</v>
          </cell>
          <cell r="P4151" t="str">
            <v>USD</v>
          </cell>
        </row>
        <row r="4152">
          <cell r="A4152">
            <v>1767476</v>
          </cell>
          <cell r="B4152">
            <v>1856</v>
          </cell>
          <cell r="C4152" t="str">
            <v>DIA</v>
          </cell>
          <cell r="D4152">
            <v>39521</v>
          </cell>
          <cell r="E4152">
            <v>2008</v>
          </cell>
          <cell r="F4152">
            <v>3</v>
          </cell>
          <cell r="G4152" t="str">
            <v>MINSUR S.A.</v>
          </cell>
          <cell r="H4152" t="str">
            <v>TAUCANE</v>
          </cell>
          <cell r="I4152" t="str">
            <v>TAUCANE</v>
          </cell>
          <cell r="J4152" t="str">
            <v>*210208&lt;br&gt;PUNO-AZANGARO-MUÑANI</v>
          </cell>
          <cell r="K4152" t="str">
            <v>*8&lt;br&gt;BREÑA TORRES GRACIELA</v>
          </cell>
          <cell r="L4152" t="str">
            <v>APROBADO&lt;br/&gt;NOTIFICADO A LA EMPRESA</v>
          </cell>
          <cell r="P4152" t="str">
            <v>USD</v>
          </cell>
        </row>
        <row r="4153">
          <cell r="A4153">
            <v>2286159</v>
          </cell>
          <cell r="B4153">
            <v>3853</v>
          </cell>
          <cell r="C4153" t="str">
            <v>DIA</v>
          </cell>
          <cell r="D4153">
            <v>41388</v>
          </cell>
          <cell r="E4153">
            <v>2013</v>
          </cell>
          <cell r="F4153">
            <v>4</v>
          </cell>
          <cell r="G4153" t="str">
            <v>MINSUR S.A.</v>
          </cell>
          <cell r="H4153" t="str">
            <v>UNIDAD QUENAMARI</v>
          </cell>
          <cell r="I4153" t="str">
            <v>DECLARACIÒN DE IMPACTO AMBIENTAL DEL PROYECTO DE EXPLORACIÒN QUENAMARI</v>
          </cell>
          <cell r="J4153" t="str">
            <v>*210302&lt;br&gt;PUNO-CARABAYA-AJOYANI</v>
          </cell>
          <cell r="K4153" t="str">
            <v>*8&lt;br&gt;BREÑA TORRES GRACIELA,*310&lt;br&gt;ROSALES GONZALES LUIS ALBERTO,*179&lt;br&gt;ZEGARRA ANCAJIMA, ANA SOFIA</v>
          </cell>
          <cell r="L4153" t="str">
            <v>NO PRESENTADO&lt;br/&gt;NOTIFICADO A LA EMPRESA</v>
          </cell>
          <cell r="M4153" t="str">
            <v>ResDirec-0121-2013/MEM-AAM</v>
          </cell>
          <cell r="N4153" t="str">
            <v>02/05/2013</v>
          </cell>
          <cell r="O4153">
            <v>4500000</v>
          </cell>
          <cell r="P4153" t="str">
            <v>USD</v>
          </cell>
        </row>
        <row r="4154">
          <cell r="A4154">
            <v>2293294</v>
          </cell>
          <cell r="B4154">
            <v>3918</v>
          </cell>
          <cell r="C4154" t="str">
            <v>DIA</v>
          </cell>
          <cell r="D4154">
            <v>41415</v>
          </cell>
          <cell r="E4154">
            <v>2013</v>
          </cell>
          <cell r="F4154">
            <v>5</v>
          </cell>
          <cell r="G4154" t="str">
            <v>MINSUR S.A.</v>
          </cell>
          <cell r="H4154" t="str">
            <v>QUENAMARI</v>
          </cell>
          <cell r="I4154" t="str">
            <v>QUENAMARI</v>
          </cell>
          <cell r="J4154" t="str">
            <v>*210302&lt;br&gt;PUNO-CARABAYA-AJOYANI</v>
          </cell>
          <cell r="K4154" t="str">
            <v>*8&lt;br&gt;BREÑA TORRES GRACIELA,*310&lt;br&gt;ROSALES GONZALES LUIS ALBERTO,*179&lt;br&gt;ZEGARRA ANCAJIMA, ANA SOFIA</v>
          </cell>
          <cell r="L4154" t="str">
            <v>APROBADO&lt;br/&gt;NOTIFICADO A LA EMPRESA</v>
          </cell>
          <cell r="O4154">
            <v>4500000</v>
          </cell>
          <cell r="P4154" t="str">
            <v>USD</v>
          </cell>
        </row>
        <row r="4155">
          <cell r="A4155">
            <v>2349855</v>
          </cell>
          <cell r="B4155">
            <v>4040</v>
          </cell>
          <cell r="C4155" t="str">
            <v>DIA</v>
          </cell>
          <cell r="D4155">
            <v>41617</v>
          </cell>
          <cell r="E4155">
            <v>2013</v>
          </cell>
          <cell r="F4155">
            <v>12</v>
          </cell>
          <cell r="G4155" t="str">
            <v>MINSUR S.A.</v>
          </cell>
          <cell r="H4155" t="str">
            <v>TAUCANE</v>
          </cell>
          <cell r="I4155" t="str">
            <v>PROYECTO DE EXPLORACIÓN TAUCANE</v>
          </cell>
          <cell r="J4155" t="str">
            <v>*210208&lt;br&gt;PUNO-AZANGARO-MUÑANI,*210212&lt;br&gt;PUNO-AZANGARO-SAN JOSE,*210211&lt;br&gt;PUNO-AZANGARO-SAN ANTON</v>
          </cell>
          <cell r="K4155" t="str">
            <v>*8&lt;br&gt;BREÑA TORRES GRACIELA,*310&lt;br&gt;ROSALES GONZALES LUIS ALBERTO,*279&lt;br&gt;CRUZ LEDESMA, DEISY,*179&lt;br&gt;ZEGARRA ANCAJIMA, ANA SOFIA</v>
          </cell>
          <cell r="L4155" t="str">
            <v>DESISTIDO&lt;br/&gt;NOTIFICADO A LA EMPRESA</v>
          </cell>
          <cell r="M4155" t="str">
            <v>ResDirec-0503-2013/MEM-AAM</v>
          </cell>
          <cell r="N4155" t="str">
            <v>18/12/2013</v>
          </cell>
          <cell r="O4155">
            <v>2100000</v>
          </cell>
          <cell r="P4155" t="str">
            <v>USD</v>
          </cell>
        </row>
        <row r="4156">
          <cell r="A4156">
            <v>2352898</v>
          </cell>
          <cell r="B4156">
            <v>4092</v>
          </cell>
          <cell r="C4156" t="str">
            <v>DIA</v>
          </cell>
          <cell r="D4156">
            <v>41627</v>
          </cell>
          <cell r="E4156">
            <v>2013</v>
          </cell>
          <cell r="F4156">
            <v>12</v>
          </cell>
          <cell r="G4156" t="str">
            <v>MINSUR S.A.</v>
          </cell>
          <cell r="H4156" t="str">
            <v>TAUCANE</v>
          </cell>
          <cell r="I4156" t="str">
            <v>PROYECTO DE EXPLORACIÓN TAUCANE</v>
          </cell>
          <cell r="J4156" t="str">
            <v>*210211&lt;br&gt;PUNO-AZANGARO-SAN ANTON,*210212&lt;br&gt;PUNO-AZANGARO-SAN JOSE</v>
          </cell>
          <cell r="K4156" t="str">
            <v>*8&lt;br&gt;BREÑA TORRES GRACIELA,*310&lt;br&gt;ROSALES GONZALES LUIS ALBERTO,*279&lt;br&gt;CRUZ LEDESMA, DEISY,*179&lt;br&gt;ZEGARRA ANCAJIMA, ANA SOFIA</v>
          </cell>
          <cell r="L4156" t="str">
            <v>APROBADO&lt;br/&gt;NOTIFICADO A LA EMPRESA</v>
          </cell>
          <cell r="O4156">
            <v>2100000</v>
          </cell>
          <cell r="P4156" t="str">
            <v>USD</v>
          </cell>
        </row>
        <row r="4157">
          <cell r="A4157">
            <v>2372463</v>
          </cell>
          <cell r="B4157">
            <v>4140</v>
          </cell>
          <cell r="C4157" t="str">
            <v>DIA</v>
          </cell>
          <cell r="D4157">
            <v>41703</v>
          </cell>
          <cell r="E4157">
            <v>2014</v>
          </cell>
          <cell r="F4157">
            <v>3</v>
          </cell>
          <cell r="G4157" t="str">
            <v>MINSUR S.A.</v>
          </cell>
          <cell r="H4157" t="str">
            <v>PROYECTO EXPLORACIÓN SANTO DOMINGO</v>
          </cell>
          <cell r="I4157" t="str">
            <v>PROYECTO DE EXPLORACIÓN MINERA SANTO DOMINGO</v>
          </cell>
          <cell r="J4157" t="str">
            <v>*210806&lt;br&gt;PUNO-MELGAR-NUÑOA</v>
          </cell>
          <cell r="K4157" t="str">
            <v>*128&lt;br&gt;ESTELA SILVA MELANIO,*347&lt;br&gt;TENORIO MALDONADO, MARIO,*310&lt;br&gt;ROSALES GONZALES LUIS ALBERTO,*284&lt;br&gt;LINARES ALVARADO, JOSE LUIS,*256&lt;br&gt;DEL SOLAR PALOMINO, PABEL,*217&lt;br&gt;CASTELO MAMANCHURA GUSTAVO JAVIER</v>
          </cell>
          <cell r="L4157" t="str">
            <v>APROBADO&lt;br/&gt;NOTIFICADO A LA EMPRESA</v>
          </cell>
          <cell r="M4157" t="str">
            <v>ResDirec-0317-2014/MEM-DGAAM</v>
          </cell>
          <cell r="N4157" t="str">
            <v>27/06/2014</v>
          </cell>
          <cell r="O4157">
            <v>4000000</v>
          </cell>
          <cell r="P4157" t="str">
            <v>USD</v>
          </cell>
        </row>
        <row r="4158">
          <cell r="A4158">
            <v>2376487</v>
          </cell>
          <cell r="B4158">
            <v>3029</v>
          </cell>
          <cell r="C4158" t="str">
            <v>ITS</v>
          </cell>
          <cell r="D4158">
            <v>41716</v>
          </cell>
          <cell r="E4158">
            <v>2014</v>
          </cell>
          <cell r="F4158">
            <v>3</v>
          </cell>
          <cell r="G4158" t="str">
            <v>MINSUR S.A.</v>
          </cell>
          <cell r="H4158" t="str">
            <v>PUCAMARCA</v>
          </cell>
          <cell r="I4158" t="str">
            <v>OPTIMIZACION DEL DISENO DEL PROGRAMA DE CONFIRMACION DE RESERVAS EN LA ZONA DE CALDERO</v>
          </cell>
          <cell r="J4158" t="str">
            <v>*230107&lt;br&gt;TACNA-TACNA-PALCA,*230106&lt;br&gt;TACNA-TACNA-PACHIA,*230102&lt;br&gt;TACNA-TACNA-ALTO DE LA ALIANZA,*230104&lt;br&gt;TACNA-TACNA-CIUDAD NUEVA,*230101&lt;br&gt;TACNA-TACNA-TACNA</v>
          </cell>
          <cell r="K4158" t="str">
            <v>*25&lt;br&gt;PRADO VELASQUEZ ALFONSO,*284&lt;br&gt;LINARES ALVARADO, JOSE LUIS,*278&lt;br&gt;TENORIO MALDONADO, MARIO,*256&lt;br&gt;DEL SOLAR PALOMINO, PABEL,*227&lt;br&gt;BUSTAMANTE BECERRA JOSE LUIS,*217&lt;br&gt;CASTELO MAMANCHURA GUSTAVO JAVIER</v>
          </cell>
          <cell r="L4158" t="str">
            <v>CONFORME&lt;br/&gt;NOTIFICADO A LA EMPRESA</v>
          </cell>
          <cell r="M4158" t="str">
            <v>ResDirec-0212-2014/MEM-DGAAM</v>
          </cell>
          <cell r="N4158" t="str">
            <v>30/04/2014</v>
          </cell>
          <cell r="O4158">
            <v>1700000</v>
          </cell>
        </row>
        <row r="4159">
          <cell r="A4159">
            <v>2395197</v>
          </cell>
          <cell r="B4159">
            <v>3143</v>
          </cell>
          <cell r="C4159" t="str">
            <v>ITS</v>
          </cell>
          <cell r="D4159">
            <v>41785</v>
          </cell>
          <cell r="E4159">
            <v>2014</v>
          </cell>
          <cell r="F4159">
            <v>5</v>
          </cell>
          <cell r="G4159" t="str">
            <v>MINSUR S.A.</v>
          </cell>
          <cell r="H4159" t="str">
            <v>SAN RAFAEL</v>
          </cell>
          <cell r="I4159" t="str">
            <v>Implementación de Laboratorio de Pruebas Metalúrgicas</v>
          </cell>
          <cell r="J4159" t="str">
            <v>*210802&lt;br&gt;PUNO-MELGAR-ANTAUTA</v>
          </cell>
          <cell r="K4159" t="str">
            <v>*25&lt;br&gt;PRADO VELASQUEZ ALFONSO,*291&lt;br&gt;VALDIVIA COVEÑAS, LUIS ANGEL (APOYO),*284&lt;br&gt;LINARES ALVARADO, JOSE LUIS,*227&lt;br&gt;BUSTAMANTE BECERRA JOSE LUIS,*217&lt;br&gt;CASTELO MAMANCHURA GUSTAVO JAVIER,*190&lt;br&gt;TIPULA MAMANI, RICHARD</v>
          </cell>
          <cell r="L4159" t="str">
            <v>DESISTIDO&lt;br/&gt;NOTIFICADO A LA EMPRESA</v>
          </cell>
          <cell r="M4159" t="str">
            <v>ResDirec-0283-2014/MEM-DGAAM</v>
          </cell>
          <cell r="N4159" t="str">
            <v>11/06/2014</v>
          </cell>
          <cell r="O4159">
            <v>3322574.25</v>
          </cell>
        </row>
        <row r="4160">
          <cell r="A4160">
            <v>954620</v>
          </cell>
          <cell r="B4160">
            <v>4262</v>
          </cell>
          <cell r="C4160" t="str">
            <v>EIA</v>
          </cell>
          <cell r="D4160">
            <v>34463</v>
          </cell>
          <cell r="E4160">
            <v>1994</v>
          </cell>
          <cell r="F4160">
            <v>5</v>
          </cell>
          <cell r="G4160" t="str">
            <v>MINSUR S.A.</v>
          </cell>
          <cell r="H4160" t="str">
            <v>FUNDICION Y REFINERIA (FUNSUR)</v>
          </cell>
          <cell r="I4160" t="str">
            <v>INSTALACION DE PLANTA DE 30000 TMA</v>
          </cell>
          <cell r="J4160" t="str">
            <v>*110501&lt;br&gt;ICA-PISCO-PISCO</v>
          </cell>
          <cell r="K4160" t="str">
            <v>*29&lt;br&gt;ARCHIVO</v>
          </cell>
          <cell r="L4160" t="str">
            <v>APROBADO</v>
          </cell>
          <cell r="P4160" t="str">
            <v>USD</v>
          </cell>
        </row>
        <row r="4161">
          <cell r="A4161">
            <v>153295</v>
          </cell>
          <cell r="B4161">
            <v>4296</v>
          </cell>
          <cell r="C4161" t="str">
            <v>EIA</v>
          </cell>
          <cell r="D4161">
            <v>34962</v>
          </cell>
          <cell r="E4161">
            <v>1995</v>
          </cell>
          <cell r="F4161">
            <v>9</v>
          </cell>
          <cell r="G4161" t="str">
            <v>MINSUR S.A.</v>
          </cell>
          <cell r="H4161" t="str">
            <v>SAN RAFAEL</v>
          </cell>
          <cell r="I4161" t="str">
            <v>AMPLIACION DE PLANTA CONCENTRADORA DE ESTAÑO A 1500 TMS/D</v>
          </cell>
          <cell r="J4161" t="str">
            <v>*210802&lt;br&gt;PUNO-MELGAR-ANTAUTA</v>
          </cell>
          <cell r="K4161" t="str">
            <v>*29&lt;br&gt;ARCHIVO</v>
          </cell>
          <cell r="L4161" t="str">
            <v>APROBADO</v>
          </cell>
          <cell r="P4161" t="str">
            <v>USD</v>
          </cell>
        </row>
        <row r="4162">
          <cell r="A4162">
            <v>1263107</v>
          </cell>
          <cell r="B4162">
            <v>4438</v>
          </cell>
          <cell r="C4162" t="str">
            <v>EIA</v>
          </cell>
          <cell r="D4162">
            <v>36503</v>
          </cell>
          <cell r="E4162">
            <v>1999</v>
          </cell>
          <cell r="F4162">
            <v>12</v>
          </cell>
          <cell r="G4162" t="str">
            <v>MINSUR S.A.</v>
          </cell>
          <cell r="H4162" t="str">
            <v>SAN RAFAELITO</v>
          </cell>
          <cell r="I4162" t="str">
            <v>AMPLIACION DE PRODUCCION DE CALIZA (DE 12 A 40 TM/D)</v>
          </cell>
          <cell r="J4162" t="str">
            <v>*110106&lt;br&gt;ICA-ICA-PARCONA</v>
          </cell>
          <cell r="K4162" t="str">
            <v>*44&lt;br&gt;MEDINA FERNANDO</v>
          </cell>
          <cell r="L4162" t="str">
            <v>APROBADO</v>
          </cell>
          <cell r="P4162" t="str">
            <v>USD</v>
          </cell>
        </row>
        <row r="4163">
          <cell r="A4163">
            <v>1297830</v>
          </cell>
          <cell r="B4163">
            <v>4506</v>
          </cell>
          <cell r="C4163" t="str">
            <v>EIA</v>
          </cell>
          <cell r="D4163">
            <v>36812</v>
          </cell>
          <cell r="E4163">
            <v>2000</v>
          </cell>
          <cell r="F4163">
            <v>10</v>
          </cell>
          <cell r="G4163" t="str">
            <v>MINSUR S.A.</v>
          </cell>
          <cell r="H4163" t="str">
            <v>SAN RAFAEL</v>
          </cell>
          <cell r="I4163" t="str">
            <v>PRESA DE RELAVES BOFEDAL III</v>
          </cell>
          <cell r="J4163" t="str">
            <v>*210802&lt;br&gt;PUNO-MELGAR-ANTAUTA</v>
          </cell>
          <cell r="K4163" t="str">
            <v>*21&lt;br&gt;PAREDES PACHECO RUFO</v>
          </cell>
          <cell r="L4163" t="str">
            <v>APROBADO</v>
          </cell>
          <cell r="P4163" t="str">
            <v>USD</v>
          </cell>
        </row>
        <row r="4164">
          <cell r="A4164">
            <v>1451336</v>
          </cell>
          <cell r="B4164">
            <v>4619</v>
          </cell>
          <cell r="C4164" t="str">
            <v>EIA</v>
          </cell>
          <cell r="D4164">
            <v>38021</v>
          </cell>
          <cell r="E4164">
            <v>2004</v>
          </cell>
          <cell r="F4164">
            <v>2</v>
          </cell>
          <cell r="G4164" t="str">
            <v>MINSUR S.A.</v>
          </cell>
          <cell r="H4164" t="str">
            <v>FUNDICION Y REFINERIA (FUNSUR)</v>
          </cell>
          <cell r="I4164" t="str">
            <v>AMPLIACIÓN DE CAPACIDAD DE LA PLANTA SUPERIOR A 60,000 TMA</v>
          </cell>
          <cell r="J4164" t="str">
            <v>*110501&lt;br&gt;ICA-PISCO-PISCO</v>
          </cell>
          <cell r="K4164" t="str">
            <v>*60&lt;br&gt;VIALE LORENA</v>
          </cell>
          <cell r="L4164" t="str">
            <v>APROBADO</v>
          </cell>
          <cell r="P4164" t="str">
            <v>USD</v>
          </cell>
        </row>
        <row r="4165">
          <cell r="A4165">
            <v>1515449</v>
          </cell>
          <cell r="B4165">
            <v>4652</v>
          </cell>
          <cell r="C4165" t="str">
            <v>EIA</v>
          </cell>
          <cell r="D4165">
            <v>38391</v>
          </cell>
          <cell r="E4165">
            <v>2005</v>
          </cell>
          <cell r="F4165">
            <v>2</v>
          </cell>
          <cell r="G4165" t="str">
            <v>MINSUR S.A.</v>
          </cell>
          <cell r="H4165" t="str">
            <v>FUNDICION Y REFINERIA (FUNSUR)</v>
          </cell>
          <cell r="I4165" t="str">
            <v>MODIFICION EIA DE LA PLANTA DE FUNDIC Y REFINAC DE ESTAÑO DE FUNSUR</v>
          </cell>
          <cell r="J4165" t="str">
            <v>*110501&lt;br&gt;ICA-PISCO-PISCO</v>
          </cell>
          <cell r="K4165" t="str">
            <v>*43&lt;br&gt;LEON ALDO</v>
          </cell>
          <cell r="L4165" t="str">
            <v>APROBADO</v>
          </cell>
          <cell r="P4165" t="str">
            <v>USD</v>
          </cell>
        </row>
        <row r="4166">
          <cell r="A4166">
            <v>1589344</v>
          </cell>
          <cell r="B4166">
            <v>4718</v>
          </cell>
          <cell r="C4166" t="str">
            <v>EIA</v>
          </cell>
          <cell r="D4166">
            <v>38757</v>
          </cell>
          <cell r="E4166">
            <v>2006</v>
          </cell>
          <cell r="F4166">
            <v>2</v>
          </cell>
          <cell r="G4166" t="str">
            <v>MINSUR S.A.</v>
          </cell>
          <cell r="H4166" t="str">
            <v>FUNDICION Y REFINERIA (FUNSUR)</v>
          </cell>
          <cell r="I4166" t="str">
            <v>MODIFICACION DEL EIA DE AMPLIACION DE LA PLANTA PILOTO DE SULFATO DE ESTAÑO</v>
          </cell>
          <cell r="J4166" t="str">
            <v>*110501&lt;br&gt;ICA-PISCO-PISCO</v>
          </cell>
          <cell r="K4166" t="str">
            <v>*43&lt;br&gt;LEON ALDO</v>
          </cell>
          <cell r="L4166" t="str">
            <v>NO PRESENTADO</v>
          </cell>
          <cell r="P4166" t="str">
            <v>USD</v>
          </cell>
        </row>
        <row r="4167">
          <cell r="A4167">
            <v>1593876</v>
          </cell>
          <cell r="B4167">
            <v>4724</v>
          </cell>
          <cell r="C4167" t="str">
            <v>EIA</v>
          </cell>
          <cell r="D4167">
            <v>38779</v>
          </cell>
          <cell r="E4167">
            <v>2006</v>
          </cell>
          <cell r="F4167">
            <v>3</v>
          </cell>
          <cell r="G4167" t="str">
            <v>MINSUR S.A.</v>
          </cell>
          <cell r="H4167" t="str">
            <v>FUNDICION Y REFINERIA (FUNSUR)</v>
          </cell>
          <cell r="I4167" t="str">
            <v>MODIFICACIONDEL EIA DE AMPLIACION - PLANTA PILOTO DE SULFATO DE ESTAÑO</v>
          </cell>
          <cell r="K4167" t="str">
            <v>*43&lt;br&gt;LEON ALDO</v>
          </cell>
          <cell r="L4167" t="str">
            <v>APROBADO</v>
          </cell>
          <cell r="M4167" t="str">
            <v>ResDirec-0546-2014/MEM-DGAAM</v>
          </cell>
          <cell r="N4167" t="str">
            <v>31/10/2014</v>
          </cell>
          <cell r="O4167">
            <v>0</v>
          </cell>
          <cell r="P4167" t="str">
            <v>USD</v>
          </cell>
        </row>
        <row r="4168">
          <cell r="A4168">
            <v>2434416</v>
          </cell>
          <cell r="B4168">
            <v>4724</v>
          </cell>
          <cell r="C4168" t="str">
            <v>ITS</v>
          </cell>
          <cell r="D4168">
            <v>41908</v>
          </cell>
          <cell r="E4168">
            <v>2014</v>
          </cell>
          <cell r="F4168">
            <v>9</v>
          </cell>
          <cell r="G4168" t="str">
            <v>MINSUR S.A.</v>
          </cell>
          <cell r="H4168" t="str">
            <v>FUNDICION Y REFINERIA (FUNSUR)</v>
          </cell>
          <cell r="I4168" t="str">
            <v>INFORME TÉCNICO SUSTENTATORIO SOBRE CAMBIOS MENORES A LA PLANTA FUNDICIÓN Y REFINERÍA DE ESTAÑO DE MINSUR S.A. (FUNSUR)</v>
          </cell>
          <cell r="J4168" t="str">
            <v>*110506&lt;br&gt;ICA-PISCO-SAN ANDRES,*110500&lt;br&gt;ICA-PISCO--,*110000&lt;br&gt;ICA----,*110505&lt;br&gt;ICA-PISCO-PARACAS</v>
          </cell>
          <cell r="K4168" t="str">
            <v>*1&lt;br&gt;ACEVEDO FERNANDEZ ELIAS,*299&lt;br&gt;REYES UBILLUS ISMAEL,*294&lt;br&gt;BEGGLO CACERES-OLAZO ADRIAN ,*292&lt;br&gt;CAMPOS ARMAS DANY HANS (APOYO),*285&lt;br&gt;NOLASCO MELGAREJO, KARINA,*284&lt;br&gt;LINARES ALVARADO, JOSE LUIS,*220&lt;br&gt;VILLACORTA OLAZA MARCO ANTONIO,*25&lt;br&gt;PRADO VELASQUEZ ALFONSO,*20&lt;br&gt;LEON IRIARTE MARITZA</v>
          </cell>
          <cell r="L4168" t="str">
            <v>CONFORME&lt;br/&gt;NOTIFICADO A LA EMPRESA</v>
          </cell>
          <cell r="M4168" t="str">
            <v>ResDirec-0546-2014/MEM-DGAAM</v>
          </cell>
          <cell r="N4168" t="str">
            <v>31/10/2014</v>
          </cell>
          <cell r="O4168">
            <v>220000</v>
          </cell>
        </row>
        <row r="4169">
          <cell r="A4169">
            <v>1622328</v>
          </cell>
          <cell r="B4169">
            <v>4748</v>
          </cell>
          <cell r="C4169" t="str">
            <v>EIA</v>
          </cell>
          <cell r="D4169">
            <v>38930</v>
          </cell>
          <cell r="E4169">
            <v>2006</v>
          </cell>
          <cell r="F4169">
            <v>8</v>
          </cell>
          <cell r="G4169" t="str">
            <v>MINSUR S.A.</v>
          </cell>
          <cell r="H4169" t="str">
            <v>PUCAMARCA</v>
          </cell>
          <cell r="I4169" t="str">
            <v>EXPLOTACION A TAJO ABIERTO PUCAMARCA</v>
          </cell>
          <cell r="J4169" t="str">
            <v>*230107&lt;br&gt;TACNA-TACNA-PALCA</v>
          </cell>
          <cell r="K4169" t="str">
            <v>*55&lt;br&gt;SANTOYO TELLO RAUL</v>
          </cell>
          <cell r="L4169" t="str">
            <v>APROBADO&lt;br/&gt;NOTIFICADO A LA EMPRESA</v>
          </cell>
          <cell r="M4169" t="str">
            <v>ResDirec-0003-2015/MEM-DGAAM</v>
          </cell>
          <cell r="N4169" t="str">
            <v>08/01/2015</v>
          </cell>
          <cell r="P4169" t="str">
            <v>USD</v>
          </cell>
        </row>
        <row r="4170">
          <cell r="A4170">
            <v>2454864</v>
          </cell>
          <cell r="B4170">
            <v>4748</v>
          </cell>
          <cell r="C4170" t="str">
            <v>ITS</v>
          </cell>
          <cell r="D4170">
            <v>41978</v>
          </cell>
          <cell r="E4170">
            <v>2014</v>
          </cell>
          <cell r="F4170">
            <v>12</v>
          </cell>
          <cell r="G4170" t="str">
            <v>MINSUR S.A.</v>
          </cell>
          <cell r="H4170" t="str">
            <v>PUCAMARCA</v>
          </cell>
          <cell r="I4170" t="str">
            <v>Modificacion del plan de minado y optimizacion de las operaciones para alcanzar el procesamiento de 21000 TMD en la Unidad Minera Pucamarca</v>
          </cell>
          <cell r="J4170" t="str">
            <v>*230107&lt;br&gt;TACNA-TACNA-PALCA,*230106&lt;br&gt;TACNA-TACNA-PACHIA,*230102&lt;br&gt;TACNA-TACNA-ALTO DE LA ALIANZA,*230104&lt;br&gt;TACNA-TACNA-CIUDAD NUEVA,*230101&lt;br&gt;TACNA-TACNA-TACNA</v>
          </cell>
          <cell r="K4170" t="str">
            <v>*25&lt;br&gt;PRADO VELASQUEZ ALFONSO,*305&lt;br&gt;ROBLES MEDINA, IVÁN ANTHONY (APOYO),*304&lt;br&gt;VARGAS MARTÍNEZ, YOSLY VIRGINIA,*301&lt;br&gt;DIAZ ALVAREZ, CHRISTIAN ENRIQUE,*284&lt;br&gt;LINARES ALVARADO, JOSE LUIS,*278&lt;br&gt;TENORIO MALDONADO, MARIO,*227&lt;br&gt;BUSTAMANTE BECERRA JOSE LUIS,*190&lt;br&gt;TIPULA MAMANI, RICHARD</v>
          </cell>
          <cell r="L4170" t="str">
            <v>CONFORME&lt;br/&gt;NOTIFICADO A LA EMPRESA</v>
          </cell>
          <cell r="M4170" t="str">
            <v>ResDirec-0003-2015/MEM-DGAAM</v>
          </cell>
          <cell r="N4170" t="str">
            <v>08/01/2015</v>
          </cell>
          <cell r="O4170">
            <v>3229000</v>
          </cell>
          <cell r="P4170" t="str">
            <v>USD</v>
          </cell>
        </row>
        <row r="4171">
          <cell r="A4171">
            <v>1823775</v>
          </cell>
          <cell r="B4171">
            <v>4887</v>
          </cell>
          <cell r="C4171" t="str">
            <v>EIA</v>
          </cell>
          <cell r="D4171">
            <v>39715</v>
          </cell>
          <cell r="E4171">
            <v>2008</v>
          </cell>
          <cell r="F4171">
            <v>9</v>
          </cell>
          <cell r="G4171" t="str">
            <v>MINSUR S.A.</v>
          </cell>
          <cell r="H4171" t="str">
            <v>SAN RAFAEL</v>
          </cell>
          <cell r="I4171" t="str">
            <v>MODIFICACION DEL PLAN DE MANEJO AMBIENTAL DE RESIDUOS SOLIDOS</v>
          </cell>
          <cell r="J4171" t="str">
            <v>*210802&lt;br&gt;PUNO-MELGAR-ANTAUTA</v>
          </cell>
          <cell r="K4171" t="str">
            <v>*1&lt;br&gt;ACEVEDO FERNANDEZ ELIAS</v>
          </cell>
          <cell r="L4171" t="str">
            <v>DESISTIDO</v>
          </cell>
          <cell r="P4171" t="str">
            <v>USD</v>
          </cell>
        </row>
        <row r="4172">
          <cell r="A4172">
            <v>1839972</v>
          </cell>
          <cell r="B4172">
            <v>4901</v>
          </cell>
          <cell r="C4172" t="str">
            <v>EIA</v>
          </cell>
          <cell r="D4172">
            <v>39779</v>
          </cell>
          <cell r="E4172">
            <v>2008</v>
          </cell>
          <cell r="F4172">
            <v>11</v>
          </cell>
          <cell r="G4172" t="str">
            <v>MINSUR S.A.</v>
          </cell>
          <cell r="H4172" t="str">
            <v>SAN RAFAEL</v>
          </cell>
          <cell r="I4172" t="str">
            <v>REUBICACION DE LOS PUNTOS DE MONITOREO - BOFEDAL III</v>
          </cell>
          <cell r="J4172" t="str">
            <v>*210802&lt;br&gt;PUNO-MELGAR-ANTAUTA</v>
          </cell>
          <cell r="K4172" t="str">
            <v>*12&lt;br&gt;DEL CASTILLO ALCANTARA AIME</v>
          </cell>
          <cell r="L4172" t="str">
            <v>APROBADO&lt;br/&gt;NOTIFICADO A LA EMPRESA</v>
          </cell>
          <cell r="P4172" t="str">
            <v>USD</v>
          </cell>
        </row>
        <row r="4173">
          <cell r="A4173">
            <v>1882594</v>
          </cell>
          <cell r="B4173">
            <v>4935</v>
          </cell>
          <cell r="C4173" t="str">
            <v>EIA</v>
          </cell>
          <cell r="D4173">
            <v>39941</v>
          </cell>
          <cell r="E4173">
            <v>2009</v>
          </cell>
          <cell r="F4173">
            <v>5</v>
          </cell>
          <cell r="G4173" t="str">
            <v>MINSUR S.A.</v>
          </cell>
          <cell r="H4173" t="str">
            <v>SAN RAFAEL</v>
          </cell>
          <cell r="I4173" t="str">
            <v>PROYECTO DE RELLENO SANITARIO MANUAL DE RESIDUOS SOLIDOS DE LA ACUMULACION</v>
          </cell>
          <cell r="J4173" t="str">
            <v>*210802&lt;br&gt;PUNO-MELGAR-ANTAUTA</v>
          </cell>
          <cell r="K4173" t="str">
            <v>*1&lt;br&gt;ACEVEDO FERNANDEZ ELIAS</v>
          </cell>
          <cell r="L4173" t="str">
            <v>DESISTIDO&lt;br/&gt;NOTIFICADO A LA EMPRESA</v>
          </cell>
          <cell r="P4173" t="str">
            <v>USD</v>
          </cell>
        </row>
        <row r="4174">
          <cell r="A4174">
            <v>1906510</v>
          </cell>
          <cell r="B4174">
            <v>4948</v>
          </cell>
          <cell r="C4174" t="str">
            <v>EIA</v>
          </cell>
          <cell r="D4174">
            <v>40010</v>
          </cell>
          <cell r="E4174">
            <v>2009</v>
          </cell>
          <cell r="F4174">
            <v>7</v>
          </cell>
          <cell r="G4174" t="str">
            <v>MINSUR S.A.</v>
          </cell>
          <cell r="H4174" t="str">
            <v>SAN RAFAEL</v>
          </cell>
          <cell r="I4174" t="str">
            <v>RELLENO SANITARIO MANUAL DE RESIDUOS SOLIDOS ACUMULACION</v>
          </cell>
          <cell r="J4174" t="str">
            <v>*210802&lt;br&gt;PUNO-MELGAR-ANTAUTA</v>
          </cell>
          <cell r="K4174" t="str">
            <v>*135&lt;br&gt;SOLORZANO ISABEL</v>
          </cell>
          <cell r="L4174" t="str">
            <v>IMPROCEDENTE&lt;br/&gt;NOTIFICADO A LA EMPRESA</v>
          </cell>
          <cell r="P4174" t="str">
            <v>USD</v>
          </cell>
        </row>
        <row r="4175">
          <cell r="A4175">
            <v>1936089</v>
          </cell>
          <cell r="B4175">
            <v>4966</v>
          </cell>
          <cell r="C4175" t="str">
            <v>EIA</v>
          </cell>
          <cell r="D4175">
            <v>40121</v>
          </cell>
          <cell r="E4175">
            <v>2009</v>
          </cell>
          <cell r="F4175">
            <v>11</v>
          </cell>
          <cell r="G4175" t="str">
            <v>MINSUR S.A.</v>
          </cell>
          <cell r="H4175" t="str">
            <v>SAN RAFAEL</v>
          </cell>
          <cell r="I4175" t="str">
            <v xml:space="preserve">RELLENO SANITARIO MANUAL RESIDUOS SOLIDOS ACUMULACION MINERA  </v>
          </cell>
          <cell r="J4175" t="str">
            <v>*210802&lt;br&gt;PUNO-MELGAR-ANTAUTA</v>
          </cell>
          <cell r="K4175" t="str">
            <v>*7&lt;br&gt;BERROSPI GALINDO ROSA</v>
          </cell>
          <cell r="L4175" t="str">
            <v>NO PRESENTADO&lt;br/&gt;NOTIFICADO A LA EMPRESA</v>
          </cell>
          <cell r="P4175" t="str">
            <v>USD</v>
          </cell>
        </row>
        <row r="4176">
          <cell r="A4176">
            <v>1944308</v>
          </cell>
          <cell r="B4176">
            <v>4976</v>
          </cell>
          <cell r="C4176" t="str">
            <v>EIA</v>
          </cell>
          <cell r="D4176">
            <v>40150</v>
          </cell>
          <cell r="E4176">
            <v>2009</v>
          </cell>
          <cell r="F4176">
            <v>12</v>
          </cell>
          <cell r="G4176" t="str">
            <v>MINSUR S.A.</v>
          </cell>
          <cell r="H4176" t="str">
            <v>SAN RAFAEL</v>
          </cell>
          <cell r="I4176" t="str">
            <v xml:space="preserve">INCLUSION DE PUNTO DE VERTIMIENTO </v>
          </cell>
          <cell r="J4176" t="str">
            <v>*210802&lt;br&gt;PUNO-MELGAR-ANTAUTA</v>
          </cell>
          <cell r="K4176" t="str">
            <v>*12&lt;br&gt;DEL CASTILLO ALCANTARA AIME</v>
          </cell>
          <cell r="L4176" t="str">
            <v>APROBADO&lt;br/&gt;NOTIFICADO A LA EMPRESA</v>
          </cell>
          <cell r="P4176" t="str">
            <v>USD</v>
          </cell>
        </row>
        <row r="4177">
          <cell r="A4177">
            <v>2047470</v>
          </cell>
          <cell r="B4177">
            <v>5045</v>
          </cell>
          <cell r="C4177" t="str">
            <v>EIA</v>
          </cell>
          <cell r="D4177">
            <v>40514</v>
          </cell>
          <cell r="E4177">
            <v>2010</v>
          </cell>
          <cell r="F4177">
            <v>12</v>
          </cell>
          <cell r="G4177" t="str">
            <v>MINSUR S.A.</v>
          </cell>
          <cell r="H4177" t="str">
            <v>FUNDICION Y REFINERIA (FUNSUR)</v>
          </cell>
          <cell r="I4177" t="str">
            <v>MODELAMIENTO DE EMISIONES DE CHIMENEA DE LA U.P. FUNSUR</v>
          </cell>
          <cell r="J4177" t="str">
            <v>*110501&lt;br&gt;ICA-PISCO-PISCO</v>
          </cell>
          <cell r="K4177" t="str">
            <v>*12&lt;br&gt;DEL CASTILLO ALCANTARA AIME</v>
          </cell>
          <cell r="L4177" t="str">
            <v>APROBADO&lt;br/&gt;NOTIFICADO A LA EMPRESA</v>
          </cell>
          <cell r="P4177" t="str">
            <v>USD</v>
          </cell>
        </row>
        <row r="4178">
          <cell r="A4178">
            <v>2051726</v>
          </cell>
          <cell r="B4178">
            <v>5048</v>
          </cell>
          <cell r="C4178" t="str">
            <v>EIA</v>
          </cell>
          <cell r="D4178">
            <v>40528</v>
          </cell>
          <cell r="E4178">
            <v>2010</v>
          </cell>
          <cell r="F4178">
            <v>12</v>
          </cell>
          <cell r="G4178" t="str">
            <v>MINSUR S.A.</v>
          </cell>
          <cell r="H4178" t="str">
            <v>SAN RAFAEL</v>
          </cell>
          <cell r="I4178" t="str">
            <v>ADECUACION A LOS ECAS MODIFICACION PMA BOFEDAL IIII</v>
          </cell>
          <cell r="J4178" t="str">
            <v>*210802&lt;br&gt;PUNO-MELGAR-ANTAUTA</v>
          </cell>
          <cell r="K4178" t="str">
            <v>*11&lt;br&gt;CHAVEZ MENDOZA ANGEL8ANT)</v>
          </cell>
          <cell r="L4178" t="str">
            <v>CONCLUIDO&lt;br/&gt;NOTIFICADO A LA EMPRESA</v>
          </cell>
          <cell r="P4178" t="str">
            <v>USD</v>
          </cell>
        </row>
        <row r="4179">
          <cell r="A4179">
            <v>2148223</v>
          </cell>
          <cell r="B4179">
            <v>5141</v>
          </cell>
          <cell r="C4179" t="str">
            <v>EIA</v>
          </cell>
          <cell r="D4179">
            <v>40882</v>
          </cell>
          <cell r="E4179">
            <v>2011</v>
          </cell>
          <cell r="F4179">
            <v>12</v>
          </cell>
          <cell r="G4179" t="str">
            <v>MINSUR S.A.</v>
          </cell>
          <cell r="H4179" t="str">
            <v>SAN RAFAEL</v>
          </cell>
          <cell r="I4179" t="str">
            <v>APROBACION DE EIA RELLENO SANITARIO MANUAL DE RESIDUOS SOLIDOS</v>
          </cell>
          <cell r="J4179" t="str">
            <v>*210802&lt;br&gt;PUNO-MELGAR-ANTAUTA</v>
          </cell>
          <cell r="K4179" t="str">
            <v>*1&lt;br&gt;ACEVEDO FERNANDEZ ELIAS</v>
          </cell>
          <cell r="L4179" t="str">
            <v>APROBADO&lt;br/&gt;NOTIFICADO A LA EMPRESA</v>
          </cell>
          <cell r="P4179" t="str">
            <v>USD</v>
          </cell>
        </row>
        <row r="4180">
          <cell r="A4180">
            <v>2297620</v>
          </cell>
          <cell r="B4180">
            <v>5269</v>
          </cell>
          <cell r="C4180" t="str">
            <v>EIA</v>
          </cell>
          <cell r="D4180">
            <v>41431</v>
          </cell>
          <cell r="E4180">
            <v>2013</v>
          </cell>
          <cell r="F4180">
            <v>6</v>
          </cell>
          <cell r="G4180" t="str">
            <v>MINSUR S.A.</v>
          </cell>
          <cell r="H4180" t="str">
            <v>SAN RAFAEL</v>
          </cell>
          <cell r="I4180" t="str">
            <v>ESTUDIO DE IMPACTO AMBIENTAL DEL DEPOSITO DE DESMONTE LARANCOTA 2</v>
          </cell>
          <cell r="J4180" t="str">
            <v>*210802&lt;br&gt;PUNO-MELGAR-ANTAUTA</v>
          </cell>
          <cell r="K4180" t="str">
            <v>*110&lt;br&gt;RAMIREZ ALDO</v>
          </cell>
          <cell r="L4180" t="str">
            <v>DESISTIDO&lt;br/&gt;NOTIFICADO A LA EMPRESA</v>
          </cell>
          <cell r="P4180" t="str">
            <v>USD</v>
          </cell>
        </row>
        <row r="4181">
          <cell r="A4181">
            <v>2322762</v>
          </cell>
          <cell r="B4181">
            <v>5282</v>
          </cell>
          <cell r="C4181" t="str">
            <v>EIA</v>
          </cell>
          <cell r="D4181">
            <v>41513</v>
          </cell>
          <cell r="E4181">
            <v>2013</v>
          </cell>
          <cell r="F4181">
            <v>8</v>
          </cell>
          <cell r="G4181" t="str">
            <v>MINSUR S.A.</v>
          </cell>
          <cell r="H4181" t="str">
            <v>SAN RAFAEL</v>
          </cell>
          <cell r="I4181" t="str">
            <v>SEGUNDA MODIFICACION DEL EIA PRESA DE RELAVES BOFEDAL III PARA LA CONSTRUCCION</v>
          </cell>
          <cell r="J4181" t="str">
            <v>*210802&lt;br&gt;PUNO-MELGAR-ANTAUTA</v>
          </cell>
          <cell r="L4181" t="str">
            <v>APROBADO&lt;br/&gt;NOTIFICADO A LA EMPRESA</v>
          </cell>
          <cell r="M4181" t="str">
            <v>ResDirec-0377-2014/MEM-DGAAM</v>
          </cell>
          <cell r="N4181" t="str">
            <v>23/07/2014</v>
          </cell>
          <cell r="P4181" t="str">
            <v>USD</v>
          </cell>
        </row>
        <row r="4182">
          <cell r="A4182">
            <v>2406938</v>
          </cell>
          <cell r="B4182">
            <v>5282</v>
          </cell>
          <cell r="C4182" t="str">
            <v>ITS</v>
          </cell>
          <cell r="D4182">
            <v>41822</v>
          </cell>
          <cell r="E4182">
            <v>2014</v>
          </cell>
          <cell r="F4182">
            <v>7</v>
          </cell>
          <cell r="G4182" t="str">
            <v>MINSUR S.A.</v>
          </cell>
          <cell r="H4182" t="str">
            <v>SAN RAFAEL</v>
          </cell>
          <cell r="I4182" t="str">
            <v>ITS IMPLEMENTACI¿ DE LABORATORIO DE PRUEBAS METAL¿GICAS</v>
          </cell>
          <cell r="J4182" t="str">
            <v>*210802&lt;br&gt;PUNO-MELGAR-ANTAUTA</v>
          </cell>
          <cell r="K4182" t="str">
            <v>*25&lt;br&gt;PRADO VELASQUEZ ALFONSO,*291&lt;br&gt;VALDIVIA COVEÑAS, LUIS ANGEL (APOYO),*284&lt;br&gt;LINARES ALVARADO, JOSE LUIS,*227&lt;br&gt;BUSTAMANTE BECERRA JOSE LUIS,*190&lt;br&gt;TIPULA MAMANI, RICHARD</v>
          </cell>
          <cell r="L4182" t="str">
            <v>CONFORME&lt;br/&gt;NOTIFICADO A LA EMPRESA</v>
          </cell>
          <cell r="M4182" t="str">
            <v>ResDirec-0377-2014/MEM-DGAAM</v>
          </cell>
          <cell r="N4182" t="str">
            <v>23/07/2014</v>
          </cell>
          <cell r="O4182">
            <v>3322574.25</v>
          </cell>
        </row>
        <row r="4183">
          <cell r="A4183">
            <v>2413811</v>
          </cell>
          <cell r="B4183">
            <v>5303</v>
          </cell>
          <cell r="C4183" t="str">
            <v>ITS</v>
          </cell>
          <cell r="D4183">
            <v>41835</v>
          </cell>
          <cell r="E4183">
            <v>2014</v>
          </cell>
          <cell r="F4183">
            <v>7</v>
          </cell>
          <cell r="G4183" t="str">
            <v>MINSUR S.A.</v>
          </cell>
          <cell r="H4183" t="str">
            <v>QUENAMARI</v>
          </cell>
          <cell r="I4183" t="str">
            <v>AMPLIACI¿ DEL PROGRAMA DE PERFORACIONES DEL PROYECTO DE EXPLORACIONES QUENAMARI</v>
          </cell>
          <cell r="J4183" t="str">
            <v>*210302&lt;br&gt;PUNO-CARABAYA-AJOYANI</v>
          </cell>
          <cell r="K4183" t="str">
            <v>*25&lt;br&gt;PRADO VELASQUEZ ALFONSO,*251&lt;br&gt;INFANTE QUISPE, CESAR ANIBAL,*179&lt;br&gt;ZEGARRA ANCAJIMA, ANA SOFIA,*148&lt;br&gt;ROSALES GONZALES,LUIS</v>
          </cell>
          <cell r="L4183" t="str">
            <v>CONFORME&lt;br/&gt;NOTIFICADO A LA EMPRESA</v>
          </cell>
          <cell r="M4183" t="str">
            <v>ResDirec-0406-2014/MEM-DGAAM</v>
          </cell>
          <cell r="N4183" t="str">
            <v>08/08/2014</v>
          </cell>
          <cell r="O4183">
            <v>3500000</v>
          </cell>
        </row>
        <row r="4184">
          <cell r="A4184">
            <v>2416513</v>
          </cell>
          <cell r="B4184">
            <v>5332</v>
          </cell>
          <cell r="C4184" t="str">
            <v>ITS</v>
          </cell>
          <cell r="D4184">
            <v>41845</v>
          </cell>
          <cell r="E4184">
            <v>2014</v>
          </cell>
          <cell r="F4184">
            <v>7</v>
          </cell>
          <cell r="G4184" t="str">
            <v>MINSUR S.A.</v>
          </cell>
          <cell r="H4184" t="str">
            <v>SAN RAFAEL</v>
          </cell>
          <cell r="I4184" t="str">
            <v>ITS MEJORAS EN EL SISTEMA DE BOMBEO DEL DEPOSITO DE DESMONTE LARANCOTA Y CONFIRMACION DE RESERVAS</v>
          </cell>
          <cell r="J4184" t="str">
            <v>*210802&lt;br&gt;PUNO-MELGAR-ANTAUTA</v>
          </cell>
          <cell r="K4184" t="str">
            <v>*25&lt;br&gt;PRADO VELASQUEZ ALFONSO,*301&lt;br&gt;DIAZ ALVAREZ, CHRISTIAN ENRIQUE,*286&lt;br&gt;MIYASIRO LÓPEZ, MARÍA,*284&lt;br&gt;LINARES ALVARADO, JOSE LUIS,*278&lt;br&gt;TENORIO MALDONADO, MARIO,*256&lt;br&gt;DEL SOLAR PALOMINO, PABEL,*227&lt;br&gt;BUSTAMANTE BECERRA JOSE LUIS,*190&lt;br&gt;TIPULA MAMANI, RICHARD</v>
          </cell>
          <cell r="L4184" t="str">
            <v>CONFORME&lt;br/&gt;NOTIFICADO A LA EMPRESA</v>
          </cell>
          <cell r="M4184" t="str">
            <v>ResDirec-0452-2014/MEM-DGAAM</v>
          </cell>
          <cell r="N4184" t="str">
            <v>01/09/2014</v>
          </cell>
          <cell r="O4184">
            <v>10010000</v>
          </cell>
        </row>
        <row r="4185">
          <cell r="A4185">
            <v>2459830</v>
          </cell>
          <cell r="B4185">
            <v>5502</v>
          </cell>
          <cell r="C4185" t="str">
            <v>EIAsd</v>
          </cell>
          <cell r="D4185">
            <v>41999</v>
          </cell>
          <cell r="E4185">
            <v>2014</v>
          </cell>
          <cell r="F4185">
            <v>12</v>
          </cell>
          <cell r="G4185" t="str">
            <v>MINSUR S.A.</v>
          </cell>
          <cell r="H4185" t="str">
            <v>TAUCANE</v>
          </cell>
          <cell r="I4185" t="str">
            <v>EIASD DEL PROYECTO DE EXPLORACIÓN TAUCANE</v>
          </cell>
          <cell r="J4185" t="str">
            <v>*210211&lt;br&gt;PUNO-AZANGARO-SAN ANTON,*210212&lt;br&gt;PUNO-AZANGARO-SAN JOSE</v>
          </cell>
          <cell r="K4185" t="str">
            <v>*227&lt;br&gt;BUSTAMANTE BECERRA JOSE LUIS,*347&lt;br&gt;TENORIO MALDONADO, MARIO,*346&lt;br&gt;TIPULA MAMANI, RICHARD JOHNSON,*309&lt;br&gt;FARFAN REYES, MIRIAM ELIZABETH (APOYO),*304&lt;br&gt;VARGAS MARTÍNEZ, YOSLY VIRGINIA,*301&lt;br&gt;DIAZ ALVAREZ, CHRISTIAN ENRIQUE,*295&lt;br&gt;DIAZ BERRIOS ABEL,*284&lt;br&gt;LINARES ALVARADO, JOSE LUIS,*279&lt;br&gt;CRUZ LEDESMA, DEISY,*256&lt;br&gt;DEL SOLAR PALOMINO, PABEL</v>
          </cell>
          <cell r="L4185" t="str">
            <v>APROBADO&lt;br/&gt;NOTIFICADO A LA EMPRESA</v>
          </cell>
          <cell r="M4185" t="str">
            <v>ResDirec-0178-2015/MEM-DGAAM</v>
          </cell>
          <cell r="N4185" t="str">
            <v>27/04/2015</v>
          </cell>
          <cell r="O4185">
            <v>3.5</v>
          </cell>
          <cell r="P4185" t="str">
            <v>USD</v>
          </cell>
        </row>
        <row r="4186">
          <cell r="A4186">
            <v>2451623</v>
          </cell>
          <cell r="B4186">
            <v>5532</v>
          </cell>
          <cell r="C4186" t="str">
            <v>EIAsd</v>
          </cell>
          <cell r="D4186">
            <v>41967</v>
          </cell>
          <cell r="E4186">
            <v>2014</v>
          </cell>
          <cell r="F4186">
            <v>11</v>
          </cell>
          <cell r="G4186" t="str">
            <v>MINSUR S.A.</v>
          </cell>
          <cell r="H4186" t="str">
            <v>QUENAMARI</v>
          </cell>
          <cell r="I4186" t="str">
            <v>QUENAMARI (CAT. II)</v>
          </cell>
          <cell r="J4186" t="str">
            <v>*210302&lt;br&gt;PUNO-CARABAYA-AJOYANI</v>
          </cell>
          <cell r="K4186" t="str">
            <v>*3&lt;br&gt;ALFARO LÓPEZ WUALTER,*347&lt;br&gt;TENORIO MALDONADO, MARIO,*346&lt;br&gt;TIPULA MAMANI, RICHARD JOHNSON,*305&lt;br&gt;ROBLES MEDINA, IVÁN ANTHONY (APOYO),*301&lt;br&gt;DIAZ ALVAREZ, CHRISTIAN ENRIQUE,*295&lt;br&gt;DIAZ BERRIOS ABEL,*284&lt;br&gt;LINARES ALVARADO, JOSE LUIS,*279&lt;br&gt;CRUZ LEDESMA, DEISY,*256&lt;br&gt;DEL SOLAR PALOMINO, PABEL,*227&lt;br&gt;BUSTAMANTE BECERRA JOSE LUIS</v>
          </cell>
          <cell r="L4186" t="str">
            <v>APROBADO&lt;br/&gt;NOTIFICADO A LA EMPRESA</v>
          </cell>
          <cell r="M4186" t="str">
            <v>ResDirec-0163-2015/MEM-DGAAM</v>
          </cell>
          <cell r="N4186" t="str">
            <v>14/04/2015</v>
          </cell>
          <cell r="O4186">
            <v>4100000000</v>
          </cell>
          <cell r="P4186" t="str">
            <v>USD</v>
          </cell>
        </row>
        <row r="4187">
          <cell r="A4187">
            <v>2456981</v>
          </cell>
          <cell r="B4187">
            <v>5569</v>
          </cell>
          <cell r="C4187" t="str">
            <v>EIAsd</v>
          </cell>
          <cell r="D4187">
            <v>41984</v>
          </cell>
          <cell r="E4187">
            <v>2014</v>
          </cell>
          <cell r="F4187">
            <v>12</v>
          </cell>
          <cell r="G4187" t="str">
            <v>MINSUR S.A.</v>
          </cell>
          <cell r="H4187" t="str">
            <v>SANTO DOMINGO</v>
          </cell>
          <cell r="I4187" t="str">
            <v>SANTO DOMINGO</v>
          </cell>
          <cell r="J4187" t="str">
            <v>*210301&lt;br&gt;PUNO-CARABAYA-MACUSANI,*210806&lt;br&gt;PUNO-MELGAR-NUÑOA</v>
          </cell>
          <cell r="K4187" t="str">
            <v>*10&lt;br&gt;CARRANZA VALDIVIESO JOSE,*345&lt;br&gt;YUCRA ZELA, SONIA LISSET,*310&lt;br&gt;ROSALES GONZALES LUIS ALBERTO,*306&lt;br&gt;MIRANDA UNCHUPAICO, JULIO (APOYO),*300&lt;br&gt;CRUZ CORONEL, HUMBERTO,*294&lt;br&gt;BEGGLO CACERES-OLAZO ADRIAN ,*220&lt;br&gt;VILLACORTA OLAZA MARCO ANTONIO,*181&lt;br&gt;LEON HUAMAN BETTY,*164&lt;br&gt;TREJO PANTOJA CYNTHIA</v>
          </cell>
          <cell r="L4187" t="str">
            <v>APROBADO&lt;br/&gt;NOTIFICADO A LA EMPRESA</v>
          </cell>
          <cell r="M4187" t="str">
            <v>ResDirec-0193-2015/MEM-DGAAM</v>
          </cell>
          <cell r="N4187" t="str">
            <v>05/05/2015</v>
          </cell>
          <cell r="O4187">
            <v>2600000</v>
          </cell>
          <cell r="P4187" t="str">
            <v>USD</v>
          </cell>
        </row>
        <row r="4188">
          <cell r="A4188">
            <v>2466309</v>
          </cell>
          <cell r="B4188">
            <v>5586</v>
          </cell>
          <cell r="C4188" t="str">
            <v>EIAsd</v>
          </cell>
          <cell r="D4188">
            <v>42024</v>
          </cell>
          <cell r="E4188">
            <v>2015</v>
          </cell>
          <cell r="F4188">
            <v>1</v>
          </cell>
          <cell r="G4188" t="str">
            <v>MINSUR S.A.</v>
          </cell>
          <cell r="H4188" t="str">
            <v>PUCAMARCA</v>
          </cell>
          <cell r="I4188" t="str">
            <v>EIASD PROYECTO DE EXPLORACIÓN PUCAMARCA REGIONAL (CAT.II)</v>
          </cell>
          <cell r="J4188" t="str">
            <v>*230107&lt;br&gt;TACNA-TACNA-PALCA</v>
          </cell>
          <cell r="K4188" t="str">
            <v>*3&lt;br&gt;ALFARO LÓPEZ WUALTER,*347&lt;br&gt;TENORIO MALDONADO, MARIO,*346&lt;br&gt;TIPULA MAMANI, RICHARD JOHNSON,*309&lt;br&gt;FARFAN REYES, MIRIAM ELIZABETH (APOYO),*305&lt;br&gt;ROBLES MEDINA, IVÁN ANTHONY (APOYO),*304&lt;br&gt;VARGAS MARTÍNEZ, YOSLY VIRGINIA,*301&lt;br&gt;DIAZ ALVAREZ, CHRISTIAN ENRIQUE,*295&lt;br&gt;DIAZ BERRIOS ABEL,*284&lt;br&gt;LINARES ALVARADO, JOSE LUIS,*256&lt;br&gt;DEL SOLAR PALOMINO, PABEL,*227&lt;br&gt;BUSTAMANTE BECERRA JOSE LUIS,*25&lt;br&gt;PRADO VELASQUEZ ALFONSO</v>
          </cell>
          <cell r="L4188" t="str">
            <v>APROBADO&lt;br/&gt;NOTIFICADO A LA EMPRESA</v>
          </cell>
          <cell r="M4188" t="str">
            <v>ResDirec-0257-2015/MEM-DGAAM</v>
          </cell>
          <cell r="N4188" t="str">
            <v>26/06/2015</v>
          </cell>
          <cell r="O4188">
            <v>2100000000</v>
          </cell>
          <cell r="P4188" t="str">
            <v>USD</v>
          </cell>
        </row>
        <row r="4189">
          <cell r="A4189">
            <v>2519501</v>
          </cell>
          <cell r="B4189">
            <v>5810</v>
          </cell>
          <cell r="C4189" t="str">
            <v>EIA-d</v>
          </cell>
          <cell r="D4189">
            <v>42202</v>
          </cell>
          <cell r="E4189">
            <v>2015</v>
          </cell>
          <cell r="F4189">
            <v>7</v>
          </cell>
          <cell r="G4189" t="str">
            <v>MINSUR S.A.</v>
          </cell>
          <cell r="H4189" t="str">
            <v>PUCAMARCA</v>
          </cell>
          <cell r="I4189" t="str">
            <v>EXPLOTACION TAJO ABIERTO PUCAMARCA</v>
          </cell>
          <cell r="J4189" t="str">
            <v>*230107&lt;br&gt;TACNA-TACNA-PALCA</v>
          </cell>
          <cell r="K4189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189" t="str">
            <v>APROBADO</v>
          </cell>
          <cell r="O4189">
            <v>5041000</v>
          </cell>
          <cell r="P4189" t="str">
            <v>USD</v>
          </cell>
        </row>
        <row r="4190">
          <cell r="A4190">
            <v>2526814</v>
          </cell>
          <cell r="B4190">
            <v>5813</v>
          </cell>
          <cell r="C4190" t="str">
            <v>EIA-d</v>
          </cell>
          <cell r="D4190">
            <v>42229</v>
          </cell>
          <cell r="E4190">
            <v>2015</v>
          </cell>
          <cell r="F4190">
            <v>8</v>
          </cell>
          <cell r="G4190" t="str">
            <v>MINSUR S.A.</v>
          </cell>
          <cell r="H4190" t="str">
            <v>SAN RAFAEL</v>
          </cell>
          <cell r="I4190" t="str">
            <v>MEIA REAPROVECHAMIENTO DE RELAVES DEL DEPOSITO DE RELAVES B2</v>
          </cell>
          <cell r="K4190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4190" t="str">
            <v>APROBADO</v>
          </cell>
          <cell r="P4190" t="str">
            <v>USD</v>
          </cell>
        </row>
        <row r="4191">
          <cell r="A4191">
            <v>2511801</v>
          </cell>
          <cell r="B4191">
            <v>5864</v>
          </cell>
          <cell r="C4191" t="str">
            <v>ITS</v>
          </cell>
          <cell r="D4191">
            <v>42186</v>
          </cell>
          <cell r="E4191">
            <v>2015</v>
          </cell>
          <cell r="F4191">
            <v>7</v>
          </cell>
          <cell r="G4191" t="str">
            <v>MINSUR S.A.</v>
          </cell>
          <cell r="H4191" t="str">
            <v>SAN RAFAEL</v>
          </cell>
          <cell r="I4191" t="str">
            <v>Informe T¿ico Sustentatorio ¿Aprovechamiento de Mineral Marginal y Modificaci¿n de Componentes Auxiliares en la Unidad Minera Nueva Acumulaci¿n Quenamari - San Rafael¿</v>
          </cell>
          <cell r="J4191" t="str">
            <v>*210802&lt;br&gt;PUNO-MELGAR-ANTAUTA</v>
          </cell>
          <cell r="K4191" t="str">
            <v>*25&lt;br&gt;PRADO VELASQUEZ ALFONSO,*347&lt;br&gt;TENORIO MALDONADO, MARIO,*346&lt;br&gt;TIPULA MAMANI, RICHARD JOHNSON,*342&lt;br&gt;VARGAS MARTINEZ, YOSLY VIRGINIA,*338&lt;br&gt;VARGAS MARTINEZ, YOSLY,*284&lt;br&gt;LINARES ALVARADO, JOSE LUIS,*278&lt;br&gt;TENORIO MALDONADO, MARIO,*227&lt;br&gt;BUSTAMANTE BECERRA JOSE LUIS,*190&lt;br&gt;TIPULA MAMANI, RICHARD</v>
          </cell>
          <cell r="L4191" t="str">
            <v>CONFORME&lt;br/&gt;NOTIFICADO A LA EMPRESA</v>
          </cell>
          <cell r="M4191" t="str">
            <v>ResDirec-0313-2015/MEM-DGAAM</v>
          </cell>
          <cell r="N4191" t="str">
            <v>13/08/2015</v>
          </cell>
          <cell r="O4191">
            <v>24382952.800000001</v>
          </cell>
        </row>
        <row r="4192">
          <cell r="A4192">
            <v>2563524</v>
          </cell>
          <cell r="B4192">
            <v>5964</v>
          </cell>
          <cell r="C4192" t="str">
            <v>EIA-d</v>
          </cell>
          <cell r="D4192">
            <v>42361</v>
          </cell>
          <cell r="E4192">
            <v>2015</v>
          </cell>
          <cell r="F4192">
            <v>12</v>
          </cell>
          <cell r="G4192" t="str">
            <v>MINSUR S.A.</v>
          </cell>
          <cell r="H4192" t="str">
            <v>PUCAMARCA</v>
          </cell>
          <cell r="I4192" t="str">
            <v>Modificación del EIA de la UNIDAD MINERA PUCAMARCA</v>
          </cell>
          <cell r="J4192" t="str">
            <v>*230101&lt;br&gt;TACNA-TACNA-TACNA,*230107&lt;br&gt;TACNA-TACNA-PALCA,*230106&lt;br&gt;TACNA-TACNA-PACHIA,*230104&lt;br&gt;TACNA-TACNA-CIUDAD NUEVA,*230102&lt;br&gt;TACNA-TACNA-ALTO DE LA ALIANZA</v>
          </cell>
          <cell r="K4192" t="str">
            <v>*25&lt;br&gt;PRADO VELASQUEZ ALFONSO,*404&lt;br&gt;ROBLADILLO HUANCA, EDGARDO MANFREDO,*347&lt;br&gt;TENORIO MALDONADO, MARIO,*346&lt;br&gt;TIPULA MAMANI, RICHARD JOHNSON,*342&lt;br&gt;VARGAS MARTINEZ, YOSLY VIRGINIA,*340&lt;br&gt;REYES UBILLUS ISMAEL,*309&lt;br&gt;FARFAN REYES, MIRIAM ELIZABETH (APOYO),*295&lt;br&gt;DIAZ BERRIOS ABEL,*284&lt;br&gt;LINARES ALVARADO, JOSE LUIS,*227&lt;br&gt;BUSTAMANTE BECERRA JOSE LUIS,*151&lt;br&gt;YAMUNAQUE ALBAN GINO,*34&lt;br&gt;BEDRIÑANA RIOS ABAD</v>
          </cell>
          <cell r="L4192" t="str">
            <v>APROBADO&lt;br/&gt;NOTIFICADO A LA EMPRESA</v>
          </cell>
          <cell r="M4192" t="str">
            <v>ResDirec-0234-2016/MEM-DGAAM</v>
          </cell>
          <cell r="N4192" t="str">
            <v>27/07/2016</v>
          </cell>
          <cell r="O4192">
            <v>94422946</v>
          </cell>
          <cell r="P4192" t="str">
            <v>USD</v>
          </cell>
        </row>
        <row r="4193">
          <cell r="A4193">
            <v>2563338</v>
          </cell>
          <cell r="B4193">
            <v>6120</v>
          </cell>
          <cell r="C4193" t="str">
            <v>ITS</v>
          </cell>
          <cell r="D4193">
            <v>42360</v>
          </cell>
          <cell r="E4193">
            <v>2015</v>
          </cell>
          <cell r="F4193">
            <v>12</v>
          </cell>
          <cell r="G4193" t="str">
            <v>MINSUR S.A.</v>
          </cell>
          <cell r="H4193" t="str">
            <v>SANTO DOMINGO</v>
          </cell>
          <cell r="I4193" t="str">
            <v>PRIMER INFORME TECNICO SUSTENTATORIO DEL EIASD PROYECTO DE EXPLORACION MINERA SANTO DOMINGO</v>
          </cell>
          <cell r="J4193" t="str">
            <v>*210806&lt;br&gt;PUNO-MELGAR-NUÑOA,*210301&lt;br&gt;PUNO-CARABAYA-MACUSANI</v>
          </cell>
          <cell r="K4193" t="str">
            <v>*164&lt;br&gt;TREJO PANTOJA CYNTHIA,*331&lt;br&gt;SOSA RUIZ, EYMI DEL PILAR,*310&lt;br&gt;ROSALES GONZALES LUIS ALBERTO,*220&lt;br&gt;VILLACORTA OLAZA MARCO ANTONIO,*181&lt;br&gt;LEON HUAMAN BETTY</v>
          </cell>
          <cell r="L4193" t="str">
            <v>CONFORME&lt;br/&gt;NOTIFICADO A LA EMPRESA</v>
          </cell>
          <cell r="M4193" t="str">
            <v>ResDirec-0100-2016/MEM-DGAAM</v>
          </cell>
          <cell r="N4193" t="str">
            <v>05/04/2016</v>
          </cell>
          <cell r="O4193">
            <v>2600000</v>
          </cell>
        </row>
        <row r="4194">
          <cell r="A4194" t="str">
            <v>02709-2016</v>
          </cell>
          <cell r="B4194">
            <v>6241</v>
          </cell>
          <cell r="C4194" t="str">
            <v>EIA-d</v>
          </cell>
          <cell r="D4194">
            <v>42627</v>
          </cell>
          <cell r="E4194">
            <v>2016</v>
          </cell>
          <cell r="F4194">
            <v>9</v>
          </cell>
          <cell r="G4194" t="str">
            <v>MINSUR S.A.</v>
          </cell>
          <cell r="H4194" t="str">
            <v>SAN RAFAEL</v>
          </cell>
          <cell r="I4194" t="str">
            <v>Reaprovechamiento de Relaves en la Unidad Minera san rafael</v>
          </cell>
          <cell r="J4194" t="str">
            <v>*210802&lt;br&gt;PUNO-MELGAR-ANTAUTA</v>
          </cell>
          <cell r="K4194" t="str">
            <v>*381&lt;br&gt;ZZ_SENACE MILLONES VARGAS, CESAR AUGUSTO,*489&lt;br&gt;ZZ_SENACE TREJO PANTOJA, CYNTHIA KELLY,*488&lt;br&gt;ZZ_SENACE TELLO COCHACHEZ, MARCO ANTONIO,*451&lt;br&gt;ZZ_SENACE QUISPE SULCA, JHONNY IBAN,*416&lt;br&gt;ZZ_SENACE BREÑA TORRES, MILVA GRACIELA,*415&lt;br&gt;ZZ_SENACE BEATRIZ HUAMANI PAUCCARA,*413&lt;br&gt;ZZ_SENACE ATARAMA MORI,DANNY EDUARDO,*386&lt;br&gt;ZZ_SENACE CORAL ONCOY, BEATRIZ E.,*382&lt;br&gt;ZZ_SENACE PÉREZ NUÑEZ, FABIÁN</v>
          </cell>
          <cell r="L4194" t="str">
            <v>APROBADO&lt;br/&gt;NOTIFICADO A LA EMPRESA</v>
          </cell>
          <cell r="O4194">
            <v>344597235</v>
          </cell>
          <cell r="P4194" t="str">
            <v>USD</v>
          </cell>
        </row>
        <row r="4195">
          <cell r="A4195" t="str">
            <v>01106-2016</v>
          </cell>
          <cell r="B4195">
            <v>6263</v>
          </cell>
          <cell r="C4195" t="str">
            <v>ITS</v>
          </cell>
          <cell r="D4195">
            <v>42486</v>
          </cell>
          <cell r="E4195">
            <v>2016</v>
          </cell>
          <cell r="F4195">
            <v>4</v>
          </cell>
          <cell r="G4195" t="str">
            <v>MINSUR S.A.</v>
          </cell>
          <cell r="H4195" t="str">
            <v>FUNDICION Y REFINERIA (FUNSUR)</v>
          </cell>
          <cell r="I4195" t="str">
            <v>SEGUNDO INFORME TÉCNICO SUSTENTATORIO DE CAMBIOS A LA PLANTA FUNDICIÓN Y REFINERÍA DE ESTAÑO DE MINSUR S.A.</v>
          </cell>
          <cell r="J4195" t="str">
            <v>*110506&lt;br&gt;ICA-PISCO-SAN ANDRES,*110505&lt;br&gt;ICA-PISCO-PARACAS</v>
          </cell>
          <cell r="K4195" t="str">
            <v>*385&lt;br&gt;ZZ_SENACE SALAS DELGADO, MILWARD MARCIAL,*416&lt;br&gt;ZZ_SENACE BREÑA TORRES, MILVA GRACIELA,*414&lt;br&gt;ZZ_SENACE LUCEN BUSTAMANTE, MARIELENA NEREYDA,*413&lt;br&gt;ZZ_SENACE ATARAMA MORI,DANNY EDUARDO,*412&lt;br&gt;ZZ_SENACE SOLORZANO ORTIZ, ISABEL MERCEDES,*407&lt;br&gt;ZZ_SENACE SAAVEDRA KOVACH, MIRIJAM,*386&lt;br&gt;ZZ_SENACE CORAL ONCOY, BEATRIZ E.</v>
          </cell>
          <cell r="L4195" t="str">
            <v>CONFORME&lt;br/&gt;NOTIFICADO A LA EMPRESA</v>
          </cell>
          <cell r="O4195">
            <v>60000</v>
          </cell>
        </row>
        <row r="4196">
          <cell r="A4196">
            <v>1625724</v>
          </cell>
          <cell r="B4196">
            <v>6284</v>
          </cell>
          <cell r="C4196" t="str">
            <v>PC</v>
          </cell>
          <cell r="D4196">
            <v>38943</v>
          </cell>
          <cell r="E4196">
            <v>2006</v>
          </cell>
          <cell r="F4196">
            <v>8</v>
          </cell>
          <cell r="G4196" t="str">
            <v>MINSUR S.A.</v>
          </cell>
          <cell r="H4196" t="str">
            <v>SAN RAFAEL</v>
          </cell>
          <cell r="I4196" t="str">
            <v>ACUMULACION QUENAMARI</v>
          </cell>
          <cell r="J4196" t="str">
            <v>*210802&lt;br&gt;PUNO-MELGAR-ANTAUTA</v>
          </cell>
          <cell r="K4196" t="str">
            <v>*9&lt;br&gt;CAMPOS DIAZ LUIS</v>
          </cell>
          <cell r="L4196" t="str">
            <v>APROBADO&lt;br/&gt;NOTIFICADO A LA EMPRESA</v>
          </cell>
          <cell r="P4196" t="str">
            <v>USD</v>
          </cell>
        </row>
        <row r="4197">
          <cell r="A4197" t="str">
            <v>01862-2016</v>
          </cell>
          <cell r="B4197">
            <v>6304</v>
          </cell>
          <cell r="C4197" t="str">
            <v>ITS</v>
          </cell>
          <cell r="D4197">
            <v>42553</v>
          </cell>
          <cell r="E4197">
            <v>2016</v>
          </cell>
          <cell r="F4197">
            <v>7</v>
          </cell>
          <cell r="G4197" t="str">
            <v>MINSUR S.A.</v>
          </cell>
          <cell r="H4197" t="str">
            <v>SAN RAFAEL</v>
          </cell>
          <cell r="I4197" t="str">
            <v>INFORME TECNICO SUSTENTATORIO MODIFICACIONES EN EL DEPOSITO DE RELAVES B3 Y EN LA PLANTA DE TRATAMIENTO DE AGUA POTABLE</v>
          </cell>
          <cell r="J4197" t="str">
            <v>*210802&lt;br&gt;PUNO-MELGAR-ANTAUTA</v>
          </cell>
          <cell r="K4197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</v>
          </cell>
          <cell r="L4197" t="str">
            <v>CONFORME&lt;br/&gt;NOTIFICADO A LA EMPRESA</v>
          </cell>
          <cell r="O4197">
            <v>21760769</v>
          </cell>
        </row>
        <row r="4198">
          <cell r="A4198" t="str">
            <v>00841-2017</v>
          </cell>
          <cell r="B4198">
            <v>6343</v>
          </cell>
          <cell r="C4198" t="str">
            <v>ITS</v>
          </cell>
          <cell r="D4198">
            <v>42793</v>
          </cell>
          <cell r="E4198">
            <v>2017</v>
          </cell>
          <cell r="F4198">
            <v>2</v>
          </cell>
          <cell r="G4198" t="str">
            <v>MINSUR S.A.</v>
          </cell>
          <cell r="H4198" t="str">
            <v>SAN RAFAEL</v>
          </cell>
          <cell r="I4198" t="str">
            <v>ITS IMPLEMENTACION DE UN ACCESO EN LA UNIDAD MINERA NUEVA ACUMULACIÓN QUENAMARI-SAN RAFAEL</v>
          </cell>
          <cell r="J4198" t="str">
            <v>*210802&lt;br&gt;PUNO-MELGAR-ANTAUTA</v>
          </cell>
          <cell r="K4198" t="str">
            <v>*382&lt;br&gt;ZZ_SENACE PÉREZ NUÑEZ, FABIÁN,*488&lt;br&gt;ZZ_SENACE TELLO COCHACHEZ, MARCO ANTONIO,*479&lt;br&gt;ZZ_SENACE  BORJAS ALCANTARA, DAVID VICTOR,*451&lt;br&gt;ZZ_SENACE QUISPE SULCA, JHONNY IBAN,*416&lt;br&gt;ZZ_SENACE BREÑA TORRES, MILVA GRACIELA,*413&lt;br&gt;ZZ_SENACE ATARAMA MORI,DANNY EDUARDO</v>
          </cell>
          <cell r="L4198" t="str">
            <v>CONFORME&lt;br/&gt;NOTIFICADO A LA EMPRESA</v>
          </cell>
          <cell r="O4198">
            <v>70000</v>
          </cell>
        </row>
        <row r="4199">
          <cell r="A4199">
            <v>1760594</v>
          </cell>
          <cell r="B4199">
            <v>6377</v>
          </cell>
          <cell r="C4199" t="str">
            <v>PC</v>
          </cell>
          <cell r="D4199">
            <v>39497</v>
          </cell>
          <cell r="E4199">
            <v>2008</v>
          </cell>
          <cell r="F4199">
            <v>2</v>
          </cell>
          <cell r="G4199" t="str">
            <v>MINSUR S.A.</v>
          </cell>
          <cell r="H4199" t="str">
            <v>FUNDICION Y REFINERIA (FUNSUR)</v>
          </cell>
          <cell r="I4199" t="str">
            <v>PLAN DE CIERRE A NIVEL FACTIBILIDAD DE LA UNIDAD DE PRODUCCION FUNSUR</v>
          </cell>
          <cell r="J4199" t="str">
            <v>*110505&lt;br&gt;ICA-PISCO-PARACAS</v>
          </cell>
          <cell r="K4199" t="str">
            <v>*77&lt;br&gt;ALVARADO HUAMAN CIRO</v>
          </cell>
          <cell r="L4199" t="str">
            <v>APROBADO&lt;br/&gt;NOTIFICADO A LA EMPRESA</v>
          </cell>
          <cell r="P4199" t="str">
            <v>USD</v>
          </cell>
        </row>
        <row r="4200">
          <cell r="A4200" t="str">
            <v>03349-2016</v>
          </cell>
          <cell r="B4200">
            <v>6400</v>
          </cell>
          <cell r="C4200" t="str">
            <v>ITS</v>
          </cell>
          <cell r="D4200">
            <v>42668</v>
          </cell>
          <cell r="E4200">
            <v>2016</v>
          </cell>
          <cell r="F4200">
            <v>10</v>
          </cell>
          <cell r="G4200" t="str">
            <v>MINSUR S.A.</v>
          </cell>
          <cell r="H4200" t="str">
            <v>PUCAMARCA</v>
          </cell>
          <cell r="I4200" t="str">
            <v>ITS de la UNIDAD MINERA PUCAMARCA</v>
          </cell>
          <cell r="J4200" t="str">
            <v>*230107&lt;br&gt;TACNA-TACNA-PALCA,*230106&lt;br&gt;TACNA-TACNA-PACHIA,*230102&lt;br&gt;TACNA-TACNA-ALTO DE LA ALIANZA,*230104&lt;br&gt;TACNA-TACNA-CIUDAD NUEVA,*230101&lt;br&gt;TACNA-TACNA-TACNA</v>
          </cell>
          <cell r="K4200" t="str">
            <v>*382&lt;br&gt;ZZ_SENACE PÉREZ NUÑEZ, FABIÁN,*452&lt;br&gt;ZZ_SENACE GONZALES PAREDES, LUIS ANTONIO,*432&lt;br&gt;ZZ_SENACE VARGAS-MACH, MARTHA YACKELINE ,*416&lt;br&gt;ZZ_SENACE BREÑA TORRES, MILVA GRACIELA,*415&lt;br&gt;ZZ_SENACE BEATRIZ HUAMANI PAUCCARA,*413&lt;br&gt;ZZ_SENACE ATARAMA MORI,DANNY EDUARDO,*407&lt;br&gt;ZZ_SENACE SAAVEDRA KOVACH, MIRIJAM</v>
          </cell>
          <cell r="L4200" t="str">
            <v>CONFORME&lt;br/&gt;NOTIFICADO A LA EMPRESA</v>
          </cell>
          <cell r="M4200" t="str">
            <v>ResDirec-0257-2015/MEM-DGAAM</v>
          </cell>
          <cell r="N4200" t="str">
            <v>26/06/2015</v>
          </cell>
          <cell r="O4200">
            <v>20000000</v>
          </cell>
          <cell r="P4200" t="str">
            <v>USD</v>
          </cell>
        </row>
        <row r="4201">
          <cell r="A4201" t="str">
            <v>00331-2017</v>
          </cell>
          <cell r="B4201">
            <v>6416</v>
          </cell>
          <cell r="C4201" t="str">
            <v>ITS</v>
          </cell>
          <cell r="D4201">
            <v>42760</v>
          </cell>
          <cell r="E4201">
            <v>2017</v>
          </cell>
          <cell r="F4201">
            <v>1</v>
          </cell>
          <cell r="G4201" t="str">
            <v>MINSUR S.A.</v>
          </cell>
          <cell r="H4201" t="str">
            <v>FUNDICION Y REFINERIA (FUNSUR)</v>
          </cell>
          <cell r="I4201" t="str">
            <v>TERCER INFORME TÉCNICO SUSTENTATORIO DE CAMBIOS A LA PLANTA FUNDICIÓN Y REFINERÍA DE ESTAÑO DE MINSUR S.A. (FUNSUR)</v>
          </cell>
          <cell r="J4201" t="str">
            <v>*110506&lt;br&gt;ICA-PISCO-SAN ANDRES,*110505&lt;br&gt;ICA-PISCO-PARACAS</v>
          </cell>
          <cell r="K4201" t="str">
            <v>*381&lt;br&gt;ZZ_SENACE MILLONES VARGAS, CESAR AUGUSTO,*490&lt;br&gt;ZZ_SENACE VIDAL WILLIAMS, MARIA DEL ROSARIO,*489&lt;br&gt;ZZ_SENACE TREJO PANTOJA, CYNTHIA KELLY,*487&lt;br&gt;ZZ_SENACE SILVA ELIZALDE, ARTURO,*482&lt;br&gt;ZZ_SENACE MARTEL GORA, MIGUEL LUIS,*481&lt;br&gt;ZZ_SENACE CORAL ONCOY, BEATRIZ ELIZABETH,*452&lt;br&gt;ZZ_SENACE GONZALES PAREDES, LUIS ANTONIO,*432&lt;br&gt;ZZ_SENACE VARGAS-MACH, MARTHA YACKELINE ,*416&lt;br&gt;ZZ_SENACE BREÑA TORRES, MILVA GRACIELA,*407&lt;br&gt;ZZ_SENACE SAAVEDRA KOVACH, MIRIJAM,*391&lt;br&gt;ZZ_SENACE MARTEL GORA, MIGUEL</v>
          </cell>
          <cell r="L4201" t="str">
            <v>CONFORME&lt;br/&gt;NOTIFICADO A LA EMPRESA</v>
          </cell>
          <cell r="O4201">
            <v>100000</v>
          </cell>
        </row>
        <row r="4202">
          <cell r="A4202">
            <v>2665972</v>
          </cell>
          <cell r="B4202">
            <v>6430</v>
          </cell>
          <cell r="C4202" t="str">
            <v>ITS</v>
          </cell>
          <cell r="D4202">
            <v>42724</v>
          </cell>
          <cell r="E4202">
            <v>2016</v>
          </cell>
          <cell r="F4202">
            <v>12</v>
          </cell>
          <cell r="G4202" t="str">
            <v>MINSUR S.A.</v>
          </cell>
          <cell r="H4202" t="str">
            <v>SANTO DOMINGO</v>
          </cell>
          <cell r="I4202" t="str">
            <v>INCREMENTO DE PLATAFORMAS Y MODIFICACIÓN DE INSTALACIONES AUXILIARES EN EL PROYECTO SANTO DOMINGO</v>
          </cell>
          <cell r="J4202" t="str">
            <v>*210806&lt;br&gt;PUNO-MELGAR-NUÑOA,*210301&lt;br&gt;PUNO-CARABAYA-MACUSANI</v>
          </cell>
          <cell r="K4202" t="str">
            <v>*181&lt;br&gt;LEON HUAMAN BETTY,*346&lt;br&gt;TIPULA MAMANI, RICHARD JOHNSON,*342&lt;br&gt;VARGAS MARTINEZ, YOSLY VIRGINIA,*310&lt;br&gt;ROSALES GONZALES LUIS ALBERTO,*284&lt;br&gt;LINARES ALVARADO, JOSE LUIS</v>
          </cell>
          <cell r="L4202" t="str">
            <v>CONFORME&lt;br/&gt;NOTIFICADO A LA EMPRESA</v>
          </cell>
          <cell r="M4202" t="str">
            <v>ResDirec-0060-2017/MEM-DGAAM</v>
          </cell>
          <cell r="N4202" t="str">
            <v>24/02/2017</v>
          </cell>
          <cell r="O4202">
            <v>57900</v>
          </cell>
        </row>
        <row r="4203">
          <cell r="A4203">
            <v>2021596</v>
          </cell>
          <cell r="B4203">
            <v>6457</v>
          </cell>
          <cell r="C4203" t="str">
            <v>PC</v>
          </cell>
          <cell r="D4203">
            <v>40409</v>
          </cell>
          <cell r="E4203">
            <v>2010</v>
          </cell>
          <cell r="F4203">
            <v>8</v>
          </cell>
          <cell r="G4203" t="str">
            <v>MINSUR S.A.</v>
          </cell>
          <cell r="H4203" t="str">
            <v>PUCAMARCA</v>
          </cell>
          <cell r="I4203" t="str">
            <v>PLAN DE CIERRE PROYECTO PUCAMARCA</v>
          </cell>
          <cell r="J4203" t="str">
            <v>*230107&lt;br&gt;TACNA-TACNA-PALCA</v>
          </cell>
          <cell r="K4203" t="str">
            <v>*128&lt;br&gt;ESTELA SILVA MELANIO</v>
          </cell>
          <cell r="L4203" t="str">
            <v>APROBADO&lt;br/&gt;NOTIFICADO A LA EMPRESA</v>
          </cell>
          <cell r="M4203" t="str">
            <v>ResDirec-0155-2017/MEM-DGAAM</v>
          </cell>
          <cell r="N4203" t="str">
            <v>23/05/2017</v>
          </cell>
          <cell r="O4203">
            <v>2200000</v>
          </cell>
          <cell r="P4203" t="str">
            <v>USD</v>
          </cell>
        </row>
        <row r="4204">
          <cell r="A4204">
            <v>2679938</v>
          </cell>
          <cell r="B4204">
            <v>6457</v>
          </cell>
          <cell r="C4204" t="str">
            <v>ITS</v>
          </cell>
          <cell r="D4204">
            <v>42775</v>
          </cell>
          <cell r="E4204">
            <v>2017</v>
          </cell>
          <cell r="F4204">
            <v>2</v>
          </cell>
          <cell r="G4204" t="str">
            <v>MINSUR S.A.</v>
          </cell>
          <cell r="H4204" t="str">
            <v>QUENAMARI</v>
          </cell>
          <cell r="I4204" t="str">
            <v>QUENAMARI (CAT. II)</v>
          </cell>
          <cell r="J4204" t="str">
            <v>*210302&lt;br&gt;PUNO-CARABAYA-AJOYANI</v>
          </cell>
          <cell r="K4204" t="str">
            <v>*284&lt;br&gt;LINARES ALVARADO, JOSE LUIS,*508&lt;br&gt;SÁNCHEZ ALVAREZ, MELISSA,*507&lt;br&gt;REYES CUBAS ZARELA (APOYO),*500&lt;br&gt;TRELLES TICSE TANIA LUZ MARINA (apoyo),*346&lt;br&gt;TIPULA MAMANI, RICHARD JOHNSON,*313&lt;br&gt;LOPEZ FLORES, ROSSANA,*310&lt;br&gt;ROSALES GONZALES LUIS ALBERTO</v>
          </cell>
          <cell r="L4204" t="str">
            <v>CONFORME&lt;br/&gt;NOTIFICADO A LA EMPRESA</v>
          </cell>
          <cell r="M4204" t="str">
            <v>ResDirec-0155-2017/MEM-DGAAM</v>
          </cell>
          <cell r="N4204" t="str">
            <v>23/05/2017</v>
          </cell>
          <cell r="O4204">
            <v>10000200</v>
          </cell>
        </row>
        <row r="4205">
          <cell r="A4205" t="str">
            <v>01915-2017</v>
          </cell>
          <cell r="B4205">
            <v>6531</v>
          </cell>
          <cell r="C4205" t="str">
            <v>ITS</v>
          </cell>
          <cell r="D4205">
            <v>42857</v>
          </cell>
          <cell r="E4205">
            <v>2017</v>
          </cell>
          <cell r="F4205">
            <v>5</v>
          </cell>
          <cell r="G4205" t="str">
            <v>MINSUR S.A.</v>
          </cell>
          <cell r="H4205" t="str">
            <v>SAN RAFAEL</v>
          </cell>
          <cell r="I4205" t="str">
            <v>Reaprovechamiento de Relaves en la Unidad Minera san rafael</v>
          </cell>
          <cell r="J4205" t="str">
            <v>*210802&lt;br&gt;PUNO-MELGAR-ANTAUTA</v>
          </cell>
          <cell r="K4205" t="str">
            <v>*382&lt;br&gt;ZZ_SENACE PÉREZ NUÑEZ, FABIÁN,*489&lt;br&gt;ZZ_SENACE TREJO PANTOJA, CYNTHIA KELLY,*488&lt;br&gt;ZZ_SENACE TELLO COCHACHEZ, MARCO ANTONIO,*479&lt;br&gt;ZZ_SENACE  BORJAS ALCANTARA, DAVID VICTOR,*451&lt;br&gt;ZZ_SENACE QUISPE SULCA, JHONNY IBAN,*450&lt;br&gt;ZZ_SENACE MARTINEZ QUIROZ, MONICA,*416&lt;br&gt;ZZ_SENACE BREÑA TORRES, MILVA GRACIELA,*413&lt;br&gt;ZZ_SENACE ATARAMA MORI,DANNY EDUARDO</v>
          </cell>
          <cell r="L4205" t="str">
            <v>CONFORME&lt;br/&gt;NOTIFICADO A LA EMPRESA</v>
          </cell>
          <cell r="O4205">
            <v>1185300</v>
          </cell>
        </row>
        <row r="4206">
          <cell r="A4206">
            <v>2202995</v>
          </cell>
          <cell r="B4206">
            <v>6562</v>
          </cell>
          <cell r="C4206" t="str">
            <v>PC</v>
          </cell>
          <cell r="D4206">
            <v>41082</v>
          </cell>
          <cell r="E4206">
            <v>2012</v>
          </cell>
          <cell r="F4206">
            <v>6</v>
          </cell>
          <cell r="G4206" t="str">
            <v>MINSUR S.A.</v>
          </cell>
          <cell r="H4206" t="str">
            <v>FUNDICION Y REFINERIA (FUNSUR)</v>
          </cell>
          <cell r="I4206" t="str">
            <v>MODIFICACION (ACTUALIZACION) DEL CIERRE DE LA PLANTA DE FUNIDCION Y REFINERIA</v>
          </cell>
          <cell r="J4206" t="str">
            <v>*110501&lt;br&gt;ICA-PISCO-PISCO</v>
          </cell>
          <cell r="K4206" t="str">
            <v>*13&lt;br&gt;DOLORES CAMONES SANTIAGO</v>
          </cell>
          <cell r="L4206" t="str">
            <v>APROBADO&lt;br/&gt;NOTIFICADO A LA EMPRESA</v>
          </cell>
          <cell r="M4206" t="str">
            <v>ResDirec-0206-2017/MEM-DGAAM</v>
          </cell>
          <cell r="N4206" t="str">
            <v>21/07/2017</v>
          </cell>
          <cell r="P4206" t="str">
            <v>USD</v>
          </cell>
        </row>
        <row r="4207">
          <cell r="A4207">
            <v>2253972</v>
          </cell>
          <cell r="B4207">
            <v>6607</v>
          </cell>
          <cell r="C4207" t="str">
            <v>PC</v>
          </cell>
          <cell r="D4207">
            <v>41260</v>
          </cell>
          <cell r="E4207">
            <v>2012</v>
          </cell>
          <cell r="F4207">
            <v>12</v>
          </cell>
          <cell r="G4207" t="str">
            <v>MINSUR S.A.</v>
          </cell>
          <cell r="H4207" t="str">
            <v>SAN RAFAEL</v>
          </cell>
          <cell r="I4207" t="str">
            <v>ACTUALIZACION DE PLAN DE CIERRE</v>
          </cell>
          <cell r="J4207" t="str">
            <v>*210802&lt;br&gt;PUNO-MELGAR-ANTAUTA</v>
          </cell>
          <cell r="K4207" t="str">
            <v>*13&lt;br&gt;DOLORES CAMONES SANTIAGO</v>
          </cell>
          <cell r="L4207" t="str">
            <v>APROBADO&lt;br/&gt;NOTIFICADO A LA EMPRESA</v>
          </cell>
          <cell r="P4207" t="str">
            <v>USD</v>
          </cell>
        </row>
        <row r="4208">
          <cell r="A4208" t="str">
            <v>03719-2017</v>
          </cell>
          <cell r="B4208">
            <v>6626</v>
          </cell>
          <cell r="C4208" t="str">
            <v>ITS</v>
          </cell>
          <cell r="D4208">
            <v>42947</v>
          </cell>
          <cell r="E4208">
            <v>2017</v>
          </cell>
          <cell r="F4208">
            <v>7</v>
          </cell>
          <cell r="G4208" t="str">
            <v>MINSUR S.A.</v>
          </cell>
          <cell r="H4208" t="str">
            <v>PUCAMARCA</v>
          </cell>
          <cell r="I4208" t="str">
            <v>SEGUNDO ITS DE LA UNIDAD MINERA PUCAMARCA</v>
          </cell>
          <cell r="J4208" t="str">
            <v>*230107&lt;br&gt;TACNA-TACNA-PALCA,*230000&lt;br&gt;TACNA----,*230100&lt;br&gt;TACNA-TACNA--,*230106&lt;br&gt;TACNA-TACNA-PACHIA,*230102&lt;br&gt;TACNA-TACNA-ALTO DE LA ALIANZA,*230104&lt;br&gt;TACNA-TACNA-CIUDAD NUEVA,*230101&lt;br&gt;TACNA-TACNA-TACNA</v>
          </cell>
          <cell r="K4208" t="str">
            <v>*413&lt;br&gt;ZZ_SENACE ATARAMA MORI,DANNY EDUARDO,*490&lt;br&gt;ZZ_SENACE VIDAL WILLIAMS, MARIA DEL ROSARIO,*489&lt;br&gt;ZZ_SENACE TREJO PANTOJA, CYNTHIA KELLY,*483&lt;br&gt;ZZ_SENACE MOYA SULCA, CARLOS EDUARDO,*482&lt;br&gt;ZZ_SENACE MARTEL GORA, MIGUEL LUIS,*481&lt;br&gt;ZZ_SENACE CORAL ONCOY, BEATRIZ ELIZABETH,*451&lt;br&gt;ZZ_SENACE QUISPE SULCA, JHONNY IBAN,*416&lt;br&gt;ZZ_SENACE BREÑA TORRES, MILVA GRACIELA,*415&lt;br&gt;ZZ_SENACE BEATRIZ HUAMANI PAUCCARA</v>
          </cell>
          <cell r="L4208" t="str">
            <v>CONFORME&lt;br/&gt;NOTIFICADO A LA EMPRESA</v>
          </cell>
          <cell r="M4208" t="str">
            <v>ResDirec-0003-2015/MEM-DGAAM</v>
          </cell>
          <cell r="N4208" t="str">
            <v>08/01/2015</v>
          </cell>
          <cell r="O4208">
            <v>30000000</v>
          </cell>
        </row>
        <row r="4209">
          <cell r="A4209" t="str">
            <v>03686-2017</v>
          </cell>
          <cell r="B4209">
            <v>6628</v>
          </cell>
          <cell r="C4209" t="str">
            <v>ITS</v>
          </cell>
          <cell r="D4209">
            <v>42942</v>
          </cell>
          <cell r="E4209">
            <v>2017</v>
          </cell>
          <cell r="F4209">
            <v>7</v>
          </cell>
          <cell r="G4209" t="str">
            <v>MINSUR S.A.</v>
          </cell>
          <cell r="H4209" t="str">
            <v>SAN RAFAEL</v>
          </cell>
          <cell r="I4209" t="str">
            <v>Tercer Informe Técnico Sustentatorio de la Unidad Minera Nueva Acumulación Quenamari - San Rafael</v>
          </cell>
          <cell r="J4209" t="str">
            <v>*210802&lt;br&gt;PUNO-MELGAR-ANTAUTA</v>
          </cell>
          <cell r="K4209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IBAN,*449&lt;br&gt;ZZ_SENACE MACHACA CHAMBI, YONY ROSSI ,*416&lt;br&gt;ZZ_SENACE BREÑA TORRES, MILVA GRACIELA,*415&lt;br&gt;ZZ_SENACE BEATRIZ HUAMANI PAUCCARA,*413&lt;br&gt;ZZ_SENACE ATARAMA MORI,DANNY EDUARDO,*387&lt;br&gt;ZZ_SENACE CARDENAS VILLAVICENCIO, EUDI ELI</v>
          </cell>
          <cell r="L4209" t="str">
            <v>CONFORME&lt;br/&gt;NOTIFICADO A LA EMPRESA</v>
          </cell>
          <cell r="O4209">
            <v>8737075</v>
          </cell>
        </row>
        <row r="4210">
          <cell r="A4210">
            <v>2389760</v>
          </cell>
          <cell r="B4210">
            <v>6697</v>
          </cell>
          <cell r="C4210" t="str">
            <v>PC</v>
          </cell>
          <cell r="D4210">
            <v>41765</v>
          </cell>
          <cell r="E4210">
            <v>2014</v>
          </cell>
          <cell r="F4210">
            <v>5</v>
          </cell>
          <cell r="G4210" t="str">
            <v>MINSUR S.A.</v>
          </cell>
          <cell r="H4210" t="str">
            <v>SAN RAFAEL</v>
          </cell>
          <cell r="I4210" t="str">
            <v>MODIFICACION DEL PLAN DE CIERRE SAN RAFAEL</v>
          </cell>
          <cell r="J4210" t="str">
            <v>*210802&lt;br&gt;PUNO-MELGAR-ANTAUTA</v>
          </cell>
          <cell r="K4210" t="str">
            <v>*13&lt;br&gt;DOLORES CAMONES SANTIAGO</v>
          </cell>
          <cell r="L4210" t="str">
            <v>APROBADO&lt;br/&gt;NOTIFICADO A LA EMPRESA</v>
          </cell>
          <cell r="M4210" t="str">
            <v>ResDirec-0272-2017/MEM-DGAAM</v>
          </cell>
          <cell r="N4210" t="str">
            <v>26/09/2017</v>
          </cell>
          <cell r="P4210" t="str">
            <v>USD</v>
          </cell>
        </row>
        <row r="4211">
          <cell r="A4211">
            <v>2404172</v>
          </cell>
          <cell r="B4211">
            <v>6708</v>
          </cell>
          <cell r="C4211" t="str">
            <v>PC</v>
          </cell>
          <cell r="D4211">
            <v>41816</v>
          </cell>
          <cell r="E4211">
            <v>2014</v>
          </cell>
          <cell r="F4211">
            <v>6</v>
          </cell>
          <cell r="G4211" t="str">
            <v>MINSUR S.A.</v>
          </cell>
          <cell r="H4211" t="str">
            <v>PUCAMARCA</v>
          </cell>
          <cell r="I4211" t="str">
            <v>ACTUALIZACION DE PLAN DE CIERRE DE LA UNIDAD MINERA PUCAMARCA</v>
          </cell>
          <cell r="J4211" t="str">
            <v>*230107&lt;br&gt;TACNA-TACNA-PALCA</v>
          </cell>
          <cell r="K4211" t="str">
            <v>*21&lt;br&gt;PAREDES PACHECO RUFO</v>
          </cell>
          <cell r="L4211" t="str">
            <v>APROBADO</v>
          </cell>
          <cell r="M4211" t="str">
            <v>ResDirec-0313-2017/MEM-DGAAM</v>
          </cell>
          <cell r="N4211" t="str">
            <v>09/11/2017</v>
          </cell>
          <cell r="O4211">
            <v>20000000</v>
          </cell>
          <cell r="P4211" t="str">
            <v>USD</v>
          </cell>
        </row>
        <row r="4212">
          <cell r="A4212">
            <v>2476477</v>
          </cell>
          <cell r="B4212">
            <v>6746</v>
          </cell>
          <cell r="C4212" t="str">
            <v>PC</v>
          </cell>
          <cell r="D4212">
            <v>42062</v>
          </cell>
          <cell r="E4212">
            <v>2015</v>
          </cell>
          <cell r="F4212">
            <v>2</v>
          </cell>
          <cell r="G4212" t="str">
            <v>MINSUR S.A.</v>
          </cell>
          <cell r="H4212" t="str">
            <v>SAN RAFAEL</v>
          </cell>
          <cell r="I4212" t="str">
            <v>SEGUNDA MODIF DEL PC DE LA UNIDAD NUEVA ACUMULACION QUENAMARI - SAN RAFAEL</v>
          </cell>
          <cell r="J4212" t="str">
            <v>*210802&lt;br&gt;PUNO-MELGAR-ANTAUTA</v>
          </cell>
          <cell r="K4212" t="str">
            <v>*9&lt;br&gt;CAMPOS DIAZ LUIS</v>
          </cell>
          <cell r="L4212" t="str">
            <v>APROBADO</v>
          </cell>
          <cell r="P4212" t="str">
            <v>USD</v>
          </cell>
        </row>
        <row r="4213">
          <cell r="A4213" t="str">
            <v>06055-2017</v>
          </cell>
          <cell r="B4213">
            <v>6754</v>
          </cell>
          <cell r="C4213" t="str">
            <v>ITS</v>
          </cell>
          <cell r="D4213">
            <v>43054</v>
          </cell>
          <cell r="E4213">
            <v>2017</v>
          </cell>
          <cell r="F4213">
            <v>11</v>
          </cell>
          <cell r="G4213" t="str">
            <v>MINSUR S.A.</v>
          </cell>
          <cell r="H4213" t="str">
            <v>SAN RAFAEL</v>
          </cell>
          <cell r="I4213" t="str">
            <v>CUARTO INFORME TECNICO SUSTENTATORIO DE LA UNIDAD MINERA SAN RAFAEL</v>
          </cell>
          <cell r="J4213" t="str">
            <v>*210802&lt;br&gt;PUNO-MELGAR-ANTAUTA,*210000&lt;br&gt;PUNO----,*210800&lt;br&gt;PUNO-MELGAR--</v>
          </cell>
          <cell r="K4213" t="str">
            <v xml:space="preserve">*416&lt;br&gt;ZZ_SENACE BREÑA TORRES, MILVA GRACIELA,*482&lt;br&gt;ZZ_SENACE MARTEL GORA, MIGUEL LUIS,*451&lt;br&gt;ZZ_SENACE QUISPE SULCA, JHONNY IBAN,*449&lt;br&gt;ZZ_SENACE MACHACA CHAMBI, YONY ROSSI ,*422&lt;br&gt;zz_senace ZEGARRA ANCAJIMA,ANA SOFIA </v>
          </cell>
          <cell r="L4213" t="str">
            <v>CONFORME&lt;br/&gt;NOTIFICADO A LA EMPRESA</v>
          </cell>
          <cell r="O4213">
            <v>1977226.19</v>
          </cell>
        </row>
        <row r="4214">
          <cell r="A4214">
            <v>2640300</v>
          </cell>
          <cell r="B4214">
            <v>6855</v>
          </cell>
          <cell r="C4214" t="str">
            <v>PC</v>
          </cell>
          <cell r="D4214">
            <v>42627</v>
          </cell>
          <cell r="E4214">
            <v>2016</v>
          </cell>
          <cell r="F4214">
            <v>9</v>
          </cell>
          <cell r="G4214" t="str">
            <v>MINSUR S.A.</v>
          </cell>
          <cell r="H4214" t="str">
            <v>SAN RAFAEL</v>
          </cell>
          <cell r="I4214" t="str">
            <v>3RA MOD. PLAN DE CIERRE DE MINAS DE LA UNIDAD MINERA QUENAMARI - SAN RAFAEL</v>
          </cell>
          <cell r="J4214" t="str">
            <v>*210802&lt;br&gt;PUNO-MELGAR-ANTAUTA</v>
          </cell>
          <cell r="K4214" t="str">
            <v>*24&lt;br&gt;PORTILLA CORNEJO MATEO</v>
          </cell>
          <cell r="L4214" t="str">
            <v>EVALUACIÓN</v>
          </cell>
          <cell r="M4214" t="str">
            <v>ResDirec-0050-2018/MEM-DGAAM</v>
          </cell>
          <cell r="N4214" t="str">
            <v>26/03/2018</v>
          </cell>
          <cell r="P4214" t="str">
            <v>USD</v>
          </cell>
        </row>
        <row r="4215">
          <cell r="A4215" t="str">
            <v>00924-2018</v>
          </cell>
          <cell r="B4215">
            <v>6856</v>
          </cell>
          <cell r="C4215" t="str">
            <v>ITS</v>
          </cell>
          <cell r="D4215">
            <v>43144</v>
          </cell>
          <cell r="E4215">
            <v>2018</v>
          </cell>
          <cell r="F4215">
            <v>2</v>
          </cell>
          <cell r="G4215" t="str">
            <v>MINSUR S.A.</v>
          </cell>
          <cell r="H4215" t="str">
            <v>SAN RAFAEL</v>
          </cell>
          <cell r="I4215" t="str">
            <v>QUINTO ITS DE LA UNIDAD MINERA SAN RAFAEL</v>
          </cell>
          <cell r="J4215" t="str">
            <v>*210802&lt;br&gt;PUNO-MELGAR-ANTAUTA</v>
          </cell>
          <cell r="K4215" t="str">
            <v>*413&lt;br&gt;ZZ_SENACE ATARAMA MORI,DANNY EDUARDO,*489&lt;br&gt;ZZ_SENACE TREJO PANTOJA, CYNTHIA KELLY,*451&lt;br&gt;ZZ_SENACE QUISPE SULCA, JHONNY IBAN,*416&lt;br&gt;ZZ_SENACE BREÑA TORRES, MILVA GRACIELA</v>
          </cell>
          <cell r="L4215" t="str">
            <v>CONFORME&lt;br/&gt;NOTIFICADO A LA EMPRESA</v>
          </cell>
          <cell r="O4215">
            <v>1742102</v>
          </cell>
        </row>
        <row r="4216">
          <cell r="A4216">
            <v>2665196</v>
          </cell>
          <cell r="B4216">
            <v>6907</v>
          </cell>
          <cell r="C4216" t="str">
            <v>EIAsd</v>
          </cell>
          <cell r="D4216">
            <v>42720</v>
          </cell>
          <cell r="E4216">
            <v>2016</v>
          </cell>
          <cell r="F4216">
            <v>12</v>
          </cell>
          <cell r="G4216" t="str">
            <v>MINSUR S.A.</v>
          </cell>
          <cell r="H4216" t="str">
            <v>PUCAMARCA</v>
          </cell>
          <cell r="I4216" t="str">
            <v>ESTUDIO DE IMPACTO AMBIENTAL SEMIDETALLADO DEL PROYECTO DE EXPLORACIÓN PUCAMARCA REGIONAL</v>
          </cell>
          <cell r="J4216" t="str">
            <v>*230107&lt;br&gt;TACNA-TACNA-PALCA</v>
          </cell>
          <cell r="K4216" t="str">
            <v>*284&lt;br&gt;LINARES ALVARADO, JOSE LUIS,*610&lt;br&gt;FARFAN REYES MIRIAM ELIZABETH,*508&lt;br&gt;SÁNCHEZ ALVAREZ, MELISSA,*500&lt;br&gt;TRELLES TICSE TANIA LUZ MARINA (apoyo),*460&lt;br&gt;trasy chochabot,*348&lt;br&gt;PEREZ SOLIS, EVELYN ENA,*346&lt;br&gt;TIPULA MAMANI, RICHARD JOHNSON,*342&lt;br&gt;VARGAS MARTINEZ, YOSLY VIRGINIA,*311&lt;br&gt;ROJAS VALLADARES, TANIA LUPE,*310&lt;br&gt;ROSALES GONZALES LUIS ALBERTO,*295&lt;br&gt;DIAZ BERRIOS ABEL</v>
          </cell>
          <cell r="L4216" t="str">
            <v>APROBADO&lt;br/&gt;NOTIFICADO A LA EMPRESA</v>
          </cell>
          <cell r="M4216" t="str">
            <v>ResDirec-0203-2017/MEM-DGAAM</v>
          </cell>
          <cell r="N4216" t="str">
            <v>19/07/2017</v>
          </cell>
          <cell r="O4216">
            <v>2200000</v>
          </cell>
          <cell r="P4216" t="str">
            <v>USD</v>
          </cell>
        </row>
        <row r="4217">
          <cell r="A4217">
            <v>2819015</v>
          </cell>
          <cell r="B4217">
            <v>6941</v>
          </cell>
          <cell r="C4217" t="str">
            <v>ITS</v>
          </cell>
          <cell r="D4217">
            <v>43252</v>
          </cell>
          <cell r="E4217">
            <v>2018</v>
          </cell>
          <cell r="F4217">
            <v>6</v>
          </cell>
          <cell r="G4217" t="str">
            <v>MINSUR S.A.</v>
          </cell>
          <cell r="H4217" t="str">
            <v>PUCAMARCA</v>
          </cell>
          <cell r="I4217" t="str">
            <v>ITS DEL ESTUDIO DE IMPACTO AMBIENTAL SEMIDETALLADO DEL PROYECTO DE EXPLORACIÓN PUCAMARCA REGIONAL - MODIFICACIÓN DEL CRONOGRAMA DE ACTIVIDADES</v>
          </cell>
          <cell r="J4217" t="str">
            <v>*230107&lt;br&gt;TACNA-TACNA-PALCA</v>
          </cell>
          <cell r="K4217" t="str">
            <v>*221&lt;br&gt;SANGA YAMPASI WILSON WILFREDO,*597&lt;br&gt;CUELLAR JOAQUIN, MILAGROS IRENE,*570&lt;br&gt;PEREZ BALDEON KAREN GRACIELA,*348&lt;br&gt;PEREZ SOLIS, EVELYN ENA</v>
          </cell>
          <cell r="L4217" t="str">
            <v>CONFORME&lt;br/&gt;NOTIFICADO A LA EMPRESA</v>
          </cell>
          <cell r="M4217" t="str">
            <v>ResDirec-0157-2018/MEM-DGAAM</v>
          </cell>
          <cell r="N4217" t="str">
            <v>14/08/2018</v>
          </cell>
          <cell r="O4217">
            <v>2200000</v>
          </cell>
        </row>
        <row r="4218">
          <cell r="A4218" t="str">
            <v>00095-2017</v>
          </cell>
          <cell r="B4218">
            <v>6997</v>
          </cell>
          <cell r="C4218" t="str">
            <v>EIA-d</v>
          </cell>
          <cell r="D4218">
            <v>42744</v>
          </cell>
          <cell r="E4218">
            <v>2017</v>
          </cell>
          <cell r="F4218">
            <v>1</v>
          </cell>
          <cell r="G4218" t="str">
            <v>MINSUR S.A.</v>
          </cell>
          <cell r="H4218" t="str">
            <v>PUCAMARCA</v>
          </cell>
          <cell r="I4218" t="str">
            <v>EVAP PARA LA SEGUNDA MEIA DE LA UNIDAD MINERA PUCAMARCA</v>
          </cell>
          <cell r="J4218" t="str">
            <v>*230107&lt;br&gt;TACNA-TACNA-PALCA</v>
          </cell>
          <cell r="K4218" t="str">
            <v>*381&lt;br&gt;ZZ_SENACE MILLONES VARGAS, CESAR AUGUSTO,*490&lt;br&gt;ZZ_SENACE VIDAL WILLIAMS, MARIA DEL ROSARIO,*489&lt;br&gt;ZZ_SENACE TREJO PANTOJA, CYNTHIA KELLY,*485&lt;br&gt;ZZ_SENACE PARAVECINO SANTIAGO, MARILU,*484&lt;br&gt;ZZ_SENACE PANIAGUA GUZMAN, JOEL MAICOL,*483&lt;br&gt;ZZ_SENACE MOYA SULCA, CARLOS EDUARDO,*481&lt;br&gt;ZZ_SENACE CORAL ONCOY, BEATRIZ ELIZABETH,*451&lt;br&gt;ZZ_SENACE QUISPE SULCA, JHONNY IBAN,*416&lt;br&gt;ZZ_SENACE BREÑA TORRES, MILVA GRACIELA,*415&lt;br&gt;ZZ_SENACE BEATRIZ HUAMANI PAUCCARA,*414&lt;br&gt;ZZ_SENACE LUCEN BUSTAMANTE, MARIELENA NEREYDA,*391&lt;br&gt;ZZ_SENACE MARTEL GORA, MIGUEL,*382&lt;br&gt;ZZ_SENACE PÉREZ NUÑEZ, FABIÁN</v>
          </cell>
          <cell r="L4218" t="str">
            <v>APROBADO</v>
          </cell>
          <cell r="O4218">
            <v>5041000</v>
          </cell>
          <cell r="P4218" t="str">
            <v>USD</v>
          </cell>
        </row>
        <row r="4219">
          <cell r="A4219">
            <v>2921179</v>
          </cell>
          <cell r="B4219">
            <v>7162</v>
          </cell>
          <cell r="C4219" t="str">
            <v>ITS</v>
          </cell>
          <cell r="D4219">
            <v>43572</v>
          </cell>
          <cell r="E4219">
            <v>2019</v>
          </cell>
          <cell r="F4219">
            <v>4</v>
          </cell>
          <cell r="G4219" t="str">
            <v>MINSUR S.A.</v>
          </cell>
          <cell r="H4219" t="str">
            <v>PUCAMARCA</v>
          </cell>
          <cell r="I4219" t="str">
            <v>ESTUDIO DE IMPACTO AMBIENTAL SEMIDETALLADO DEL PROYECTO DE EXPLORACIÓN PUCAMARCA REGIONAL</v>
          </cell>
          <cell r="J4219" t="str">
            <v>*230107&lt;br&gt;TACNA-TACNA-PALCA</v>
          </cell>
          <cell r="K4219" t="str">
            <v>*221&lt;br&gt;SANGA YAMPASI WILSON WILFREDO,*641&lt;br&gt;ALEGRE BUSTAMANTE, LAURA MELISSA,*601&lt;br&gt;SARMIENTO MEJIA, HENRY DANIEL,*599&lt;br&gt;CHUQUIMANTARI ARTEAGA,RUDDY ANDRE,*313&lt;br&gt;LOPEZ FLORES, ROSSANA</v>
          </cell>
          <cell r="L4219" t="str">
            <v>CONFORME</v>
          </cell>
          <cell r="M4219" t="str">
            <v>ResDirec-0155-2017/MEM-DGAAM</v>
          </cell>
          <cell r="N4219" t="str">
            <v>23/05/2017</v>
          </cell>
          <cell r="O4219">
            <v>2200000</v>
          </cell>
          <cell r="P4219" t="str">
            <v>USD</v>
          </cell>
        </row>
        <row r="4220">
          <cell r="A4220" t="str">
            <v>05243-2017</v>
          </cell>
          <cell r="B4220">
            <v>7303</v>
          </cell>
          <cell r="C4220" t="str">
            <v>EIA-d</v>
          </cell>
          <cell r="D4220">
            <v>43018</v>
          </cell>
          <cell r="E4220">
            <v>2017</v>
          </cell>
          <cell r="F4220">
            <v>10</v>
          </cell>
          <cell r="G4220" t="str">
            <v>MINSUR S.A.</v>
          </cell>
          <cell r="H4220" t="str">
            <v>PUCAMARCA</v>
          </cell>
          <cell r="I4220" t="str">
            <v>SEGUNDA MEIA DE LA UNIDAD MINERA PUCAMARCA</v>
          </cell>
          <cell r="J4220" t="str">
            <v>*230101&lt;br&gt;TACNA-TACNA-TACNA,*230107&lt;br&gt;TACNA-TACNA-PALCA,*230106&lt;br&gt;TACNA-TACNA-PACHIA,*230104&lt;br&gt;TACNA-TACNA-CIUDAD NUEVA,*230102&lt;br&gt;TACNA-TACNA-ALTO DE LA ALIANZA</v>
          </cell>
          <cell r="K4220" t="str">
            <v>*409&lt;br&gt;ZZ_SENACE CUBA CASTILLO, SILVIA LUISA,*489&lt;br&gt;ZZ_SENACE TREJO PANTOJA, CYNTHIA KELLY,*482&lt;br&gt;ZZ_SENACE MARTEL GORA, MIGUEL LUIS,*481&lt;br&gt;ZZ_SENACE CORAL ONCOY, BEATRIZ ELIZABETH,*451&lt;br&gt;ZZ_SENACE QUISPE SULCA, JHONNY IBAN,*416&lt;br&gt;ZZ_SENACE BREÑA TORRES, MILVA GRACIELA,*414&lt;br&gt;ZZ_SENACE LUCEN BUSTAMANTE, MARIELENA NEREYDA</v>
          </cell>
          <cell r="L4220" t="str">
            <v>APROBADO&lt;br/&gt;NOTIFICADO A LA EMPRESA</v>
          </cell>
          <cell r="M4220" t="str">
            <v>ResDirec-0313-2017/MEM-DGAAM</v>
          </cell>
          <cell r="N4220" t="str">
            <v>09/11/2017</v>
          </cell>
          <cell r="O4220">
            <v>5446150</v>
          </cell>
          <cell r="P4220" t="str">
            <v>USD</v>
          </cell>
        </row>
        <row r="4221">
          <cell r="A4221">
            <v>2775071</v>
          </cell>
          <cell r="B4221">
            <v>7465</v>
          </cell>
          <cell r="C4221" t="str">
            <v>EIAsd</v>
          </cell>
          <cell r="D4221">
            <v>43105</v>
          </cell>
          <cell r="E4221">
            <v>2018</v>
          </cell>
          <cell r="F4221">
            <v>1</v>
          </cell>
          <cell r="G4221" t="str">
            <v>MINSUR S.A.</v>
          </cell>
          <cell r="H4221" t="str">
            <v>QUENAMARI</v>
          </cell>
          <cell r="I4221" t="str">
            <v>PRIMERA MODIFICACIÓN DEL ESTUDIO DE IMPACTO AMBIENTAL DEL PROYECTO DE EXPLORACIÓNQUENAMARI (CAT. II)</v>
          </cell>
          <cell r="J4221" t="str">
            <v>*210302&lt;br&gt;PUNO-CARABAYA-AJOYANI</v>
          </cell>
          <cell r="K4221" t="str">
            <v>*221&lt;br&gt;SANGA YAMPASI WILSON WILFREDO,*643&lt;br&gt;NISSE MEI-LIN GARCIA LAY,*601&lt;br&gt;SARMIENTO MEJIA, HENRY DANIEL,*598&lt;br&gt;CERNA GARCÍA, ROXANA ERIKA,*590&lt;br&gt;BELLIDO GONZALES, JENNIFER DEL CARPIO,*509&lt;br&gt;CRUZ LEDESMA, DEISY ROSALIA,*495&lt;br&gt;CHAMORRO BELLIDO CARMEN ROSA,*348&lt;br&gt;PEREZ SOLIS, EVELYN ENA,*313&lt;br&gt;LOPEZ FLORES, ROSSANA,*295&lt;br&gt;DIAZ BERRIOS ABEL</v>
          </cell>
          <cell r="L4221" t="str">
            <v>APROBADO&lt;br/&gt;NOTIFICADO A LA EMPRESA</v>
          </cell>
          <cell r="M4221" t="str">
            <v>ResDirec-0200-2018/MEM-DGAAM</v>
          </cell>
          <cell r="N4221" t="str">
            <v>09/11/2018</v>
          </cell>
          <cell r="O4221">
            <v>6000000</v>
          </cell>
          <cell r="P4221" t="str">
            <v>USD</v>
          </cell>
        </row>
        <row r="4222">
          <cell r="A4222" t="str">
            <v>07200-2017</v>
          </cell>
          <cell r="B4222">
            <v>7467</v>
          </cell>
          <cell r="C4222" t="str">
            <v>EIA-d</v>
          </cell>
          <cell r="D4222">
            <v>43098</v>
          </cell>
          <cell r="E4222">
            <v>2017</v>
          </cell>
          <cell r="F4222">
            <v>12</v>
          </cell>
          <cell r="G4222" t="str">
            <v>MINSUR S.A.</v>
          </cell>
          <cell r="H4222" t="str">
            <v>SAN RAFAEL</v>
          </cell>
          <cell r="I4222" t="str">
            <v>MEIA DE LA UNIDAD MINERA NUEVA ACUMULACION QUENAMARI - SAN RAFAEL</v>
          </cell>
          <cell r="K4222" t="str">
            <v>*25&lt;br&gt;PRADO VELASQUEZ ALFONSO,*489&lt;br&gt;ZZ_SENACE TREJO PANTOJA, CYNTHIA KELLY,*451&lt;br&gt;ZZ_SENACE QUISPE SULCA, JHONNY IBAN,*416&lt;br&gt;ZZ_SENACE BREÑA TORRES, MILVA GRACIELA,*413&lt;br&gt;ZZ_SENACE ATARAMA MORI,DANNY EDUARDO</v>
          </cell>
          <cell r="L4222" t="str">
            <v>APROBADO</v>
          </cell>
          <cell r="O4222">
            <v>20000000</v>
          </cell>
          <cell r="P4222" t="str">
            <v>USD</v>
          </cell>
        </row>
        <row r="4223">
          <cell r="A4223">
            <v>3015047</v>
          </cell>
          <cell r="B4223">
            <v>7561</v>
          </cell>
          <cell r="C4223" t="str">
            <v>PC</v>
          </cell>
          <cell r="D4223">
            <v>43852</v>
          </cell>
          <cell r="E4223">
            <v>2020</v>
          </cell>
          <cell r="F4223">
            <v>1</v>
          </cell>
          <cell r="G4223" t="str">
            <v>MINSUR S.A.</v>
          </cell>
          <cell r="H4223" t="str">
            <v>SAN RAFAEL</v>
          </cell>
          <cell r="I4223" t="str">
            <v>Unidad minera nueva acumulacion quenamari - san rafael</v>
          </cell>
          <cell r="J4223" t="str">
            <v>*210802&lt;br&gt;PUNO-MELGAR-ANTAUTA</v>
          </cell>
          <cell r="K4223" t="str">
            <v>*9&lt;br&gt;CAMPOS DIAZ LUIS,*683&lt;br&gt;LA ROSA ORBEZO NOHELIA THAIS,*672&lt;br&gt;TRUJILLO ESPINOZA JANETT GUISSELA,*610&lt;br&gt;FARFAN REYES MIRIAM ELIZABETH,*188&lt;br&gt;PORTILLA CORNEJO MATEO,*128&lt;br&gt;ESTELA SILVA MELANIO,*34&lt;br&gt;BEDRIÑANA RIOS ABAD,*25&lt;br&gt;PRADO VELASQUEZ ALFONSO</v>
          </cell>
          <cell r="L4223" t="str">
            <v>INFORMACION COMPLEMENTARIA</v>
          </cell>
          <cell r="P4223" t="str">
            <v>USD</v>
          </cell>
        </row>
        <row r="4224">
          <cell r="A4224">
            <v>2949374</v>
          </cell>
          <cell r="B4224">
            <v>8090</v>
          </cell>
          <cell r="C4224" t="str">
            <v>PC</v>
          </cell>
          <cell r="D4224">
            <v>43643</v>
          </cell>
          <cell r="E4224">
            <v>2019</v>
          </cell>
          <cell r="F4224">
            <v>6</v>
          </cell>
          <cell r="G4224" t="str">
            <v>MINSUR S.A.</v>
          </cell>
          <cell r="H4224" t="str">
            <v>PUCAMARCA</v>
          </cell>
          <cell r="I4224" t="str">
            <v>UNIDAD MINERA PUCAMARCA</v>
          </cell>
          <cell r="J4224" t="str">
            <v>*230101&lt;br&gt;TACNA-TACNA-TACNA,*230107&lt;br&gt;TACNA-TACNA-PALCA,*230106&lt;br&gt;TACNA-TACNA-PACHIA,*230104&lt;br&gt;TACNA-TACNA-CIUDAD NUEVA,*230102&lt;br&gt;TACNA-TACNA-ALTO DE LA ALIANZA</v>
          </cell>
          <cell r="K4224" t="str">
            <v>*25&lt;br&gt;PRADO VELASQUEZ ALFONSO,*684&lt;br&gt;MARTEL GORA MIGUEL LUIS,*659&lt;br&gt;QUIñONES ALCOCER ANGELA LILIANA,*610&lt;br&gt;FARFAN REYES MIRIAM ELIZABETH,*188&lt;br&gt;PORTILLA CORNEJO MATEO</v>
          </cell>
          <cell r="L4224" t="str">
            <v>APROBADO&lt;br/&gt;NOTIFICADO A LA EMPRESA</v>
          </cell>
          <cell r="M4224" t="str">
            <v>ResDirec-0175-2020/MINEM-DGAAM</v>
          </cell>
          <cell r="N4224" t="str">
            <v>22/12/2020</v>
          </cell>
          <cell r="O4224">
            <v>0</v>
          </cell>
          <cell r="P4224" t="str">
            <v>USD</v>
          </cell>
        </row>
        <row r="4225">
          <cell r="A4225">
            <v>1732214</v>
          </cell>
          <cell r="B4225">
            <v>1738</v>
          </cell>
          <cell r="C4225" t="str">
            <v>EIAsd</v>
          </cell>
          <cell r="D4225">
            <v>39392</v>
          </cell>
          <cell r="E4225">
            <v>2007</v>
          </cell>
          <cell r="F4225">
            <v>11</v>
          </cell>
          <cell r="G4225" t="str">
            <v>MITSUI MINING &amp; SMELTING CO. LTDA. SUCURSAL DEL PERU</v>
          </cell>
          <cell r="H4225" t="str">
            <v>QUECHUA</v>
          </cell>
          <cell r="I4225" t="str">
            <v>EXPLORACION QUECHUA</v>
          </cell>
          <cell r="J4225" t="str">
            <v>*080801&lt;br&gt;CUSCO-ESPINAR-ESPINAR</v>
          </cell>
          <cell r="K4225" t="str">
            <v>*32&lt;br&gt;BALDEON WILBER</v>
          </cell>
          <cell r="L4225" t="str">
            <v>APROBADO&lt;br/&gt;NOTIFICADO A LA EMPRESA</v>
          </cell>
          <cell r="P4225" t="str">
            <v>USD</v>
          </cell>
        </row>
        <row r="4226">
          <cell r="A4226">
            <v>1622765</v>
          </cell>
          <cell r="B4226">
            <v>1479</v>
          </cell>
          <cell r="C4226" t="str">
            <v>DIA</v>
          </cell>
          <cell r="D4226">
            <v>38932</v>
          </cell>
          <cell r="E4226">
            <v>2006</v>
          </cell>
          <cell r="F4226">
            <v>8</v>
          </cell>
          <cell r="G4226" t="str">
            <v>MITSUI MINING &amp; SMELTING CO. LTDA. SUCURSAL DEL PERU</v>
          </cell>
          <cell r="I4226" t="str">
            <v>QUECHUA</v>
          </cell>
          <cell r="J4226" t="str">
            <v>*080801&lt;br&gt;CUSCO-ESPINAR-ESPINAR</v>
          </cell>
          <cell r="K4226" t="str">
            <v>*40&lt;br&gt;GUARNIZO JIMMY</v>
          </cell>
          <cell r="L4226" t="str">
            <v>APROBADO</v>
          </cell>
          <cell r="P4226" t="str">
            <v>USD</v>
          </cell>
        </row>
        <row r="4227">
          <cell r="A4227">
            <v>1715882</v>
          </cell>
          <cell r="B4227">
            <v>1691</v>
          </cell>
          <cell r="C4227" t="str">
            <v>DIA</v>
          </cell>
          <cell r="D4227">
            <v>39322</v>
          </cell>
          <cell r="E4227">
            <v>2007</v>
          </cell>
          <cell r="F4227">
            <v>8</v>
          </cell>
          <cell r="G4227" t="str">
            <v>MITSUI MINING &amp; SMELTING CO. LTDA. SUCURSAL DEL PERU</v>
          </cell>
          <cell r="H4227" t="str">
            <v>QUECHUA</v>
          </cell>
          <cell r="I4227" t="str">
            <v>QUECHUA</v>
          </cell>
          <cell r="J4227" t="str">
            <v>*080801&lt;br&gt;CUSCO-ESPINAR-ESPINAR</v>
          </cell>
          <cell r="K4227" t="str">
            <v>*8&lt;br&gt;BREÑA TORRES GRACIELA</v>
          </cell>
          <cell r="L4227" t="str">
            <v>APROBADO&lt;br/&gt;NOTIFICADO A LA EMPRESA</v>
          </cell>
          <cell r="P4227" t="str">
            <v>USD</v>
          </cell>
        </row>
        <row r="4228">
          <cell r="A4228">
            <v>2224272</v>
          </cell>
          <cell r="B4228">
            <v>3083</v>
          </cell>
          <cell r="C4228" t="str">
            <v>DIA</v>
          </cell>
          <cell r="D4228">
            <v>41145</v>
          </cell>
          <cell r="E4228">
            <v>2012</v>
          </cell>
          <cell r="F4228">
            <v>8</v>
          </cell>
          <cell r="G4228" t="str">
            <v>MITSUI MINING &amp; SMELTING CO. LTDA. SUCURSAL DEL PERU</v>
          </cell>
          <cell r="H4228" t="str">
            <v>KOKAN</v>
          </cell>
          <cell r="I4228" t="str">
            <v>PROYECTO KOKAN</v>
          </cell>
          <cell r="J4228" t="str">
            <v>*100105&lt;br&gt;HUANUCO-HUANUCO-MARGOS,*101108&lt;br&gt;HUANUCO-YAROWILCA-CHORAS,*101105&lt;br&gt;HUANUCO-YAROWILCA-JACAS CHICO</v>
          </cell>
          <cell r="K4228" t="str">
            <v>*8&lt;br&gt;BREÑA TORRES GRACIELA,*179&lt;br&gt;ZEGARRA ANCAJIMA, ANA SOFIA,*147&lt;br&gt;PEREZ BALDEON KAREN</v>
          </cell>
          <cell r="L4228" t="str">
            <v>APROBADO&lt;br/&gt;NOTIFICADO A LA EMPRESA</v>
          </cell>
          <cell r="O4228">
            <v>400000</v>
          </cell>
          <cell r="P4228" t="str">
            <v>USD</v>
          </cell>
        </row>
        <row r="4229">
          <cell r="A4229">
            <v>2285089</v>
          </cell>
          <cell r="B4229">
            <v>3890</v>
          </cell>
          <cell r="C4229" t="str">
            <v>DIA</v>
          </cell>
          <cell r="D4229">
            <v>41382</v>
          </cell>
          <cell r="E4229">
            <v>2013</v>
          </cell>
          <cell r="F4229">
            <v>4</v>
          </cell>
          <cell r="G4229" t="str">
            <v>MITSUI MINING &amp; SMELTING CO. LTDA. SUCURSAL DEL PERU</v>
          </cell>
          <cell r="H4229" t="str">
            <v>CÓNDOR</v>
          </cell>
          <cell r="I4229" t="str">
            <v>CÓNDOR.</v>
          </cell>
          <cell r="J4229" t="str">
            <v>*020509&lt;br&gt;ANCASH-BOLOGNESI-HUASTA</v>
          </cell>
          <cell r="K4229" t="str">
            <v>*8&lt;br&gt;BREÑA TORRES GRACIELA,*310&lt;br&gt;ROSALES GONZALES LUIS ALBERTO,*179&lt;br&gt;ZEGARRA ANCAJIMA, ANA SOFIA</v>
          </cell>
          <cell r="L4229" t="str">
            <v>APROBADO&lt;br/&gt;NOTIFICADO A LA EMPRESA</v>
          </cell>
          <cell r="O4229">
            <v>400000</v>
          </cell>
          <cell r="P4229" t="str">
            <v>USD</v>
          </cell>
        </row>
        <row r="4230">
          <cell r="A4230">
            <v>2394618</v>
          </cell>
          <cell r="B4230">
            <v>4208</v>
          </cell>
          <cell r="C4230" t="str">
            <v>DIA</v>
          </cell>
          <cell r="D4230">
            <v>41782</v>
          </cell>
          <cell r="E4230">
            <v>2014</v>
          </cell>
          <cell r="F4230">
            <v>5</v>
          </cell>
          <cell r="G4230" t="str">
            <v>MITSUI MINING &amp; SMELTING CO. LTDA. SUCURSAL DEL PERU</v>
          </cell>
          <cell r="H4230" t="str">
            <v>BUENAVISTA</v>
          </cell>
          <cell r="I4230" t="str">
            <v>BUENAVISTA</v>
          </cell>
          <cell r="J4230" t="str">
            <v>*101001&lt;br&gt;HUANUCO-LAURICOCHA-JESUS</v>
          </cell>
          <cell r="K4230" t="str">
            <v>*217&lt;br&gt;CASTELO MAMANCHURA GUSTAVO JAVIER,*347&lt;br&gt;TENORIO MALDONADO, MARIO,*295&lt;br&gt;DIAZ BERRIOS ABEL,*291&lt;br&gt;VALDIVIA COVEÑAS, LUIS ANGEL (APOYO),*284&lt;br&gt;LINARES ALVARADO, JOSE LUIS,*279&lt;br&gt;CRUZ LEDESMA, DEISY,*256&lt;br&gt;DEL SOLAR PALOMINO, PABEL,*227&lt;br&gt;BUSTAMANTE BECERRA JOSE LUIS</v>
          </cell>
          <cell r="L4230" t="str">
            <v>APROBADO&lt;br/&gt;NOTIFICADO A LA EMPRESA</v>
          </cell>
          <cell r="M4230" t="str">
            <v>ResDirec-0478-2014/MEM-DGAAM</v>
          </cell>
          <cell r="N4230" t="str">
            <v>22/09/2014</v>
          </cell>
          <cell r="O4230">
            <v>4000000</v>
          </cell>
          <cell r="P4230" t="str">
            <v>USD</v>
          </cell>
        </row>
        <row r="4231">
          <cell r="A4231">
            <v>2560860</v>
          </cell>
          <cell r="B4231">
            <v>5956</v>
          </cell>
          <cell r="C4231" t="str">
            <v>DIA</v>
          </cell>
          <cell r="D4231">
            <v>42349</v>
          </cell>
          <cell r="E4231">
            <v>2015</v>
          </cell>
          <cell r="F4231">
            <v>12</v>
          </cell>
          <cell r="G4231" t="str">
            <v>MITSUI MINING &amp; SMELTING CO. LTDA. SUCURSAL DEL PERU</v>
          </cell>
          <cell r="H4231" t="str">
            <v>CÓNDOR</v>
          </cell>
          <cell r="I4231" t="str">
            <v>CÓNDOR.</v>
          </cell>
          <cell r="J4231" t="str">
            <v>*020509&lt;br&gt;ANCASH-BOLOGNESI-HUASTA</v>
          </cell>
          <cell r="K4231" t="str">
            <v>*8&lt;br&gt;BREÑA TORRES GRACIELA,*341&lt;br&gt;INFANTE QUISPE, CESAR ANIBAL,*332&lt;br&gt;CANO VARGAS, SAMIR (APOYO),*310&lt;br&gt;ROSALES GONZALES LUIS ALBERTO</v>
          </cell>
          <cell r="L4231" t="str">
            <v>APROBADO&lt;br/&gt;NOTIFICADO A LA EMPRESA</v>
          </cell>
          <cell r="O4231">
            <v>400000</v>
          </cell>
          <cell r="P4231" t="str">
            <v>USD</v>
          </cell>
        </row>
        <row r="4232">
          <cell r="A4232">
            <v>2366631</v>
          </cell>
          <cell r="B4232">
            <v>2945</v>
          </cell>
          <cell r="C4232" t="str">
            <v>ITS</v>
          </cell>
          <cell r="D4232">
            <v>41680</v>
          </cell>
          <cell r="E4232">
            <v>2014</v>
          </cell>
          <cell r="F4232">
            <v>2</v>
          </cell>
          <cell r="G4232" t="str">
            <v>MITSUI MINING &amp; SMELTING CO. LTDA. SUCURSAL DEL PERU</v>
          </cell>
          <cell r="H4232" t="str">
            <v>CÓNDOR</v>
          </cell>
          <cell r="I4232" t="str">
            <v>CÓNDOR.</v>
          </cell>
          <cell r="J4232" t="str">
            <v>*020509&lt;br&gt;ANCASH-BOLOGNESI-HUASTA</v>
          </cell>
          <cell r="K4232" t="str">
            <v>*8&lt;br&gt;BREÑA TORRES GRACIELA,*279&lt;br&gt;CRUZ LEDESMA, DEISY,*179&lt;br&gt;ZEGARRA ANCAJIMA, ANA SOFIA,*148&lt;br&gt;ROSALES GONZALES,LUIS</v>
          </cell>
          <cell r="L4232" t="str">
            <v>CONFORME&lt;br/&gt;NOTIFICADO A LA EMPRESA</v>
          </cell>
          <cell r="O4232">
            <v>400000</v>
          </cell>
        </row>
        <row r="4233">
          <cell r="A4233">
            <v>1549541</v>
          </cell>
          <cell r="B4233">
            <v>4682</v>
          </cell>
          <cell r="C4233" t="str">
            <v>EIA</v>
          </cell>
          <cell r="D4233">
            <v>38559</v>
          </cell>
          <cell r="E4233">
            <v>2005</v>
          </cell>
          <cell r="F4233">
            <v>7</v>
          </cell>
          <cell r="G4233" t="str">
            <v>MITSUI MINING &amp; SMELTING CO. LTDA. SUCURSAL DEL PERU</v>
          </cell>
          <cell r="H4233" t="str">
            <v>PALLCA</v>
          </cell>
          <cell r="I4233" t="str">
            <v>MODIFICACION EIA MEJORAMIENTO DE LA CARRETERA PALLCA - HUALLANCA"</v>
          </cell>
          <cell r="J4233" t="str">
            <v>*020513&lt;br&gt;ANCASH-BOLOGNESI-PACLLON</v>
          </cell>
          <cell r="K4233" t="str">
            <v>*47&lt;br&gt;PINEDO CESAR</v>
          </cell>
          <cell r="L4233" t="str">
            <v>NO PRESENTADO</v>
          </cell>
          <cell r="P4233" t="str">
            <v>USD</v>
          </cell>
        </row>
        <row r="4234">
          <cell r="A4234">
            <v>2703854</v>
          </cell>
          <cell r="B4234">
            <v>6557</v>
          </cell>
          <cell r="C4234" t="str">
            <v>ITS</v>
          </cell>
          <cell r="D4234">
            <v>42865</v>
          </cell>
          <cell r="E4234">
            <v>2017</v>
          </cell>
          <cell r="F4234">
            <v>5</v>
          </cell>
          <cell r="G4234" t="str">
            <v>MITSUI MINING &amp; SMELTING CO. LTDA. SUCURSAL DEL PERU</v>
          </cell>
          <cell r="H4234" t="str">
            <v>CÓNDOR</v>
          </cell>
          <cell r="I4234" t="str">
            <v>1er ITS de la 1RA Modificatoria de la DIA - Proyecto de Exploración Minera CÓNDOR</v>
          </cell>
          <cell r="J4234" t="str">
            <v>*020509&lt;br&gt;ANCASH-BOLOGNESI-HUASTA</v>
          </cell>
          <cell r="K4234" t="str">
            <v>*25&lt;br&gt;PRADO VELASQUEZ ALFONSO,*509&lt;br&gt;CRUZ LEDESMA, DEISY ROSALIA,*310&lt;br&gt;ROSALES GONZALES LUIS ALBERTO</v>
          </cell>
          <cell r="L4234" t="str">
            <v>CONFORME&lt;br/&gt;NOTIFICADO A LA EMPRESA</v>
          </cell>
          <cell r="M4234" t="str">
            <v>ResDirec-0167-2017/MEM-DGAAM</v>
          </cell>
          <cell r="N4234" t="str">
            <v>09/06/2017</v>
          </cell>
          <cell r="O4234">
            <v>400000</v>
          </cell>
        </row>
        <row r="4235">
          <cell r="A4235">
            <v>2947266</v>
          </cell>
          <cell r="B4235">
            <v>7992</v>
          </cell>
          <cell r="C4235" t="str">
            <v>FTA</v>
          </cell>
          <cell r="D4235">
            <v>43637</v>
          </cell>
          <cell r="E4235">
            <v>2019</v>
          </cell>
          <cell r="F4235">
            <v>6</v>
          </cell>
          <cell r="G4235" t="str">
            <v>MITSUI MINING &amp; SMELTING CO. LTDA. SUCURSAL DEL PERU</v>
          </cell>
          <cell r="H4235" t="str">
            <v>DON PANCHO</v>
          </cell>
          <cell r="I4235" t="str">
            <v>DON PANCHO</v>
          </cell>
          <cell r="J4235" t="str">
            <v>*120418&lt;br&gt;JUNIN-JAUJA-MOLINOS</v>
          </cell>
          <cell r="K4235" t="str">
            <v>*25&lt;br&gt;PRADO VELASQUEZ ALFONSO,*649&lt;br&gt;BOTTGER GAMARRA JOYCE CAROL,*643&lt;br&gt;NISSE MEI-LIN GARCIA LAY,*635&lt;br&gt;LEON SAAVEDRA SEBASTIAN,*610&lt;br&gt;FARFAN REYES MIRIAM ELIZABETH,*599&lt;br&gt;CHUQUIMANTARI ARTEAGA,RUDDY ANDRE</v>
          </cell>
          <cell r="L4235" t="str">
            <v>DESISTIDO&lt;br/&gt;NOTIFICADO A LA EMPRESA</v>
          </cell>
          <cell r="M4235" t="str">
            <v>ResDirec-0101-2019/MINEM-DGAAM</v>
          </cell>
          <cell r="N4235" t="str">
            <v>02/07/2019</v>
          </cell>
          <cell r="O4235">
            <v>940000</v>
          </cell>
          <cell r="P4235" t="str">
            <v>USD</v>
          </cell>
        </row>
        <row r="4236">
          <cell r="A4236">
            <v>2218010</v>
          </cell>
          <cell r="B4236">
            <v>3111</v>
          </cell>
          <cell r="C4236" t="str">
            <v>DIA</v>
          </cell>
          <cell r="D4236">
            <v>41123</v>
          </cell>
          <cell r="E4236">
            <v>2012</v>
          </cell>
          <cell r="F4236">
            <v>8</v>
          </cell>
          <cell r="G4236" t="str">
            <v>MOCHE GOLD S.A.C.</v>
          </cell>
          <cell r="H4236" t="str">
            <v>PAJA BLANCA</v>
          </cell>
          <cell r="I4236" t="str">
            <v>PAJA BLANCA</v>
          </cell>
          <cell r="J4236" t="str">
            <v>*131008&lt;br&gt;LA LIBERTAD-SANTIAGO DE CHUCO-SITABAMBA</v>
          </cell>
          <cell r="K4236" t="str">
            <v>*8&lt;br&gt;BREÑA TORRES GRACIELA,*310&lt;br&gt;ROSALES GONZALES LUIS ALBERTO,*179&lt;br&gt;ZEGARRA ANCAJIMA, ANA SOFIA</v>
          </cell>
          <cell r="L4236" t="str">
            <v>NO PRESENTADO&lt;br/&gt;NOTIFICADO A LA EMPRESA</v>
          </cell>
          <cell r="M4236" t="str">
            <v>ResDirec-0261-2012/MEM-AAM</v>
          </cell>
          <cell r="N4236" t="str">
            <v>10/08/2012</v>
          </cell>
          <cell r="O4236">
            <v>40963</v>
          </cell>
          <cell r="P4236" t="str">
            <v>USD</v>
          </cell>
        </row>
        <row r="4237">
          <cell r="A4237">
            <v>2261563</v>
          </cell>
          <cell r="B4237">
            <v>3306</v>
          </cell>
          <cell r="C4237" t="str">
            <v>DIA</v>
          </cell>
          <cell r="D4237">
            <v>41290</v>
          </cell>
          <cell r="E4237">
            <v>2013</v>
          </cell>
          <cell r="F4237">
            <v>1</v>
          </cell>
          <cell r="G4237" t="str">
            <v>MOCHE GOLD S.A.C.</v>
          </cell>
          <cell r="H4237" t="str">
            <v>PAJA BLANCA</v>
          </cell>
          <cell r="I4237" t="str">
            <v>PAJA BLANCA.</v>
          </cell>
          <cell r="J4237" t="str">
            <v>*131008&lt;br&gt;LA LIBERTAD-SANTIAGO DE CHUCO-SITABAMBA</v>
          </cell>
          <cell r="K4237" t="str">
            <v>*8&lt;br&gt;BREÑA TORRES GRACIELA,*310&lt;br&gt;ROSALES GONZALES LUIS ALBERTO,*179&lt;br&gt;ZEGARRA ANCAJIMA, ANA SOFIA</v>
          </cell>
          <cell r="L4237" t="str">
            <v>DESISTIDO&lt;br/&gt;NOTIFICADO A LA EMPRESA</v>
          </cell>
          <cell r="M4237" t="str">
            <v>ResDirec-0026-2013/MEM-AAM</v>
          </cell>
          <cell r="N4237" t="str">
            <v>24/01/2013</v>
          </cell>
          <cell r="O4237">
            <v>40963</v>
          </cell>
          <cell r="P4237" t="str">
            <v>USD</v>
          </cell>
        </row>
        <row r="4238">
          <cell r="A4238">
            <v>2265632</v>
          </cell>
          <cell r="B4238">
            <v>3330</v>
          </cell>
          <cell r="C4238" t="str">
            <v>DIA</v>
          </cell>
          <cell r="D4238">
            <v>41309</v>
          </cell>
          <cell r="E4238">
            <v>2013</v>
          </cell>
          <cell r="F4238">
            <v>2</v>
          </cell>
          <cell r="G4238" t="str">
            <v>MOCHE GOLD S.A.C.</v>
          </cell>
          <cell r="H4238" t="str">
            <v>PAJA BLANCA</v>
          </cell>
          <cell r="I4238" t="str">
            <v>PAJA BLANCA</v>
          </cell>
          <cell r="J4238" t="str">
            <v>*131008&lt;br&gt;LA LIBERTAD-SANTIAGO DE CHUCO-SITABAMBA</v>
          </cell>
          <cell r="K4238" t="str">
            <v>*8&lt;br&gt;BREÑA TORRES GRACIELA,*310&lt;br&gt;ROSALES GONZALES LUIS ALBERTO,*179&lt;br&gt;ZEGARRA ANCAJIMA, ANA SOFIA</v>
          </cell>
          <cell r="L4238" t="str">
            <v>APROBADO&lt;br/&gt;NOTIFICADO A LA EMPRESA</v>
          </cell>
          <cell r="O4238">
            <v>40.96</v>
          </cell>
          <cell r="P4238" t="str">
            <v>USD</v>
          </cell>
        </row>
        <row r="4239">
          <cell r="A4239">
            <v>2218346</v>
          </cell>
          <cell r="B4239">
            <v>3095</v>
          </cell>
          <cell r="C4239" t="str">
            <v>DIA</v>
          </cell>
          <cell r="D4239">
            <v>41123</v>
          </cell>
          <cell r="E4239">
            <v>2012</v>
          </cell>
          <cell r="F4239">
            <v>8</v>
          </cell>
          <cell r="G4239" t="str">
            <v>MOTA-ENGIL PERU S.A.</v>
          </cell>
          <cell r="H4239" t="str">
            <v>KAJOL</v>
          </cell>
          <cell r="I4239" t="str">
            <v>KAJOL</v>
          </cell>
          <cell r="J4239" t="str">
            <v>*040706&lt;br&gt;AREQUIPA-ISLAY-PUNTA DE BOMBON</v>
          </cell>
          <cell r="K4239" t="str">
            <v>*8&lt;br&gt;BREÑA TORRES GRACIELA,*310&lt;br&gt;ROSALES GONZALES LUIS ALBERTO,*179&lt;br&gt;ZEGARRA ANCAJIMA, ANA SOFIA</v>
          </cell>
          <cell r="L4239" t="str">
            <v>APROBADO&lt;br/&gt;NOTIFICADO A LA EMPRESA</v>
          </cell>
          <cell r="O4239">
            <v>1500000</v>
          </cell>
          <cell r="P4239" t="str">
            <v>USD</v>
          </cell>
        </row>
        <row r="4240">
          <cell r="A4240">
            <v>1625957</v>
          </cell>
          <cell r="B4240">
            <v>6309</v>
          </cell>
          <cell r="C4240" t="str">
            <v>PC</v>
          </cell>
          <cell r="D4240">
            <v>38944</v>
          </cell>
          <cell r="E4240">
            <v>2006</v>
          </cell>
          <cell r="F4240">
            <v>8</v>
          </cell>
          <cell r="G4240" t="str">
            <v>MTZ S.A.C.</v>
          </cell>
          <cell r="H4240" t="str">
            <v>U.E.A. AIJA</v>
          </cell>
          <cell r="J4240" t="str">
            <v>*020201&lt;br&gt;ANCASH-AIJA-AIJA</v>
          </cell>
          <cell r="K4240" t="str">
            <v>*40&lt;br&gt;GUARNIZO JIMMY</v>
          </cell>
          <cell r="L4240" t="str">
            <v>CONCLUIDO</v>
          </cell>
          <cell r="P4240" t="str">
            <v>USD</v>
          </cell>
        </row>
        <row r="4241">
          <cell r="A4241">
            <v>2185150</v>
          </cell>
          <cell r="B4241">
            <v>6545</v>
          </cell>
          <cell r="C4241" t="str">
            <v>PC</v>
          </cell>
          <cell r="D4241">
            <v>41024</v>
          </cell>
          <cell r="E4241">
            <v>2012</v>
          </cell>
          <cell r="F4241">
            <v>4</v>
          </cell>
          <cell r="G4241" t="str">
            <v>MUNDO MINERALES S.A.C.</v>
          </cell>
          <cell r="H4241" t="str">
            <v>RETORNO</v>
          </cell>
          <cell r="I4241" t="str">
            <v>CIERRE DE PROYECTO DE EXPLOTACION RETORNO</v>
          </cell>
          <cell r="J4241" t="str">
            <v>*040308&lt;br&gt;AREQUIPA-CARAVELI-CHAPARRA</v>
          </cell>
          <cell r="K4241" t="str">
            <v>*13&lt;br&gt;DOLORES CAMONES SANTIAGO</v>
          </cell>
          <cell r="L4241" t="str">
            <v>APROBADO&lt;br/&gt;NOTIFICADO A LA EMPRESA</v>
          </cell>
          <cell r="P4241" t="str">
            <v>USD</v>
          </cell>
        </row>
        <row r="4242">
          <cell r="A4242">
            <v>2188102</v>
          </cell>
          <cell r="B4242">
            <v>6548</v>
          </cell>
          <cell r="C4242" t="str">
            <v>PC</v>
          </cell>
          <cell r="D4242">
            <v>41037</v>
          </cell>
          <cell r="E4242">
            <v>2012</v>
          </cell>
          <cell r="F4242">
            <v>5</v>
          </cell>
          <cell r="G4242" t="str">
            <v>MUNDO MINERALES S.A.C.</v>
          </cell>
          <cell r="H4242" t="str">
            <v>RETORNO</v>
          </cell>
          <cell r="I4242" t="str">
            <v>PLAN DE CIERRE DE MINAS DEL PROYECTO DE EXPLORACION RETORNO</v>
          </cell>
          <cell r="J4242" t="str">
            <v>*040308&lt;br&gt;AREQUIPA-CARAVELI-CHAPARRA</v>
          </cell>
          <cell r="K4242" t="str">
            <v>*34&lt;br&gt;BEDRIÑANA RIOS ABAD</v>
          </cell>
          <cell r="L4242" t="str">
            <v>IMPROCEDENTE&lt;br/&gt;NOTIFICADO A LA EMPRESA</v>
          </cell>
          <cell r="P4242" t="str">
            <v>USD</v>
          </cell>
        </row>
        <row r="4243">
          <cell r="A4243">
            <v>1386345</v>
          </cell>
          <cell r="B4243">
            <v>798</v>
          </cell>
          <cell r="C4243" t="str">
            <v>DIA</v>
          </cell>
          <cell r="D4243">
            <v>37550</v>
          </cell>
          <cell r="E4243">
            <v>2002</v>
          </cell>
          <cell r="F4243">
            <v>10</v>
          </cell>
          <cell r="G4243" t="str">
            <v>MUNIVE CABRERA ANGEL ARTEMIO</v>
          </cell>
          <cell r="H4243" t="str">
            <v>SAN SEBASTIAN 1 A.M.C.</v>
          </cell>
          <cell r="I4243" t="str">
            <v>SAN SEBASTIAN 1 A.M.C.</v>
          </cell>
          <cell r="J4243" t="str">
            <v>*190104&lt;br&gt;PASCO-PASCO-HUAYLLAY</v>
          </cell>
          <cell r="K4243" t="str">
            <v>*53&lt;br&gt;SANCHEZ LUIS</v>
          </cell>
          <cell r="L4243" t="str">
            <v>APROBADO</v>
          </cell>
          <cell r="P4243" t="str">
            <v>USD</v>
          </cell>
        </row>
        <row r="4244">
          <cell r="A4244">
            <v>1575618</v>
          </cell>
          <cell r="B4244">
            <v>1357</v>
          </cell>
          <cell r="C4244" t="str">
            <v>DIA</v>
          </cell>
          <cell r="D4244">
            <v>38686</v>
          </cell>
          <cell r="E4244">
            <v>2005</v>
          </cell>
          <cell r="F4244">
            <v>11</v>
          </cell>
          <cell r="G4244" t="str">
            <v>MUR - WY S.A.C.</v>
          </cell>
          <cell r="H4244" t="str">
            <v>ARASI I</v>
          </cell>
          <cell r="I4244" t="str">
            <v>ARASI I</v>
          </cell>
          <cell r="J4244" t="str">
            <v>*210709&lt;br&gt;PUNO-LAMPA-SANTA LUCIA</v>
          </cell>
          <cell r="K4244" t="str">
            <v>*62&lt;br&gt;VILLEGAS ANA</v>
          </cell>
          <cell r="L4244" t="str">
            <v>APROBADO</v>
          </cell>
          <cell r="P4244" t="str">
            <v>USD</v>
          </cell>
        </row>
        <row r="4245">
          <cell r="A4245">
            <v>1360412</v>
          </cell>
          <cell r="B4245">
            <v>730</v>
          </cell>
          <cell r="C4245" t="str">
            <v>DIA</v>
          </cell>
          <cell r="D4245">
            <v>37365</v>
          </cell>
          <cell r="E4245">
            <v>2002</v>
          </cell>
          <cell r="F4245">
            <v>4</v>
          </cell>
          <cell r="G4245" t="str">
            <v>NAUSU INGENIEROS S.C.R.L.</v>
          </cell>
          <cell r="I4245" t="str">
            <v>LA MINA AS DE ORO</v>
          </cell>
          <cell r="J4245" t="str">
            <v>*110301&lt;br&gt;ICA-NASCA-NASCA</v>
          </cell>
          <cell r="K4245" t="str">
            <v>*1&lt;br&gt;ACEVEDO FERNANDEZ ELIAS</v>
          </cell>
          <cell r="L4245" t="str">
            <v>IMPROCEDENTE</v>
          </cell>
          <cell r="P4245" t="str">
            <v>USD</v>
          </cell>
        </row>
        <row r="4246">
          <cell r="A4246">
            <v>1365510</v>
          </cell>
          <cell r="B4246">
            <v>737</v>
          </cell>
          <cell r="C4246" t="str">
            <v>DIA</v>
          </cell>
          <cell r="D4246">
            <v>37404</v>
          </cell>
          <cell r="E4246">
            <v>2002</v>
          </cell>
          <cell r="F4246">
            <v>5</v>
          </cell>
          <cell r="G4246" t="str">
            <v>NAUSU INGENIEROS S.C.R.L.</v>
          </cell>
          <cell r="H4246" t="str">
            <v>LA MINA AS DE ORO</v>
          </cell>
          <cell r="I4246" t="str">
            <v>LA MINA AS DE ORO</v>
          </cell>
          <cell r="J4246" t="str">
            <v>*110301&lt;br&gt;ICA-NASCA-NASCA</v>
          </cell>
          <cell r="K4246" t="str">
            <v>*1&lt;br&gt;ACEVEDO FERNANDEZ ELIAS</v>
          </cell>
          <cell r="L4246" t="str">
            <v>APROBADO</v>
          </cell>
          <cell r="P4246" t="str">
            <v>USD</v>
          </cell>
        </row>
        <row r="4247">
          <cell r="A4247">
            <v>1277727</v>
          </cell>
          <cell r="B4247">
            <v>4485</v>
          </cell>
          <cell r="C4247" t="str">
            <v>EIA</v>
          </cell>
          <cell r="D4247">
            <v>36642</v>
          </cell>
          <cell r="E4247">
            <v>2000</v>
          </cell>
          <cell r="F4247">
            <v>4</v>
          </cell>
          <cell r="G4247" t="str">
            <v>NAVAS RODRIGUEZ EDUARDO</v>
          </cell>
          <cell r="H4247" t="str">
            <v>LA INMACULADA ENR</v>
          </cell>
          <cell r="I4247" t="str">
            <v>EXPLOTACION DE CALIZA</v>
          </cell>
          <cell r="J4247" t="str">
            <v>*020607&lt;br&gt;ANCASH-CARHUAZ-PARIAHUANCA</v>
          </cell>
          <cell r="K4247" t="str">
            <v>*8&lt;br&gt;BREÑA TORRES GRACIELA</v>
          </cell>
          <cell r="L4247" t="str">
            <v>APROBADO</v>
          </cell>
          <cell r="P4247" t="str">
            <v>USD</v>
          </cell>
        </row>
        <row r="4248">
          <cell r="A4248">
            <v>2340859</v>
          </cell>
          <cell r="B4248">
            <v>3978</v>
          </cell>
          <cell r="C4248" t="str">
            <v>DIA</v>
          </cell>
          <cell r="D4248">
            <v>41584</v>
          </cell>
          <cell r="E4248">
            <v>2013</v>
          </cell>
          <cell r="F4248">
            <v>11</v>
          </cell>
          <cell r="G4248" t="str">
            <v>NAZCA RESOURCES S.A.C.</v>
          </cell>
          <cell r="H4248" t="str">
            <v>PABRAVOYO1</v>
          </cell>
          <cell r="I4248" t="str">
            <v>ACHATAYHUA</v>
          </cell>
          <cell r="J4248" t="str">
            <v>*040309&lt;br&gt;AREQUIPA-CARAVELI-HUANUHUANU,*040312&lt;br&gt;AREQUIPA-CARAVELI-QUICACHA</v>
          </cell>
          <cell r="K4248" t="str">
            <v>*8&lt;br&gt;BREÑA TORRES GRACIELA,*310&lt;br&gt;ROSALES GONZALES LUIS ALBERTO,*279&lt;br&gt;CRUZ LEDESMA, DEISY,*179&lt;br&gt;ZEGARRA ANCAJIMA, ANA SOFIA</v>
          </cell>
          <cell r="L4248" t="str">
            <v>APROBADO&lt;br/&gt;NOTIFICADO A LA EMPRESA</v>
          </cell>
          <cell r="O4248">
            <v>1000000</v>
          </cell>
          <cell r="P4248" t="str">
            <v>USD</v>
          </cell>
        </row>
        <row r="4249">
          <cell r="A4249">
            <v>1400694</v>
          </cell>
          <cell r="B4249">
            <v>829</v>
          </cell>
          <cell r="C4249" t="str">
            <v>EIAsd</v>
          </cell>
          <cell r="D4249">
            <v>37669</v>
          </cell>
          <cell r="E4249">
            <v>2003</v>
          </cell>
          <cell r="F4249">
            <v>2</v>
          </cell>
          <cell r="G4249" t="str">
            <v>NEGOCIACION  MINERA CUT OFF S.A.</v>
          </cell>
          <cell r="H4249" t="str">
            <v>AMABLE MARIA</v>
          </cell>
          <cell r="I4249" t="str">
            <v>EXPLORACIÓN MINERA</v>
          </cell>
          <cell r="J4249" t="str">
            <v>*150514&lt;br&gt;LIMA-CAÑETE-SAN LUIS</v>
          </cell>
          <cell r="K4249" t="str">
            <v>*35&lt;br&gt;BLANCO IRMA</v>
          </cell>
          <cell r="L4249" t="str">
            <v>APROBADO</v>
          </cell>
          <cell r="P4249" t="str">
            <v>USD</v>
          </cell>
        </row>
        <row r="4250">
          <cell r="A4250">
            <v>48196</v>
          </cell>
          <cell r="B4250">
            <v>4312</v>
          </cell>
          <cell r="C4250" t="str">
            <v>EIA</v>
          </cell>
          <cell r="D4250">
            <v>35122</v>
          </cell>
          <cell r="E4250">
            <v>1996</v>
          </cell>
          <cell r="F4250">
            <v>2</v>
          </cell>
          <cell r="G4250" t="str">
            <v>NEGOCIACION  MINERA CUT OFF S.A.</v>
          </cell>
          <cell r="H4250" t="str">
            <v>AMABLE MARIA</v>
          </cell>
          <cell r="I4250" t="str">
            <v>PLANTA DE BENEFICIO</v>
          </cell>
          <cell r="J4250" t="str">
            <v>*150514&lt;br&gt;LIMA-CAÑETE-SAN LUIS</v>
          </cell>
          <cell r="K4250" t="str">
            <v>*1&lt;br&gt;ACEVEDO FERNANDEZ ELIAS</v>
          </cell>
          <cell r="L4250" t="str">
            <v>APROBADO</v>
          </cell>
          <cell r="P4250" t="str">
            <v>USD</v>
          </cell>
        </row>
        <row r="4251">
          <cell r="A4251">
            <v>239196</v>
          </cell>
          <cell r="B4251">
            <v>4334</v>
          </cell>
          <cell r="C4251" t="str">
            <v>EIA</v>
          </cell>
          <cell r="D4251">
            <v>35251</v>
          </cell>
          <cell r="E4251">
            <v>1996</v>
          </cell>
          <cell r="F4251">
            <v>7</v>
          </cell>
          <cell r="G4251" t="str">
            <v>NEGOCIACIONES MINERA EL MOLINO S.A.</v>
          </cell>
          <cell r="H4251" t="str">
            <v>TONSUYOC</v>
          </cell>
          <cell r="I4251" t="str">
            <v>PLANTA DE BENEFICIO</v>
          </cell>
          <cell r="J4251" t="str">
            <v>*150722&lt;br&gt;LIMA-HUAROCHIRI-SAN MATEO</v>
          </cell>
          <cell r="K4251" t="str">
            <v>*29&lt;br&gt;ARCHIVO</v>
          </cell>
          <cell r="L4251" t="str">
            <v>ABANDONO</v>
          </cell>
          <cell r="P4251" t="str">
            <v>USD</v>
          </cell>
        </row>
        <row r="4252">
          <cell r="A4252">
            <v>1472178</v>
          </cell>
          <cell r="B4252">
            <v>4629</v>
          </cell>
          <cell r="C4252" t="str">
            <v>EIA</v>
          </cell>
          <cell r="D4252">
            <v>38148</v>
          </cell>
          <cell r="E4252">
            <v>2004</v>
          </cell>
          <cell r="F4252">
            <v>6</v>
          </cell>
          <cell r="G4252" t="str">
            <v>NEPTUNIA S.A.</v>
          </cell>
          <cell r="H4252" t="str">
            <v>PUERTO DEL CALLAO</v>
          </cell>
          <cell r="I4252" t="str">
            <v>DEPÓSITOS DE CONCENTRADOS</v>
          </cell>
          <cell r="J4252" t="str">
            <v>*070101&lt;br&gt;CALLAO-CALLAO-CALLAO</v>
          </cell>
          <cell r="K4252" t="str">
            <v>*43&lt;br&gt;LEON ALDO</v>
          </cell>
          <cell r="L4252" t="str">
            <v>IMPROCEDENTE&lt;br/&gt;NOTIFICADO A LA EMPRESA</v>
          </cell>
          <cell r="P4252" t="str">
            <v>USD</v>
          </cell>
        </row>
        <row r="4253">
          <cell r="A4253">
            <v>1588915</v>
          </cell>
          <cell r="B4253">
            <v>4717</v>
          </cell>
          <cell r="C4253" t="str">
            <v>EIA</v>
          </cell>
          <cell r="D4253">
            <v>38755</v>
          </cell>
          <cell r="E4253">
            <v>2006</v>
          </cell>
          <cell r="F4253">
            <v>2</v>
          </cell>
          <cell r="G4253" t="str">
            <v>NEPTUNIA S.A.</v>
          </cell>
          <cell r="H4253" t="str">
            <v>PUERTO DEL CALLAO</v>
          </cell>
          <cell r="I4253" t="str">
            <v>DEPOSITO DE MINERALES METALICOS Y NO METALICOS A GRANEL</v>
          </cell>
          <cell r="J4253" t="str">
            <v>*070101&lt;br&gt;CALLAO-CALLAO-CALLAO</v>
          </cell>
          <cell r="K4253" t="str">
            <v>*43&lt;br&gt;LEON ALDO</v>
          </cell>
          <cell r="L4253" t="str">
            <v>DESISTIDO</v>
          </cell>
          <cell r="P4253" t="str">
            <v>USD</v>
          </cell>
        </row>
        <row r="4254">
          <cell r="A4254">
            <v>2230724</v>
          </cell>
          <cell r="B4254">
            <v>6580</v>
          </cell>
          <cell r="C4254" t="str">
            <v>PC</v>
          </cell>
          <cell r="D4254">
            <v>41171</v>
          </cell>
          <cell r="E4254">
            <v>2012</v>
          </cell>
          <cell r="F4254">
            <v>9</v>
          </cell>
          <cell r="G4254" t="str">
            <v>NEPTUNIA S.A.</v>
          </cell>
          <cell r="H4254" t="str">
            <v>PUERTO DEL CALLAO</v>
          </cell>
          <cell r="I4254" t="str">
            <v>CIERRE DEL DEPOSITO DE CONCENTRADOS DE MINERALES METÁLICOS Y NO METALICOS</v>
          </cell>
          <cell r="J4254" t="str">
            <v>*070101&lt;br&gt;CALLAO-CALLAO-CALLAO</v>
          </cell>
          <cell r="K4254" t="str">
            <v>*21&lt;br&gt;PAREDES PACHECO RUFO</v>
          </cell>
          <cell r="L4254" t="str">
            <v>APROBADO</v>
          </cell>
          <cell r="P4254" t="str">
            <v>USD</v>
          </cell>
        </row>
        <row r="4255">
          <cell r="A4255" t="str">
            <v>03598-2017</v>
          </cell>
          <cell r="B4255">
            <v>7218</v>
          </cell>
          <cell r="C4255" t="str">
            <v>EIA-sd</v>
          </cell>
          <cell r="D4255">
            <v>42935</v>
          </cell>
          <cell r="E4255">
            <v>2017</v>
          </cell>
          <cell r="F4255">
            <v>7</v>
          </cell>
          <cell r="G4255" t="str">
            <v>NEPTUNIA S.A.</v>
          </cell>
          <cell r="H4255" t="str">
            <v xml:space="preserve">LOCAL PARAMONGA </v>
          </cell>
          <cell r="I4255" t="str">
            <v>ALMACENAMIENTO TEMPORAL DE BIG BAGS CON MINERALES DENTRO DE LAS INSTALACIONES DEL LOCAL PARAMONGA</v>
          </cell>
          <cell r="K4255" t="str">
            <v>*382&lt;br&gt;ZZ_SENACE PÉREZ NUÑEZ, FABIÁN,*489&lt;br&gt;ZZ_SENACE TREJO PANTOJA, CYNTHIA KELLY,*488&lt;br&gt;ZZ_SENACE TELLO COCHACHEZ, MARCO ANTONIO,*479&lt;br&gt;ZZ_SENACE  BORJAS ALCANTARA, DAVID VICTOR,*416&lt;br&gt;ZZ_SENACE BREÑA TORRES, MILVA GRACIELA,*413&lt;br&gt;ZZ_SENACE ATARAMA MORI,DANNY EDUARDO</v>
          </cell>
          <cell r="L4255" t="str">
            <v>APROBADO</v>
          </cell>
          <cell r="O4255">
            <v>20000</v>
          </cell>
          <cell r="P4255" t="str">
            <v>USD</v>
          </cell>
        </row>
        <row r="4256">
          <cell r="A4256">
            <v>1532989</v>
          </cell>
          <cell r="B4256">
            <v>1270</v>
          </cell>
          <cell r="C4256" t="str">
            <v>EIAsd</v>
          </cell>
          <cell r="D4256">
            <v>38489</v>
          </cell>
          <cell r="E4256">
            <v>2005</v>
          </cell>
          <cell r="F4256">
            <v>5</v>
          </cell>
          <cell r="G4256" t="str">
            <v>NEWCREST RESOURCES INC. SUCURSAL DEL PERU</v>
          </cell>
          <cell r="H4256" t="str">
            <v>ANTAÑA</v>
          </cell>
          <cell r="I4256" t="str">
            <v>EXPLORACION</v>
          </cell>
          <cell r="J4256" t="str">
            <v>*210214&lt;br&gt;PUNO-AZANGARO-SANTIAGO DE PUPUJA</v>
          </cell>
          <cell r="K4256" t="str">
            <v>*1&lt;br&gt;ACEVEDO FERNANDEZ ELIAS</v>
          </cell>
          <cell r="L4256" t="str">
            <v>APROBADO</v>
          </cell>
          <cell r="P4256" t="str">
            <v>USD</v>
          </cell>
        </row>
        <row r="4257">
          <cell r="A4257">
            <v>1733550</v>
          </cell>
          <cell r="B4257">
            <v>1740</v>
          </cell>
          <cell r="C4257" t="str">
            <v>EIAsd</v>
          </cell>
          <cell r="D4257">
            <v>39395</v>
          </cell>
          <cell r="E4257">
            <v>2007</v>
          </cell>
          <cell r="F4257">
            <v>11</v>
          </cell>
          <cell r="G4257" t="str">
            <v>NEWCREST RESOURCES INC. SUCURSAL DEL PERU</v>
          </cell>
          <cell r="H4257" t="str">
            <v>SAMANA</v>
          </cell>
          <cell r="I4257" t="str">
            <v>EXPLORACION SAMANA</v>
          </cell>
          <cell r="J4257" t="str">
            <v>*050611&lt;br&gt;AYACUCHO-LUCANAS-LUCANAS</v>
          </cell>
          <cell r="K4257" t="str">
            <v>*12&lt;br&gt;DEL CASTILLO ALCANTARA AIME</v>
          </cell>
          <cell r="L4257" t="str">
            <v>APROBADO&lt;br/&gt;NOTIFICADO A LA EMPRESA</v>
          </cell>
          <cell r="P4257" t="str">
            <v>USD</v>
          </cell>
        </row>
        <row r="4258">
          <cell r="A4258">
            <v>1498308</v>
          </cell>
          <cell r="B4258">
            <v>1159</v>
          </cell>
          <cell r="C4258" t="str">
            <v>DIA</v>
          </cell>
          <cell r="D4258">
            <v>38286</v>
          </cell>
          <cell r="E4258">
            <v>2004</v>
          </cell>
          <cell r="F4258">
            <v>10</v>
          </cell>
          <cell r="G4258" t="str">
            <v>NEWCREST RESOURCES INC. SUCURSAL DEL PERU</v>
          </cell>
          <cell r="H4258" t="str">
            <v>ANTAÑA</v>
          </cell>
          <cell r="I4258" t="str">
            <v>ANTAÑA</v>
          </cell>
          <cell r="J4258" t="str">
            <v>*210214&lt;br&gt;PUNO-AZANGARO-SANTIAGO DE PUPUJA</v>
          </cell>
          <cell r="K4258" t="str">
            <v>*1&lt;br&gt;ACEVEDO FERNANDEZ ELIAS</v>
          </cell>
          <cell r="L4258" t="str">
            <v>APROBADO</v>
          </cell>
          <cell r="P4258" t="str">
            <v>USD</v>
          </cell>
        </row>
        <row r="4259">
          <cell r="A4259">
            <v>1447117</v>
          </cell>
          <cell r="B4259">
            <v>992</v>
          </cell>
          <cell r="C4259" t="str">
            <v>EIAsd</v>
          </cell>
          <cell r="D4259">
            <v>37998</v>
          </cell>
          <cell r="E4259">
            <v>2004</v>
          </cell>
          <cell r="F4259">
            <v>1</v>
          </cell>
          <cell r="G4259" t="str">
            <v>NEWMONT PERU S.R.L.</v>
          </cell>
          <cell r="H4259" t="str">
            <v>LIAM</v>
          </cell>
          <cell r="I4259" t="str">
            <v>EXPLORACIÓN</v>
          </cell>
          <cell r="J4259" t="str">
            <v>*080701&lt;br&gt;CUSCO-CHUMBIVILCAS-SANTO TOMAS</v>
          </cell>
          <cell r="K4259" t="str">
            <v>*1&lt;br&gt;ACEVEDO FERNANDEZ ELIAS</v>
          </cell>
          <cell r="L4259" t="str">
            <v>APROBADO</v>
          </cell>
          <cell r="P4259" t="str">
            <v>USD</v>
          </cell>
        </row>
        <row r="4260">
          <cell r="A4260">
            <v>1521225</v>
          </cell>
          <cell r="B4260">
            <v>1229</v>
          </cell>
          <cell r="C4260" t="str">
            <v>EIAsd</v>
          </cell>
          <cell r="D4260">
            <v>38422</v>
          </cell>
          <cell r="E4260">
            <v>2005</v>
          </cell>
          <cell r="F4260">
            <v>3</v>
          </cell>
          <cell r="G4260" t="str">
            <v>NEWMONT PERU S.R.L.</v>
          </cell>
          <cell r="H4260" t="str">
            <v>LIAM</v>
          </cell>
          <cell r="I4260" t="str">
            <v>MODIFICACION DE CRONOGRAMA</v>
          </cell>
          <cell r="J4260" t="str">
            <v>*080701&lt;br&gt;CUSCO-CHUMBIVILCAS-SANTO TOMAS</v>
          </cell>
          <cell r="K4260" t="str">
            <v>*1&lt;br&gt;ACEVEDO FERNANDEZ ELIAS</v>
          </cell>
          <cell r="L4260" t="str">
            <v>APROBADO</v>
          </cell>
          <cell r="P4260" t="str">
            <v>USD</v>
          </cell>
        </row>
        <row r="4261">
          <cell r="A4261">
            <v>1365224</v>
          </cell>
          <cell r="B4261">
            <v>736</v>
          </cell>
          <cell r="C4261" t="str">
            <v>DIA</v>
          </cell>
          <cell r="D4261">
            <v>37403</v>
          </cell>
          <cell r="E4261">
            <v>2002</v>
          </cell>
          <cell r="F4261">
            <v>5</v>
          </cell>
          <cell r="G4261" t="str">
            <v>NEWMONT PERU S.R.L.</v>
          </cell>
          <cell r="H4261" t="str">
            <v>OTUZCO</v>
          </cell>
          <cell r="I4261" t="str">
            <v>OTUZCO</v>
          </cell>
          <cell r="J4261" t="str">
            <v>*130602&lt;br&gt;LA LIBERTAD-OTUZCO-AGALLPAMPA</v>
          </cell>
          <cell r="K4261" t="str">
            <v>*57&lt;br&gt;SUAREZ JUAN</v>
          </cell>
          <cell r="L4261" t="str">
            <v>APROBADO</v>
          </cell>
          <cell r="P4261" t="str">
            <v>USD</v>
          </cell>
        </row>
        <row r="4262">
          <cell r="A4262">
            <v>1383500</v>
          </cell>
          <cell r="B4262">
            <v>784</v>
          </cell>
          <cell r="C4262" t="str">
            <v>DIA</v>
          </cell>
          <cell r="D4262">
            <v>37526</v>
          </cell>
          <cell r="E4262">
            <v>2002</v>
          </cell>
          <cell r="F4262">
            <v>9</v>
          </cell>
          <cell r="G4262" t="str">
            <v>NEWMONT PERU S.R.L.</v>
          </cell>
          <cell r="H4262" t="str">
            <v>LAS PRINCESAS</v>
          </cell>
          <cell r="I4262" t="str">
            <v>PRINCESAS</v>
          </cell>
          <cell r="J4262" t="str">
            <v>*131006&lt;br&gt;LA LIBERTAD-SANTIAGO DE CHUCO-QUIRUVILCA</v>
          </cell>
          <cell r="K4262" t="str">
            <v>*35&lt;br&gt;BLANCO IRMA</v>
          </cell>
          <cell r="L4262" t="str">
            <v>APROBADO</v>
          </cell>
          <cell r="P4262" t="str">
            <v>USD</v>
          </cell>
        </row>
        <row r="4263">
          <cell r="A4263">
            <v>1426656</v>
          </cell>
          <cell r="B4263">
            <v>926</v>
          </cell>
          <cell r="C4263" t="str">
            <v>DIA</v>
          </cell>
          <cell r="D4263">
            <v>37867</v>
          </cell>
          <cell r="E4263">
            <v>2003</v>
          </cell>
          <cell r="F4263">
            <v>9</v>
          </cell>
          <cell r="G4263" t="str">
            <v>NEWMONT PERU S.R.L.</v>
          </cell>
          <cell r="I4263" t="str">
            <v>SENGATA</v>
          </cell>
          <cell r="J4263" t="str">
            <v>*050702&lt;br&gt;AYACUCHO-PARINACOCHAS-CHUMPI</v>
          </cell>
          <cell r="K4263" t="str">
            <v>*1&lt;br&gt;ACEVEDO FERNANDEZ ELIAS</v>
          </cell>
          <cell r="L4263" t="str">
            <v>APROBADO</v>
          </cell>
          <cell r="P4263" t="str">
            <v>USD</v>
          </cell>
        </row>
        <row r="4264">
          <cell r="A4264">
            <v>1436429</v>
          </cell>
          <cell r="B4264">
            <v>966</v>
          </cell>
          <cell r="C4264" t="str">
            <v>DIA</v>
          </cell>
          <cell r="D4264">
            <v>37929</v>
          </cell>
          <cell r="E4264">
            <v>2003</v>
          </cell>
          <cell r="F4264">
            <v>11</v>
          </cell>
          <cell r="G4264" t="str">
            <v>NEWMONT PERU S.R.L.</v>
          </cell>
          <cell r="H4264" t="str">
            <v>VISCACHUNE</v>
          </cell>
          <cell r="I4264" t="str">
            <v>VISCACHUNE</v>
          </cell>
          <cell r="J4264" t="str">
            <v>*230201&lt;br&gt;TACNA-CANDARAVE-CANDARAVE</v>
          </cell>
          <cell r="K4264" t="str">
            <v>*58&lt;br&gt;ULLOA MATEO</v>
          </cell>
          <cell r="L4264" t="str">
            <v>APROBADO</v>
          </cell>
          <cell r="P4264" t="str">
            <v>USD</v>
          </cell>
        </row>
        <row r="4265">
          <cell r="A4265">
            <v>1469957</v>
          </cell>
          <cell r="B4265">
            <v>1072</v>
          </cell>
          <cell r="C4265" t="str">
            <v>DIA</v>
          </cell>
          <cell r="D4265">
            <v>38138</v>
          </cell>
          <cell r="E4265">
            <v>2004</v>
          </cell>
          <cell r="F4265">
            <v>5</v>
          </cell>
          <cell r="G4265" t="str">
            <v>NEWMONT PERU S.R.L.</v>
          </cell>
          <cell r="I4265" t="str">
            <v>PROSPECTO BREAPAMPA</v>
          </cell>
          <cell r="J4265" t="str">
            <v>*050702&lt;br&gt;AYACUCHO-PARINACOCHAS-CHUMPI</v>
          </cell>
          <cell r="K4265" t="str">
            <v>*1&lt;br&gt;ACEVEDO FERNANDEZ ELIAS</v>
          </cell>
          <cell r="L4265" t="str">
            <v>APROBADO</v>
          </cell>
          <cell r="P4265" t="str">
            <v>USD</v>
          </cell>
        </row>
        <row r="4266">
          <cell r="A4266">
            <v>1489272</v>
          </cell>
          <cell r="B4266">
            <v>1126</v>
          </cell>
          <cell r="C4266" t="str">
            <v>DIA</v>
          </cell>
          <cell r="D4266">
            <v>38238</v>
          </cell>
          <cell r="E4266">
            <v>2004</v>
          </cell>
          <cell r="F4266">
            <v>9</v>
          </cell>
          <cell r="G4266" t="str">
            <v>NEWMONT PERU S.R.L.</v>
          </cell>
          <cell r="I4266" t="str">
            <v>PROSPECTO CERRO PAMPA - AYACUCHO</v>
          </cell>
          <cell r="J4266" t="str">
            <v>*050702&lt;br&gt;AYACUCHO-PARINACOCHAS-CHUMPI</v>
          </cell>
          <cell r="K4266" t="str">
            <v>*1&lt;br&gt;ACEVEDO FERNANDEZ ELIAS</v>
          </cell>
          <cell r="L4266" t="str">
            <v>APROBADO</v>
          </cell>
          <cell r="P4266" t="str">
            <v>USD</v>
          </cell>
        </row>
        <row r="4267">
          <cell r="A4267">
            <v>1509872</v>
          </cell>
          <cell r="B4267">
            <v>1197</v>
          </cell>
          <cell r="C4267" t="str">
            <v>DIA</v>
          </cell>
          <cell r="D4267">
            <v>38362</v>
          </cell>
          <cell r="E4267">
            <v>2005</v>
          </cell>
          <cell r="F4267">
            <v>1</v>
          </cell>
          <cell r="G4267" t="str">
            <v>NEWMONT PERU S.R.L.</v>
          </cell>
          <cell r="H4267" t="str">
            <v>YURACCORJO</v>
          </cell>
          <cell r="I4267" t="str">
            <v>YURACCORJO-AYACUCHO</v>
          </cell>
          <cell r="J4267" t="str">
            <v>*050705&lt;br&gt;AYACUCHO-PARINACOCHAS-PULLO</v>
          </cell>
          <cell r="K4267" t="str">
            <v>*47&lt;br&gt;PINEDO CESAR</v>
          </cell>
          <cell r="L4267" t="str">
            <v>APROBADO</v>
          </cell>
          <cell r="P4267" t="str">
            <v>USD</v>
          </cell>
        </row>
        <row r="4268">
          <cell r="A4268">
            <v>1535962</v>
          </cell>
          <cell r="B4268">
            <v>1278</v>
          </cell>
          <cell r="C4268" t="str">
            <v>DIA</v>
          </cell>
          <cell r="D4268">
            <v>38504</v>
          </cell>
          <cell r="E4268">
            <v>2005</v>
          </cell>
          <cell r="F4268">
            <v>6</v>
          </cell>
          <cell r="G4268" t="str">
            <v>NEWMONT PERU S.R.L.</v>
          </cell>
          <cell r="H4268" t="str">
            <v>FARALLON</v>
          </cell>
          <cell r="I4268" t="str">
            <v>FARALLON</v>
          </cell>
          <cell r="J4268" t="str">
            <v>*040806&lt;br&gt;AREQUIPA-LA UNION-PUYCA</v>
          </cell>
          <cell r="K4268" t="str">
            <v>*62&lt;br&gt;VILLEGAS ANA</v>
          </cell>
          <cell r="L4268" t="str">
            <v>APROBADO</v>
          </cell>
          <cell r="P4268" t="str">
            <v>USD</v>
          </cell>
        </row>
        <row r="4269">
          <cell r="A4269">
            <v>1554860</v>
          </cell>
          <cell r="B4269">
            <v>1316</v>
          </cell>
          <cell r="C4269" t="str">
            <v>DIA</v>
          </cell>
          <cell r="D4269">
            <v>38586</v>
          </cell>
          <cell r="E4269">
            <v>2005</v>
          </cell>
          <cell r="F4269">
            <v>8</v>
          </cell>
          <cell r="G4269" t="str">
            <v>NEWMONT PERU S.R.L.</v>
          </cell>
          <cell r="H4269" t="str">
            <v>ASTANA</v>
          </cell>
          <cell r="I4269" t="str">
            <v>PROSPECTO ASTANA</v>
          </cell>
          <cell r="J4269" t="str">
            <v>*040806&lt;br&gt;AREQUIPA-LA UNION-PUYCA</v>
          </cell>
          <cell r="K4269" t="str">
            <v>*47&lt;br&gt;PINEDO CESAR</v>
          </cell>
          <cell r="L4269" t="str">
            <v>APROBADO</v>
          </cell>
          <cell r="P4269" t="str">
            <v>USD</v>
          </cell>
        </row>
        <row r="4270">
          <cell r="A4270">
            <v>1554861</v>
          </cell>
          <cell r="B4270">
            <v>1317</v>
          </cell>
          <cell r="C4270" t="str">
            <v>DIA</v>
          </cell>
          <cell r="D4270">
            <v>38586</v>
          </cell>
          <cell r="E4270">
            <v>2005</v>
          </cell>
          <cell r="F4270">
            <v>8</v>
          </cell>
          <cell r="G4270" t="str">
            <v>NEWMONT PERU S.R.L.</v>
          </cell>
          <cell r="H4270" t="str">
            <v>CHOREVECO</v>
          </cell>
          <cell r="I4270" t="str">
            <v>PROSPECTO CHOREVECO</v>
          </cell>
          <cell r="J4270" t="str">
            <v>*230406&lt;br&gt;TACNA-TARATA-SUSAPAYA</v>
          </cell>
          <cell r="K4270" t="str">
            <v>*1&lt;br&gt;ACEVEDO FERNANDEZ ELIAS</v>
          </cell>
          <cell r="L4270" t="str">
            <v>APROBADO</v>
          </cell>
          <cell r="P4270" t="str">
            <v>USD</v>
          </cell>
        </row>
        <row r="4271">
          <cell r="A4271">
            <v>1557067</v>
          </cell>
          <cell r="B4271">
            <v>1321</v>
          </cell>
          <cell r="C4271" t="str">
            <v>DIA</v>
          </cell>
          <cell r="D4271">
            <v>38600</v>
          </cell>
          <cell r="E4271">
            <v>2005</v>
          </cell>
          <cell r="F4271">
            <v>9</v>
          </cell>
          <cell r="G4271" t="str">
            <v>NEWMONT PERU S.R.L.</v>
          </cell>
          <cell r="H4271" t="str">
            <v>CARELI</v>
          </cell>
          <cell r="I4271" t="str">
            <v>PROSPECTO CARELI . CUSCO</v>
          </cell>
          <cell r="J4271" t="str">
            <v>*080706&lt;br&gt;CUSCO-CHUMBIVILCAS-LLUSCO</v>
          </cell>
          <cell r="K4271" t="str">
            <v>*47&lt;br&gt;PINEDO CESAR</v>
          </cell>
          <cell r="L4271" t="str">
            <v>APROBADO</v>
          </cell>
          <cell r="P4271" t="str">
            <v>USD</v>
          </cell>
        </row>
        <row r="4272">
          <cell r="A4272">
            <v>1570366</v>
          </cell>
          <cell r="B4272">
            <v>1348</v>
          </cell>
          <cell r="C4272" t="str">
            <v>DIA</v>
          </cell>
          <cell r="D4272">
            <v>38663</v>
          </cell>
          <cell r="E4272">
            <v>2005</v>
          </cell>
          <cell r="F4272">
            <v>11</v>
          </cell>
          <cell r="G4272" t="str">
            <v>NEWMONT PERU S.R.L.</v>
          </cell>
          <cell r="H4272" t="str">
            <v>ANDREA</v>
          </cell>
          <cell r="I4272" t="str">
            <v>PROSPECTO ANDREA</v>
          </cell>
          <cell r="J4272" t="str">
            <v>*050701&lt;br&gt;AYACUCHO-PARINACOCHAS-CORACORA</v>
          </cell>
          <cell r="K4272" t="str">
            <v>*1&lt;br&gt;ACEVEDO FERNANDEZ ELIAS</v>
          </cell>
          <cell r="L4272" t="str">
            <v>APROBADO</v>
          </cell>
          <cell r="P4272" t="str">
            <v>USD</v>
          </cell>
        </row>
        <row r="4273">
          <cell r="A4273">
            <v>1591689</v>
          </cell>
          <cell r="B4273">
            <v>1393</v>
          </cell>
          <cell r="C4273" t="str">
            <v>DIA</v>
          </cell>
          <cell r="D4273">
            <v>38768</v>
          </cell>
          <cell r="E4273">
            <v>2006</v>
          </cell>
          <cell r="F4273">
            <v>2</v>
          </cell>
          <cell r="G4273" t="str">
            <v>NEWMONT PERU S.R.L.</v>
          </cell>
          <cell r="H4273" t="str">
            <v>HUACULLO</v>
          </cell>
          <cell r="I4273" t="str">
            <v>PROSPECTO HUACULLO</v>
          </cell>
          <cell r="J4273" t="str">
            <v>*030305&lt;br&gt;APURIMAC-ANTABAMBA-OROPESA</v>
          </cell>
          <cell r="K4273" t="str">
            <v>*1&lt;br&gt;ACEVEDO FERNANDEZ ELIAS</v>
          </cell>
          <cell r="L4273" t="str">
            <v>APROBADO</v>
          </cell>
          <cell r="P4273" t="str">
            <v>USD</v>
          </cell>
        </row>
        <row r="4274">
          <cell r="A4274">
            <v>1624956</v>
          </cell>
          <cell r="B4274">
            <v>1482</v>
          </cell>
          <cell r="C4274" t="str">
            <v>DIA</v>
          </cell>
          <cell r="D4274">
            <v>38939</v>
          </cell>
          <cell r="E4274">
            <v>2006</v>
          </cell>
          <cell r="F4274">
            <v>8</v>
          </cell>
          <cell r="G4274" t="str">
            <v>NEWMONT PERU S.R.L.</v>
          </cell>
          <cell r="I4274" t="str">
            <v>ANUGAGA</v>
          </cell>
          <cell r="J4274" t="str">
            <v>*050702&lt;br&gt;AYACUCHO-PARINACOCHAS-CHUMPI</v>
          </cell>
          <cell r="K4274" t="str">
            <v>*1&lt;br&gt;ACEVEDO FERNANDEZ ELIAS</v>
          </cell>
          <cell r="L4274" t="str">
            <v>APROBADO</v>
          </cell>
          <cell r="P4274" t="str">
            <v>USD</v>
          </cell>
        </row>
        <row r="4275">
          <cell r="A4275">
            <v>1682779</v>
          </cell>
          <cell r="B4275">
            <v>1625</v>
          </cell>
          <cell r="C4275" t="str">
            <v>DIA</v>
          </cell>
          <cell r="D4275">
            <v>39184</v>
          </cell>
          <cell r="E4275">
            <v>2007</v>
          </cell>
          <cell r="F4275">
            <v>4</v>
          </cell>
          <cell r="G4275" t="str">
            <v>NEWMONT PERU S.R.L.</v>
          </cell>
          <cell r="H4275" t="str">
            <v>TIPICANCHA</v>
          </cell>
          <cell r="I4275" t="str">
            <v>TIPICANCHA</v>
          </cell>
          <cell r="J4275" t="str">
            <v>*050301&lt;br&gt;AYACUCHO-HUANCA SANCOS-SANCOS</v>
          </cell>
          <cell r="K4275" t="str">
            <v>*52&lt;br&gt;RODRIGUEZ ALFREDO</v>
          </cell>
          <cell r="L4275" t="str">
            <v>APROBADO&lt;br/&gt;NOTIFICADO A LA EMPRESA</v>
          </cell>
          <cell r="P4275" t="str">
            <v>USD</v>
          </cell>
        </row>
        <row r="4276">
          <cell r="A4276">
            <v>1705636</v>
          </cell>
          <cell r="B4276">
            <v>1675</v>
          </cell>
          <cell r="C4276" t="str">
            <v>DIA</v>
          </cell>
          <cell r="D4276">
            <v>39274</v>
          </cell>
          <cell r="E4276">
            <v>2007</v>
          </cell>
          <cell r="F4276">
            <v>7</v>
          </cell>
          <cell r="G4276" t="str">
            <v>NEWMONT PERU S.R.L.</v>
          </cell>
          <cell r="H4276" t="str">
            <v>NUMA</v>
          </cell>
          <cell r="I4276" t="str">
            <v>PROSPECTO NUMA</v>
          </cell>
          <cell r="J4276" t="str">
            <v>*080703&lt;br&gt;CUSCO-CHUMBIVILCAS-CHAMACA</v>
          </cell>
          <cell r="K4276" t="str">
            <v>*8&lt;br&gt;BREÑA TORRES GRACIELA</v>
          </cell>
          <cell r="L4276" t="str">
            <v>APROBADO&lt;br/&gt;NOTIFICADO A LA EMPRESA</v>
          </cell>
          <cell r="P4276" t="str">
            <v>USD</v>
          </cell>
        </row>
        <row r="4277">
          <cell r="A4277">
            <v>1724853</v>
          </cell>
          <cell r="B4277">
            <v>1725</v>
          </cell>
          <cell r="C4277" t="str">
            <v>DIA</v>
          </cell>
          <cell r="D4277">
            <v>39359</v>
          </cell>
          <cell r="E4277">
            <v>2007</v>
          </cell>
          <cell r="F4277">
            <v>10</v>
          </cell>
          <cell r="G4277" t="str">
            <v>NEWMONT PERU S.R.L.</v>
          </cell>
          <cell r="H4277" t="str">
            <v>HUACULLO</v>
          </cell>
          <cell r="I4277" t="str">
            <v>PROSPECTO HUACULLO (MODIFICACION CRONOGRAMA)</v>
          </cell>
          <cell r="J4277" t="str">
            <v>*030305&lt;br&gt;APURIMAC-ANTABAMBA-OROPESA</v>
          </cell>
          <cell r="K4277" t="str">
            <v>*8&lt;br&gt;BREÑA TORRES GRACIELA</v>
          </cell>
          <cell r="L4277" t="str">
            <v>APROBADO</v>
          </cell>
          <cell r="P4277" t="str">
            <v>USD</v>
          </cell>
        </row>
        <row r="4278">
          <cell r="A4278">
            <v>1729945</v>
          </cell>
          <cell r="B4278">
            <v>1732</v>
          </cell>
          <cell r="C4278" t="str">
            <v>DIA</v>
          </cell>
          <cell r="D4278">
            <v>39379</v>
          </cell>
          <cell r="E4278">
            <v>2007</v>
          </cell>
          <cell r="F4278">
            <v>10</v>
          </cell>
          <cell r="G4278" t="str">
            <v>NEWMONT PERU S.R.L.</v>
          </cell>
          <cell r="H4278" t="str">
            <v>ALUJA</v>
          </cell>
          <cell r="I4278" t="str">
            <v>ALUJA</v>
          </cell>
          <cell r="J4278" t="str">
            <v>*030305&lt;br&gt;APURIMAC-ANTABAMBA-OROPESA</v>
          </cell>
          <cell r="K4278" t="str">
            <v>*8&lt;br&gt;BREÑA TORRES GRACIELA</v>
          </cell>
          <cell r="L4278" t="str">
            <v>APROBADO</v>
          </cell>
          <cell r="P4278" t="str">
            <v>USD</v>
          </cell>
        </row>
        <row r="4279">
          <cell r="A4279">
            <v>1745563</v>
          </cell>
          <cell r="B4279">
            <v>1781</v>
          </cell>
          <cell r="C4279" t="str">
            <v>DIA</v>
          </cell>
          <cell r="D4279">
            <v>39444</v>
          </cell>
          <cell r="E4279">
            <v>2007</v>
          </cell>
          <cell r="F4279">
            <v>12</v>
          </cell>
          <cell r="G4279" t="str">
            <v>NEWMONT PERU S.R.L.</v>
          </cell>
          <cell r="H4279" t="str">
            <v>CARMEN</v>
          </cell>
          <cell r="I4279" t="str">
            <v>CARMEN</v>
          </cell>
          <cell r="J4279" t="str">
            <v>*080706&lt;br&gt;CUSCO-CHUMBIVILCAS-LLUSCO</v>
          </cell>
          <cell r="K4279" t="str">
            <v>*8&lt;br&gt;BREÑA TORRES GRACIELA</v>
          </cell>
          <cell r="L4279" t="str">
            <v>APROBADO&lt;br/&gt;NOTIFICADO A LA EMPRESA</v>
          </cell>
          <cell r="P4279" t="str">
            <v>USD</v>
          </cell>
        </row>
        <row r="4280">
          <cell r="A4280">
            <v>1895397</v>
          </cell>
          <cell r="B4280">
            <v>2038</v>
          </cell>
          <cell r="C4280" t="str">
            <v>DIA</v>
          </cell>
          <cell r="D4280">
            <v>39981</v>
          </cell>
          <cell r="E4280">
            <v>2009</v>
          </cell>
          <cell r="F4280">
            <v>6</v>
          </cell>
          <cell r="G4280" t="str">
            <v>NEWMONT PERU S.R.L.</v>
          </cell>
          <cell r="H4280" t="str">
            <v>CHUSCHI</v>
          </cell>
          <cell r="I4280" t="str">
            <v>CHUSCHI</v>
          </cell>
          <cell r="J4280" t="str">
            <v>*050202&lt;br&gt;AYACUCHO-CANGALLO-CHUSCHI</v>
          </cell>
          <cell r="K4280" t="str">
            <v>*8&lt;br&gt;BREÑA TORRES GRACIELA</v>
          </cell>
          <cell r="L4280" t="str">
            <v>APROBADO&lt;br/&gt;NOTIFICADO A LA EMPRESA</v>
          </cell>
          <cell r="P4280" t="str">
            <v>USD</v>
          </cell>
        </row>
        <row r="4281">
          <cell r="A4281">
            <v>1906745</v>
          </cell>
          <cell r="B4281">
            <v>2047</v>
          </cell>
          <cell r="C4281" t="str">
            <v>DIA</v>
          </cell>
          <cell r="D4281">
            <v>40011</v>
          </cell>
          <cell r="E4281">
            <v>2009</v>
          </cell>
          <cell r="F4281">
            <v>7</v>
          </cell>
          <cell r="G4281" t="str">
            <v>NEWMONT PERU S.R.L.</v>
          </cell>
          <cell r="H4281" t="str">
            <v>TUNSULLA</v>
          </cell>
          <cell r="I4281" t="str">
            <v>TUNSULLA</v>
          </cell>
          <cell r="J4281" t="str">
            <v>*050205&lt;br&gt;AYACUCHO-CANGALLO-PARAS</v>
          </cell>
          <cell r="K4281" t="str">
            <v>*8&lt;br&gt;BREÑA TORRES GRACIELA</v>
          </cell>
          <cell r="L4281" t="str">
            <v>APROBADO&lt;br/&gt;NOTIFICADO A LA EMPRESA</v>
          </cell>
          <cell r="P4281" t="str">
            <v>USD</v>
          </cell>
        </row>
        <row r="4282">
          <cell r="A4282">
            <v>1923993</v>
          </cell>
          <cell r="B4282">
            <v>2076</v>
          </cell>
          <cell r="C4282" t="str">
            <v>DIA</v>
          </cell>
          <cell r="D4282">
            <v>40077</v>
          </cell>
          <cell r="E4282">
            <v>2009</v>
          </cell>
          <cell r="F4282">
            <v>9</v>
          </cell>
          <cell r="G4282" t="str">
            <v>NEWMONT PERU S.R.L.</v>
          </cell>
          <cell r="H4282" t="str">
            <v>WINICOCHA</v>
          </cell>
          <cell r="I4282" t="str">
            <v>WINICOCHA</v>
          </cell>
          <cell r="J4282" t="str">
            <v>*080705&lt;br&gt;CUSCO-CHUMBIVILCAS-LIVITACA</v>
          </cell>
          <cell r="K4282" t="str">
            <v>*8&lt;br&gt;BREÑA TORRES GRACIELA</v>
          </cell>
          <cell r="L4282" t="str">
            <v>APROBADO&lt;br/&gt;NOTIFICADO A LA EMPRESA</v>
          </cell>
          <cell r="P4282" t="str">
            <v>USD</v>
          </cell>
        </row>
        <row r="4283">
          <cell r="A4283">
            <v>2015156</v>
          </cell>
          <cell r="B4283">
            <v>2225</v>
          </cell>
          <cell r="C4283" t="str">
            <v>DIA</v>
          </cell>
          <cell r="D4283">
            <v>40382</v>
          </cell>
          <cell r="E4283">
            <v>2010</v>
          </cell>
          <cell r="F4283">
            <v>7</v>
          </cell>
          <cell r="G4283" t="str">
            <v>NEWMONT PERU S.R.L.</v>
          </cell>
          <cell r="H4283" t="str">
            <v>TUNSULLA</v>
          </cell>
          <cell r="I4283" t="str">
            <v>TUNSULLA (MODIFICACION)</v>
          </cell>
          <cell r="J4283" t="str">
            <v>*050205&lt;br&gt;AYACUCHO-CANGALLO-PARAS</v>
          </cell>
          <cell r="K4283" t="str">
            <v>*24&lt;br&gt;PORTILLA CORNEJO MATEO</v>
          </cell>
          <cell r="L4283" t="str">
            <v>APROBADO&lt;br/&gt;NOTIFICADO A LA EMPRESA</v>
          </cell>
          <cell r="P4283" t="str">
            <v>USD</v>
          </cell>
        </row>
        <row r="4284">
          <cell r="A4284">
            <v>2053642</v>
          </cell>
          <cell r="B4284">
            <v>2333</v>
          </cell>
          <cell r="C4284" t="str">
            <v>DIA</v>
          </cell>
          <cell r="D4284">
            <v>40540</v>
          </cell>
          <cell r="E4284">
            <v>2010</v>
          </cell>
          <cell r="F4284">
            <v>12</v>
          </cell>
          <cell r="G4284" t="str">
            <v>NEWMONT PERU S.R.L.</v>
          </cell>
          <cell r="H4284" t="str">
            <v>IPANE</v>
          </cell>
          <cell r="I4284" t="str">
            <v>IPANE</v>
          </cell>
          <cell r="J4284" t="str">
            <v>*210111&lt;br&gt;PUNO-PUNO-PICHACANI</v>
          </cell>
          <cell r="K4284" t="str">
            <v>*8&lt;br&gt;BREÑA TORRES GRACIELA</v>
          </cell>
          <cell r="L4284" t="str">
            <v>APROBADO&lt;br/&gt;NOTIFICADO A LA EMPRESA</v>
          </cell>
          <cell r="P4284" t="str">
            <v>USD</v>
          </cell>
        </row>
        <row r="4285">
          <cell r="A4285">
            <v>2084580</v>
          </cell>
          <cell r="B4285">
            <v>2391</v>
          </cell>
          <cell r="C4285" t="str">
            <v>DIA</v>
          </cell>
          <cell r="D4285">
            <v>40647</v>
          </cell>
          <cell r="E4285">
            <v>2011</v>
          </cell>
          <cell r="F4285">
            <v>4</v>
          </cell>
          <cell r="G4285" t="str">
            <v>NEWMONT PERU S.R.L.</v>
          </cell>
          <cell r="H4285" t="str">
            <v>LLALLAHUI</v>
          </cell>
          <cell r="I4285" t="str">
            <v>LLALLAHUI</v>
          </cell>
          <cell r="J4285" t="str">
            <v>*210111&lt;br&gt;PUNO-PUNO-PICHACANI</v>
          </cell>
          <cell r="K4285" t="str">
            <v>*25&lt;br&gt;PRADO VELASQUEZ ALFONSO</v>
          </cell>
          <cell r="L4285" t="str">
            <v>APROBADO&lt;br/&gt;NOTIFICADO A LA EMPRESA</v>
          </cell>
          <cell r="P4285" t="str">
            <v>USD</v>
          </cell>
        </row>
        <row r="4286">
          <cell r="A4286">
            <v>2200525</v>
          </cell>
          <cell r="B4286">
            <v>2933</v>
          </cell>
          <cell r="C4286" t="str">
            <v>DIA</v>
          </cell>
          <cell r="D4286">
            <v>41078</v>
          </cell>
          <cell r="E4286">
            <v>2012</v>
          </cell>
          <cell r="F4286">
            <v>6</v>
          </cell>
          <cell r="G4286" t="str">
            <v>NEWMONT PERU S.R.L.</v>
          </cell>
          <cell r="H4286" t="str">
            <v>JAPUOCO</v>
          </cell>
          <cell r="I4286" t="str">
            <v>PACOCAHUA</v>
          </cell>
          <cell r="J4286" t="str">
            <v>*210111&lt;br&gt;PUNO-PUNO-PICHACANI</v>
          </cell>
          <cell r="K4286" t="str">
            <v>*8&lt;br&gt;BREÑA TORRES GRACIELA,*310&lt;br&gt;ROSALES GONZALES LUIS ALBERTO,*179&lt;br&gt;ZEGARRA ANCAJIMA, ANA SOFIA</v>
          </cell>
          <cell r="L4286" t="str">
            <v>DESISTIDO&lt;br/&gt;NOTIFICADO A LA EMPRESA</v>
          </cell>
          <cell r="M4286" t="str">
            <v>ResDirec-0210-2012/MEM-AAM</v>
          </cell>
          <cell r="N4286" t="str">
            <v>26/06/2012</v>
          </cell>
          <cell r="O4286">
            <v>2000000</v>
          </cell>
          <cell r="P4286" t="str">
            <v>USD</v>
          </cell>
        </row>
        <row r="4287">
          <cell r="A4287">
            <v>2212612</v>
          </cell>
          <cell r="B4287">
            <v>3092</v>
          </cell>
          <cell r="C4287" t="str">
            <v>DIA</v>
          </cell>
          <cell r="D4287">
            <v>41102</v>
          </cell>
          <cell r="E4287">
            <v>2012</v>
          </cell>
          <cell r="F4287">
            <v>7</v>
          </cell>
          <cell r="G4287" t="str">
            <v>NEWMONT PERU S.R.L.</v>
          </cell>
          <cell r="H4287" t="str">
            <v>LLALLAHUI</v>
          </cell>
          <cell r="I4287" t="str">
            <v>LLALLAHUI-PACOCAHUA</v>
          </cell>
          <cell r="J4287" t="str">
            <v>*210111&lt;br&gt;PUNO-PUNO-PICHACANI</v>
          </cell>
          <cell r="K4287" t="str">
            <v>*8&lt;br&gt;BREÑA TORRES GRACIELA,*310&lt;br&gt;ROSALES GONZALES LUIS ALBERTO,*179&lt;br&gt;ZEGARRA ANCAJIMA, ANA SOFIA</v>
          </cell>
          <cell r="L4287" t="str">
            <v>APROBADO&lt;br/&gt;NOTIFICADO A LA EMPRESA</v>
          </cell>
          <cell r="M4287" t="str">
            <v>ResDirec-0237-2014/MEM-DGAAM</v>
          </cell>
          <cell r="N4287" t="str">
            <v>19/05/2014</v>
          </cell>
          <cell r="O4287">
            <v>2000000</v>
          </cell>
          <cell r="P4287" t="str">
            <v>USD</v>
          </cell>
        </row>
        <row r="4288">
          <cell r="A4288">
            <v>2304500</v>
          </cell>
          <cell r="B4288">
            <v>3298</v>
          </cell>
          <cell r="C4288" t="str">
            <v>DIA</v>
          </cell>
          <cell r="D4288">
            <v>41450</v>
          </cell>
          <cell r="E4288">
            <v>2013</v>
          </cell>
          <cell r="F4288">
            <v>6</v>
          </cell>
          <cell r="G4288" t="str">
            <v>NEWMONT PERU S.R.L.</v>
          </cell>
          <cell r="H4288" t="str">
            <v>ILLARI</v>
          </cell>
          <cell r="I4288" t="str">
            <v>ILLARI</v>
          </cell>
          <cell r="J4288" t="str">
            <v>*150802&lt;br&gt;LIMA-HUAURA-AMBAR</v>
          </cell>
          <cell r="K4288" t="str">
            <v>*8&lt;br&gt;BREÑA TORRES GRACIELA,*310&lt;br&gt;ROSALES GONZALES LUIS ALBERTO,*179&lt;br&gt;ZEGARRA ANCAJIMA, ANA SOFIA</v>
          </cell>
          <cell r="L4288" t="str">
            <v>APROBADO&lt;br/&gt;NOTIFICADO A LA EMPRESA</v>
          </cell>
          <cell r="O4288">
            <v>500000</v>
          </cell>
          <cell r="P4288" t="str">
            <v>USD</v>
          </cell>
        </row>
        <row r="4289">
          <cell r="A4289">
            <v>2385938</v>
          </cell>
          <cell r="B4289">
            <v>4184</v>
          </cell>
          <cell r="C4289" t="str">
            <v>DIA</v>
          </cell>
          <cell r="D4289">
            <v>41751</v>
          </cell>
          <cell r="E4289">
            <v>2014</v>
          </cell>
          <cell r="F4289">
            <v>4</v>
          </cell>
          <cell r="G4289" t="str">
            <v>NEWMONT PERU S.R.L.</v>
          </cell>
          <cell r="H4289" t="str">
            <v>ILLARI</v>
          </cell>
          <cell r="I4289" t="str">
            <v>ILLARI</v>
          </cell>
          <cell r="J4289" t="str">
            <v>*150802&lt;br&gt;LIMA-HUAURA-AMBAR</v>
          </cell>
          <cell r="K4289" t="str">
            <v>*8&lt;br&gt;BREÑA TORRES GRACIELA,*310&lt;br&gt;ROSALES GONZALES LUIS ALBERTO,*279&lt;br&gt;CRUZ LEDESMA, DEISY,*179&lt;br&gt;ZEGARRA ANCAJIMA, ANA SOFIA</v>
          </cell>
          <cell r="L4289" t="str">
            <v>APROBADO&lt;br/&gt;NOTIFICADO A LA EMPRESA</v>
          </cell>
          <cell r="O4289">
            <v>2000000</v>
          </cell>
          <cell r="P4289" t="str">
            <v>USD</v>
          </cell>
        </row>
        <row r="4290">
          <cell r="A4290">
            <v>2428393</v>
          </cell>
          <cell r="B4290">
            <v>5389</v>
          </cell>
          <cell r="C4290" t="str">
            <v>DIA</v>
          </cell>
          <cell r="D4290">
            <v>41886</v>
          </cell>
          <cell r="E4290">
            <v>2014</v>
          </cell>
          <cell r="F4290">
            <v>9</v>
          </cell>
          <cell r="G4290" t="str">
            <v>NEWMONT PERU S.R.L.</v>
          </cell>
          <cell r="H4290" t="str">
            <v>SUMACWAYRA</v>
          </cell>
          <cell r="I4290" t="str">
            <v>SUMACWAYRA</v>
          </cell>
          <cell r="J4290" t="str">
            <v>*150606&lt;br&gt;LIMA-HUARAL-IHUARI</v>
          </cell>
          <cell r="K4290" t="str">
            <v>*8&lt;br&gt;BREÑA TORRES GRACIELA,*341&lt;br&gt;INFANTE QUISPE, CESAR ANIBAL,*279&lt;br&gt;CRUZ LEDESMA, DEISY,*179&lt;br&gt;ZEGARRA ANCAJIMA, ANA SOFIA</v>
          </cell>
          <cell r="L4290" t="str">
            <v>DESISTIDO&lt;br/&gt;NOTIFICADO A LA EMPRESA</v>
          </cell>
          <cell r="M4290" t="str">
            <v>ResDirec-0468-2014/MEM-DGAAM</v>
          </cell>
          <cell r="N4290" t="str">
            <v>15/09/2014</v>
          </cell>
          <cell r="O4290">
            <v>2000000</v>
          </cell>
          <cell r="P4290" t="str">
            <v>USD</v>
          </cell>
        </row>
        <row r="4291">
          <cell r="A4291">
            <v>2433542</v>
          </cell>
          <cell r="B4291">
            <v>5428</v>
          </cell>
          <cell r="C4291" t="str">
            <v>DIA</v>
          </cell>
          <cell r="D4291">
            <v>41905</v>
          </cell>
          <cell r="E4291">
            <v>2014</v>
          </cell>
          <cell r="F4291">
            <v>9</v>
          </cell>
          <cell r="G4291" t="str">
            <v>NEWMONT PERU S.R.L.</v>
          </cell>
          <cell r="H4291" t="str">
            <v>SUMAC WAYRA</v>
          </cell>
          <cell r="I4291" t="str">
            <v>SUMACWAYRA</v>
          </cell>
          <cell r="J4291" t="str">
            <v>*150606&lt;br&gt;LIMA-HUARAL-IHUARI</v>
          </cell>
          <cell r="K4291" t="str">
            <v>*8&lt;br&gt;BREÑA TORRES GRACIELA,*310&lt;br&gt;ROSALES GONZALES LUIS ALBERTO,*279&lt;br&gt;CRUZ LEDESMA, DEISY,*179&lt;br&gt;ZEGARRA ANCAJIMA, ANA SOFIA</v>
          </cell>
          <cell r="L4291" t="str">
            <v>APROBADO&lt;br/&gt;NOTIFICADO A LA EMPRESA</v>
          </cell>
          <cell r="O4291">
            <v>1200000</v>
          </cell>
          <cell r="P4291" t="str">
            <v>USD</v>
          </cell>
        </row>
        <row r="4292">
          <cell r="A4292">
            <v>2670085</v>
          </cell>
          <cell r="B4292">
            <v>6992</v>
          </cell>
          <cell r="C4292" t="str">
            <v>DIA</v>
          </cell>
          <cell r="D4292">
            <v>42740</v>
          </cell>
          <cell r="E4292">
            <v>2017</v>
          </cell>
          <cell r="F4292">
            <v>1</v>
          </cell>
          <cell r="G4292" t="str">
            <v>NEWMONT PERU S.R.L.</v>
          </cell>
          <cell r="H4292" t="str">
            <v>SUMAC WAYRA</v>
          </cell>
          <cell r="I4292" t="str">
            <v>SUMACWAYRA</v>
          </cell>
          <cell r="J4292" t="str">
            <v>*150606&lt;br&gt;LIMA-HUARAL-IHUARI</v>
          </cell>
          <cell r="K4292" t="str">
            <v>*25&lt;br&gt;PRADO VELASQUEZ ALFONSO,*310&lt;br&gt;ROSALES GONZALES LUIS ALBERTO,*164&lt;br&gt;TREJO PANTOJA CYNTHIA</v>
          </cell>
          <cell r="L4292" t="str">
            <v>APROBADO&lt;br/&gt;NOTIFICADO A LA EMPRESA</v>
          </cell>
          <cell r="O4292">
            <v>1200000</v>
          </cell>
          <cell r="P4292" t="str">
            <v>USD</v>
          </cell>
        </row>
        <row r="4293">
          <cell r="A4293">
            <v>2703527</v>
          </cell>
          <cell r="B4293">
            <v>7176</v>
          </cell>
          <cell r="C4293" t="str">
            <v>DIA</v>
          </cell>
          <cell r="D4293">
            <v>42864</v>
          </cell>
          <cell r="E4293">
            <v>2017</v>
          </cell>
          <cell r="F4293">
            <v>5</v>
          </cell>
          <cell r="G4293" t="str">
            <v>NEWMONT PERU S.R.L.</v>
          </cell>
          <cell r="H4293" t="str">
            <v>COLORADA</v>
          </cell>
          <cell r="I4293" t="str">
            <v>COLORADA</v>
          </cell>
          <cell r="J4293" t="str">
            <v>*130502&lt;br&gt;LA LIBERTAD-JULCAN-CALAMARCA,*131006&lt;br&gt;LA LIBERTAD-SANTIAGO DE CHUCO-QUIRUVILCA</v>
          </cell>
          <cell r="K4293" t="str">
            <v>*25&lt;br&gt;PRADO VELASQUEZ ALFONSO,*509&lt;br&gt;CRUZ LEDESMA, DEISY ROSALIA,*310&lt;br&gt;ROSALES GONZALES LUIS ALBERTO</v>
          </cell>
          <cell r="L4293" t="str">
            <v>APROBADO&lt;br/&gt;NOTIFICADO A LA EMPRESA</v>
          </cell>
          <cell r="O4293">
            <v>500000</v>
          </cell>
          <cell r="P4293" t="str">
            <v>USD</v>
          </cell>
        </row>
        <row r="4294">
          <cell r="A4294">
            <v>2807142</v>
          </cell>
          <cell r="B4294">
            <v>7564</v>
          </cell>
          <cell r="C4294" t="str">
            <v>DIA</v>
          </cell>
          <cell r="D4294">
            <v>43214</v>
          </cell>
          <cell r="E4294">
            <v>2018</v>
          </cell>
          <cell r="F4294">
            <v>4</v>
          </cell>
          <cell r="G4294" t="str">
            <v>NEWMONT PERU S.R.L.</v>
          </cell>
          <cell r="H4294" t="str">
            <v>MIRADOR</v>
          </cell>
          <cell r="I4294" t="str">
            <v>MIRADOR</v>
          </cell>
          <cell r="J4294" t="str">
            <v>*150811&lt;br&gt;LIMA-HUAURA-SAYAN</v>
          </cell>
          <cell r="K4294" t="str">
            <v>*25&lt;br&gt;PRADO VELASQUEZ ALFONSO,*570&lt;br&gt;PEREZ BALDEON KAREN GRACIELA,*550&lt;br&gt;PEREZ LEON, LUZMILA (APOYO),*509&lt;br&gt;CRUZ LEDESMA, DEISY ROSALIA</v>
          </cell>
          <cell r="L4294" t="str">
            <v>APROBADO&lt;br/&gt;NOTIFICADO A LA EMPRESA</v>
          </cell>
          <cell r="O4294">
            <v>1200000</v>
          </cell>
          <cell r="P4294" t="str">
            <v>USD</v>
          </cell>
        </row>
        <row r="4295">
          <cell r="A4295">
            <v>2923920</v>
          </cell>
          <cell r="B4295">
            <v>7985</v>
          </cell>
          <cell r="C4295" t="str">
            <v>DIA</v>
          </cell>
          <cell r="D4295">
            <v>43584</v>
          </cell>
          <cell r="E4295">
            <v>2019</v>
          </cell>
          <cell r="F4295">
            <v>4</v>
          </cell>
          <cell r="G4295" t="str">
            <v>NEWMONT PERU S.R.L.</v>
          </cell>
          <cell r="H4295" t="str">
            <v>ILUMINADORA</v>
          </cell>
          <cell r="I4295" t="str">
            <v>ILUMINADORA</v>
          </cell>
          <cell r="J4295" t="str">
            <v>*040412&lt;br&gt;AREQUIPA-CASTILLA-UÑON</v>
          </cell>
          <cell r="K4295" t="str">
            <v>*502&lt;br&gt;CERCEDO CAJAS DONNY LUCIA (APOYO),*678&lt;br&gt;PAREDES MARCHENA RUTH,*643&lt;br&gt;NISSE MEI-LIN GARCIA LAY,*618&lt;br&gt;BERROSPI GALINDO ROSA CATHERINE,*617&lt;br&gt;QUISPE CLEMENTE, KARLA BRIGHITT,*615&lt;br&gt;FIGUEROA REINOSO, LUIS ALBERTO,*610&lt;br&gt;FARFAN REYES MIRIAM ELIZABETH,*599&lt;br&gt;CHUQUIMANTARI ARTEAGA,RUDDY ANDRE,*597&lt;br&gt;CUELLAR JOAQUIN, MILAGROS IRENE</v>
          </cell>
          <cell r="L4295" t="str">
            <v>APROBADO&lt;br/&gt;NOTIFICADO A LA EMPRESA</v>
          </cell>
          <cell r="M4295" t="str">
            <v>ResDirec-0003-2020/MINEM-DGAAM</v>
          </cell>
          <cell r="N4295" t="str">
            <v>07/01/2020</v>
          </cell>
          <cell r="O4295">
            <v>3750000</v>
          </cell>
          <cell r="P4295" t="str">
            <v>USD</v>
          </cell>
        </row>
        <row r="4296">
          <cell r="A4296">
            <v>2370548</v>
          </cell>
          <cell r="B4296">
            <v>3000</v>
          </cell>
          <cell r="C4296" t="str">
            <v>ITS</v>
          </cell>
          <cell r="D4296">
            <v>41695</v>
          </cell>
          <cell r="E4296">
            <v>2014</v>
          </cell>
          <cell r="F4296">
            <v>2</v>
          </cell>
          <cell r="G4296" t="str">
            <v>NEWMONT PERU S.R.L.</v>
          </cell>
          <cell r="H4296" t="str">
            <v>ILLARI</v>
          </cell>
          <cell r="I4296" t="str">
            <v>ILLARI</v>
          </cell>
          <cell r="J4296" t="str">
            <v>*150802&lt;br&gt;LIMA-HUAURA-AMBAR</v>
          </cell>
          <cell r="K4296" t="str">
            <v>*8&lt;br&gt;BREÑA TORRES GRACIELA,*279&lt;br&gt;CRUZ LEDESMA, DEISY,*179&lt;br&gt;ZEGARRA ANCAJIMA, ANA SOFIA,*148&lt;br&gt;ROSALES GONZALES,LUIS</v>
          </cell>
          <cell r="L4296" t="str">
            <v>CONFORME&lt;br/&gt;NOTIFICADO A LA EMPRESA</v>
          </cell>
          <cell r="M4296" t="str">
            <v>ResDirec-0129-2014/MEM-DGAAM</v>
          </cell>
          <cell r="N4296" t="str">
            <v>19/03/2014</v>
          </cell>
          <cell r="O4296">
            <v>1000000</v>
          </cell>
        </row>
        <row r="4297">
          <cell r="A4297">
            <v>2402589</v>
          </cell>
          <cell r="B4297">
            <v>4240</v>
          </cell>
          <cell r="C4297" t="str">
            <v>EIAsd</v>
          </cell>
          <cell r="D4297">
            <v>41810</v>
          </cell>
          <cell r="E4297">
            <v>2014</v>
          </cell>
          <cell r="F4297">
            <v>6</v>
          </cell>
          <cell r="G4297" t="str">
            <v>NEWMONT PERU S.R.L.</v>
          </cell>
          <cell r="H4297" t="str">
            <v>ILLARI</v>
          </cell>
          <cell r="I4297" t="str">
            <v>ILLARI (CAT. II)</v>
          </cell>
          <cell r="J4297" t="str">
            <v>*150802&lt;br&gt;LIMA-HUAURA-AMBAR</v>
          </cell>
          <cell r="K4297" t="str">
            <v>*10&lt;br&gt;CARRANZA VALDIVIESO JOSE,*345&lt;br&gt;YUCRA ZELA, SONIA LISSET,*310&lt;br&gt;ROSALES GONZALES LUIS ALBERTO,*306&lt;br&gt;MIRANDA UNCHUPAICO, JULIO (APOYO),*300&lt;br&gt;CRUZ CORONEL, HUMBERTO,*296&lt;br&gt;ROSALES MONTES LUCIO,*294&lt;br&gt;BEGGLO CACERES-OLAZO ADRIAN ,*290&lt;br&gt;TENORIO MUNAYLLA, FABIANA (APOYO),*220&lt;br&gt;VILLACORTA OLAZA MARCO ANTONIO,*181&lt;br&gt;LEON HUAMAN BETTY,*164&lt;br&gt;TREJO PANTOJA CYNTHIA</v>
          </cell>
          <cell r="L4297" t="str">
            <v>APROBADO&lt;br/&gt;NOTIFICADO A LA EMPRESA</v>
          </cell>
          <cell r="M4297" t="str">
            <v>ResDirec-0495-2014/MEM-DGAAM</v>
          </cell>
          <cell r="N4297" t="str">
            <v>01/10/2014</v>
          </cell>
          <cell r="O4297">
            <v>1500000</v>
          </cell>
          <cell r="P4297" t="str">
            <v>USD</v>
          </cell>
        </row>
        <row r="4298">
          <cell r="A4298">
            <v>2458215</v>
          </cell>
          <cell r="B4298">
            <v>5611</v>
          </cell>
          <cell r="C4298" t="str">
            <v>ITS</v>
          </cell>
          <cell r="D4298">
            <v>41990</v>
          </cell>
          <cell r="E4298">
            <v>2014</v>
          </cell>
          <cell r="F4298">
            <v>12</v>
          </cell>
          <cell r="G4298" t="str">
            <v>NEWMONT PERU S.R.L.</v>
          </cell>
          <cell r="H4298" t="str">
            <v>SUMAC WAYRA</v>
          </cell>
          <cell r="I4298" t="str">
            <v>SUMACWAYRA</v>
          </cell>
          <cell r="J4298" t="str">
            <v>*150606&lt;br&gt;LIMA-HUARAL-IHUARI</v>
          </cell>
          <cell r="K4298" t="str">
            <v>*8&lt;br&gt;BREÑA TORRES GRACIELA,*279&lt;br&gt;CRUZ LEDESMA, DEISY,*251&lt;br&gt;INFANTE QUISPE, CESAR ANIBAL,*179&lt;br&gt;ZEGARRA ANCAJIMA, ANA SOFIA</v>
          </cell>
          <cell r="L4298" t="str">
            <v>CONFORME&lt;br/&gt;NOTIFICADO A LA EMPRESA</v>
          </cell>
          <cell r="M4298" t="str">
            <v>ResDirec-0253-2016/MEM-DGAAM</v>
          </cell>
          <cell r="N4298" t="str">
            <v>22/08/2016</v>
          </cell>
          <cell r="O4298">
            <v>1200000</v>
          </cell>
        </row>
        <row r="4299">
          <cell r="A4299">
            <v>2469709</v>
          </cell>
          <cell r="B4299">
            <v>5685</v>
          </cell>
          <cell r="C4299" t="str">
            <v>ITS</v>
          </cell>
          <cell r="D4299">
            <v>42037</v>
          </cell>
          <cell r="E4299">
            <v>2015</v>
          </cell>
          <cell r="F4299">
            <v>2</v>
          </cell>
          <cell r="G4299" t="str">
            <v>NEWMONT PERU S.R.L.</v>
          </cell>
          <cell r="H4299" t="str">
            <v>ILLARI</v>
          </cell>
          <cell r="I4299" t="str">
            <v>ILLARI (CAT. II)</v>
          </cell>
          <cell r="J4299" t="str">
            <v>*150802&lt;br&gt;LIMA-HUAURA-AMBAR</v>
          </cell>
          <cell r="K4299" t="str">
            <v>*10&lt;br&gt;CARRANZA VALDIVIESO JOSE,*310&lt;br&gt;ROSALES GONZALES LUIS ALBERTO,*306&lt;br&gt;MIRANDA UNCHUPAICO, JULIO (APOYO),*181&lt;br&gt;LEON HUAMAN BETTY,*164&lt;br&gt;TREJO PANTOJA CYNTHIA</v>
          </cell>
          <cell r="L4299" t="str">
            <v>CONFORME&lt;br/&gt;NOTIFICADO A LA EMPRESA</v>
          </cell>
          <cell r="M4299" t="str">
            <v>ResDirec-0112-2015/MEM-DGAAM</v>
          </cell>
          <cell r="N4299" t="str">
            <v>26/02/2015</v>
          </cell>
          <cell r="O4299">
            <v>1500000</v>
          </cell>
        </row>
        <row r="4300">
          <cell r="A4300">
            <v>2473661</v>
          </cell>
          <cell r="B4300">
            <v>5703</v>
          </cell>
          <cell r="C4300" t="str">
            <v>ITS</v>
          </cell>
          <cell r="D4300">
            <v>42048</v>
          </cell>
          <cell r="E4300">
            <v>2015</v>
          </cell>
          <cell r="F4300">
            <v>2</v>
          </cell>
          <cell r="G4300" t="str">
            <v>NEWMONT PERU S.R.L.</v>
          </cell>
          <cell r="H4300" t="str">
            <v>SUMAC WAYRA</v>
          </cell>
          <cell r="I4300" t="str">
            <v>SUMACWAYRA</v>
          </cell>
          <cell r="J4300" t="str">
            <v>*150606&lt;br&gt;LIMA-HUARAL-IHUARI</v>
          </cell>
          <cell r="K4300" t="str">
            <v>*8&lt;br&gt;BREÑA TORRES GRACIELA,*279&lt;br&gt;CRUZ LEDESMA, DEISY,*251&lt;br&gt;INFANTE QUISPE, CESAR ANIBAL,*179&lt;br&gt;ZEGARRA ANCAJIMA, ANA SOFIA</v>
          </cell>
          <cell r="L4300" t="str">
            <v>CONFORME&lt;br/&gt;NOTIFICADO A LA EMPRESA</v>
          </cell>
          <cell r="M4300" t="str">
            <v>ResDirec-0131-2015/MEM-DGAAM</v>
          </cell>
          <cell r="N4300" t="str">
            <v>10/03/2015</v>
          </cell>
          <cell r="O4300">
            <v>1200000</v>
          </cell>
        </row>
        <row r="4301">
          <cell r="A4301">
            <v>2495659</v>
          </cell>
          <cell r="B4301">
            <v>5799</v>
          </cell>
          <cell r="C4301" t="str">
            <v>ITS</v>
          </cell>
          <cell r="D4301">
            <v>42131</v>
          </cell>
          <cell r="E4301">
            <v>2015</v>
          </cell>
          <cell r="F4301">
            <v>5</v>
          </cell>
          <cell r="G4301" t="str">
            <v>NEWMONT PERU S.R.L.</v>
          </cell>
          <cell r="H4301" t="str">
            <v>ILLARI</v>
          </cell>
          <cell r="I4301" t="str">
            <v>ILLARI (CAT. II)</v>
          </cell>
          <cell r="J4301" t="str">
            <v>*150802&lt;br&gt;LIMA-HUAURA-AMBAR,*150800&lt;br&gt;LIMA-HUAURA--,*150000&lt;br&gt;LIMA----</v>
          </cell>
          <cell r="K4301" t="str">
            <v>*10&lt;br&gt;CARRANZA VALDIVIESO JOSE,*331&lt;br&gt;SOSA RUIZ, EYMI DEL PILAR,*310&lt;br&gt;ROSALES GONZALES LUIS ALBERTO,*181&lt;br&gt;LEON HUAMAN BETTY,*164&lt;br&gt;TREJO PANTOJA CYNTHIA</v>
          </cell>
          <cell r="L4301" t="str">
            <v>CONFORME&lt;br/&gt;NOTIFICADO A LA EMPRESA</v>
          </cell>
          <cell r="M4301" t="str">
            <v>ResDirec-0238-2015/MEM-DGAAM</v>
          </cell>
          <cell r="N4301" t="str">
            <v>05/06/2015</v>
          </cell>
          <cell r="O4301">
            <v>2000000</v>
          </cell>
        </row>
        <row r="4302">
          <cell r="A4302">
            <v>2494811</v>
          </cell>
          <cell r="B4302">
            <v>5809</v>
          </cell>
          <cell r="C4302" t="str">
            <v>ITS</v>
          </cell>
          <cell r="D4302">
            <v>42129</v>
          </cell>
          <cell r="E4302">
            <v>2015</v>
          </cell>
          <cell r="F4302">
            <v>5</v>
          </cell>
          <cell r="G4302" t="str">
            <v>NEWMONT PERU S.R.L.</v>
          </cell>
          <cell r="H4302" t="str">
            <v>ILLARI</v>
          </cell>
          <cell r="I4302" t="str">
            <v>ILLARI</v>
          </cell>
          <cell r="J4302" t="str">
            <v>*150802&lt;br&gt;LIMA-HUAURA-AMBAR,*150800&lt;br&gt;LIMA-HUAURA--,*150000&lt;br&gt;LIMA----</v>
          </cell>
          <cell r="K4302" t="str">
            <v>*8&lt;br&gt;BREÑA TORRES GRACIELA,*332&lt;br&gt;CANO VARGAS, SAMIR (APOYO),*310&lt;br&gt;ROSALES GONZALES LUIS ALBERTO,*275&lt;br&gt;ALVARDO BARRENECHEA, MARKO,*251&lt;br&gt;INFANTE QUISPE, CESAR ANIBAL</v>
          </cell>
          <cell r="L4302" t="str">
            <v>CONFORME&lt;br/&gt;NOTIFICADO A LA EMPRESA</v>
          </cell>
          <cell r="M4302" t="str">
            <v>ResDirec-0205-2015/MEM-DGAAM</v>
          </cell>
          <cell r="N4302" t="str">
            <v>22/05/2015</v>
          </cell>
          <cell r="O4302">
            <v>2000000</v>
          </cell>
        </row>
        <row r="4303">
          <cell r="A4303">
            <v>2552306</v>
          </cell>
          <cell r="B4303">
            <v>5995</v>
          </cell>
          <cell r="C4303" t="str">
            <v>ITS</v>
          </cell>
          <cell r="D4303">
            <v>42319</v>
          </cell>
          <cell r="E4303">
            <v>2015</v>
          </cell>
          <cell r="F4303">
            <v>11</v>
          </cell>
          <cell r="G4303" t="str">
            <v>NEWMONT PERU S.R.L.</v>
          </cell>
          <cell r="H4303" t="str">
            <v>ILLARI</v>
          </cell>
          <cell r="I4303" t="str">
            <v>ILLARI</v>
          </cell>
          <cell r="J4303" t="str">
            <v>*150802&lt;br&gt;LIMA-HUAURA-AMBAR</v>
          </cell>
          <cell r="K4303" t="str">
            <v>*8&lt;br&gt;BREÑA TORRES GRACIELA,*343&lt;br&gt;ALVARADO BARRENECHEA, MARKO,*341&lt;br&gt;INFANTE QUISPE, CESAR ANIBAL,*332&lt;br&gt;CANO VARGAS, SAMIR (APOYO),*310&lt;br&gt;ROSALES GONZALES LUIS ALBERTO</v>
          </cell>
          <cell r="L4303" t="str">
            <v>CONFORME&lt;br/&gt;NOTIFICADO A LA EMPRESA</v>
          </cell>
          <cell r="M4303" t="str">
            <v>ResDirec-0484-2015/MEM-DGAAM</v>
          </cell>
          <cell r="N4303" t="str">
            <v>16/12/2015</v>
          </cell>
          <cell r="O4303">
            <v>2000000</v>
          </cell>
        </row>
        <row r="4304">
          <cell r="A4304">
            <v>2538173</v>
          </cell>
          <cell r="B4304">
            <v>6015</v>
          </cell>
          <cell r="C4304" t="str">
            <v>ITS</v>
          </cell>
          <cell r="D4304">
            <v>42272</v>
          </cell>
          <cell r="E4304">
            <v>2015</v>
          </cell>
          <cell r="F4304">
            <v>9</v>
          </cell>
          <cell r="G4304" t="str">
            <v>NEWMONT PERU S.R.L.</v>
          </cell>
          <cell r="H4304" t="str">
            <v>ILLARI</v>
          </cell>
          <cell r="I4304" t="str">
            <v>ILLARI (CAT. II)</v>
          </cell>
          <cell r="J4304" t="str">
            <v>*150802&lt;br&gt;LIMA-HUAURA-AMBAR</v>
          </cell>
          <cell r="K4304" t="str">
            <v>*25&lt;br&gt;PRADO VELASQUEZ ALFONSO,*345&lt;br&gt;YUCRA ZELA, SONIA LISSET,*331&lt;br&gt;SOSA RUIZ, EYMI DEL PILAR,*312&lt;br&gt;PINEDO REA PAOLA VANESSA,*310&lt;br&gt;ROSALES GONZALES LUIS ALBERTO,*181&lt;br&gt;LEON HUAMAN BETTY,*164&lt;br&gt;TREJO PANTOJA CYNTHIA</v>
          </cell>
          <cell r="L4304" t="str">
            <v>DESISTIDO&lt;br/&gt;NOTIFICADO A LA EMPRESA</v>
          </cell>
          <cell r="M4304" t="str">
            <v>ResDirec-0411-2015/MEM-DGAAM</v>
          </cell>
          <cell r="N4304" t="str">
            <v>27/10/2015</v>
          </cell>
          <cell r="O4304">
            <v>2500000</v>
          </cell>
        </row>
        <row r="4305">
          <cell r="A4305">
            <v>2551426</v>
          </cell>
          <cell r="B4305">
            <v>6068</v>
          </cell>
          <cell r="C4305" t="str">
            <v>ITS</v>
          </cell>
          <cell r="D4305">
            <v>42318</v>
          </cell>
          <cell r="E4305">
            <v>2015</v>
          </cell>
          <cell r="F4305">
            <v>11</v>
          </cell>
          <cell r="G4305" t="str">
            <v>NEWMONT PERU S.R.L.</v>
          </cell>
          <cell r="H4305" t="str">
            <v>ILLARI</v>
          </cell>
          <cell r="I4305" t="str">
            <v>ILLARI (CAT. II)</v>
          </cell>
          <cell r="J4305" t="str">
            <v>*150802&lt;br&gt;LIMA-HUAURA-AMBAR</v>
          </cell>
          <cell r="K4305" t="str">
            <v>*164&lt;br&gt;TREJO PANTOJA CYNTHIA,*345&lt;br&gt;YUCRA ZELA, SONIA LISSET,*331&lt;br&gt;SOSA RUIZ, EYMI DEL PILAR,*312&lt;br&gt;PINEDO REA PAOLA VANESSA,*310&lt;br&gt;ROSALES GONZALES LUIS ALBERTO,*181&lt;br&gt;LEON HUAMAN BETTY</v>
          </cell>
          <cell r="L4305" t="str">
            <v>CONFORME&lt;br/&gt;NOTIFICADO A LA EMPRESA</v>
          </cell>
          <cell r="M4305" t="str">
            <v>ResDirec-0022-2016/MEM-DGAAM</v>
          </cell>
          <cell r="N4305" t="str">
            <v>21/01/2016</v>
          </cell>
          <cell r="O4305">
            <v>2500000</v>
          </cell>
        </row>
        <row r="4306">
          <cell r="A4306">
            <v>2586871</v>
          </cell>
          <cell r="B4306">
            <v>6215</v>
          </cell>
          <cell r="C4306" t="str">
            <v>ITS</v>
          </cell>
          <cell r="D4306">
            <v>42440</v>
          </cell>
          <cell r="E4306">
            <v>2016</v>
          </cell>
          <cell r="F4306">
            <v>3</v>
          </cell>
          <cell r="G4306" t="str">
            <v>NEWMONT PERU S.R.L.</v>
          </cell>
          <cell r="H4306" t="str">
            <v>SUMAC WAYRA</v>
          </cell>
          <cell r="I4306" t="str">
            <v>SUMACWAYRA</v>
          </cell>
          <cell r="J4306" t="str">
            <v>*150606&lt;br&gt;LIMA-HUARAL-IHUARI</v>
          </cell>
          <cell r="K4306" t="str">
            <v>*25&lt;br&gt;PRADO VELASQUEZ ALFONSO,*341&lt;br&gt;INFANTE QUISPE, CESAR ANIBAL,*332&lt;br&gt;CANO VARGAS, SAMIR (APOYO),*310&lt;br&gt;ROSALES GONZALES LUIS ALBERTO</v>
          </cell>
          <cell r="L4306" t="str">
            <v>CONFORME&lt;br/&gt;NOTIFICADO A LA EMPRESA</v>
          </cell>
          <cell r="M4306" t="str">
            <v>ResDirec-0129-2016/MEM-DGAAM</v>
          </cell>
          <cell r="N4306" t="str">
            <v>30/04/2016</v>
          </cell>
          <cell r="O4306">
            <v>1200000</v>
          </cell>
        </row>
        <row r="4307">
          <cell r="A4307">
            <v>2620044</v>
          </cell>
          <cell r="B4307">
            <v>6303</v>
          </cell>
          <cell r="C4307" t="str">
            <v>ITS</v>
          </cell>
          <cell r="D4307">
            <v>42552</v>
          </cell>
          <cell r="E4307">
            <v>2016</v>
          </cell>
          <cell r="F4307">
            <v>7</v>
          </cell>
          <cell r="G4307" t="str">
            <v>NEWMONT PERU S.R.L.</v>
          </cell>
          <cell r="H4307" t="str">
            <v>SUMAC WAYRA</v>
          </cell>
          <cell r="I4307" t="str">
            <v>SUMACWAYRA</v>
          </cell>
          <cell r="J4307" t="str">
            <v>*150606&lt;br&gt;LIMA-HUARAL-IHUARI</v>
          </cell>
          <cell r="K4307" t="str">
            <v>*25&lt;br&gt;PRADO VELASQUEZ ALFONSO,*341&lt;br&gt;INFANTE QUISPE, CESAR ANIBAL,*310&lt;br&gt;ROSALES GONZALES LUIS ALBERTO,*309&lt;br&gt;FARFAN REYES, MIRIAM ELIZABETH (APOYO)</v>
          </cell>
          <cell r="L4307" t="str">
            <v>CONFORME&lt;br/&gt;NOTIFICADO A LA EMPRESA</v>
          </cell>
          <cell r="M4307" t="str">
            <v>ResDirec-0240-2016/MEM-DGAAM</v>
          </cell>
          <cell r="N4307" t="str">
            <v>03/08/2016</v>
          </cell>
          <cell r="O4307">
            <v>1200000</v>
          </cell>
        </row>
        <row r="4308">
          <cell r="A4308">
            <v>2651586</v>
          </cell>
          <cell r="B4308">
            <v>6410</v>
          </cell>
          <cell r="C4308" t="str">
            <v>ITS</v>
          </cell>
          <cell r="D4308">
            <v>42669</v>
          </cell>
          <cell r="E4308">
            <v>2016</v>
          </cell>
          <cell r="F4308">
            <v>10</v>
          </cell>
          <cell r="G4308" t="str">
            <v>NEWMONT PERU S.R.L.</v>
          </cell>
          <cell r="H4308" t="str">
            <v>ILLARI</v>
          </cell>
          <cell r="I4308" t="str">
            <v>ILLARI (CAT. II)</v>
          </cell>
          <cell r="J4308" t="str">
            <v>*150802&lt;br&gt;LIMA-HUAURA-AMBAR</v>
          </cell>
          <cell r="K4308" t="str">
            <v>*25&lt;br&gt;PRADO VELASQUEZ ALFONSO,*310&lt;br&gt;ROSALES GONZALES LUIS ALBERTO,*181&lt;br&gt;LEON HUAMAN BETTY,*164&lt;br&gt;TREJO PANTOJA CYNTHIA</v>
          </cell>
          <cell r="L4308" t="str">
            <v>CONFORME&lt;br/&gt;NOTIFICADO A LA EMPRESA</v>
          </cell>
          <cell r="M4308" t="str">
            <v>ResDirec-0059-2017/MEM-DGAAM</v>
          </cell>
          <cell r="N4308" t="str">
            <v>24/02/2017</v>
          </cell>
          <cell r="O4308">
            <v>2000000</v>
          </cell>
        </row>
        <row r="4309">
          <cell r="A4309">
            <v>2801450</v>
          </cell>
          <cell r="B4309">
            <v>6867</v>
          </cell>
          <cell r="C4309" t="str">
            <v>ITS</v>
          </cell>
          <cell r="D4309">
            <v>43195</v>
          </cell>
          <cell r="E4309">
            <v>2018</v>
          </cell>
          <cell r="F4309">
            <v>4</v>
          </cell>
          <cell r="G4309" t="str">
            <v>NEWMONT PERU S.R.L.</v>
          </cell>
          <cell r="H4309" t="str">
            <v>SUMAC WAYRA</v>
          </cell>
          <cell r="I4309" t="str">
            <v>SUMACWAYRA</v>
          </cell>
          <cell r="J4309" t="str">
            <v>*150606&lt;br&gt;LIMA-HUARAL-IHUARI</v>
          </cell>
          <cell r="K4309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309" t="str">
            <v>CONFORME&lt;br/&gt;NOTIFICADO A LA EMPRESA</v>
          </cell>
          <cell r="M4309" t="str">
            <v>ResDirec-0104-2018/MEM-DGAAM</v>
          </cell>
          <cell r="N4309" t="str">
            <v>14/05/2018</v>
          </cell>
          <cell r="O4309">
            <v>5000</v>
          </cell>
        </row>
        <row r="4310">
          <cell r="A4310">
            <v>2843560</v>
          </cell>
          <cell r="B4310">
            <v>6960</v>
          </cell>
          <cell r="C4310" t="str">
            <v>ITS</v>
          </cell>
          <cell r="D4310">
            <v>43321</v>
          </cell>
          <cell r="E4310">
            <v>2018</v>
          </cell>
          <cell r="F4310">
            <v>8</v>
          </cell>
          <cell r="G4310" t="str">
            <v>NEWMONT PERU S.R.L.</v>
          </cell>
          <cell r="H4310" t="str">
            <v>SUMAC WAYRA</v>
          </cell>
          <cell r="I4310" t="str">
            <v>SUMACWAYRA</v>
          </cell>
          <cell r="J4310" t="str">
            <v>*150606&lt;br&gt;LIMA-HUARAL-IHUARI</v>
          </cell>
          <cell r="K4310" t="str">
            <v>*25&lt;br&gt;PRADO VELASQUEZ ALFONSO,*550&lt;br&gt;PEREZ LEON, LUZMILA (APOYO),*518&lt;br&gt;CHUQUIMANTARI ARTEAGA RUDDY ANDRE (APOYO),*509&lt;br&gt;CRUZ LEDESMA, DEISY ROSALIA</v>
          </cell>
          <cell r="L4310" t="str">
            <v>CONFORME&lt;br/&gt;NOTIFICADO A LA EMPRESA</v>
          </cell>
          <cell r="M4310" t="str">
            <v>ResDirec-0170-2018/MEM-DGAAM</v>
          </cell>
          <cell r="N4310" t="str">
            <v>11/09/2018</v>
          </cell>
          <cell r="O4310">
            <v>0</v>
          </cell>
        </row>
        <row r="4311">
          <cell r="A4311">
            <v>2857500</v>
          </cell>
          <cell r="B4311">
            <v>6972</v>
          </cell>
          <cell r="C4311" t="str">
            <v>ITS</v>
          </cell>
          <cell r="D4311">
            <v>43371</v>
          </cell>
          <cell r="E4311">
            <v>2018</v>
          </cell>
          <cell r="F4311">
            <v>9</v>
          </cell>
          <cell r="G4311" t="str">
            <v>NEWMONT PERU S.R.L.</v>
          </cell>
          <cell r="H4311" t="str">
            <v>MIRADOR</v>
          </cell>
          <cell r="I4311" t="str">
            <v>MIRADOR</v>
          </cell>
          <cell r="J4311" t="str">
            <v>*150811&lt;br&gt;LIMA-HUAURA-SAYAN</v>
          </cell>
          <cell r="K4311" t="str">
            <v>*570&lt;br&gt;PEREZ BALDEON KAREN GRACIELA,*610&lt;br&gt;FARFAN REYES MIRIAM ELIZABETH</v>
          </cell>
          <cell r="L4311" t="str">
            <v>CONFORME&lt;br/&gt;NOTIFICADO A LA EMPRESA</v>
          </cell>
          <cell r="M4311" t="str">
            <v>ResDirec-0204-2018/MEM-DGAAM</v>
          </cell>
          <cell r="N4311" t="str">
            <v>13/11/2018</v>
          </cell>
          <cell r="O4311">
            <v>80000</v>
          </cell>
        </row>
        <row r="4312">
          <cell r="A4312">
            <v>2857492</v>
          </cell>
          <cell r="B4312">
            <v>6973</v>
          </cell>
          <cell r="C4312" t="str">
            <v>ITS</v>
          </cell>
          <cell r="D4312">
            <v>43371</v>
          </cell>
          <cell r="E4312">
            <v>2018</v>
          </cell>
          <cell r="F4312">
            <v>9</v>
          </cell>
          <cell r="G4312" t="str">
            <v>NEWMONT PERU S.R.L.</v>
          </cell>
          <cell r="H4312" t="str">
            <v>SUMAC WAYRA</v>
          </cell>
          <cell r="I4312" t="str">
            <v>SUMACWAYRA</v>
          </cell>
          <cell r="J4312" t="str">
            <v>*150606&lt;br&gt;LIMA-HUARAL-IHUARI</v>
          </cell>
          <cell r="K4312" t="str">
            <v>*509&lt;br&gt;CRUZ LEDESMA, DEISY ROSALIA,*610&lt;br&gt;FARFAN REYES MIRIAM ELIZABETH,*608&lt;br&gt;GINA FIORELLA MOROTE LARICO</v>
          </cell>
          <cell r="L4312" t="str">
            <v>CONFORME&lt;br/&gt;NOTIFICADO A LA EMPRESA</v>
          </cell>
          <cell r="M4312" t="str">
            <v>ResDirec-0202-2018/MEM-DGAAM</v>
          </cell>
          <cell r="N4312" t="str">
            <v>13/11/2018</v>
          </cell>
          <cell r="O4312">
            <v>500000</v>
          </cell>
        </row>
        <row r="4313">
          <cell r="A4313">
            <v>2881801</v>
          </cell>
          <cell r="B4313">
            <v>7117</v>
          </cell>
          <cell r="C4313" t="str">
            <v>ITS</v>
          </cell>
          <cell r="D4313">
            <v>43445</v>
          </cell>
          <cell r="E4313">
            <v>2018</v>
          </cell>
          <cell r="F4313">
            <v>12</v>
          </cell>
          <cell r="G4313" t="str">
            <v>NEWMONT PERU S.R.L.</v>
          </cell>
          <cell r="H4313" t="str">
            <v>MIRADOR</v>
          </cell>
          <cell r="I4313" t="str">
            <v>II ITS MIRADOR</v>
          </cell>
          <cell r="J4313" t="str">
            <v>*150811&lt;br&gt;LIMA-HUAURA-SAYAN</v>
          </cell>
          <cell r="K4313" t="str">
            <v>*570&lt;br&gt;PEREZ BALDEON KAREN GRACIELA,*610&lt;br&gt;FARFAN REYES MIRIAM ELIZABETH,*608&lt;br&gt;GINA FIORELLA MOROTE LARICO</v>
          </cell>
          <cell r="L4313" t="str">
            <v>CONFORME&lt;br/&gt;NOTIFICADO A LA EMPRESA</v>
          </cell>
          <cell r="M4313" t="str">
            <v>ResDirec-0007-2019/MEM-DGAAM</v>
          </cell>
          <cell r="N4313" t="str">
            <v>16/01/2019</v>
          </cell>
          <cell r="O4313">
            <v>15000</v>
          </cell>
        </row>
        <row r="4314">
          <cell r="A4314">
            <v>2920230</v>
          </cell>
          <cell r="B4314">
            <v>7163</v>
          </cell>
          <cell r="C4314" t="str">
            <v>ITS</v>
          </cell>
          <cell r="D4314">
            <v>43602</v>
          </cell>
          <cell r="E4314">
            <v>2019</v>
          </cell>
          <cell r="F4314">
            <v>5</v>
          </cell>
          <cell r="G4314" t="str">
            <v>NEWMONT PERU S.R.L.</v>
          </cell>
          <cell r="H4314" t="str">
            <v>MIRADOR</v>
          </cell>
          <cell r="I4314" t="str">
            <v>MIRADOR</v>
          </cell>
          <cell r="J4314" t="str">
            <v>*150811&lt;br&gt;LIMA-HUAURA-SAYAN</v>
          </cell>
          <cell r="K4314" t="str">
            <v>*570&lt;br&gt;PEREZ BALDEON KAREN GRACIELA,*649&lt;br&gt;BOTTGER GAMARRA JOYCE CAROL,*635&lt;br&gt;LEON SAAVEDRA SEBASTIAN,*610&lt;br&gt;FARFAN REYES MIRIAM ELIZABETH</v>
          </cell>
          <cell r="L4314" t="str">
            <v>CONFORME&lt;br/&gt;NOTIFICADO A LA EMPRESA</v>
          </cell>
          <cell r="M4314" t="str">
            <v>ResDirec-0107-2019/MINEM-DGAAM</v>
          </cell>
          <cell r="N4314" t="str">
            <v>09/07/2019</v>
          </cell>
          <cell r="O4314">
            <v>50000</v>
          </cell>
        </row>
        <row r="4315">
          <cell r="A4315">
            <v>2967905</v>
          </cell>
          <cell r="B4315">
            <v>7238</v>
          </cell>
          <cell r="C4315" t="str">
            <v>ITS</v>
          </cell>
          <cell r="D4315">
            <v>43689</v>
          </cell>
          <cell r="E4315">
            <v>2019</v>
          </cell>
          <cell r="F4315">
            <v>8</v>
          </cell>
          <cell r="G4315" t="str">
            <v>NEWMONT PERU S.R.L.</v>
          </cell>
          <cell r="H4315" t="str">
            <v>MIRADOR</v>
          </cell>
          <cell r="I4315" t="str">
            <v>IV ITS MIRADOR</v>
          </cell>
          <cell r="J4315" t="str">
            <v>*150811&lt;br&gt;LIMA-HUAURA-SAYAN</v>
          </cell>
          <cell r="K4315" t="str">
            <v>*25&lt;br&gt;PRADO VELASQUEZ ALFONSO,*649&lt;br&gt;BOTTGER GAMARRA JOYCE CAROL,*635&lt;br&gt;LEON SAAVEDRA SEBASTIAN</v>
          </cell>
          <cell r="L4315" t="str">
            <v>CONFORME&lt;br/&gt;NOTIFICADO A LA EMPRESA</v>
          </cell>
          <cell r="M4315" t="str">
            <v>ResDirec-0157-2019/MINEM-DGAAM</v>
          </cell>
          <cell r="N4315" t="str">
            <v>16/09/2019</v>
          </cell>
          <cell r="O4315">
            <v>2500000</v>
          </cell>
        </row>
        <row r="4316">
          <cell r="A4316">
            <v>2790562</v>
          </cell>
          <cell r="B4316">
            <v>7494</v>
          </cell>
          <cell r="C4316" t="str">
            <v>EIAsd</v>
          </cell>
          <cell r="D4316">
            <v>43158</v>
          </cell>
          <cell r="E4316">
            <v>2018</v>
          </cell>
          <cell r="F4316">
            <v>2</v>
          </cell>
          <cell r="G4316" t="str">
            <v>NEWMONT PERU S.R.L.</v>
          </cell>
          <cell r="H4316" t="str">
            <v>ILLARI</v>
          </cell>
          <cell r="I4316" t="str">
            <v>ILLARI (CAT. II)</v>
          </cell>
          <cell r="J4316" t="str">
            <v>*150802&lt;br&gt;LIMA-HUAURA-AMBAR,*150904&lt;br&gt;LIMA-OYON-COCHAMARCA</v>
          </cell>
          <cell r="K4316" t="str">
            <v>*25&lt;br&gt;PRADO VELASQUEZ ALFONSO,*518&lt;br&gt;CHUQUIMANTARI ARTEAGA RUDDY ANDRE (APOYO)</v>
          </cell>
          <cell r="L4316" t="str">
            <v>IMPROCEDENTE&lt;br/&gt;NOTIFICADO A LA EMPRESA</v>
          </cell>
          <cell r="M4316" t="str">
            <v>ResDirec-0112-2018/MEM-DGAAM</v>
          </cell>
          <cell r="N4316" t="str">
            <v>01/06/2018</v>
          </cell>
          <cell r="O4316">
            <v>1500000</v>
          </cell>
          <cell r="P4316" t="str">
            <v>USD</v>
          </cell>
        </row>
        <row r="4317">
          <cell r="A4317">
            <v>2857573</v>
          </cell>
          <cell r="B4317">
            <v>7769</v>
          </cell>
          <cell r="C4317" t="str">
            <v>EIAsd</v>
          </cell>
          <cell r="D4317">
            <v>43371</v>
          </cell>
          <cell r="E4317">
            <v>2018</v>
          </cell>
          <cell r="F4317">
            <v>9</v>
          </cell>
          <cell r="G4317" t="str">
            <v>NEWMONT PERU S.R.L.</v>
          </cell>
          <cell r="H4317" t="str">
            <v>ILLARI</v>
          </cell>
          <cell r="I4317" t="str">
            <v>II ESTUDIO DE IMPACTO AMBIENTAL SEMIDETALLADO PROYECTO DE EXPLORACIÓN MINERA ILLARI</v>
          </cell>
          <cell r="J4317" t="str">
            <v>*150802&lt;br&gt;LIMA-HUAURA-AMBAR,*150904&lt;br&gt;LIMA-OYON-COCHAMARCA</v>
          </cell>
          <cell r="K4317" t="str">
            <v>*128&lt;br&gt;ESTELA SILVA MELANIO,*670&lt;br&gt;QUISPE HUAMAN JORGE LUIS,*660&lt;br&gt;PARDO BONIFAZ JIMMY FRANK,*643&lt;br&gt;NISSE MEI-LIN GARCIA LAY,*618&lt;br&gt;BERROSPI GALINDO ROSA CATHERINE,*617&lt;br&gt;QUISPE CLEMENTE, KARLA BRIGHITT,*615&lt;br&gt;FIGUEROA REINOSO, LUIS ALBERTO,*610&lt;br&gt;FARFAN REYES MIRIAM ELIZABETH,*600&lt;br&gt;SANTIVAÑEZ SUAREZ, ZANDALEE IVETHE,*597&lt;br&gt;CUELLAR JOAQUIN, MILAGROS IRENE,*570&lt;br&gt;PEREZ BALDEON KAREN GRACIELA,*525&lt;br&gt;QUISPE CLEMENTE, KARLA,*502&lt;br&gt;CERCEDO CAJAS DONNY LUCIA (APOYO),*495&lt;br&gt;CHAMORRO BELLIDO CARMEN ROSA</v>
          </cell>
          <cell r="L4317" t="str">
            <v>APROBADO&lt;br/&gt;NOTIFICADO A LA EMPRESA</v>
          </cell>
          <cell r="M4317" t="str">
            <v>ResDirec-0154-2019/MINEM-DGAAM</v>
          </cell>
          <cell r="N4317" t="str">
            <v>11/09/2019</v>
          </cell>
          <cell r="O4317">
            <v>7300000</v>
          </cell>
          <cell r="P4317" t="str">
            <v>USD</v>
          </cell>
        </row>
        <row r="4318">
          <cell r="A4318">
            <v>3008073</v>
          </cell>
          <cell r="B4318">
            <v>8247</v>
          </cell>
          <cell r="C4318" t="str">
            <v>FTA</v>
          </cell>
          <cell r="D4318">
            <v>43830</v>
          </cell>
          <cell r="E4318">
            <v>2019</v>
          </cell>
          <cell r="F4318">
            <v>12</v>
          </cell>
          <cell r="G4318" t="str">
            <v>NEWMONT PERU S.R.L.</v>
          </cell>
          <cell r="H4318" t="str">
            <v>QORI</v>
          </cell>
          <cell r="I4318" t="str">
            <v>QORI</v>
          </cell>
          <cell r="J4318" t="str">
            <v>*050613&lt;br&gt;AYACUCHO-LUCANAS-OTOCA</v>
          </cell>
          <cell r="K4318" t="str">
            <v>*25&lt;br&gt;PRADO VELASQUEZ ALFONSO,*684&lt;br&gt;MARTEL GORA MIGUEL LUIS,*671&lt;br&gt;CUBAS PARIMANGO LORENZO JARED,*663&lt;br&gt;CAMAN SANTILLANA REINHARD OLENKO (APoyo)</v>
          </cell>
          <cell r="L4318" t="str">
            <v>APROBADO&lt;br/&gt;NOTIFICADO A LA EMPRESA</v>
          </cell>
          <cell r="M4318" t="str">
            <v>ResDirec-0015-2020/MINEM-DGAAM</v>
          </cell>
          <cell r="N4318" t="str">
            <v>17/01/2020</v>
          </cell>
          <cell r="O4318">
            <v>3150000</v>
          </cell>
          <cell r="P4318" t="str">
            <v>USD</v>
          </cell>
        </row>
        <row r="4319">
          <cell r="A4319">
            <v>2063537</v>
          </cell>
          <cell r="B4319">
            <v>2351</v>
          </cell>
          <cell r="C4319" t="str">
            <v>DIA</v>
          </cell>
          <cell r="D4319">
            <v>40571</v>
          </cell>
          <cell r="E4319">
            <v>2011</v>
          </cell>
          <cell r="F4319">
            <v>1</v>
          </cell>
          <cell r="G4319" t="str">
            <v>NEXA RESOURCES ATACOCHA S.A.A.</v>
          </cell>
          <cell r="H4319" t="str">
            <v>MACHCAN</v>
          </cell>
          <cell r="I4319" t="str">
            <v>MACHCAN</v>
          </cell>
          <cell r="J4319" t="str">
            <v>*190108&lt;br&gt;PASCO-PASCO-SAN FRANCISCO DE ASIS DE YARUSYACAN</v>
          </cell>
          <cell r="K4319" t="str">
            <v>*24&lt;br&gt;PORTILLA CORNEJO MATEO</v>
          </cell>
          <cell r="L4319" t="str">
            <v>APROBADO&lt;br/&gt;NOTIFICADO A LA EMPRESA</v>
          </cell>
          <cell r="P4319" t="str">
            <v>USD</v>
          </cell>
        </row>
        <row r="4320">
          <cell r="A4320">
            <v>2095598</v>
          </cell>
          <cell r="B4320">
            <v>2420</v>
          </cell>
          <cell r="C4320" t="str">
            <v>DIA</v>
          </cell>
          <cell r="D4320">
            <v>40693</v>
          </cell>
          <cell r="E4320">
            <v>2011</v>
          </cell>
          <cell r="F4320">
            <v>5</v>
          </cell>
          <cell r="G4320" t="str">
            <v>NEXA RESOURCES ATACOCHA S.A.A.</v>
          </cell>
          <cell r="H4320" t="str">
            <v>ALPAMARCA</v>
          </cell>
          <cell r="I4320" t="str">
            <v>ALPAMARCA</v>
          </cell>
          <cell r="J4320" t="str">
            <v>*190104&lt;br&gt;PASCO-PASCO-HUAYLLAY</v>
          </cell>
          <cell r="K4320" t="str">
            <v>*297&lt;br&gt;SANTOYO TELLO JULIO RAUL</v>
          </cell>
          <cell r="L4320" t="str">
            <v>APROBADO&lt;br/&gt;NOTIFICADO A LA EMPRESA</v>
          </cell>
          <cell r="P4320" t="str">
            <v>USD</v>
          </cell>
        </row>
        <row r="4321">
          <cell r="A4321">
            <v>2153359</v>
          </cell>
          <cell r="B4321">
            <v>2762</v>
          </cell>
          <cell r="C4321" t="str">
            <v>DIA</v>
          </cell>
          <cell r="D4321">
            <v>40900</v>
          </cell>
          <cell r="E4321">
            <v>2011</v>
          </cell>
          <cell r="F4321">
            <v>12</v>
          </cell>
          <cell r="G4321" t="str">
            <v>NEXA RESOURCES ATACOCHA S.A.A.</v>
          </cell>
          <cell r="H4321" t="str">
            <v>SINAYCOCHA</v>
          </cell>
          <cell r="I4321" t="str">
            <v>SINAYCOCHA</v>
          </cell>
          <cell r="J4321" t="str">
            <v>*120206&lt;br&gt;JUNIN-CONCEPCION-COMAS</v>
          </cell>
          <cell r="K4321" t="str">
            <v>*8&lt;br&gt;BREÑA TORRES GRACIELA,*310&lt;br&gt;ROSALES GONZALES LUIS ALBERTO,*180&lt;br&gt;RAMIREZ PALET ALDO</v>
          </cell>
          <cell r="L4321" t="str">
            <v>APROBADO&lt;br/&gt;NOTIFICADO A LA EMPRESA</v>
          </cell>
          <cell r="O4321">
            <v>687750</v>
          </cell>
          <cell r="P4321" t="str">
            <v>USD</v>
          </cell>
        </row>
        <row r="4322">
          <cell r="A4322">
            <v>2415811</v>
          </cell>
          <cell r="B4322">
            <v>5321</v>
          </cell>
          <cell r="C4322" t="str">
            <v>DIA</v>
          </cell>
          <cell r="D4322">
            <v>41843</v>
          </cell>
          <cell r="E4322">
            <v>2014</v>
          </cell>
          <cell r="F4322">
            <v>7</v>
          </cell>
          <cell r="G4322" t="str">
            <v>NEXA RESOURCES ATACOCHA S.A.A.</v>
          </cell>
          <cell r="H4322" t="str">
            <v>MACHCAN</v>
          </cell>
          <cell r="I4322" t="str">
            <v>MACHCAN</v>
          </cell>
          <cell r="J4322" t="str">
            <v>*190108&lt;br&gt;PASCO-PASCO-SAN FRANCISCO DE ASIS DE YARUSYACAN</v>
          </cell>
          <cell r="K4322" t="str">
            <v>*8&lt;br&gt;BREÑA TORRES GRACIELA,*310&lt;br&gt;ROSALES GONZALES LUIS ALBERTO,*179&lt;br&gt;ZEGARRA ANCAJIMA, ANA SOFIA</v>
          </cell>
          <cell r="L4322" t="str">
            <v>IMPROCEDENTE&lt;br/&gt;NOTIFICADO A LA EMPRESA</v>
          </cell>
          <cell r="M4322" t="str">
            <v>ResDirec-0385-2014/MEM-DGAAM</v>
          </cell>
          <cell r="N4322" t="str">
            <v>30/07/2014</v>
          </cell>
          <cell r="O4322">
            <v>800000</v>
          </cell>
          <cell r="P4322" t="str">
            <v>USD</v>
          </cell>
        </row>
        <row r="4323">
          <cell r="A4323">
            <v>2654085</v>
          </cell>
          <cell r="B4323">
            <v>6882</v>
          </cell>
          <cell r="C4323" t="str">
            <v>DIA</v>
          </cell>
          <cell r="D4323">
            <v>42678</v>
          </cell>
          <cell r="E4323">
            <v>2016</v>
          </cell>
          <cell r="F4323">
            <v>11</v>
          </cell>
          <cell r="G4323" t="str">
            <v>NEXA RESOURCES ATACOCHA S.A.A.</v>
          </cell>
          <cell r="H4323" t="str">
            <v>ALPAMARCA</v>
          </cell>
          <cell r="I4323" t="str">
            <v>DECLARACIÓN DE IMPACTO AMBIENTAL DEL PROYECTO DE EXPLORACIÓN MINERA ALPAMARCA</v>
          </cell>
          <cell r="J4323" t="str">
            <v>*190104&lt;br&gt;PASCO-PASCO-HUAYLLAY</v>
          </cell>
          <cell r="K4323" t="str">
            <v>*164&lt;br&gt;TREJO PANTOJA CYNTHIA,*438&lt;br&gt;PEREYRA VALENCIA ELIZABETH,*345&lt;br&gt;YUCRA ZELA, SONIA LISSET,*310&lt;br&gt;ROSALES GONZALES LUIS ALBERTO,*284&lt;br&gt;LINARES ALVARADO, JOSE LUIS,*220&lt;br&gt;VILLACORTA OLAZA MARCO ANTONIO,*181&lt;br&gt;LEON HUAMAN BETTY</v>
          </cell>
          <cell r="L4323" t="str">
            <v>APROBADO&lt;br/&gt;NOTIFICADO A LA EMPRESA</v>
          </cell>
          <cell r="M4323" t="str">
            <v>ResDirec-0207-2017/MEM-DGAAM</v>
          </cell>
          <cell r="N4323" t="str">
            <v>21/07/2017</v>
          </cell>
          <cell r="O4323">
            <v>1729630</v>
          </cell>
          <cell r="P4323" t="str">
            <v>USD</v>
          </cell>
        </row>
        <row r="4324">
          <cell r="A4324">
            <v>2373694</v>
          </cell>
          <cell r="B4324">
            <v>3027</v>
          </cell>
          <cell r="C4324" t="str">
            <v>ITS</v>
          </cell>
          <cell r="D4324">
            <v>41706</v>
          </cell>
          <cell r="E4324">
            <v>2014</v>
          </cell>
          <cell r="F4324">
            <v>3</v>
          </cell>
          <cell r="G4324" t="str">
            <v>NEXA RESOURCES ATACOCHA S.A.A.</v>
          </cell>
          <cell r="H4324" t="str">
            <v>ATACOCHA</v>
          </cell>
          <cell r="I4324" t="str">
            <v>NO INDICA</v>
          </cell>
          <cell r="J4324" t="str">
            <v>*190108&lt;br&gt;PASCO-PASCO-SAN FRANCISCO DE ASIS DE YARUSYACAN</v>
          </cell>
          <cell r="K4324" t="str">
            <v>*3&lt;br&gt;ALFARO LÓPEZ WUALTER,*288&lt;br&gt;RUESTA RUIZ, PEDRO,*284&lt;br&gt;LINARES ALVARADO, JOSE LUIS,*256&lt;br&gt;DEL SOLAR PALOMINO, PABEL,*217&lt;br&gt;CASTELO MAMANCHURA GUSTAVO JAVIER,*148&lt;br&gt;ROSALES GONZALES,LUIS</v>
          </cell>
          <cell r="L4324" t="str">
            <v>CONFORME&lt;br/&gt;NOTIFICADO A LA EMPRESA</v>
          </cell>
          <cell r="M4324" t="str">
            <v>ResDirec-0170-2014/MEM-DGAAM</v>
          </cell>
          <cell r="N4324" t="str">
            <v>10/04/2014</v>
          </cell>
          <cell r="O4324">
            <v>500000</v>
          </cell>
        </row>
        <row r="4325">
          <cell r="A4325">
            <v>2426660</v>
          </cell>
          <cell r="B4325">
            <v>3153</v>
          </cell>
          <cell r="C4325" t="str">
            <v>ITS</v>
          </cell>
          <cell r="D4325">
            <v>41879</v>
          </cell>
          <cell r="E4325">
            <v>2014</v>
          </cell>
          <cell r="F4325">
            <v>8</v>
          </cell>
          <cell r="G4325" t="str">
            <v>NEXA RESOURCES ATACOCHA S.A.A.</v>
          </cell>
          <cell r="H4325" t="str">
            <v>ATACOCHA</v>
          </cell>
          <cell r="I4325" t="str">
            <v>MODIFICACION DE DISPOSICION DE RELAVES APROBADOS -DEPOSITO DE RELAVES VASO ATACOCHA</v>
          </cell>
          <cell r="J4325" t="str">
            <v>*190113&lt;br&gt;PASCO-PASCO-YANACANCHA,*190108&lt;br&gt;PASCO-PASCO-SAN FRANCISCO DE ASIS DE YARUSYACAN</v>
          </cell>
          <cell r="K4325" t="str">
            <v>*10&lt;br&gt;CARRANZA VALDIVIESO JOSE,*300&lt;br&gt;CRUZ CORONEL, HUMBERTO,*263&lt;br&gt;PINEDO REA, PAOLA VANESSA,*164&lt;br&gt;TREJO PANTOJA CYNTHIA,*25&lt;br&gt;PRADO VELASQUEZ ALFONSO</v>
          </cell>
          <cell r="L4325" t="str">
            <v>CONFORME&lt;br/&gt;NOTIFICADO A LA EMPRESA</v>
          </cell>
          <cell r="M4325" t="str">
            <v>ResDirec-0342-2012/MEM-AAM, ResDirec-0527-2014/MEM-DGAAM</v>
          </cell>
          <cell r="N4325" t="str">
            <v>20/10/2014, 22/10/2012</v>
          </cell>
          <cell r="O4325">
            <v>3875381</v>
          </cell>
        </row>
        <row r="4326">
          <cell r="A4326">
            <v>1506408</v>
          </cell>
          <cell r="B4326">
            <v>4646</v>
          </cell>
          <cell r="C4326" t="str">
            <v>EIA</v>
          </cell>
          <cell r="D4326">
            <v>38330</v>
          </cell>
          <cell r="E4326">
            <v>2004</v>
          </cell>
          <cell r="F4326">
            <v>12</v>
          </cell>
          <cell r="G4326" t="str">
            <v>NEXA RESOURCES ATACOCHA S.A.A.</v>
          </cell>
          <cell r="H4326" t="str">
            <v>ATACOCHA</v>
          </cell>
          <cell r="I4326" t="str">
            <v>NUEVO DEPOSITO DE RELAVES "VASO CAJAMARQUILLA" I ETAPA</v>
          </cell>
          <cell r="J4326" t="str">
            <v>*190113&lt;br&gt;PASCO-PASCO-YANACANCHA</v>
          </cell>
          <cell r="K4326" t="str">
            <v>*56&lt;br&gt;SOLARI HENRY</v>
          </cell>
          <cell r="L4326" t="str">
            <v>APROBADO</v>
          </cell>
          <cell r="P4326" t="str">
            <v>USD</v>
          </cell>
        </row>
        <row r="4327">
          <cell r="A4327">
            <v>1616981</v>
          </cell>
          <cell r="B4327">
            <v>4743</v>
          </cell>
          <cell r="C4327" t="str">
            <v>EIA</v>
          </cell>
          <cell r="D4327">
            <v>38903</v>
          </cell>
          <cell r="E4327">
            <v>2006</v>
          </cell>
          <cell r="F4327">
            <v>7</v>
          </cell>
          <cell r="G4327" t="str">
            <v>NEXA RESOURCES ATACOCHA S.A.A.</v>
          </cell>
          <cell r="H4327" t="str">
            <v>ATACOCHA</v>
          </cell>
          <cell r="I4327" t="str">
            <v>MODIF DEPOSITO DE RELAVES VASO CAJAMARQUILLA</v>
          </cell>
          <cell r="J4327" t="str">
            <v>*190113&lt;br&gt;PASCO-PASCO-YANACANCHA</v>
          </cell>
          <cell r="K4327" t="str">
            <v>*39&lt;br&gt;ESPINOZA ARIAS REBECA</v>
          </cell>
          <cell r="L4327" t="str">
            <v>APROBADO</v>
          </cell>
          <cell r="P4327" t="str">
            <v>USD</v>
          </cell>
        </row>
        <row r="4328">
          <cell r="A4328">
            <v>1637462</v>
          </cell>
          <cell r="B4328">
            <v>4760</v>
          </cell>
          <cell r="C4328" t="str">
            <v>EIA</v>
          </cell>
          <cell r="D4328">
            <v>38985</v>
          </cell>
          <cell r="E4328">
            <v>2006</v>
          </cell>
          <cell r="F4328">
            <v>9</v>
          </cell>
          <cell r="G4328" t="str">
            <v>NEXA RESOURCES ATACOCHA S.A.A.</v>
          </cell>
          <cell r="H4328" t="str">
            <v>ATACOCHA</v>
          </cell>
          <cell r="I4328" t="str">
            <v>NUEVO DEPOSITO DE RELAVES VASO ATACOCHA</v>
          </cell>
          <cell r="J4328" t="str">
            <v>*190108&lt;br&gt;PASCO-PASCO-SAN FRANCISCO DE ASIS DE YARUSYACAN</v>
          </cell>
          <cell r="K4328" t="str">
            <v>*56&lt;br&gt;SOLARI HENRY</v>
          </cell>
          <cell r="L4328" t="str">
            <v>NO PRESENTADO&lt;br/&gt;NOTIFICADO A LA EMPRESA</v>
          </cell>
          <cell r="P4328" t="str">
            <v>USD</v>
          </cell>
        </row>
        <row r="4329">
          <cell r="A4329">
            <v>1648668</v>
          </cell>
          <cell r="B4329">
            <v>4766</v>
          </cell>
          <cell r="C4329" t="str">
            <v>EIA</v>
          </cell>
          <cell r="D4329">
            <v>39030</v>
          </cell>
          <cell r="E4329">
            <v>2006</v>
          </cell>
          <cell r="F4329">
            <v>11</v>
          </cell>
          <cell r="G4329" t="str">
            <v>NEXA RESOURCES ATACOCHA S.A.A.</v>
          </cell>
          <cell r="H4329" t="str">
            <v>ATACOCHA</v>
          </cell>
          <cell r="I4329" t="str">
            <v>NUEVO DEPOSITO DE RELAVES VASO ATACOCHA</v>
          </cell>
          <cell r="J4329" t="str">
            <v>*190108&lt;br&gt;PASCO-PASCO-SAN FRANCISCO DE ASIS DE YARUSYACAN</v>
          </cell>
          <cell r="K4329" t="str">
            <v>*39&lt;br&gt;ESPINOZA ARIAS REBECA</v>
          </cell>
          <cell r="L4329" t="str">
            <v>APROBADO&lt;br/&gt;NOTIFICADO A LA EMPRESA</v>
          </cell>
          <cell r="P4329" t="str">
            <v>USD</v>
          </cell>
        </row>
        <row r="4330">
          <cell r="A4330">
            <v>2065997</v>
          </cell>
          <cell r="B4330">
            <v>5070</v>
          </cell>
          <cell r="C4330" t="str">
            <v>EIA</v>
          </cell>
          <cell r="D4330">
            <v>40581</v>
          </cell>
          <cell r="E4330">
            <v>2011</v>
          </cell>
          <cell r="F4330">
            <v>2</v>
          </cell>
          <cell r="G4330" t="str">
            <v>NEXA RESOURCES ATACOCHA S.A.A.</v>
          </cell>
          <cell r="H4330" t="str">
            <v>ATACOCHA</v>
          </cell>
          <cell r="I4330" t="str">
            <v>MODIFICACION DEL EIA DEL DEPOSITO DE RELAVES VASO ATACOCHA</v>
          </cell>
          <cell r="J4330" t="str">
            <v>*190113&lt;br&gt;PASCO-PASCO-YANACANCHA</v>
          </cell>
          <cell r="K4330" t="str">
            <v>*39&lt;br&gt;ESPINOZA ARIAS REBECA</v>
          </cell>
          <cell r="L4330" t="str">
            <v>NO PRESENTADO&lt;br/&gt;NOTIFICADO A LA EMPRESA</v>
          </cell>
          <cell r="P4330" t="str">
            <v>USD</v>
          </cell>
        </row>
        <row r="4331">
          <cell r="A4331">
            <v>2115274</v>
          </cell>
          <cell r="B4331">
            <v>5125</v>
          </cell>
          <cell r="C4331" t="str">
            <v>EIA</v>
          </cell>
          <cell r="D4331">
            <v>40751</v>
          </cell>
          <cell r="E4331">
            <v>2011</v>
          </cell>
          <cell r="F4331">
            <v>7</v>
          </cell>
          <cell r="G4331" t="str">
            <v>NEXA RESOURCES ATACOCHA S.A.A.</v>
          </cell>
          <cell r="H4331" t="str">
            <v>ATACOCHA</v>
          </cell>
          <cell r="I4331" t="str">
            <v>MODIFICACION DEL EIA DEPOSITOS DE RELAVES VASO ATACOCHA</v>
          </cell>
          <cell r="J4331" t="str">
            <v>*190113&lt;br&gt;PASCO-PASCO-YANACANCHA</v>
          </cell>
          <cell r="L4331" t="str">
            <v>APROBADO&lt;br/&gt;NOTIFICADO A LA EMPRESA</v>
          </cell>
          <cell r="P4331" t="str">
            <v>USD</v>
          </cell>
        </row>
        <row r="4332">
          <cell r="A4332">
            <v>2130670</v>
          </cell>
          <cell r="B4332">
            <v>5132</v>
          </cell>
          <cell r="C4332" t="str">
            <v>EIA</v>
          </cell>
          <cell r="D4332">
            <v>40815</v>
          </cell>
          <cell r="E4332">
            <v>2011</v>
          </cell>
          <cell r="F4332">
            <v>9</v>
          </cell>
          <cell r="G4332" t="str">
            <v>NEXA RESOURCES ATACOCHA S.A.A.</v>
          </cell>
          <cell r="H4332" t="str">
            <v>ATACOCHA</v>
          </cell>
          <cell r="I4332" t="str">
            <v>AMPLIACION DE LA CAPACIDAD INSTALADA DE LA PLANTA CONCENTRADORA CONCESION</v>
          </cell>
          <cell r="J4332" t="str">
            <v>*190113&lt;br&gt;PASCO-PASCO-YANACANCHA</v>
          </cell>
          <cell r="K4332" t="str">
            <v>*21&lt;br&gt;PAREDES PACHECO RUFO</v>
          </cell>
          <cell r="L4332" t="str">
            <v>APROBADO&lt;br/&gt;NOTIFICADO A LA EMPRESA</v>
          </cell>
          <cell r="P4332" t="str">
            <v>USD</v>
          </cell>
        </row>
        <row r="4333">
          <cell r="A4333">
            <v>2252018</v>
          </cell>
          <cell r="B4333">
            <v>5249</v>
          </cell>
          <cell r="C4333" t="str">
            <v>EIA</v>
          </cell>
          <cell r="D4333">
            <v>41253</v>
          </cell>
          <cell r="E4333">
            <v>2012</v>
          </cell>
          <cell r="F4333">
            <v>12</v>
          </cell>
          <cell r="G4333" t="str">
            <v>NEXA RESOURCES ATACOCHA S.A.A.</v>
          </cell>
          <cell r="H4333" t="str">
            <v>ATACOCHA</v>
          </cell>
          <cell r="I4333" t="str">
            <v>LINEA DE TRANSMISION DE 50 KV SE. EL PROVENIR - SE. NUEVA CHICRIN - SE ATACOCHA</v>
          </cell>
          <cell r="J4333" t="str">
            <v>*190113&lt;br&gt;PASCO-PASCO-YANACANCHA</v>
          </cell>
          <cell r="K4333" t="str">
            <v>*18&lt;br&gt;HUARINO CHURA LUIS</v>
          </cell>
          <cell r="L4333" t="str">
            <v>APROBADO&lt;br/&gt;NOTIFICADO A LA EMPRESA</v>
          </cell>
          <cell r="P4333" t="str">
            <v>USD</v>
          </cell>
        </row>
        <row r="4334">
          <cell r="A4334">
            <v>2530370</v>
          </cell>
          <cell r="B4334">
            <v>5858</v>
          </cell>
          <cell r="C4334" t="str">
            <v>EIAsd</v>
          </cell>
          <cell r="D4334">
            <v>42247</v>
          </cell>
          <cell r="E4334">
            <v>2015</v>
          </cell>
          <cell r="F4334">
            <v>8</v>
          </cell>
          <cell r="G4334" t="str">
            <v>NEXA RESOURCES ATACOCHA S.A.A.</v>
          </cell>
          <cell r="H4334" t="str">
            <v>ATACOCHA</v>
          </cell>
          <cell r="I4334" t="str">
            <v>EIASD MACHCAN</v>
          </cell>
          <cell r="J4334" t="str">
            <v>*190108&lt;br&gt;PASCO-PASCO-SAN FRANCISCO DE ASIS DE YARUSYACAN</v>
          </cell>
          <cell r="K4334" t="str">
            <v>*1&lt;br&gt;ACEVEDO FERNANDEZ ELIAS,*340&lt;br&gt;REYES UBILLUS ISMAEL,*321&lt;br&gt;ATENCIO MERINO MIGUEL (APOYO),*311&lt;br&gt;ROJAS VALLADARES, TANIA LUPE,*310&lt;br&gt;ROSALES GONZALES LUIS ALBERTO,*294&lt;br&gt;BEGGLO CACERES-OLAZO ADRIAN ,*220&lt;br&gt;VILLACORTA OLAZA MARCO ANTONIO,*128&lt;br&gt;ESTELA SILVA MELANIO,*20&lt;br&gt;LEON IRIARTE MARITZA</v>
          </cell>
          <cell r="L4334" t="str">
            <v>APROBADO&lt;br/&gt;NOTIFICADO A LA EMPRESA</v>
          </cell>
          <cell r="M4334" t="str">
            <v>ResDirec-0066-2016/MEM-DGAAM</v>
          </cell>
          <cell r="N4334" t="str">
            <v>02/03/2016</v>
          </cell>
          <cell r="O4334">
            <v>24000000</v>
          </cell>
          <cell r="P4334" t="str">
            <v>USD</v>
          </cell>
        </row>
        <row r="4335">
          <cell r="A4335" t="str">
            <v>00578-2016</v>
          </cell>
          <cell r="B4335">
            <v>6078</v>
          </cell>
          <cell r="C4335" t="str">
            <v>EIA-d</v>
          </cell>
          <cell r="D4335">
            <v>42431</v>
          </cell>
          <cell r="E4335">
            <v>2016</v>
          </cell>
          <cell r="F4335">
            <v>3</v>
          </cell>
          <cell r="G4335" t="str">
            <v>NEXA RESOURCES ATACOCHA S.A.A.</v>
          </cell>
          <cell r="H4335" t="str">
            <v>ATACOCHA</v>
          </cell>
          <cell r="I4335" t="str">
            <v>MODIFICACIÓN DEL ESTUDIO DE IMPACTO AMBIENTAL UM ATACOCHA</v>
          </cell>
          <cell r="J4335" t="str">
            <v>*190101&lt;br&gt;PASCO-PASCO-CHAUPIMARCA,*190206&lt;br&gt;PASCO-DANIEL ALCIDES CARRION-SANTA ANA DE TUSI,*190113&lt;br&gt;PASCO-PASCO-YANACANCHA,*190111&lt;br&gt;PASCO-PASCO-TINYAHUARCO,*190110&lt;br&gt;PASCO-PASCO-TICLACAYAN,*190109&lt;br&gt;PASCO-PASCO-SIMON BOLIVAR,*190108&lt;br&gt;PASCO-PASCO-SAN FRANCISCO DE ASIS DE YARUSYACAN,*190106&lt;br&gt;PASCO-PASCO-PALLANCHACRA,*190105&lt;br&gt;PASCO-PASCO-NINACACA,*190103&lt;br&gt;PASCO-PASCO-HUARIACA</v>
          </cell>
          <cell r="K4335" t="str">
            <v>*381&lt;br&gt;ZZ_SENACE MILLONES VARGAS, CESAR AUGUSTO,*451&lt;br&gt;ZZ_SENACE QUISPE SULCA, JHONNY IBAN,*450&lt;br&gt;ZZ_SENACE MARTINEZ QUIROZ, MONICA,*432&lt;br&gt;ZZ_SENACE VARGAS-MACH, MARTHA YACKELINE ,*416&lt;br&gt;ZZ_SENACE BREÑA TORRES, MILVA GRACIELA,*413&lt;br&gt;ZZ_SENACE ATARAMA MORI,DANNY EDUARDO,*412&lt;br&gt;ZZ_SENACE SOLORZANO ORTIZ, ISABEL MERCEDES,*407&lt;br&gt;ZZ_SENACE SAAVEDRA KOVACH, MIRIJAM,*386&lt;br&gt;ZZ_SENACE CORAL ONCOY, BEATRIZ E.,*382&lt;br&gt;ZZ_SENACE PÉREZ NUÑEZ, FABIÁN</v>
          </cell>
          <cell r="L4335" t="str">
            <v>APROBADO</v>
          </cell>
          <cell r="M4335" t="str">
            <v>ResDirec-0045-2016/MEM-DGAAM</v>
          </cell>
          <cell r="N4335" t="str">
            <v>08/02/2016</v>
          </cell>
          <cell r="O4335">
            <v>5000000</v>
          </cell>
          <cell r="P4335" t="str">
            <v>USD</v>
          </cell>
        </row>
        <row r="4336">
          <cell r="A4336">
            <v>1760511</v>
          </cell>
          <cell r="B4336">
            <v>6378</v>
          </cell>
          <cell r="C4336" t="str">
            <v>PC</v>
          </cell>
          <cell r="D4336">
            <v>39497</v>
          </cell>
          <cell r="E4336">
            <v>2008</v>
          </cell>
          <cell r="F4336">
            <v>2</v>
          </cell>
          <cell r="G4336" t="str">
            <v>NEXA RESOURCES ATACOCHA S.A.A.</v>
          </cell>
          <cell r="H4336" t="str">
            <v>ATACOCHA</v>
          </cell>
          <cell r="I4336" t="str">
            <v>PLAN DE CIERRE UNIDAD ATACOCHA NIVEL DE FACTIBILIDAD</v>
          </cell>
          <cell r="J4336" t="str">
            <v>*190113&lt;br&gt;PASCO-PASCO-YANACANCHA</v>
          </cell>
          <cell r="K4336" t="str">
            <v>*24&lt;br&gt;PORTILLA CORNEJO MATEO</v>
          </cell>
          <cell r="L4336" t="str">
            <v>APROBADO&lt;br/&gt;NOTIFICADO A LA EMPRESA</v>
          </cell>
          <cell r="P4336" t="str">
            <v>USD</v>
          </cell>
        </row>
        <row r="4337">
          <cell r="A4337">
            <v>2051686</v>
          </cell>
          <cell r="B4337">
            <v>6470</v>
          </cell>
          <cell r="C4337" t="str">
            <v>PC</v>
          </cell>
          <cell r="D4337">
            <v>40528</v>
          </cell>
          <cell r="E4337">
            <v>2010</v>
          </cell>
          <cell r="F4337">
            <v>12</v>
          </cell>
          <cell r="G4337" t="str">
            <v>NEXA RESOURCES ATACOCHA S.A.A.</v>
          </cell>
          <cell r="H4337" t="str">
            <v>SINAYCOCHA</v>
          </cell>
          <cell r="I4337" t="str">
            <v>CIERRE UEA SINAYCOCHA MINA SINAYCOCHA</v>
          </cell>
          <cell r="J4337" t="str">
            <v>*120206&lt;br&gt;JUNIN-CONCEPCION-COMAS</v>
          </cell>
          <cell r="K4337" t="str">
            <v>*128&lt;br&gt;ESTELA SILVA MELANIO</v>
          </cell>
          <cell r="L4337" t="str">
            <v>APROBADO&lt;br/&gt;NOTIFICADO A LA EMPRESA</v>
          </cell>
          <cell r="P4337" t="str">
            <v>USD</v>
          </cell>
        </row>
        <row r="4338">
          <cell r="A4338">
            <v>2052836</v>
          </cell>
          <cell r="B4338">
            <v>6472</v>
          </cell>
          <cell r="C4338" t="str">
            <v>PC</v>
          </cell>
          <cell r="D4338">
            <v>40534</v>
          </cell>
          <cell r="E4338">
            <v>2010</v>
          </cell>
          <cell r="F4338">
            <v>12</v>
          </cell>
          <cell r="G4338" t="str">
            <v>NEXA RESOURCES ATACOCHA S.A.A.</v>
          </cell>
          <cell r="H4338" t="str">
            <v>SANTA ROSA</v>
          </cell>
          <cell r="I4338" t="str">
            <v>CIERRE U.E.A. SINAYCOCHA - MINA SANTA ROSA</v>
          </cell>
          <cell r="J4338" t="str">
            <v>*120206&lt;br&gt;JUNIN-CONCEPCION-COMAS</v>
          </cell>
          <cell r="K4338" t="str">
            <v>*24&lt;br&gt;PORTILLA CORNEJO MATEO</v>
          </cell>
          <cell r="L4338" t="str">
            <v>DESAPROBADO&lt;br/&gt;NOTIFICADO A LA EMPRESA</v>
          </cell>
          <cell r="P4338" t="str">
            <v>USD</v>
          </cell>
        </row>
        <row r="4339">
          <cell r="A4339">
            <v>2143267</v>
          </cell>
          <cell r="B4339">
            <v>6514</v>
          </cell>
          <cell r="C4339" t="str">
            <v>PC</v>
          </cell>
          <cell r="D4339">
            <v>40858</v>
          </cell>
          <cell r="E4339">
            <v>2011</v>
          </cell>
          <cell r="F4339">
            <v>11</v>
          </cell>
          <cell r="G4339" t="str">
            <v>NEXA RESOURCES ATACOCHA S.A.A.</v>
          </cell>
          <cell r="H4339" t="str">
            <v>SANTA ROSA</v>
          </cell>
          <cell r="I4339" t="str">
            <v>CIERRE PROYECTO SANTA ROSA</v>
          </cell>
          <cell r="J4339" t="str">
            <v>*120206&lt;br&gt;JUNIN-CONCEPCION-COMAS</v>
          </cell>
          <cell r="K4339" t="str">
            <v>*24&lt;br&gt;PORTILLA CORNEJO MATEO</v>
          </cell>
          <cell r="L4339" t="str">
            <v>APROBADO&lt;br/&gt;NOTIFICADO A LA EMPRESA</v>
          </cell>
          <cell r="M4339" t="str">
            <v>ResDirec-0153-2017/MEM-DGAAM</v>
          </cell>
          <cell r="N4339" t="str">
            <v>23/05/2017</v>
          </cell>
          <cell r="P4339" t="str">
            <v>USD</v>
          </cell>
        </row>
        <row r="4340">
          <cell r="A4340">
            <v>2147147</v>
          </cell>
          <cell r="B4340">
            <v>6518</v>
          </cell>
          <cell r="C4340" t="str">
            <v>PC</v>
          </cell>
          <cell r="D4340">
            <v>40878</v>
          </cell>
          <cell r="E4340">
            <v>2011</v>
          </cell>
          <cell r="F4340">
            <v>12</v>
          </cell>
          <cell r="G4340" t="str">
            <v>NEXA RESOURCES ATACOCHA S.A.A.</v>
          </cell>
          <cell r="H4340" t="str">
            <v>ATACOCHA</v>
          </cell>
          <cell r="I4340" t="str">
            <v>MOD DE CIERRE UNIDAD MINERA ATACOCHA</v>
          </cell>
          <cell r="J4340" t="str">
            <v>*190113&lt;br&gt;PASCO-PASCO-YANACANCHA</v>
          </cell>
          <cell r="K4340" t="str">
            <v>*24&lt;br&gt;PORTILLA CORNEJO MATEO</v>
          </cell>
          <cell r="L4340" t="str">
            <v>APROBADO&lt;br/&gt;NOTIFICADO A LA EMPRESA</v>
          </cell>
          <cell r="M4340" t="str">
            <v>ResDirec-0156-2017/MEM-DGAAM</v>
          </cell>
          <cell r="N4340" t="str">
            <v>23/05/2017</v>
          </cell>
          <cell r="P4340" t="str">
            <v>USD</v>
          </cell>
        </row>
        <row r="4341">
          <cell r="A4341">
            <v>2210796</v>
          </cell>
          <cell r="B4341">
            <v>6567</v>
          </cell>
          <cell r="C4341" t="str">
            <v>PC</v>
          </cell>
          <cell r="D4341">
            <v>41099</v>
          </cell>
          <cell r="E4341">
            <v>2012</v>
          </cell>
          <cell r="F4341">
            <v>7</v>
          </cell>
          <cell r="G4341" t="str">
            <v>NEXA RESOURCES ATACOCHA S.A.A.</v>
          </cell>
          <cell r="H4341" t="str">
            <v>ATACOCHA</v>
          </cell>
          <cell r="I4341" t="str">
            <v>ACTUALIZACION DEL PLAN DE CIERRE UNIDAD MINERA ATACOCHA</v>
          </cell>
          <cell r="J4341" t="str">
            <v>*190113&lt;br&gt;PASCO-PASCO-YANACANCHA</v>
          </cell>
          <cell r="K4341" t="str">
            <v>*21&lt;br&gt;PAREDES PACHECO RUFO</v>
          </cell>
          <cell r="L4341" t="str">
            <v>APROBADO&lt;br/&gt;NOTIFICADO A LA EMPRESA</v>
          </cell>
          <cell r="P4341" t="str">
            <v>USD</v>
          </cell>
        </row>
        <row r="4342">
          <cell r="A4342">
            <v>2423559</v>
          </cell>
          <cell r="B4342">
            <v>6716</v>
          </cell>
          <cell r="C4342" t="str">
            <v>PC</v>
          </cell>
          <cell r="D4342">
            <v>41863</v>
          </cell>
          <cell r="E4342">
            <v>2014</v>
          </cell>
          <cell r="F4342">
            <v>8</v>
          </cell>
          <cell r="G4342" t="str">
            <v>NEXA RESOURCES ATACOCHA S.A.A.</v>
          </cell>
          <cell r="H4342" t="str">
            <v>SINAYCOCHA</v>
          </cell>
          <cell r="I4342" t="str">
            <v>ACTUALIZACION DE PLAN DE CIERRE DE LA UNIDAD MINERA  SINAYCOCHA</v>
          </cell>
          <cell r="J4342" t="str">
            <v>*120206&lt;br&gt;JUNIN-CONCEPCION-COMAS</v>
          </cell>
          <cell r="K4342" t="str">
            <v>*24&lt;br&gt;PORTILLA CORNEJO MATEO</v>
          </cell>
          <cell r="L4342" t="str">
            <v>APROBADO</v>
          </cell>
          <cell r="P4342" t="str">
            <v>USD</v>
          </cell>
        </row>
        <row r="4343">
          <cell r="A4343">
            <v>2773274</v>
          </cell>
          <cell r="B4343">
            <v>6747</v>
          </cell>
          <cell r="C4343" t="str">
            <v>ITS</v>
          </cell>
          <cell r="D4343">
            <v>43097</v>
          </cell>
          <cell r="E4343">
            <v>2017</v>
          </cell>
          <cell r="F4343">
            <v>12</v>
          </cell>
          <cell r="G4343" t="str">
            <v>NEXA RESOURCES ATACOCHA S.A.A.</v>
          </cell>
          <cell r="H4343" t="str">
            <v>ALPAMARCA</v>
          </cell>
          <cell r="I4343" t="str">
            <v>DECLARACIÓN DE IMPACTO AMBIENTAL DEL PROYECTO DE EXPLORACIÓN MINERA ALPAMARCA</v>
          </cell>
          <cell r="J4343" t="str">
            <v>*190104&lt;br&gt;PASCO-PASCO-HUAYLLAY</v>
          </cell>
          <cell r="K4343" t="str">
            <v>*25&lt;br&gt;PRADO VELASQUEZ ALFONSO,*533&lt;br&gt;ELIAS CRUZADO, CARLOS ALBERTO,*528&lt;br&gt;RUIZ GUERRA, FIORELLA,*525&lt;br&gt;QUISPE CLEMENTE, KARLA,*524&lt;br&gt;ZAMORA  RIOS, LESLY,*509&lt;br&gt;CRUZ LEDESMA, DEISY ROSALIA,*502&lt;br&gt;CERCEDO CAJAS DONNY LUCIA (APOYO),*345&lt;br&gt;YUCRA ZELA, SONIA LISSET</v>
          </cell>
          <cell r="L4343" t="str">
            <v>CONFORME&lt;br/&gt;NOTIFICADO A LA EMPRESA</v>
          </cell>
          <cell r="O4343">
            <v>1729630</v>
          </cell>
        </row>
        <row r="4344">
          <cell r="A4344">
            <v>2561699</v>
          </cell>
          <cell r="B4344">
            <v>6796</v>
          </cell>
          <cell r="C4344" t="str">
            <v>PC</v>
          </cell>
          <cell r="D4344">
            <v>42354</v>
          </cell>
          <cell r="E4344">
            <v>2015</v>
          </cell>
          <cell r="F4344">
            <v>12</v>
          </cell>
          <cell r="G4344" t="str">
            <v>NEXA RESOURCES ATACOCHA S.A.A.</v>
          </cell>
          <cell r="H4344" t="str">
            <v>ATACOCHA</v>
          </cell>
          <cell r="I4344" t="str">
            <v>MODIFICACION DEL PLAN DE CIERRE UNIDAD ATACOCHA</v>
          </cell>
          <cell r="J4344" t="str">
            <v>*190113&lt;br&gt;PASCO-PASCO-YANACANCHA</v>
          </cell>
          <cell r="K4344" t="str">
            <v>*24&lt;br&gt;PORTILLA CORNEJO MATEO</v>
          </cell>
          <cell r="L4344" t="str">
            <v>APROBADO</v>
          </cell>
          <cell r="P4344" t="str">
            <v>USD</v>
          </cell>
        </row>
        <row r="4345">
          <cell r="A4345" t="str">
            <v>06366-2017</v>
          </cell>
          <cell r="B4345">
            <v>7419</v>
          </cell>
          <cell r="C4345" t="str">
            <v>EIA-d</v>
          </cell>
          <cell r="D4345">
            <v>43067</v>
          </cell>
          <cell r="E4345">
            <v>2017</v>
          </cell>
          <cell r="F4345">
            <v>11</v>
          </cell>
          <cell r="G4345" t="str">
            <v>NEXA RESOURCES ATACOCHA S.A.A.</v>
          </cell>
          <cell r="H4345" t="str">
            <v>ATACOCHA</v>
          </cell>
          <cell r="I4345" t="str">
            <v>2MEIA chicrin 5000 tmd</v>
          </cell>
          <cell r="J4345" t="str">
            <v>*190108&lt;br&gt;PASCO-PASCO-SAN FRANCISCO DE ASIS DE YARUSYACAN,*190113&lt;br&gt;PASCO-PASCO-YANACANCHA</v>
          </cell>
          <cell r="K4345" t="str">
            <v>*413&lt;br&gt;ZZ_SENACE ATARAMA MORI,DANNY EDUARDO,*586&lt;br&gt;MENDOZA MORI, MELISSA LILIANA,*451&lt;br&gt;ZZ_SENACE QUISPE SULCA, JHONNY IBAN,*447&lt;br&gt;ZZ_SENACE AVILA MOLERO, JAVIER,*416&lt;br&gt;ZZ_SENACE BREÑA TORRES, MILVA GRACIELA,*415&lt;br&gt;ZZ_SENACE BEATRIZ HUAMANI PAUCCARA</v>
          </cell>
          <cell r="L4345" t="str">
            <v>APROBADO</v>
          </cell>
          <cell r="O4345">
            <v>79610436</v>
          </cell>
          <cell r="P4345" t="str">
            <v>USD</v>
          </cell>
        </row>
        <row r="4346">
          <cell r="A4346">
            <v>3010455</v>
          </cell>
          <cell r="B4346">
            <v>8367</v>
          </cell>
          <cell r="C4346" t="str">
            <v>PAD</v>
          </cell>
          <cell r="D4346">
            <v>43838</v>
          </cell>
          <cell r="E4346">
            <v>2020</v>
          </cell>
          <cell r="F4346">
            <v>1</v>
          </cell>
          <cell r="G4346" t="str">
            <v>NEXA RESOURCES ATACOCHA S.A.A.</v>
          </cell>
          <cell r="H4346" t="str">
            <v>ATACOCHA</v>
          </cell>
          <cell r="I4346" t="str">
            <v>PLAN AMBIENTAL DETALLADO DE LA U.M. ATACOCHA</v>
          </cell>
          <cell r="J4346" t="str">
            <v>*190108&lt;br&gt;PASCO-PASCO-SAN FRANCISCO DE ASIS DE YARUSYACAN,*190113&lt;br&gt;PASCO-PASCO-YANACANCHA</v>
          </cell>
          <cell r="K4346" t="str">
            <v>*221&lt;br&gt;SANGA YAMPASI WILSON WILFREDO,*687&lt;br&gt;CISNEROS PRADO ELIZABETH (Apoyo),*683&lt;br&gt;LA ROSA ORBEZO NOHELIA THAIS,*675&lt;br&gt;ESCATE AMPUERO CINTHYA LETICIA,*668&lt;br&gt;MEJIA ISIDRO JHONNY ANIVAL</v>
          </cell>
          <cell r="L4346" t="str">
            <v>EVALUACIÓN</v>
          </cell>
          <cell r="O4346">
            <v>539918.81000000006</v>
          </cell>
          <cell r="P4346" t="str">
            <v>USD</v>
          </cell>
        </row>
        <row r="4347">
          <cell r="A4347">
            <v>3016788</v>
          </cell>
          <cell r="B4347">
            <v>8408</v>
          </cell>
          <cell r="C4347" t="str">
            <v>PC</v>
          </cell>
          <cell r="D4347">
            <v>43859</v>
          </cell>
          <cell r="E4347">
            <v>2020</v>
          </cell>
          <cell r="F4347">
            <v>1</v>
          </cell>
          <cell r="G4347" t="str">
            <v>NEXA RESOURCES ATACOCHA S.A.A.</v>
          </cell>
          <cell r="H4347" t="str">
            <v>ATACOCHA</v>
          </cell>
          <cell r="I4347" t="str">
            <v>MODIFICACIÓN DEL PLAN DE CIERRE DE MINAS DE LA UNIDAD MINERA ATACOCHA</v>
          </cell>
          <cell r="J4347" t="str">
            <v>*190108&lt;br&gt;PASCO-PASCO-SAN FRANCISCO DE ASIS DE YARUSYACAN,*190113&lt;br&gt;PASCO-PASCO-YANACANCHA</v>
          </cell>
          <cell r="K4347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4347" t="str">
            <v>APROBADO&lt;br/&gt;NOTIFICADO A LA EMPRESA</v>
          </cell>
          <cell r="M4347" t="str">
            <v>ResDirec-0136-2020/MINEM-DGAAM</v>
          </cell>
          <cell r="N4347" t="str">
            <v>09/10/2020</v>
          </cell>
          <cell r="O4347">
            <v>0</v>
          </cell>
          <cell r="P4347" t="str">
            <v>USD</v>
          </cell>
        </row>
        <row r="4348">
          <cell r="A4348">
            <v>3106515</v>
          </cell>
          <cell r="B4348">
            <v>8616</v>
          </cell>
          <cell r="C4348" t="str">
            <v>PC</v>
          </cell>
          <cell r="D4348">
            <v>44193</v>
          </cell>
          <cell r="E4348">
            <v>2020</v>
          </cell>
          <cell r="F4348">
            <v>12</v>
          </cell>
          <cell r="G4348" t="str">
            <v>NEXA RESOURCES ATACOCHA S.A.A.</v>
          </cell>
          <cell r="H4348" t="str">
            <v>SANTA ROSA</v>
          </cell>
          <cell r="I4348" t="str">
            <v>ACTUALIZACION DEL PLAN DE CIERRE DE MINAS DE LA UNIDAD MINERA SANTA ROSA</v>
          </cell>
          <cell r="J4348" t="str">
            <v>*120206&lt;br&gt;JUNIN-CONCEPCION-COMAS</v>
          </cell>
          <cell r="K4348" t="str">
            <v>*34&lt;br&gt;BEDRIÑANA RIOS ABAD,*702&lt;br&gt;CARDENAS RODRIGUEZ CRISTINA ANTUANET,*188&lt;br&gt;PORTILLA CORNEJO MATEO,*128&lt;br&gt;ESTELA SILVA MELANIO</v>
          </cell>
          <cell r="L4348" t="str">
            <v>EVALUACIÓN</v>
          </cell>
          <cell r="P4348" t="str">
            <v>USD</v>
          </cell>
        </row>
        <row r="4349">
          <cell r="A4349">
            <v>1979704</v>
          </cell>
          <cell r="B4349">
            <v>2172</v>
          </cell>
          <cell r="C4349" t="str">
            <v>EIAsd</v>
          </cell>
          <cell r="D4349">
            <v>40276</v>
          </cell>
          <cell r="E4349">
            <v>2010</v>
          </cell>
          <cell r="F4349">
            <v>4</v>
          </cell>
          <cell r="G4349" t="str">
            <v>NEXA RESOURCES CAJAMARQUILLA S.A.</v>
          </cell>
          <cell r="H4349" t="str">
            <v>SHALIPAYCO</v>
          </cell>
          <cell r="I4349" t="str">
            <v>EXPLORACION SHALIPAYCO</v>
          </cell>
          <cell r="J4349" t="str">
            <v>*120502&lt;br&gt;JUNIN-JUNIN-CARHUAMAYO</v>
          </cell>
          <cell r="K4349" t="str">
            <v>*1&lt;br&gt;ACEVEDO FERNANDEZ ELIAS</v>
          </cell>
          <cell r="L4349" t="str">
            <v>APROBADO&lt;br/&gt;NOTIFICADO A LA EMPRESA</v>
          </cell>
          <cell r="P4349" t="str">
            <v>USD</v>
          </cell>
        </row>
        <row r="4350">
          <cell r="A4350">
            <v>1987857</v>
          </cell>
          <cell r="B4350">
            <v>2183</v>
          </cell>
          <cell r="C4350" t="str">
            <v>EIAsd</v>
          </cell>
          <cell r="D4350">
            <v>40304</v>
          </cell>
          <cell r="E4350">
            <v>2010</v>
          </cell>
          <cell r="F4350">
            <v>5</v>
          </cell>
          <cell r="G4350" t="str">
            <v>NEXA RESOURCES CAJAMARQUILLA S.A.</v>
          </cell>
          <cell r="H4350" t="str">
            <v>CAÑON FLORIDA</v>
          </cell>
          <cell r="I4350" t="str">
            <v>EXPLORACION CAÑON FLORIDA</v>
          </cell>
          <cell r="J4350" t="str">
            <v>*010310&lt;br&gt;AMAZONAS-BONGARA-SHIPASBAMBA</v>
          </cell>
          <cell r="K4350" t="str">
            <v>*2&lt;br&gt;ACOSTA ARCE MICHAEL</v>
          </cell>
          <cell r="L4350" t="str">
            <v>APROBADO&lt;br/&gt;NOTIFICADO A LA EMPRESA</v>
          </cell>
          <cell r="P4350" t="str">
            <v>USD</v>
          </cell>
        </row>
        <row r="4351">
          <cell r="A4351">
            <v>2102875</v>
          </cell>
          <cell r="B4351">
            <v>2435</v>
          </cell>
          <cell r="C4351" t="str">
            <v>EIAsd</v>
          </cell>
          <cell r="D4351">
            <v>40715</v>
          </cell>
          <cell r="E4351">
            <v>2011</v>
          </cell>
          <cell r="F4351">
            <v>6</v>
          </cell>
          <cell r="G4351" t="str">
            <v>NEXA RESOURCES CAJAMARQUILLA S.A.</v>
          </cell>
          <cell r="H4351" t="str">
            <v>CAÑON FLORIDA</v>
          </cell>
          <cell r="I4351" t="str">
            <v>MODIFICACION PROYECTO CAÑON FLORIDA</v>
          </cell>
          <cell r="J4351" t="str">
            <v>*010310&lt;br&gt;AMAZONAS-BONGARA-SHIPASBAMBA</v>
          </cell>
          <cell r="K4351" t="str">
            <v>*25&lt;br&gt;PRADO VELASQUEZ ALFONSO</v>
          </cell>
          <cell r="L4351" t="str">
            <v>APROBADO&lt;br/&gt;NOTIFICADO A LA EMPRESA</v>
          </cell>
          <cell r="P4351" t="str">
            <v>USD</v>
          </cell>
        </row>
        <row r="4352">
          <cell r="A4352">
            <v>1766599</v>
          </cell>
          <cell r="B4352">
            <v>1853</v>
          </cell>
          <cell r="C4352" t="str">
            <v>DIA</v>
          </cell>
          <cell r="D4352">
            <v>39518</v>
          </cell>
          <cell r="E4352">
            <v>2008</v>
          </cell>
          <cell r="F4352">
            <v>3</v>
          </cell>
          <cell r="G4352" t="str">
            <v>NEXA RESOURCES CAJAMARQUILLA S.A.</v>
          </cell>
          <cell r="H4352" t="str">
            <v>SHALIPAYCO</v>
          </cell>
          <cell r="I4352" t="str">
            <v>SHALIPAYCO</v>
          </cell>
          <cell r="J4352" t="str">
            <v>*120502&lt;br&gt;JUNIN-JUNIN-CARHUAMAYO</v>
          </cell>
          <cell r="K4352" t="str">
            <v>*8&lt;br&gt;BREÑA TORRES GRACIELA</v>
          </cell>
          <cell r="L4352" t="str">
            <v>APROBADO&lt;br/&gt;NOTIFICADO A LA EMPRESA</v>
          </cell>
          <cell r="P4352" t="str">
            <v>USD</v>
          </cell>
        </row>
        <row r="4353">
          <cell r="A4353">
            <v>1826653</v>
          </cell>
          <cell r="B4353">
            <v>1961</v>
          </cell>
          <cell r="C4353" t="str">
            <v>DIA</v>
          </cell>
          <cell r="D4353">
            <v>39727</v>
          </cell>
          <cell r="E4353">
            <v>2008</v>
          </cell>
          <cell r="F4353">
            <v>10</v>
          </cell>
          <cell r="G4353" t="str">
            <v>NEXA RESOURCES CAJAMARQUILLA S.A.</v>
          </cell>
          <cell r="H4353" t="str">
            <v>CHAVIN DEL SUR</v>
          </cell>
          <cell r="I4353" t="str">
            <v>CHAVIN DEL SUR</v>
          </cell>
          <cell r="J4353" t="str">
            <v>*110203&lt;br&gt;ICA-CHINCHA-CHAVIN</v>
          </cell>
          <cell r="K4353" t="str">
            <v>*8&lt;br&gt;BREÑA TORRES GRACIELA</v>
          </cell>
          <cell r="L4353" t="str">
            <v>APROBADO&lt;br/&gt;NOTIFICADO A LA EMPRESA</v>
          </cell>
          <cell r="P4353" t="str">
            <v>USD</v>
          </cell>
        </row>
        <row r="4354">
          <cell r="A4354">
            <v>1838510</v>
          </cell>
          <cell r="B4354">
            <v>1976</v>
          </cell>
          <cell r="C4354" t="str">
            <v>DIA</v>
          </cell>
          <cell r="D4354">
            <v>39770</v>
          </cell>
          <cell r="E4354">
            <v>2008</v>
          </cell>
          <cell r="F4354">
            <v>11</v>
          </cell>
          <cell r="G4354" t="str">
            <v>NEXA RESOURCES CAJAMARQUILLA S.A.</v>
          </cell>
          <cell r="H4354" t="str">
            <v>CERRO AUQUI</v>
          </cell>
          <cell r="I4354" t="str">
            <v>CERRO AUQUI</v>
          </cell>
          <cell r="J4354" t="str">
            <v>*190110&lt;br&gt;PASCO-PASCO-TICLACAYAN</v>
          </cell>
          <cell r="K4354" t="str">
            <v>*8&lt;br&gt;BREÑA TORRES GRACIELA</v>
          </cell>
          <cell r="L4354" t="str">
            <v>APROBADO&lt;br/&gt;NOTIFICADO A LA EMPRESA</v>
          </cell>
          <cell r="P4354" t="str">
            <v>USD</v>
          </cell>
        </row>
        <row r="4355">
          <cell r="A4355">
            <v>1838688</v>
          </cell>
          <cell r="B4355">
            <v>1977</v>
          </cell>
          <cell r="C4355" t="str">
            <v>DIA</v>
          </cell>
          <cell r="D4355">
            <v>39771</v>
          </cell>
          <cell r="E4355">
            <v>2008</v>
          </cell>
          <cell r="F4355">
            <v>11</v>
          </cell>
          <cell r="G4355" t="str">
            <v>NEXA RESOURCES CAJAMARQUILLA S.A.</v>
          </cell>
          <cell r="H4355" t="str">
            <v>PROGRESO NORTE</v>
          </cell>
          <cell r="I4355" t="str">
            <v>PROGRESO NORTE</v>
          </cell>
          <cell r="J4355" t="str">
            <v>*010312&lt;br&gt;AMAZONAS-BONGARA-YAMBRASBAMBA</v>
          </cell>
          <cell r="K4355" t="str">
            <v>*8&lt;br&gt;BREÑA TORRES GRACIELA</v>
          </cell>
          <cell r="L4355" t="str">
            <v>APROBADO&lt;br/&gt;NOTIFICADO A LA EMPRESA</v>
          </cell>
          <cell r="P4355" t="str">
            <v>USD</v>
          </cell>
        </row>
        <row r="4356">
          <cell r="A4356">
            <v>1882851</v>
          </cell>
          <cell r="B4356">
            <v>2025</v>
          </cell>
          <cell r="C4356" t="str">
            <v>DIA</v>
          </cell>
          <cell r="D4356">
            <v>39941</v>
          </cell>
          <cell r="E4356">
            <v>2009</v>
          </cell>
          <cell r="F4356">
            <v>5</v>
          </cell>
          <cell r="G4356" t="str">
            <v>NEXA RESOURCES CAJAMARQUILLA S.A.</v>
          </cell>
          <cell r="H4356" t="str">
            <v>CERRO PUAGJANCA</v>
          </cell>
          <cell r="I4356" t="str">
            <v>CERRO PUAGJANCA</v>
          </cell>
          <cell r="J4356" t="str">
            <v>*150610&lt;br&gt;LIMA-HUARAL-SANTA CRUZ DE ANDAMARCA</v>
          </cell>
          <cell r="K4356" t="str">
            <v>*8&lt;br&gt;BREÑA TORRES GRACIELA</v>
          </cell>
          <cell r="L4356" t="str">
            <v>APROBADO&lt;br/&gt;NOTIFICADO A LA EMPRESA</v>
          </cell>
          <cell r="P4356" t="str">
            <v>USD</v>
          </cell>
        </row>
        <row r="4357">
          <cell r="A4357">
            <v>1918796</v>
          </cell>
          <cell r="B4357">
            <v>2067</v>
          </cell>
          <cell r="C4357" t="str">
            <v>DIA</v>
          </cell>
          <cell r="D4357">
            <v>40059</v>
          </cell>
          <cell r="E4357">
            <v>2009</v>
          </cell>
          <cell r="F4357">
            <v>9</v>
          </cell>
          <cell r="G4357" t="str">
            <v>NEXA RESOURCES CAJAMARQUILLA S.A.</v>
          </cell>
          <cell r="H4357" t="str">
            <v>CERRO PUAGJANCA</v>
          </cell>
          <cell r="I4357" t="str">
            <v>CERRO PUAGJANCA (MODIFICACION)</v>
          </cell>
          <cell r="J4357" t="str">
            <v>*150610&lt;br&gt;LIMA-HUARAL-SANTA CRUZ DE ANDAMARCA</v>
          </cell>
          <cell r="K4357" t="str">
            <v>*8&lt;br&gt;BREÑA TORRES GRACIELA</v>
          </cell>
          <cell r="L4357" t="str">
            <v>APROBADO&lt;br/&gt;NOTIFICADO A LA EMPRESA</v>
          </cell>
          <cell r="P4357" t="str">
            <v>USD</v>
          </cell>
        </row>
        <row r="4358">
          <cell r="A4358">
            <v>1939488</v>
          </cell>
          <cell r="B4358">
            <v>2102</v>
          </cell>
          <cell r="C4358" t="str">
            <v>DIA</v>
          </cell>
          <cell r="D4358">
            <v>40130</v>
          </cell>
          <cell r="E4358">
            <v>2009</v>
          </cell>
          <cell r="F4358">
            <v>11</v>
          </cell>
          <cell r="G4358" t="str">
            <v>NEXA RESOURCES CAJAMARQUILLA S.A.</v>
          </cell>
          <cell r="H4358" t="str">
            <v>SHALIPAYCO</v>
          </cell>
          <cell r="I4358" t="str">
            <v>SHALIPAYCO</v>
          </cell>
          <cell r="J4358" t="str">
            <v>*120502&lt;br&gt;JUNIN-JUNIN-CARHUAMAYO</v>
          </cell>
          <cell r="K4358" t="str">
            <v>*8&lt;br&gt;BREÑA TORRES GRACIELA</v>
          </cell>
          <cell r="L4358" t="str">
            <v>APROBADO&lt;br/&gt;NOTIFICADO A LA EMPRESA</v>
          </cell>
          <cell r="P4358" t="str">
            <v>USD</v>
          </cell>
        </row>
        <row r="4359">
          <cell r="A4359">
            <v>1959578</v>
          </cell>
          <cell r="B4359">
            <v>2136</v>
          </cell>
          <cell r="C4359" t="str">
            <v>DIA</v>
          </cell>
          <cell r="D4359">
            <v>40206</v>
          </cell>
          <cell r="E4359">
            <v>2010</v>
          </cell>
          <cell r="F4359">
            <v>1</v>
          </cell>
          <cell r="G4359" t="str">
            <v>NEXA RESOURCES CAJAMARQUILLA S.A.</v>
          </cell>
          <cell r="H4359" t="str">
            <v>ULLUPAN</v>
          </cell>
          <cell r="I4359" t="str">
            <v>ULLUPAN</v>
          </cell>
          <cell r="J4359" t="str">
            <v>*120504&lt;br&gt;JUNIN-JUNIN-ULCUMAYO</v>
          </cell>
          <cell r="K4359" t="str">
            <v>*8&lt;br&gt;BREÑA TORRES GRACIELA</v>
          </cell>
          <cell r="L4359" t="str">
            <v>APROBADO&lt;br/&gt;NOTIFICADO A LA EMPRESA</v>
          </cell>
          <cell r="P4359" t="str">
            <v>USD</v>
          </cell>
        </row>
        <row r="4360">
          <cell r="A4360">
            <v>2003030</v>
          </cell>
          <cell r="B4360">
            <v>2211</v>
          </cell>
          <cell r="C4360" t="str">
            <v>DIA</v>
          </cell>
          <cell r="D4360">
            <v>40353</v>
          </cell>
          <cell r="E4360">
            <v>2010</v>
          </cell>
          <cell r="F4360">
            <v>6</v>
          </cell>
          <cell r="G4360" t="str">
            <v>NEXA RESOURCES CAJAMARQUILLA S.A.</v>
          </cell>
          <cell r="H4360" t="str">
            <v>CERRO PUAGJANCA</v>
          </cell>
          <cell r="I4360" t="str">
            <v>CERRO PUAGJANCA</v>
          </cell>
          <cell r="J4360" t="str">
            <v>*150610&lt;br&gt;LIMA-HUARAL-SANTA CRUZ DE ANDAMARCA</v>
          </cell>
          <cell r="K4360" t="str">
            <v>*8&lt;br&gt;BREÑA TORRES GRACIELA</v>
          </cell>
          <cell r="L4360" t="str">
            <v>APROBADO</v>
          </cell>
          <cell r="P4360" t="str">
            <v>USD</v>
          </cell>
        </row>
        <row r="4361">
          <cell r="A4361">
            <v>2031784</v>
          </cell>
          <cell r="B4361">
            <v>2272</v>
          </cell>
          <cell r="C4361" t="str">
            <v>DIA</v>
          </cell>
          <cell r="D4361">
            <v>40453</v>
          </cell>
          <cell r="E4361">
            <v>2010</v>
          </cell>
          <cell r="F4361">
            <v>10</v>
          </cell>
          <cell r="G4361" t="str">
            <v>NEXA RESOURCES CAJAMARQUILLA S.A.</v>
          </cell>
          <cell r="I4361" t="str">
            <v>LA UNION</v>
          </cell>
          <cell r="J4361" t="str">
            <v>*010310&lt;br&gt;AMAZONAS-BONGARA-SHIPASBAMBA</v>
          </cell>
          <cell r="K4361" t="str">
            <v>*8&lt;br&gt;BREÑA TORRES GRACIELA</v>
          </cell>
          <cell r="L4361" t="str">
            <v>APROBADO&lt;br/&gt;NOTIFICADO A LA EMPRESA</v>
          </cell>
          <cell r="P4361" t="str">
            <v>USD</v>
          </cell>
        </row>
        <row r="4362">
          <cell r="A4362">
            <v>2113322</v>
          </cell>
          <cell r="B4362">
            <v>2505</v>
          </cell>
          <cell r="C4362" t="str">
            <v>DIA</v>
          </cell>
          <cell r="D4362">
            <v>40741</v>
          </cell>
          <cell r="E4362">
            <v>2011</v>
          </cell>
          <cell r="F4362">
            <v>7</v>
          </cell>
          <cell r="G4362" t="str">
            <v>NEXA RESOURCES CAJAMARQUILLA S.A.</v>
          </cell>
          <cell r="H4362" t="str">
            <v>LA UNION</v>
          </cell>
          <cell r="I4362" t="str">
            <v>LA UNION</v>
          </cell>
          <cell r="J4362" t="str">
            <v>*010310&lt;br&gt;AMAZONAS-BONGARA-SHIPASBAMBA</v>
          </cell>
          <cell r="K4362" t="str">
            <v>*6&lt;br&gt;ATARAMA MORI DANNY,*8&lt;br&gt;BREÑA TORRES GRACIELA</v>
          </cell>
          <cell r="L4362" t="str">
            <v>APROBADO</v>
          </cell>
          <cell r="O4362">
            <v>319740</v>
          </cell>
          <cell r="P4362" t="str">
            <v>USD</v>
          </cell>
        </row>
        <row r="4363">
          <cell r="A4363">
            <v>2148387</v>
          </cell>
          <cell r="B4363">
            <v>2472</v>
          </cell>
          <cell r="C4363" t="str">
            <v>DIA</v>
          </cell>
          <cell r="D4363">
            <v>40882</v>
          </cell>
          <cell r="E4363">
            <v>2011</v>
          </cell>
          <cell r="F4363">
            <v>12</v>
          </cell>
          <cell r="G4363" t="str">
            <v>NEXA RESOURCES CAJAMARQUILLA S.A.</v>
          </cell>
          <cell r="H4363" t="str">
            <v>POCOTO</v>
          </cell>
          <cell r="I4363" t="str">
            <v>POCOTO</v>
          </cell>
          <cell r="J4363" t="str">
            <v>*150510&lt;br&gt;LIMA-CAÑETE-NUEVO IMPERIAL</v>
          </cell>
          <cell r="K4363" t="str">
            <v>*8&lt;br&gt;BREÑA TORRES GRACIELA,*310&lt;br&gt;ROSALES GONZALES LUIS ALBERTO,*180&lt;br&gt;RAMIREZ PALET ALDO</v>
          </cell>
          <cell r="L4363" t="str">
            <v>APROBADO&lt;br/&gt;NOTIFICADO A LA EMPRESA</v>
          </cell>
          <cell r="O4363">
            <v>400000</v>
          </cell>
          <cell r="P4363" t="str">
            <v>USD</v>
          </cell>
        </row>
        <row r="4364">
          <cell r="A4364">
            <v>2164672</v>
          </cell>
          <cell r="B4364">
            <v>2827</v>
          </cell>
          <cell r="C4364" t="str">
            <v>DIA</v>
          </cell>
          <cell r="D4364">
            <v>40942</v>
          </cell>
          <cell r="E4364">
            <v>2012</v>
          </cell>
          <cell r="F4364">
            <v>2</v>
          </cell>
          <cell r="G4364" t="str">
            <v>NEXA RESOURCES CAJAMARQUILLA S.A.</v>
          </cell>
          <cell r="H4364" t="str">
            <v>LA UNION</v>
          </cell>
          <cell r="I4364" t="str">
            <v xml:space="preserve"> LA UNION</v>
          </cell>
          <cell r="J4364" t="str">
            <v>*010306&lt;br&gt;AMAZONAS-BONGARA-FLORIDA,*010310&lt;br&gt;AMAZONAS-BONGARA-SHIPASBAMBA</v>
          </cell>
          <cell r="K4364" t="str">
            <v>*8&lt;br&gt;BREÑA TORRES GRACIELA,*310&lt;br&gt;ROSALES GONZALES LUIS ALBERTO,*180&lt;br&gt;RAMIREZ PALET ALDO</v>
          </cell>
          <cell r="L4364" t="str">
            <v>APROBADO&lt;br/&gt;NOTIFICADO A LA EMPRESA</v>
          </cell>
          <cell r="O4364">
            <v>319.74</v>
          </cell>
          <cell r="P4364" t="str">
            <v>USD</v>
          </cell>
        </row>
        <row r="4365">
          <cell r="A4365">
            <v>2192200</v>
          </cell>
          <cell r="B4365">
            <v>2859</v>
          </cell>
          <cell r="C4365" t="str">
            <v>DIA</v>
          </cell>
          <cell r="D4365">
            <v>41051</v>
          </cell>
          <cell r="E4365">
            <v>2012</v>
          </cell>
          <cell r="F4365">
            <v>5</v>
          </cell>
          <cell r="G4365" t="str">
            <v>NEXA RESOURCES CAJAMARQUILLA S.A.</v>
          </cell>
          <cell r="H4365" t="str">
            <v>CERRO PUAGJANCA</v>
          </cell>
          <cell r="I4365" t="str">
            <v>CERRO PUAGJANCA</v>
          </cell>
          <cell r="J4365" t="str">
            <v>*150610&lt;br&gt;LIMA-HUARAL-SANTA CRUZ DE ANDAMARCA</v>
          </cell>
          <cell r="K4365" t="str">
            <v>*8&lt;br&gt;BREÑA TORRES GRACIELA,*179&lt;br&gt;ZEGARRA ANCAJIMA, ANA SOFIA,*147&lt;br&gt;PEREZ BALDEON KAREN</v>
          </cell>
          <cell r="L4365" t="str">
            <v>APROBADO&lt;br/&gt;NOTIFICADO A LA EMPRESA</v>
          </cell>
          <cell r="O4365">
            <v>750000</v>
          </cell>
          <cell r="P4365" t="str">
            <v>USD</v>
          </cell>
        </row>
        <row r="4366">
          <cell r="A4366">
            <v>2274628</v>
          </cell>
          <cell r="B4366">
            <v>3842</v>
          </cell>
          <cell r="C4366" t="str">
            <v>DIA</v>
          </cell>
          <cell r="D4366">
            <v>41344</v>
          </cell>
          <cell r="E4366">
            <v>2013</v>
          </cell>
          <cell r="F4366">
            <v>3</v>
          </cell>
          <cell r="G4366" t="str">
            <v>NEXA RESOURCES CAJAMARQUILLA S.A.</v>
          </cell>
          <cell r="H4366" t="str">
            <v>LA UNION</v>
          </cell>
          <cell r="I4366" t="str">
            <v xml:space="preserve"> LA UNION</v>
          </cell>
          <cell r="J4366" t="str">
            <v>*010310&lt;br&gt;AMAZONAS-BONGARA-SHIPASBAMBA</v>
          </cell>
          <cell r="K4366" t="str">
            <v>*25&lt;br&gt;PRADO VELASQUEZ ALFONSO,*310&lt;br&gt;ROSALES GONZALES LUIS ALBERTO,*179&lt;br&gt;ZEGARRA ANCAJIMA, ANA SOFIA,*147&lt;br&gt;PEREZ BALDEON KAREN</v>
          </cell>
          <cell r="L4366" t="str">
            <v>APROBADO&lt;br/&gt;NOTIFICADO A LA EMPRESA</v>
          </cell>
          <cell r="O4366">
            <v>350000</v>
          </cell>
          <cell r="P4366" t="str">
            <v>USD</v>
          </cell>
        </row>
        <row r="4367">
          <cell r="A4367">
            <v>2431682</v>
          </cell>
          <cell r="B4367">
            <v>5423</v>
          </cell>
          <cell r="C4367" t="str">
            <v>DIA</v>
          </cell>
          <cell r="D4367">
            <v>41894</v>
          </cell>
          <cell r="E4367">
            <v>2014</v>
          </cell>
          <cell r="F4367">
            <v>9</v>
          </cell>
          <cell r="G4367" t="str">
            <v>NEXA RESOURCES CAJAMARQUILLA S.A.</v>
          </cell>
          <cell r="H4367" t="str">
            <v>PAUCARTAMBO</v>
          </cell>
          <cell r="I4367" t="str">
            <v>PAUCARTAMBO</v>
          </cell>
          <cell r="J4367" t="str">
            <v>*190107&lt;br&gt;PASCO-PASCO-PAUCARTAMBO</v>
          </cell>
          <cell r="K4367" t="str">
            <v>*8&lt;br&gt;BREÑA TORRES GRACIELA,*341&lt;br&gt;INFANTE QUISPE, CESAR ANIBAL,*279&lt;br&gt;CRUZ LEDESMA, DEISY,*179&lt;br&gt;ZEGARRA ANCAJIMA, ANA SOFIA</v>
          </cell>
          <cell r="L4367" t="str">
            <v>APROBADO&lt;br/&gt;NOTIFICADO A LA EMPRESA</v>
          </cell>
          <cell r="O4367">
            <v>500000</v>
          </cell>
          <cell r="P4367" t="str">
            <v>USD</v>
          </cell>
        </row>
        <row r="4368">
          <cell r="A4368">
            <v>2209307</v>
          </cell>
          <cell r="B4368">
            <v>3079</v>
          </cell>
          <cell r="C4368" t="str">
            <v>EIAsd</v>
          </cell>
          <cell r="D4368">
            <v>41096</v>
          </cell>
          <cell r="E4368">
            <v>2012</v>
          </cell>
          <cell r="F4368">
            <v>7</v>
          </cell>
          <cell r="G4368" t="str">
            <v>NEXA RESOURCES CAJAMARQUILLA S.A.</v>
          </cell>
          <cell r="H4368" t="str">
            <v>CAÑON FLORIDA</v>
          </cell>
          <cell r="I4368" t="str">
            <v>II MODIFICACION PROYECTO CAÑON FLORIDA</v>
          </cell>
          <cell r="J4368" t="str">
            <v>*010310&lt;br&gt;AMAZONAS-BONGARA-SHIPASBAMBA</v>
          </cell>
          <cell r="K4368" t="str">
            <v>*2&lt;br&gt;ACOSTA ARCE MICHAEL,*310&lt;br&gt;ROSALES GONZALES LUIS ALBERTO,*295&lt;br&gt;DIAZ BERRIOS ABEL,*233&lt;br&gt;MESIAS CASTRO, JACKSON,*221&lt;br&gt;SANGA YAMPASI WILSON WILFREDO,*219&lt;br&gt;HUARINO CHURA LUIS ANTONIO,*186&lt;br&gt;LUCEN BUSTAMANTE MARIELENA,*158&lt;br&gt;SCOTTO ESPINOZA, CARLOS,*149&lt;br&gt;LESMA JARA ALFREDO (APOYO),*63&lt;br&gt;ATOCCSA GOMEZ ROSSANA (APOYO)</v>
          </cell>
          <cell r="L4368" t="str">
            <v>APROBADO&lt;br/&gt;NOTIFICADO A LA EMPRESA</v>
          </cell>
          <cell r="M4368" t="str">
            <v>ResDirec-0012-2013/MEM-AAM</v>
          </cell>
          <cell r="N4368" t="str">
            <v>11/01/2013</v>
          </cell>
          <cell r="O4368">
            <v>11188000</v>
          </cell>
          <cell r="P4368" t="str">
            <v>USD</v>
          </cell>
        </row>
        <row r="4369">
          <cell r="A4369">
            <v>1142299</v>
          </cell>
          <cell r="B4369">
            <v>4357</v>
          </cell>
          <cell r="C4369" t="str">
            <v>EIA</v>
          </cell>
          <cell r="D4369">
            <v>35646</v>
          </cell>
          <cell r="E4369">
            <v>1997</v>
          </cell>
          <cell r="F4369">
            <v>8</v>
          </cell>
          <cell r="G4369" t="str">
            <v>NEXA RESOURCES CAJAMARQUILLA S.A.</v>
          </cell>
          <cell r="H4369" t="str">
            <v>REFINERIA DE CAJAMARQUILLA - AGUA</v>
          </cell>
          <cell r="I4369" t="str">
            <v>AMPLIACIÓN A 230 000 T/AÑO</v>
          </cell>
          <cell r="J4369" t="str">
            <v>*150118&lt;br&gt;LIMA-LIMA-LURIGANCHO</v>
          </cell>
          <cell r="K4369" t="str">
            <v>*29&lt;br&gt;ARCHIVO</v>
          </cell>
          <cell r="L4369" t="str">
            <v>APROBADO</v>
          </cell>
          <cell r="P4369" t="str">
            <v>USD</v>
          </cell>
        </row>
        <row r="4370">
          <cell r="A4370">
            <v>1306227</v>
          </cell>
          <cell r="B4370">
            <v>4515</v>
          </cell>
          <cell r="C4370" t="str">
            <v>EIA</v>
          </cell>
          <cell r="D4370">
            <v>36899</v>
          </cell>
          <cell r="E4370">
            <v>2001</v>
          </cell>
          <cell r="F4370">
            <v>1</v>
          </cell>
          <cell r="G4370" t="str">
            <v>NEXA RESOURCES CAJAMARQUILLA S.A.</v>
          </cell>
          <cell r="H4370" t="str">
            <v>REFINERIA DE CAJAMARQUILLA - AGUA</v>
          </cell>
          <cell r="I4370" t="str">
            <v>AMPLIACION DE REFINERIA - MODIFICACION</v>
          </cell>
          <cell r="J4370" t="str">
            <v>*150118&lt;br&gt;LIMA-LIMA-LURIGANCHO</v>
          </cell>
          <cell r="K4370" t="str">
            <v>*29&lt;br&gt;ARCHIVO</v>
          </cell>
          <cell r="L4370" t="str">
            <v>APROBADO</v>
          </cell>
          <cell r="P4370" t="str">
            <v>USD</v>
          </cell>
        </row>
        <row r="4371">
          <cell r="A4371">
            <v>1672633</v>
          </cell>
          <cell r="B4371">
            <v>4778</v>
          </cell>
          <cell r="C4371" t="str">
            <v>EIA</v>
          </cell>
          <cell r="D4371">
            <v>39142</v>
          </cell>
          <cell r="E4371">
            <v>2007</v>
          </cell>
          <cell r="F4371">
            <v>3</v>
          </cell>
          <cell r="G4371" t="str">
            <v>NEXA RESOURCES CAJAMARQUILLA S.A.</v>
          </cell>
          <cell r="H4371" t="str">
            <v>REFINERIA DE CAJAMARQUILLA - AGUA</v>
          </cell>
          <cell r="I4371" t="str">
            <v>MODIFICACION POR AMPLIACION DE LA CAPACIDAD INSTALADA A 320 K</v>
          </cell>
          <cell r="J4371" t="str">
            <v>*150118&lt;br&gt;LIMA-LIMA-LURIGANCHO</v>
          </cell>
          <cell r="K4371" t="str">
            <v>*1&lt;br&gt;ACEVEDO FERNANDEZ ELIAS</v>
          </cell>
          <cell r="L4371" t="str">
            <v>APROBADO</v>
          </cell>
          <cell r="M4371" t="str">
            <v>ResDirec-0408-2015/MEM-DGAAM</v>
          </cell>
          <cell r="N4371" t="str">
            <v>26/10/2015</v>
          </cell>
          <cell r="P4371" t="str">
            <v>USD</v>
          </cell>
        </row>
        <row r="4372">
          <cell r="A4372">
            <v>2528773</v>
          </cell>
          <cell r="B4372">
            <v>4778</v>
          </cell>
          <cell r="C4372" t="str">
            <v>ITS</v>
          </cell>
          <cell r="D4372">
            <v>42240</v>
          </cell>
          <cell r="E4372">
            <v>2015</v>
          </cell>
          <cell r="F4372">
            <v>8</v>
          </cell>
          <cell r="G4372" t="str">
            <v>NEXA RESOURCES CAJAMARQUILLA S.A.</v>
          </cell>
          <cell r="H4372" t="str">
            <v>REFINERIA DE CAJAMARQUILLA - AGUA</v>
          </cell>
          <cell r="I4372" t="str">
            <v>MODIFICACION POR AMPLIACION DE LA CAPACIDAD INSTALADA A 320 K</v>
          </cell>
          <cell r="J4372" t="str">
            <v>*150118&lt;br&gt;LIMA-LIMA-LURIGANCHO</v>
          </cell>
          <cell r="K4372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372" t="str">
            <v>CONFORME&lt;br/&gt;NOTIFICADO A LA EMPRESA</v>
          </cell>
          <cell r="M4372" t="str">
            <v>ResDirec-0408-2015/MEM-DGAAM</v>
          </cell>
          <cell r="N4372" t="str">
            <v>26/10/2015</v>
          </cell>
          <cell r="O4372">
            <v>14640546</v>
          </cell>
        </row>
        <row r="4373">
          <cell r="A4373">
            <v>2024587</v>
          </cell>
          <cell r="B4373">
            <v>5031</v>
          </cell>
          <cell r="C4373" t="str">
            <v>EIA</v>
          </cell>
          <cell r="D4373">
            <v>40427</v>
          </cell>
          <cell r="E4373">
            <v>2010</v>
          </cell>
          <cell r="F4373">
            <v>9</v>
          </cell>
          <cell r="G4373" t="str">
            <v>NEXA RESOURCES CAJAMARQUILLA S.A.</v>
          </cell>
          <cell r="H4373" t="str">
            <v>REFINERIA DE CAJAMARQUILLA - AGUA</v>
          </cell>
          <cell r="I4373" t="str">
            <v>MODIFICACION DEL EIA PARA LA IMPLEMENTACION DE LA PLANTA DE POLVO ZINC</v>
          </cell>
          <cell r="J4373" t="str">
            <v>*150118&lt;br&gt;LIMA-LIMA-LURIGANCHO</v>
          </cell>
          <cell r="K4373" t="str">
            <v>*1&lt;br&gt;ACEVEDO FERNANDEZ ELIAS</v>
          </cell>
          <cell r="L4373" t="str">
            <v>APROBADO&lt;br/&gt;NOTIFICADO A LA EMPRESA</v>
          </cell>
          <cell r="P4373" t="str">
            <v>USD</v>
          </cell>
        </row>
        <row r="4374">
          <cell r="A4374">
            <v>2188770</v>
          </cell>
          <cell r="B4374">
            <v>5164</v>
          </cell>
          <cell r="C4374" t="str">
            <v>EIA</v>
          </cell>
          <cell r="D4374">
            <v>41039</v>
          </cell>
          <cell r="E4374">
            <v>2012</v>
          </cell>
          <cell r="F4374">
            <v>5</v>
          </cell>
          <cell r="G4374" t="str">
            <v>NEXA RESOURCES CAJAMARQUILLA S.A.</v>
          </cell>
          <cell r="H4374" t="str">
            <v>REFINERIA DE CAJAMARQUILLA - AGUA</v>
          </cell>
          <cell r="I4374" t="str">
            <v>CONSTRUCCION DE OPERACION DEL DEPOSITO DE RESIDUOS POZA 6</v>
          </cell>
          <cell r="J4374" t="str">
            <v>*150118&lt;br&gt;LIMA-LIMA-LURIGANCHO</v>
          </cell>
          <cell r="K4374" t="str">
            <v>*1&lt;br&gt;ACEVEDO FERNANDEZ ELIAS</v>
          </cell>
          <cell r="L4374" t="str">
            <v>APROBADO&lt;br/&gt;NOTIFICADO A LA EMPRESA</v>
          </cell>
          <cell r="M4374" t="str">
            <v>ResDirec-0548-2014/MEM-DGAAM</v>
          </cell>
          <cell r="N4374" t="str">
            <v>03/11/2014</v>
          </cell>
          <cell r="P4374" t="str">
            <v>USD</v>
          </cell>
        </row>
        <row r="4375">
          <cell r="A4375">
            <v>2436482</v>
          </cell>
          <cell r="B4375">
            <v>5164</v>
          </cell>
          <cell r="C4375" t="str">
            <v>ITS</v>
          </cell>
          <cell r="D4375">
            <v>41915</v>
          </cell>
          <cell r="E4375">
            <v>2014</v>
          </cell>
          <cell r="F4375">
            <v>10</v>
          </cell>
          <cell r="G4375" t="str">
            <v>NEXA RESOURCES CAJAMARQUILLA S.A.</v>
          </cell>
          <cell r="H4375" t="str">
            <v>REFINERIA DE CAJAMARQUILLA - AGUA</v>
          </cell>
          <cell r="I4375" t="str">
            <v>Lavadores de Gases de SO2 en Plantas de ¿cido 1 y 2</v>
          </cell>
          <cell r="J4375" t="str">
            <v>*150118&lt;br&gt;LIMA-LIMA-LURIGANCHO</v>
          </cell>
          <cell r="K4375" t="str">
            <v>*25&lt;br&gt;PRADO VELASQUEZ ALFONSO,*301&lt;br&gt;DIAZ ALVAREZ, CHRISTIAN ENRIQUE,*284&lt;br&gt;LINARES ALVARADO, JOSE LUIS,*256&lt;br&gt;DEL SOLAR PALOMINO, PABEL,*227&lt;br&gt;BUSTAMANTE BECERRA JOSE LUIS,*190&lt;br&gt;TIPULA MAMANI, RICHARD</v>
          </cell>
          <cell r="L4375" t="str">
            <v>CONFORME&lt;br/&gt;NOTIFICADO A LA EMPRESA</v>
          </cell>
          <cell r="M4375" t="str">
            <v>ResDirec-0548-2014/MEM-DGAAM</v>
          </cell>
          <cell r="N4375" t="str">
            <v>03/11/2014</v>
          </cell>
          <cell r="O4375">
            <v>18700000</v>
          </cell>
        </row>
        <row r="4376">
          <cell r="A4376" t="str">
            <v>02383-2016</v>
          </cell>
          <cell r="B4376">
            <v>6052</v>
          </cell>
          <cell r="C4376" t="str">
            <v>ITS</v>
          </cell>
          <cell r="D4376">
            <v>42599</v>
          </cell>
          <cell r="E4376">
            <v>2016</v>
          </cell>
          <cell r="F4376">
            <v>8</v>
          </cell>
          <cell r="G4376" t="str">
            <v>NEXA RESOURCES CAJAMARQUILLA S.A.</v>
          </cell>
          <cell r="H4376" t="str">
            <v>REFINERIA DE CAJAMARQUILLA - AGUA</v>
          </cell>
          <cell r="I4376" t="str">
            <v>Modificacion de metodo constructivo del 4to recrecimiento del DLN y Area de compostaje</v>
          </cell>
          <cell r="J4376" t="str">
            <v>*150118&lt;br&gt;LIMA-LIMA-LURIGANCHO</v>
          </cell>
          <cell r="K4376" t="str">
            <v>*381&lt;br&gt;ZZ_SENACE MILLONES VARGAS, CESAR AUGUSTO,*452&lt;br&gt;ZZ_SENACE GONZALES PAREDES, LUIS ANTONIO,*416&lt;br&gt;ZZ_SENACE BREÑA TORRES, MILVA GRACIELA,*413&lt;br&gt;ZZ_SENACE ATARAMA MORI,DANNY EDUARDO,*386&lt;br&gt;ZZ_SENACE CORAL ONCOY, BEATRIZ E.</v>
          </cell>
          <cell r="L4376" t="str">
            <v>CONFORME&lt;br/&gt;NOTIFICADO A LA EMPRESA</v>
          </cell>
          <cell r="O4376">
            <v>6193561</v>
          </cell>
        </row>
        <row r="4377">
          <cell r="A4377" t="str">
            <v>01127-2016</v>
          </cell>
          <cell r="B4377">
            <v>6127</v>
          </cell>
          <cell r="C4377" t="str">
            <v>EIA-d</v>
          </cell>
          <cell r="D4377">
            <v>42487</v>
          </cell>
          <cell r="E4377">
            <v>2016</v>
          </cell>
          <cell r="F4377">
            <v>4</v>
          </cell>
          <cell r="G4377" t="str">
            <v>NEXA RESOURCES CAJAMARQUILLA S.A.</v>
          </cell>
          <cell r="H4377" t="str">
            <v>SHALIPAYCO</v>
          </cell>
          <cell r="I4377" t="str">
            <v xml:space="preserve">PROYECTO DE EXPLOTACIÓN SHALIPAYCO </v>
          </cell>
          <cell r="J4377" t="str">
            <v>*120501&lt;br&gt;JUNIN-JUNIN-JUNIN,*190107&lt;br&gt;PASCO-PASCO-PAUCARTAMBO,*190105&lt;br&gt;PASCO-PASCO-NINACACA,*120504&lt;br&gt;JUNIN-JUNIN-ULCUMAYO,*120502&lt;br&gt;JUNIN-JUNIN-CARHUAMAYO</v>
          </cell>
          <cell r="K4377" t="str">
            <v>*381&lt;br&gt;ZZ_SENACE MILLONES VARGAS, CESAR AUGUSTO,*451&lt;br&gt;ZZ_SENACE QUISPE SULCA, JHONNY IBAN,*416&lt;br&gt;ZZ_SENACE BREÑA TORRES, MILVA GRACIELA,*414&lt;br&gt;ZZ_SENACE LUCEN BUSTAMANTE, MARIELENA NEREYDA,*413&lt;br&gt;ZZ_SENACE ATARAMA MORI,DANNY EDUARDO,*407&lt;br&gt;ZZ_SENACE SAAVEDRA KOVACH, MIRIJAM,*389&lt;br&gt;ZZ_SENACE NIZAMA TEIXEIRA, MARTIN,*387&lt;br&gt;ZZ_SENACE CARDENAS VILLAVICENCIO, EUDI ELI,*382&lt;br&gt;ZZ_SENACE PÉREZ NUÑEZ, FABIÁN</v>
          </cell>
          <cell r="L4377" t="str">
            <v>APROBADO</v>
          </cell>
          <cell r="O4377">
            <v>60000000</v>
          </cell>
          <cell r="P4377" t="str">
            <v>USD</v>
          </cell>
        </row>
        <row r="4378">
          <cell r="A4378">
            <v>1687622</v>
          </cell>
          <cell r="B4378">
            <v>6365</v>
          </cell>
          <cell r="C4378" t="str">
            <v>PC</v>
          </cell>
          <cell r="D4378">
            <v>39209</v>
          </cell>
          <cell r="E4378">
            <v>2007</v>
          </cell>
          <cell r="F4378">
            <v>5</v>
          </cell>
          <cell r="G4378" t="str">
            <v>NEXA RESOURCES CAJAMARQUILLA S.A.</v>
          </cell>
          <cell r="H4378" t="str">
            <v>REFINERIA DE CAJAMARQUILLA</v>
          </cell>
          <cell r="I4378" t="str">
            <v>POZA DE JAROSITA N° 1 (MODIFICACION)</v>
          </cell>
          <cell r="J4378" t="str">
            <v>*150118&lt;br&gt;LIMA-LIMA-LURIGANCHO</v>
          </cell>
          <cell r="K4378" t="str">
            <v>*1&lt;br&gt;ACEVEDO FERNANDEZ ELIAS</v>
          </cell>
          <cell r="L4378" t="str">
            <v>DESISTIDO</v>
          </cell>
          <cell r="P4378" t="str">
            <v>USD</v>
          </cell>
        </row>
        <row r="4379">
          <cell r="A4379">
            <v>1792577</v>
          </cell>
          <cell r="B4379">
            <v>6408</v>
          </cell>
          <cell r="C4379" t="str">
            <v>PC</v>
          </cell>
          <cell r="D4379">
            <v>39618</v>
          </cell>
          <cell r="E4379">
            <v>2008</v>
          </cell>
          <cell r="F4379">
            <v>6</v>
          </cell>
          <cell r="G4379" t="str">
            <v>NEXA RESOURCES CAJAMARQUILLA S.A.</v>
          </cell>
          <cell r="H4379" t="str">
            <v>REFINERIA DE CAJAMARQUILLA</v>
          </cell>
          <cell r="I4379" t="str">
            <v xml:space="preserve">PLAN DE CIERRE REFINERIA CAJAMARQUILLA </v>
          </cell>
          <cell r="J4379" t="str">
            <v>*150118&lt;br&gt;LIMA-LIMA-LURIGANCHO</v>
          </cell>
          <cell r="K4379" t="str">
            <v>*13&lt;br&gt;DOLORES CAMONES SANTIAGO</v>
          </cell>
          <cell r="L4379" t="str">
            <v>APROBADO&lt;br/&gt;NOTIFICADO A LA EMPRESA</v>
          </cell>
          <cell r="P4379" t="str">
            <v>USD</v>
          </cell>
        </row>
        <row r="4380">
          <cell r="A4380">
            <v>1986811</v>
          </cell>
          <cell r="B4380">
            <v>6447</v>
          </cell>
          <cell r="C4380" t="str">
            <v>PC</v>
          </cell>
          <cell r="D4380">
            <v>40302</v>
          </cell>
          <cell r="E4380">
            <v>2010</v>
          </cell>
          <cell r="F4380">
            <v>5</v>
          </cell>
          <cell r="G4380" t="str">
            <v>NEXA RESOURCES CAJAMARQUILLA S.A.</v>
          </cell>
          <cell r="H4380" t="str">
            <v>REFINERIA DE CAJAMARQUILLA</v>
          </cell>
          <cell r="I4380" t="str">
            <v>MODIFICACION DEL PLAN DE CIERRE DE MINAS REFINERIA CAJARMARQUILLA</v>
          </cell>
          <cell r="J4380" t="str">
            <v>*150118&lt;br&gt;LIMA-LIMA-LURIGANCHO</v>
          </cell>
          <cell r="K4380" t="str">
            <v>*13&lt;br&gt;DOLORES CAMONES SANTIAGO</v>
          </cell>
          <cell r="L4380" t="str">
            <v>APROBADO&lt;br/&gt;NOTIFICADO A LA EMPRESA</v>
          </cell>
          <cell r="P4380" t="str">
            <v>USD</v>
          </cell>
        </row>
        <row r="4381">
          <cell r="A4381" t="str">
            <v>01880-2017</v>
          </cell>
          <cell r="B4381">
            <v>6529</v>
          </cell>
          <cell r="C4381" t="str">
            <v>ITS</v>
          </cell>
          <cell r="D4381">
            <v>42854</v>
          </cell>
          <cell r="E4381">
            <v>2017</v>
          </cell>
          <cell r="F4381">
            <v>4</v>
          </cell>
          <cell r="G4381" t="str">
            <v>NEXA RESOURCES CAJAMARQUILLA S.A.</v>
          </cell>
          <cell r="H4381" t="str">
            <v>REFINERIA DE CAJAMARQUILLA - AGUA</v>
          </cell>
          <cell r="I4381" t="str">
            <v>Informe Técnico Sustentatorio para La Adición del Proceso de Jarosita, Aumento de Capacidad de Producción de Zinc Refinado de 320 000 a 340 000 Toneladas y Cambio de la Matriz Energética de la Refinería de Zinc Cajamarquilla</v>
          </cell>
          <cell r="J4381" t="str">
            <v>*150118&lt;br&gt;LIMA-LIMA-LURIGANCHO</v>
          </cell>
          <cell r="K4381" t="str">
            <v>*382&lt;br&gt;ZZ_SENACE PÉREZ NUÑEZ, FABIÁN,*489&lt;br&gt;ZZ_SENACE TREJO PANTOJA, CYNTHIA KELLY,*488&lt;br&gt;ZZ_SENACE TELLO COCHACHEZ, MARCO ANTONIO,*482&lt;br&gt;ZZ_SENACE MARTEL GORA, MIGUEL LUIS,*478&lt;br&gt;ZZ_SENACE BENAVENTE SILVA, KURLANT YUSSEIN,*451&lt;br&gt;ZZ_SENACE QUISPE SULCA, JHONNY IBAN,*416&lt;br&gt;ZZ_SENACE BREÑA TORRES, MILVA GRACIELA,*415&lt;br&gt;ZZ_SENACE BEATRIZ HUAMANI PAUCCARA</v>
          </cell>
          <cell r="L4381" t="str">
            <v>CONFORME&lt;br/&gt;NOTIFICADO A LA EMPRESA</v>
          </cell>
          <cell r="O4381">
            <v>26274080</v>
          </cell>
        </row>
        <row r="4382">
          <cell r="A4382">
            <v>2192364</v>
          </cell>
          <cell r="B4382">
            <v>6554</v>
          </cell>
          <cell r="C4382" t="str">
            <v>PC</v>
          </cell>
          <cell r="D4382">
            <v>41052</v>
          </cell>
          <cell r="E4382">
            <v>2012</v>
          </cell>
          <cell r="F4382">
            <v>5</v>
          </cell>
          <cell r="G4382" t="str">
            <v>NEXA RESOURCES CAJAMARQUILLA S.A.</v>
          </cell>
          <cell r="H4382" t="str">
            <v>REFINERIA DE CAJAMARQUILLA</v>
          </cell>
          <cell r="I4382" t="str">
            <v>ACTUALIZACION DEL PLAN DE CIERRE DE LA REFINERIA DE CAJAMARQUILLA</v>
          </cell>
          <cell r="J4382" t="str">
            <v>*150118&lt;br&gt;LIMA-LIMA-LURIGANCHO</v>
          </cell>
          <cell r="K4382" t="str">
            <v>*21&lt;br&gt;PAREDES PACHECO RUFO</v>
          </cell>
          <cell r="L4382" t="str">
            <v>APROBADO&lt;br/&gt;NOTIFICADO A LA EMPRESA</v>
          </cell>
          <cell r="P4382" t="str">
            <v>USD</v>
          </cell>
        </row>
        <row r="4383">
          <cell r="A4383">
            <v>2353553</v>
          </cell>
          <cell r="B4383">
            <v>6671</v>
          </cell>
          <cell r="C4383" t="str">
            <v>PC</v>
          </cell>
          <cell r="D4383">
            <v>41632</v>
          </cell>
          <cell r="E4383">
            <v>2013</v>
          </cell>
          <cell r="F4383">
            <v>12</v>
          </cell>
          <cell r="G4383" t="str">
            <v>NEXA RESOURCES CAJAMARQUILLA S.A.</v>
          </cell>
          <cell r="H4383" t="str">
            <v>REFINERIA DE CAJAMARQUILLA</v>
          </cell>
          <cell r="I4383" t="str">
            <v>ACTUALIZACION DEL PLAN DE CIERRE DE LA REFINERIA DE CAJAMARQUILLA</v>
          </cell>
          <cell r="J4383" t="str">
            <v>*150118&lt;br&gt;LIMA-LIMA-LURIGANCHO</v>
          </cell>
          <cell r="K4383" t="str">
            <v>*21&lt;br&gt;PAREDES PACHECO RUFO</v>
          </cell>
          <cell r="L4383" t="str">
            <v>DESAPROBADO&lt;br/&gt;NOTIFICADO A LA EMPRESA</v>
          </cell>
          <cell r="P4383" t="str">
            <v>USD</v>
          </cell>
        </row>
        <row r="4384">
          <cell r="A4384">
            <v>2393225</v>
          </cell>
          <cell r="B4384">
            <v>6702</v>
          </cell>
          <cell r="C4384" t="str">
            <v>PC</v>
          </cell>
          <cell r="D4384">
            <v>41775</v>
          </cell>
          <cell r="E4384">
            <v>2014</v>
          </cell>
          <cell r="F4384">
            <v>5</v>
          </cell>
          <cell r="G4384" t="str">
            <v>NEXA RESOURCES CAJAMARQUILLA S.A.</v>
          </cell>
          <cell r="H4384" t="str">
            <v>REFINERIA DE CAJAMARQUILLA</v>
          </cell>
          <cell r="I4384" t="str">
            <v>ACTUALIZACION DEL PLAN DE CIERRE DE LA REFINERIA CAJAMARQUILLA</v>
          </cell>
          <cell r="J4384" t="str">
            <v>*150118&lt;br&gt;LIMA-LIMA-LURIGANCHO</v>
          </cell>
          <cell r="K4384" t="str">
            <v>*9&lt;br&gt;CAMPOS DIAZ LUIS</v>
          </cell>
          <cell r="L4384" t="str">
            <v>APROBADO&lt;br/&gt;NOTIFICADO A LA EMPRESA</v>
          </cell>
          <cell r="P4384" t="str">
            <v>USD</v>
          </cell>
        </row>
        <row r="4385">
          <cell r="A4385">
            <v>2370585</v>
          </cell>
          <cell r="B4385">
            <v>2986</v>
          </cell>
          <cell r="C4385" t="str">
            <v>ITS</v>
          </cell>
          <cell r="D4385">
            <v>41696</v>
          </cell>
          <cell r="E4385">
            <v>2014</v>
          </cell>
          <cell r="F4385">
            <v>2</v>
          </cell>
          <cell r="G4385" t="str">
            <v>NEXA RESOURCES EL PORVENIR S.A.C.</v>
          </cell>
          <cell r="H4385" t="str">
            <v>EL PORVENIR</v>
          </cell>
          <cell r="I4385" t="str">
            <v xml:space="preserve">LINEA DE TRANSMISION 220 KV PARAGSHA II - SUBESTACION EL PORVENIR Y LINEA DE </v>
          </cell>
          <cell r="J4385" t="str">
            <v>*190113&lt;br&gt;PASCO-PASCO-YANACANCHA,*190108&lt;br&gt;PASCO-PASCO-SAN FRANCISCO DE ASIS DE YARUSYACAN,*190109&lt;br&gt;PASCO-PASCO-SIMON BOLIVAR</v>
          </cell>
          <cell r="K4385" t="str">
            <v>*10&lt;br&gt;CARRANZA VALDIVIESO JOSE,*257&lt;br&gt;MIRANDA UNCHUPAICO, JULIO EDUARDO,*167&lt;br&gt;SOTOMAYOR TACA SAUL</v>
          </cell>
          <cell r="L4385" t="str">
            <v>CONFORME&lt;br/&gt;NOTIFICADO A LA EMPRESA</v>
          </cell>
          <cell r="O4385">
            <v>19557.63</v>
          </cell>
        </row>
        <row r="4386">
          <cell r="A4386">
            <v>2872222</v>
          </cell>
          <cell r="B4386">
            <v>7833</v>
          </cell>
          <cell r="C4386" t="str">
            <v>DIA</v>
          </cell>
          <cell r="D4386">
            <v>43418</v>
          </cell>
          <cell r="E4386">
            <v>2018</v>
          </cell>
          <cell r="F4386">
            <v>11</v>
          </cell>
          <cell r="G4386" t="str">
            <v>NEXA RESOURCES EL PORVENIR S.A.C.</v>
          </cell>
          <cell r="H4386" t="str">
            <v>EL PORVENIR</v>
          </cell>
          <cell r="I4386" t="str">
            <v>DIA PARA REALIZAR INVESTIGACIONES GEOTÉCNICAS E HIDROGEOLÓGICAS</v>
          </cell>
          <cell r="J4386" t="str">
            <v>*190108&lt;br&gt;PASCO-PASCO-SAN FRANCISCO DE ASIS DE YARUSYACAN,*190113&lt;br&gt;PASCO-PASCO-YANACANCHA</v>
          </cell>
          <cell r="K4386" t="str">
            <v>*509&lt;br&gt;CRUZ LEDESMA, DEISY ROSALIA,*610&lt;br&gt;FARFAN REYES MIRIAM ELIZABETH</v>
          </cell>
          <cell r="L4386" t="str">
            <v>IMPROCEDENTE&lt;br/&gt;NOTIFICADO A LA EMPRESA</v>
          </cell>
          <cell r="M4386" t="str">
            <v>ResDirec-0232-2018/MEM-DGAAM</v>
          </cell>
          <cell r="N4386" t="str">
            <v>18/12/2018</v>
          </cell>
          <cell r="P4386" t="str">
            <v>USD</v>
          </cell>
        </row>
        <row r="4387">
          <cell r="A4387">
            <v>2944824</v>
          </cell>
          <cell r="B4387">
            <v>8048</v>
          </cell>
          <cell r="C4387" t="str">
            <v>DIA</v>
          </cell>
          <cell r="D4387">
            <v>43629</v>
          </cell>
          <cell r="E4387">
            <v>2019</v>
          </cell>
          <cell r="F4387">
            <v>6</v>
          </cell>
          <cell r="G4387" t="str">
            <v>NEXA RESOURCES EL PORVENIR S.A.C.</v>
          </cell>
          <cell r="H4387" t="str">
            <v>EL PORVENIR</v>
          </cell>
          <cell r="I4387" t="str">
            <v>DIA PARA REALIZAR INVESTIGACIONES GEOTÉCNICAS E HIDROGEOLÓGICAS EN EL ENTORNO DE LA U.M. EL PORVENIR</v>
          </cell>
          <cell r="J4387" t="str">
            <v>*190108&lt;br&gt;PASCO-PASCO-SAN FRANCISCO DE ASIS DE YARUSYACAN</v>
          </cell>
          <cell r="K4387" t="str">
            <v>*1&lt;br&gt;ACEVEDO FERNANDEZ ELIAS,*677&lt;br&gt;SERVAN VARGAS MARIO,*676&lt;br&gt;VILLAR VASQUEZ MERCEDES DEL PILAR,*643&lt;br&gt;NISSE MEI-LIN GARCIA LAY,*610&lt;br&gt;FARFAN REYES MIRIAM ELIZABETH,*311&lt;br&gt;ROJAS VALLADARES, TANIA LUPE,*220&lt;br&gt;VILLACORTA OLAZA MARCO ANTONIO,*25&lt;br&gt;PRADO VELASQUEZ ALFONSO</v>
          </cell>
          <cell r="L4387" t="str">
            <v>APROBADO</v>
          </cell>
          <cell r="O4387">
            <v>2229428.58</v>
          </cell>
          <cell r="P4387" t="str">
            <v>USD</v>
          </cell>
        </row>
        <row r="4388">
          <cell r="A4388">
            <v>2426672</v>
          </cell>
          <cell r="B4388">
            <v>3119</v>
          </cell>
          <cell r="C4388" t="str">
            <v>ITS</v>
          </cell>
          <cell r="D4388">
            <v>41879</v>
          </cell>
          <cell r="E4388">
            <v>2014</v>
          </cell>
          <cell r="F4388">
            <v>8</v>
          </cell>
          <cell r="G4388" t="str">
            <v>NEXA RESOURCES EL PORVENIR S.A.C.</v>
          </cell>
          <cell r="H4388" t="str">
            <v>EL PORVENIR</v>
          </cell>
          <cell r="I4388" t="str">
            <v>LINEA DE RELAVE DESDE LA PLANTA CHICRIN N°2 HASTA LA PRESA DE RELAVES EL PORVENIR</v>
          </cell>
          <cell r="J4388" t="str">
            <v>*190113&lt;br&gt;PASCO-PASCO-YANACANCHA,*190108&lt;br&gt;PASCO-PASCO-SAN FRANCISCO DE ASIS DE YARUSYACAN,*190109&lt;br&gt;PASCO-PASCO-SIMON BOLIVAR</v>
          </cell>
          <cell r="K4388" t="str">
            <v>*10&lt;br&gt;CARRANZA VALDIVIESO JOSE,*300&lt;br&gt;CRUZ CORONEL, HUMBERTO,*263&lt;br&gt;PINEDO REA, PAOLA VANESSA,*164&lt;br&gt;TREJO PANTOJA CYNTHIA,*25&lt;br&gt;PRADO VELASQUEZ ALFONSO</v>
          </cell>
          <cell r="L4388" t="str">
            <v>CONFORME&lt;br/&gt;NOTIFICADO A LA EMPRESA</v>
          </cell>
          <cell r="M4388" t="str">
            <v>ResDirec-0526-2014/MEM-DGAAM</v>
          </cell>
          <cell r="N4388" t="str">
            <v>20/10/2014</v>
          </cell>
          <cell r="O4388">
            <v>11054348</v>
          </cell>
        </row>
        <row r="4389">
          <cell r="A4389">
            <v>1322550</v>
          </cell>
          <cell r="B4389">
            <v>4531</v>
          </cell>
          <cell r="C4389" t="str">
            <v>EIA</v>
          </cell>
          <cell r="D4389">
            <v>37050</v>
          </cell>
          <cell r="E4389">
            <v>2001</v>
          </cell>
          <cell r="F4389">
            <v>6</v>
          </cell>
          <cell r="G4389" t="str">
            <v>NEXA RESOURCES EL PORVENIR S.A.C.</v>
          </cell>
          <cell r="H4389" t="str">
            <v>EL PORVENIR</v>
          </cell>
          <cell r="I4389" t="str">
            <v>AMPLIACION DE PRODUCCION DE 2,000 A 3,150 TMSD</v>
          </cell>
          <cell r="J4389" t="str">
            <v>*190113&lt;br&gt;PASCO-PASCO-YANACANCHA</v>
          </cell>
          <cell r="K4389" t="str">
            <v>*21&lt;br&gt;PAREDES PACHECO RUFO</v>
          </cell>
          <cell r="L4389" t="str">
            <v>APROBADO</v>
          </cell>
          <cell r="P4389" t="str">
            <v>USD</v>
          </cell>
        </row>
        <row r="4390">
          <cell r="A4390">
            <v>2065986</v>
          </cell>
          <cell r="B4390">
            <v>5071</v>
          </cell>
          <cell r="C4390" t="str">
            <v>EIA</v>
          </cell>
          <cell r="D4390">
            <v>40581</v>
          </cell>
          <cell r="E4390">
            <v>2011</v>
          </cell>
          <cell r="F4390">
            <v>2</v>
          </cell>
          <cell r="G4390" t="str">
            <v>NEXA RESOURCES EL PORVENIR S.A.C.</v>
          </cell>
          <cell r="H4390" t="str">
            <v>MILPO Nº 1</v>
          </cell>
          <cell r="I4390" t="str">
            <v xml:space="preserve">AMPLIACION DE CAPACIDAD INSTALADA DE LA PLANTA CONCENTRADORA A 5500 TMPD </v>
          </cell>
          <cell r="J4390" t="str">
            <v>*190113&lt;br&gt;PASCO-PASCO-YANACANCHA</v>
          </cell>
          <cell r="K4390" t="str">
            <v>*9&lt;br&gt;CAMPOS DIAZ LUIS</v>
          </cell>
          <cell r="L4390" t="str">
            <v>APROBADO&lt;br/&gt;NOTIFICADO A LA EMPRESA</v>
          </cell>
          <cell r="P4390" t="str">
            <v>USD</v>
          </cell>
        </row>
        <row r="4391">
          <cell r="A4391">
            <v>2148719</v>
          </cell>
          <cell r="B4391">
            <v>5143</v>
          </cell>
          <cell r="C4391" t="str">
            <v>EIA</v>
          </cell>
          <cell r="D4391">
            <v>40883</v>
          </cell>
          <cell r="E4391">
            <v>2011</v>
          </cell>
          <cell r="F4391">
            <v>12</v>
          </cell>
          <cell r="G4391" t="str">
            <v>NEXA RESOURCES EL PORVENIR S.A.C.</v>
          </cell>
          <cell r="H4391" t="str">
            <v>MILPO Nº 1</v>
          </cell>
          <cell r="I4391" t="str">
            <v>MODIFICACION EIA PARA AMPLIACION DE CAPACIDAD INSTALADA A 7500 TMD</v>
          </cell>
          <cell r="J4391" t="str">
            <v>*190113&lt;br&gt;PASCO-PASCO-YANACANCHA</v>
          </cell>
          <cell r="K4391" t="str">
            <v>*9&lt;br&gt;CAMPOS DIAZ LUIS</v>
          </cell>
          <cell r="L4391" t="str">
            <v>APROBADO&lt;br/&gt;NOTIFICADO A LA EMPRESA</v>
          </cell>
          <cell r="P4391" t="str">
            <v>USD</v>
          </cell>
        </row>
        <row r="4392">
          <cell r="A4392">
            <v>2179549</v>
          </cell>
          <cell r="B4392">
            <v>5159</v>
          </cell>
          <cell r="C4392" t="str">
            <v>EIA</v>
          </cell>
          <cell r="D4392">
            <v>41002</v>
          </cell>
          <cell r="E4392">
            <v>2012</v>
          </cell>
          <cell r="F4392">
            <v>4</v>
          </cell>
          <cell r="G4392" t="str">
            <v>NEXA RESOURCES EL PORVENIR S.A.C.</v>
          </cell>
          <cell r="H4392" t="str">
            <v>EL PORVENIR</v>
          </cell>
          <cell r="I4392" t="str">
            <v xml:space="preserve">LINEA DE TRANSMISION 220 KV PARAGSHA II - SUBESTACION EL PORVENIR Y LINEA DE </v>
          </cell>
          <cell r="J4392" t="str">
            <v>*190113&lt;br&gt;PASCO-PASCO-YANACANCHA</v>
          </cell>
          <cell r="K4392" t="str">
            <v>*18&lt;br&gt;HUARINO CHURA LUIS</v>
          </cell>
          <cell r="L4392" t="str">
            <v>APROBADO&lt;br/&gt;NOTIFICADO A LA EMPRESA</v>
          </cell>
          <cell r="M4392" t="str">
            <v>ResDirec-0271-2015/MEM-DGAAM</v>
          </cell>
          <cell r="N4392" t="str">
            <v>09/07/2015</v>
          </cell>
          <cell r="P4392" t="str">
            <v>USD</v>
          </cell>
        </row>
        <row r="4393">
          <cell r="A4393">
            <v>2496165</v>
          </cell>
          <cell r="B4393">
            <v>5159</v>
          </cell>
          <cell r="C4393" t="str">
            <v>ITS</v>
          </cell>
          <cell r="D4393">
            <v>42132</v>
          </cell>
          <cell r="E4393">
            <v>2015</v>
          </cell>
          <cell r="F4393">
            <v>5</v>
          </cell>
          <cell r="G4393" t="str">
            <v>NEXA RESOURCES EL PORVENIR S.A.C.</v>
          </cell>
          <cell r="H4393" t="str">
            <v>EL PORVENIR</v>
          </cell>
          <cell r="I4393" t="str">
            <v>VARIANTES EN LOS EXTREMOS DE LA LINEA DE TRANSMISION 220 KV  - S.E. PARAGSHA II - S.E. MILPO (EL PORVENIR) Y DISMINUCION DE TENSION DE LA LT 220 KV A 138 KV</v>
          </cell>
          <cell r="J4393" t="str">
            <v>*190113&lt;br&gt;PASCO-PASCO-YANACANCHA,*190108&lt;br&gt;PASCO-PASCO-SAN FRANCISCO DE ASIS DE YARUSYACAN,*190109&lt;br&gt;PASCO-PASCO-SIMON BOLIVAR</v>
          </cell>
          <cell r="K4393" t="str">
            <v>*10&lt;br&gt;CARRANZA VALDIVIESO JOSE,*312&lt;br&gt;PINEDO REA PAOLA VANESSA,*283&lt;br&gt;YUCRA ZELA, SONIA,*220&lt;br&gt;VILLACORTA OLAZA MARCO ANTONIO,*181&lt;br&gt;LEON HUAMAN BETTY,*164&lt;br&gt;TREJO PANTOJA CYNTHIA,*25&lt;br&gt;PRADO VELASQUEZ ALFONSO</v>
          </cell>
          <cell r="L4393" t="str">
            <v>CONFORME&lt;br/&gt;NOTIFICADO A LA EMPRESA</v>
          </cell>
          <cell r="M4393" t="str">
            <v>ResDirec-0271-2015/MEM-DGAAM</v>
          </cell>
          <cell r="N4393" t="str">
            <v>09/07/2015</v>
          </cell>
          <cell r="O4393">
            <v>8000000</v>
          </cell>
        </row>
        <row r="4394">
          <cell r="A4394" t="str">
            <v>00839-2017</v>
          </cell>
          <cell r="B4394">
            <v>6495</v>
          </cell>
          <cell r="C4394" t="str">
            <v>ITS</v>
          </cell>
          <cell r="D4394">
            <v>42793</v>
          </cell>
          <cell r="E4394">
            <v>2017</v>
          </cell>
          <cell r="F4394">
            <v>2</v>
          </cell>
          <cell r="G4394" t="str">
            <v>NEXA RESOURCES EL PORVENIR S.A.C.</v>
          </cell>
          <cell r="H4394" t="str">
            <v>EL PORVENIR</v>
          </cell>
          <cell r="I4394" t="str">
            <v>INFORME TÉCNICO SUSTENTATORIO (ITS) PARA LA AMPLIACIÓN DE LA CAPACIDAD A 9000 TPD DE LA PLANTA CONCENTRADORA EL PORVENIR, NUEVO PIQUE WINZE Y PRECISIONES A LA GEORREFERENCIACIÓN DE PUNTOS DE MONITOREO</v>
          </cell>
          <cell r="J4394" t="str">
            <v>*190113&lt;br&gt;PASCO-PASCO-YANACANCHA,*190108&lt;br&gt;PASCO-PASCO-SAN FRANCISCO DE ASIS DE YARUSYACAN</v>
          </cell>
          <cell r="K4394" t="str">
            <v>*382&lt;br&gt;ZZ_SENACE PÉREZ NUÑEZ, FABIÁN,*489&lt;br&gt;ZZ_SENACE TREJO PANTOJA, CYNTHIA KELLY,*488&lt;br&gt;ZZ_SENACE TELLO COCHACHEZ, MARCO ANTONIO,*483&lt;br&gt;ZZ_SENACE MOYA SULCA, CARLOS EDUARDO,*482&lt;br&gt;ZZ_SENACE MARTEL GORA, MIGUEL LUIS,*479&lt;br&gt;ZZ_SENACE  BORJAS ALCANTARA, DAVID VICTOR,*447&lt;br&gt;ZZ_SENACE AVILA MOLERO, JAVIER,*422&lt;br&gt;zz_senace ZEGARRA ANCAJIMA,ANA SOFIA ,*416&lt;br&gt;ZZ_SENACE BREÑA TORRES, MILVA GRACIELA,*414&lt;br&gt;ZZ_SENACE LUCEN BUSTAMANTE, MARIELENA NEREYDA,*413&lt;br&gt;ZZ_SENACE ATARAMA MORI,DANNY EDUARDO</v>
          </cell>
          <cell r="L4394" t="str">
            <v>DESISTIDO&lt;br/&gt;NOTIFICADO A LA EMPRESA</v>
          </cell>
          <cell r="O4394">
            <v>80015183</v>
          </cell>
        </row>
        <row r="4395">
          <cell r="A4395">
            <v>2200990</v>
          </cell>
          <cell r="B4395">
            <v>6560</v>
          </cell>
          <cell r="C4395" t="str">
            <v>PC</v>
          </cell>
          <cell r="D4395">
            <v>41078</v>
          </cell>
          <cell r="E4395">
            <v>2012</v>
          </cell>
          <cell r="F4395">
            <v>6</v>
          </cell>
          <cell r="G4395" t="str">
            <v>NEXA RESOURCES EL PORVENIR S.A.C.</v>
          </cell>
          <cell r="H4395" t="str">
            <v>EL PORVENIR</v>
          </cell>
          <cell r="I4395" t="str">
            <v>ACTUALIZACION DEL PLAN DE CIERRE UNIDAD EL PORVENIR</v>
          </cell>
          <cell r="J4395" t="str">
            <v>*190113&lt;br&gt;PASCO-PASCO-YANACANCHA</v>
          </cell>
          <cell r="K4395" t="str">
            <v>*9&lt;br&gt;CAMPOS DIAZ LUIS</v>
          </cell>
          <cell r="L4395" t="str">
            <v>APROBADO</v>
          </cell>
          <cell r="M4395" t="str">
            <v>ResDirec-0238-2017/MEM-DGAAM</v>
          </cell>
          <cell r="N4395" t="str">
            <v>31/08/2017</v>
          </cell>
          <cell r="P4395" t="str">
            <v>USD</v>
          </cell>
        </row>
        <row r="4396">
          <cell r="A4396" t="str">
            <v>04626-2017</v>
          </cell>
          <cell r="B4396">
            <v>6693</v>
          </cell>
          <cell r="C4396" t="str">
            <v>ITS</v>
          </cell>
          <cell r="D4396">
            <v>42991</v>
          </cell>
          <cell r="E4396">
            <v>2017</v>
          </cell>
          <cell r="F4396">
            <v>9</v>
          </cell>
          <cell r="G4396" t="str">
            <v>NEXA RESOURCES EL PORVENIR S.A.C.</v>
          </cell>
          <cell r="H4396" t="str">
            <v>EL PORVENIR</v>
          </cell>
          <cell r="I4396" t="str">
            <v xml:space="preserve"> INFORME TÉCNICO SUSTENTATORIO (ITS) PARA LA AMPLIACIÓN DE LA CAPACIDAD A 9000 TPD DE LA PLANTA CONCENTRADORA EL PORVENIR, NUEVO PIQUE WINZE Y PRECISIONES A LA GEOREFERENCIACIÓN DE PUNTOS DE MONITOREO</v>
          </cell>
          <cell r="J4396" t="str">
            <v>*190113&lt;br&gt;PASCO-PASCO-YANACANCHA,*190108&lt;br&gt;PASCO-PASCO-SAN FRANCISCO DE ASIS DE YARUSYACAN,*190000&lt;br&gt;PASCO----,*190100&lt;br&gt;PASCO-PASCO--,*190109&lt;br&gt;PASCO-PASCO-SIMON BOLIVAR</v>
          </cell>
          <cell r="K4396" t="str">
            <v>*413&lt;br&gt;ZZ_SENACE ATARAMA MORI,DANNY EDUARDO,*490&lt;br&gt;ZZ_SENACE VIDAL WILLIAMS, MARIA DEL ROSARIO,*489&lt;br&gt;ZZ_SENACE TREJO PANTOJA, CYNTHIA KELLY,*488&lt;br&gt;ZZ_SENACE TELLO COCHACHEZ, MARCO ANTONIO,*479&lt;br&gt;ZZ_SENACE  BORJAS ALCANTARA, DAVID VICTOR,*447&lt;br&gt;ZZ_SENACE AVILA MOLERO, JAVIER,*422&lt;br&gt;zz_senace ZEGARRA ANCAJIMA,ANA SOFIA ,*416&lt;br&gt;ZZ_SENACE BREÑA TORRES, MILVA GRACIELA</v>
          </cell>
          <cell r="L4396" t="str">
            <v>CONFORME&lt;br/&gt;NOTIFICADO A LA EMPRESA</v>
          </cell>
          <cell r="O4396">
            <v>80015183</v>
          </cell>
        </row>
        <row r="4397">
          <cell r="A4397">
            <v>2602727</v>
          </cell>
          <cell r="B4397">
            <v>6822</v>
          </cell>
          <cell r="C4397" t="str">
            <v>PC</v>
          </cell>
          <cell r="D4397">
            <v>42500</v>
          </cell>
          <cell r="E4397">
            <v>2016</v>
          </cell>
          <cell r="F4397">
            <v>5</v>
          </cell>
          <cell r="G4397" t="str">
            <v>NEXA RESOURCES EL PORVENIR S.A.C.</v>
          </cell>
          <cell r="H4397" t="str">
            <v>EL PORVENIR</v>
          </cell>
          <cell r="I4397" t="str">
            <v>MODIFICACION DE PLAN DE CIERRE DE MINAS DE LA UNIDAD MINERA EL PORVENIR</v>
          </cell>
          <cell r="J4397" t="str">
            <v>*190113&lt;br&gt;PASCO-PASCO-YANACANCHA</v>
          </cell>
          <cell r="K4397" t="str">
            <v>*24&lt;br&gt;PORTILLA CORNEJO MATEO</v>
          </cell>
          <cell r="L4397" t="str">
            <v>EVALUACIÓN</v>
          </cell>
          <cell r="P4397" t="str">
            <v>USD</v>
          </cell>
        </row>
        <row r="4398">
          <cell r="A4398" t="str">
            <v>M-ITS-00185-2018</v>
          </cell>
          <cell r="B4398">
            <v>6957</v>
          </cell>
          <cell r="C4398" t="str">
            <v>ITS</v>
          </cell>
          <cell r="D4398">
            <v>43304</v>
          </cell>
          <cell r="E4398">
            <v>2018</v>
          </cell>
          <cell r="F4398">
            <v>7</v>
          </cell>
          <cell r="G4398" t="str">
            <v>NEXA RESOURCES EL PORVENIR S.A.C.</v>
          </cell>
          <cell r="H4398" t="str">
            <v>MILPO Nº 1</v>
          </cell>
          <cell r="I4398" t="str">
            <v>QUINTO INFORME TÉCNICO SUSTENTATORIO (ITS) PARA LA MODIFICACIÓN DE COMPONENTES AUXILIARES DE LA UNIDAD MINERA EL PORVENIR</v>
          </cell>
          <cell r="J4398" t="str">
            <v>*190113&lt;br&gt;PASCO-PASCO-YANACANCHA,*190108&lt;br&gt;PASCO-PASCO-SAN FRANCISCO DE ASIS DE YARUSYACAN,*190109&lt;br&gt;PASCO-PASCO-SIMON BOLIVAR</v>
          </cell>
          <cell r="K4398" t="str">
            <v>*422&lt;br&gt;zz_senace ZEGARRA ANCAJIMA,ANA SOFIA ,*586&lt;br&gt;MENDOZA MORI, MELISSA LILIANA,*541&lt;br&gt;IPARRAGUIRRE AYALA PAUL STEVE,*482&lt;br&gt;ZZ_SENACE MARTEL GORA, MIGUEL LUIS,*481&lt;br&gt;ZZ_SENACE CORAL ONCOY, BEATRIZ ELIZABETH,*480&lt;br&gt;ZZ_SENACE CACERES BUENO, CELIA MARIA</v>
          </cell>
          <cell r="L4398" t="str">
            <v>NO CONFORME&lt;br/&gt;NOTIFICADO A LA EMPRESA</v>
          </cell>
          <cell r="O4398">
            <v>39130000</v>
          </cell>
        </row>
        <row r="4399">
          <cell r="A4399" t="str">
            <v>M-ITS-00313-2018</v>
          </cell>
          <cell r="B4399">
            <v>7112</v>
          </cell>
          <cell r="C4399" t="str">
            <v>ITS</v>
          </cell>
          <cell r="D4399">
            <v>43412</v>
          </cell>
          <cell r="E4399">
            <v>2018</v>
          </cell>
          <cell r="F4399">
            <v>11</v>
          </cell>
          <cell r="G4399" t="str">
            <v>NEXA RESOURCES EL PORVENIR S.A.C.</v>
          </cell>
          <cell r="H4399" t="str">
            <v>MILPO Nº 1</v>
          </cell>
          <cell r="I4399" t="str">
            <v>MODIFICACION EIA PARA AMPLIACION DE CAPACIDAD INSTALADA A 7500 TMD</v>
          </cell>
          <cell r="J4399" t="str">
            <v>*190113&lt;br&gt;PASCO-PASCO-YANACANCHA,*190108&lt;br&gt;PASCO-PASCO-SAN FRANCISCO DE ASIS DE YARUSYACAN,*190109&lt;br&gt;PASCO-PASCO-SIMON BOLIVAR</v>
          </cell>
          <cell r="K4399" t="str">
            <v>*482&lt;br&gt;ZZ_SENACE MARTEL GORA, MIGUEL LUIS,*586&lt;br&gt;MENDOZA MORI, MELISSA LILIANA,*574&lt;br&gt;JOSE ALEJANDRO ZEGARRA</v>
          </cell>
          <cell r="L4399" t="str">
            <v>CONFORME&lt;br/&gt;NOTIFICADO A LA EMPRESA</v>
          </cell>
          <cell r="O4399">
            <v>4062491.77</v>
          </cell>
        </row>
        <row r="4400">
          <cell r="A4400">
            <v>3010463</v>
          </cell>
          <cell r="B4400">
            <v>8359</v>
          </cell>
          <cell r="C4400" t="str">
            <v>PAD</v>
          </cell>
          <cell r="D4400">
            <v>43838</v>
          </cell>
          <cell r="E4400">
            <v>2020</v>
          </cell>
          <cell r="F4400">
            <v>1</v>
          </cell>
          <cell r="G4400" t="str">
            <v>NEXA RESOURCES EL PORVENIR S.A.C.</v>
          </cell>
          <cell r="H4400" t="str">
            <v>EL PORVENIR</v>
          </cell>
          <cell r="I4400" t="str">
            <v>PLAN AMBIENTAL DETALLADO DE LA U.M. EL PORVENIR</v>
          </cell>
          <cell r="J4400" t="str">
            <v>*190108&lt;br&gt;PASCO-PASCO-SAN FRANCISCO DE ASIS DE YARUSYACAN,*190113&lt;br&gt;PASCO-PASCO-YANACANCHA</v>
          </cell>
          <cell r="K4400" t="str">
            <v>*1&lt;br&gt;ACEVEDO FERNANDEZ ELIAS,*683&lt;br&gt;LA ROSA ORBEZO NOHELIA THAIS,*676&lt;br&gt;VILLAR VASQUEZ MERCEDES DEL PILAR,*660&lt;br&gt;PARDO BONIFAZ JIMMY FRANK,*311&lt;br&gt;ROJAS VALLADARES, TANIA LUPE</v>
          </cell>
          <cell r="L4400" t="str">
            <v>EVALUACIÓN</v>
          </cell>
          <cell r="O4400">
            <v>1409449.34</v>
          </cell>
          <cell r="P4400" t="str">
            <v>USD</v>
          </cell>
        </row>
        <row r="4401">
          <cell r="A4401">
            <v>3025147</v>
          </cell>
          <cell r="B4401">
            <v>8410</v>
          </cell>
          <cell r="C4401" t="str">
            <v>PC</v>
          </cell>
          <cell r="D4401">
            <v>43881</v>
          </cell>
          <cell r="E4401">
            <v>2020</v>
          </cell>
          <cell r="F4401">
            <v>2</v>
          </cell>
          <cell r="G4401" t="str">
            <v>NEXA RESOURCES EL PORVENIR S.A.C.</v>
          </cell>
          <cell r="H4401" t="str">
            <v>EL PORVENIR</v>
          </cell>
          <cell r="I4401" t="str">
            <v>MODIFICACIÓN DEL PLAN DE CIERRE DE LA UNIDAD MINERA EL PORVENIR</v>
          </cell>
          <cell r="J4401" t="str">
            <v>*190108&lt;br&gt;PASCO-PASCO-SAN FRANCISCO DE ASIS DE YARUSYACAN,*190113&lt;br&gt;PASCO-PASCO-YANACANCHA</v>
          </cell>
          <cell r="K4401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4401" t="str">
            <v>EVALUACIÓN</v>
          </cell>
          <cell r="O4401">
            <v>0</v>
          </cell>
          <cell r="P4401" t="str">
            <v>USD</v>
          </cell>
        </row>
        <row r="4402">
          <cell r="A4402">
            <v>1280648</v>
          </cell>
          <cell r="B4402">
            <v>537</v>
          </cell>
          <cell r="C4402" t="str">
            <v>EIAsd</v>
          </cell>
          <cell r="D4402">
            <v>36676</v>
          </cell>
          <cell r="E4402">
            <v>2000</v>
          </cell>
          <cell r="F4402">
            <v>5</v>
          </cell>
          <cell r="G4402" t="str">
            <v>NEXA RESOURCES PERU S.A.A.</v>
          </cell>
          <cell r="H4402" t="str">
            <v>CERRO LINDO</v>
          </cell>
          <cell r="I4402" t="str">
            <v>EXPLORACION</v>
          </cell>
          <cell r="J4402" t="str">
            <v>*110203&lt;br&gt;ICA-CHINCHA-CHAVIN</v>
          </cell>
          <cell r="K4402" t="str">
            <v>*1&lt;br&gt;ACEVEDO FERNANDEZ ELIAS</v>
          </cell>
          <cell r="L4402" t="str">
            <v>APROBADO</v>
          </cell>
          <cell r="P4402" t="str">
            <v>USD</v>
          </cell>
        </row>
        <row r="4403">
          <cell r="A4403">
            <v>1643915</v>
          </cell>
          <cell r="B4403">
            <v>1526</v>
          </cell>
          <cell r="C4403" t="str">
            <v>EIAsd</v>
          </cell>
          <cell r="D4403">
            <v>39010</v>
          </cell>
          <cell r="E4403">
            <v>2006</v>
          </cell>
          <cell r="F4403">
            <v>10</v>
          </cell>
          <cell r="G4403" t="str">
            <v>NEXA RESOURCES PERU S.A.A.</v>
          </cell>
          <cell r="H4403" t="str">
            <v>PUKAQAQA</v>
          </cell>
          <cell r="I4403" t="str">
            <v>EXPLORACION</v>
          </cell>
          <cell r="J4403" t="str">
            <v>*090119&lt;br&gt;HUANCAVELICA-HUANCAVELICA-HUANDO</v>
          </cell>
          <cell r="K4403" t="str">
            <v>*1&lt;br&gt;ACEVEDO FERNANDEZ ELIAS</v>
          </cell>
          <cell r="L4403" t="str">
            <v>APROBADO</v>
          </cell>
          <cell r="P4403" t="str">
            <v>USD</v>
          </cell>
        </row>
        <row r="4404">
          <cell r="A4404">
            <v>1659024</v>
          </cell>
          <cell r="B4404">
            <v>1570</v>
          </cell>
          <cell r="C4404" t="str">
            <v>EIAsd</v>
          </cell>
          <cell r="D4404">
            <v>39080</v>
          </cell>
          <cell r="E4404">
            <v>2006</v>
          </cell>
          <cell r="F4404">
            <v>12</v>
          </cell>
          <cell r="G4404" t="str">
            <v>NEXA RESOURCES PERU S.A.A.</v>
          </cell>
          <cell r="H4404" t="str">
            <v>HILARION</v>
          </cell>
          <cell r="I4404" t="str">
            <v>EXPLORACION</v>
          </cell>
          <cell r="J4404" t="str">
            <v>*020508&lt;br&gt;ANCASH-BOLOGNESI-HUALLANCA</v>
          </cell>
          <cell r="K4404" t="str">
            <v>*1&lt;br&gt;ACEVEDO FERNANDEZ ELIAS</v>
          </cell>
          <cell r="L4404" t="str">
            <v>APROBADO</v>
          </cell>
          <cell r="P4404" t="str">
            <v>USD</v>
          </cell>
        </row>
        <row r="4405">
          <cell r="A4405">
            <v>1724571</v>
          </cell>
          <cell r="B4405">
            <v>1722</v>
          </cell>
          <cell r="C4405" t="str">
            <v>EIAsd</v>
          </cell>
          <cell r="D4405">
            <v>39358</v>
          </cell>
          <cell r="E4405">
            <v>2007</v>
          </cell>
          <cell r="F4405">
            <v>10</v>
          </cell>
          <cell r="G4405" t="str">
            <v>NEXA RESOURCES PERU S.A.A.</v>
          </cell>
          <cell r="H4405" t="str">
            <v>PUKAQAQA</v>
          </cell>
          <cell r="I4405" t="str">
            <v xml:space="preserve">MODIFICACION CRONOGRAMA EXPLORACION PUKAQAQA </v>
          </cell>
          <cell r="J4405" t="str">
            <v>*090101&lt;br&gt;HUANCAVELICA-HUANCAVELICA-HUANCAVELICA</v>
          </cell>
          <cell r="K4405" t="str">
            <v>*1&lt;br&gt;ACEVEDO FERNANDEZ ELIAS</v>
          </cell>
          <cell r="L4405" t="str">
            <v>APROBADO&lt;br/&gt;NOTIFICADO A LA EMPRESA</v>
          </cell>
          <cell r="P4405" t="str">
            <v>USD</v>
          </cell>
        </row>
        <row r="4406">
          <cell r="A4406">
            <v>1764251</v>
          </cell>
          <cell r="B4406">
            <v>1845</v>
          </cell>
          <cell r="C4406" t="str">
            <v>EIAsd</v>
          </cell>
          <cell r="D4406">
            <v>39512</v>
          </cell>
          <cell r="E4406">
            <v>2008</v>
          </cell>
          <cell r="F4406">
            <v>3</v>
          </cell>
          <cell r="G4406" t="str">
            <v>NEXA RESOURCES PERU S.A.A.</v>
          </cell>
          <cell r="H4406" t="str">
            <v>HILARION</v>
          </cell>
          <cell r="I4406" t="str">
            <v>MODIFICACION EXPLORACION HILARION</v>
          </cell>
          <cell r="J4406" t="str">
            <v>*020508&lt;br&gt;ANCASH-BOLOGNESI-HUALLANCA</v>
          </cell>
          <cell r="K4406" t="str">
            <v>*41&lt;br&gt;GUTIERREZ DANI</v>
          </cell>
          <cell r="L4406" t="str">
            <v>APROBADO&lt;br/&gt;NOTIFICADO A LA EMPRESA</v>
          </cell>
          <cell r="P4406" t="str">
            <v>USD</v>
          </cell>
        </row>
        <row r="4407">
          <cell r="A4407">
            <v>1935884</v>
          </cell>
          <cell r="B4407">
            <v>2093</v>
          </cell>
          <cell r="C4407" t="str">
            <v>EIAsd</v>
          </cell>
          <cell r="D4407">
            <v>40121</v>
          </cell>
          <cell r="E4407">
            <v>2009</v>
          </cell>
          <cell r="F4407">
            <v>11</v>
          </cell>
          <cell r="G4407" t="str">
            <v>NEXA RESOURCES PERU S.A.A.</v>
          </cell>
          <cell r="H4407" t="str">
            <v>EL PADRINO</v>
          </cell>
          <cell r="I4407" t="str">
            <v>EXPLORACION EL PADRINO</v>
          </cell>
          <cell r="J4407" t="str">
            <v>*020504&lt;br&gt;ANCASH-BOLOGNESI-AQUIA</v>
          </cell>
          <cell r="K4407" t="str">
            <v>*10&lt;br&gt;CARRANZA VALDIVIESO JOSE</v>
          </cell>
          <cell r="L4407" t="str">
            <v>APROBADO&lt;br/&gt;NOTIFICADO A LA EMPRESA</v>
          </cell>
          <cell r="P4407" t="str">
            <v>USD</v>
          </cell>
        </row>
        <row r="4408">
          <cell r="A4408">
            <v>1954960</v>
          </cell>
          <cell r="B4408">
            <v>2129</v>
          </cell>
          <cell r="C4408" t="str">
            <v>EIAsd</v>
          </cell>
          <cell r="D4408">
            <v>40190</v>
          </cell>
          <cell r="E4408">
            <v>2010</v>
          </cell>
          <cell r="F4408">
            <v>1</v>
          </cell>
          <cell r="G4408" t="str">
            <v>NEXA RESOURCES PERU S.A.A.</v>
          </cell>
          <cell r="H4408" t="str">
            <v>HILARION</v>
          </cell>
          <cell r="I4408" t="str">
            <v>MODIFICACION DEL PROYECTO HILARION</v>
          </cell>
          <cell r="J4408" t="str">
            <v>*020508&lt;br&gt;ANCASH-BOLOGNESI-HUALLANCA</v>
          </cell>
          <cell r="K4408" t="str">
            <v>*1&lt;br&gt;ACEVEDO FERNANDEZ ELIAS</v>
          </cell>
          <cell r="L4408" t="str">
            <v>APROBADO&lt;br/&gt;NOTIFICADO A LA EMPRESA</v>
          </cell>
          <cell r="P4408" t="str">
            <v>USD</v>
          </cell>
        </row>
        <row r="4409">
          <cell r="A4409">
            <v>2020417</v>
          </cell>
          <cell r="B4409">
            <v>2240</v>
          </cell>
          <cell r="C4409" t="str">
            <v>EIAsd</v>
          </cell>
          <cell r="D4409">
            <v>40402</v>
          </cell>
          <cell r="E4409">
            <v>2010</v>
          </cell>
          <cell r="F4409">
            <v>8</v>
          </cell>
          <cell r="G4409" t="str">
            <v>NEXA RESOURCES PERU S.A.A.</v>
          </cell>
          <cell r="H4409" t="str">
            <v>PUKAQAQA</v>
          </cell>
          <cell r="I4409" t="str">
            <v>EXPLORACION PUKAQAQA NORTE</v>
          </cell>
          <cell r="J4409" t="str">
            <v>*090119&lt;br&gt;HUANCAVELICA-HUANCAVELICA-HUANDO</v>
          </cell>
          <cell r="K4409" t="str">
            <v>*1&lt;br&gt;ACEVEDO FERNANDEZ ELIAS</v>
          </cell>
          <cell r="L4409" t="str">
            <v>APROBADO&lt;br/&gt;NOTIFICADO A LA EMPRESA</v>
          </cell>
          <cell r="P4409" t="str">
            <v>USD</v>
          </cell>
        </row>
        <row r="4410">
          <cell r="A4410">
            <v>2049636</v>
          </cell>
          <cell r="B4410">
            <v>2320</v>
          </cell>
          <cell r="C4410" t="str">
            <v>EIAsd</v>
          </cell>
          <cell r="D4410">
            <v>40522</v>
          </cell>
          <cell r="E4410">
            <v>2010</v>
          </cell>
          <cell r="F4410">
            <v>12</v>
          </cell>
          <cell r="G4410" t="str">
            <v>NEXA RESOURCES PERU S.A.A.</v>
          </cell>
          <cell r="H4410" t="str">
            <v>HILARION</v>
          </cell>
          <cell r="I4410" t="str">
            <v>MODIFICACION EIASDE HILARION</v>
          </cell>
          <cell r="J4410" t="str">
            <v>*020508&lt;br&gt;ANCASH-BOLOGNESI-HUALLANCA</v>
          </cell>
          <cell r="K4410" t="str">
            <v>*1&lt;br&gt;ACEVEDO FERNANDEZ ELIAS</v>
          </cell>
          <cell r="L4410" t="str">
            <v>APROBADO&lt;br/&gt;NOTIFICADO A LA EMPRESA</v>
          </cell>
          <cell r="P4410" t="str">
            <v>USD</v>
          </cell>
        </row>
        <row r="4411">
          <cell r="A4411">
            <v>2073499</v>
          </cell>
          <cell r="B4411">
            <v>2366</v>
          </cell>
          <cell r="C4411" t="str">
            <v>EIAsd</v>
          </cell>
          <cell r="D4411">
            <v>40609</v>
          </cell>
          <cell r="E4411">
            <v>2011</v>
          </cell>
          <cell r="F4411">
            <v>3</v>
          </cell>
          <cell r="G4411" t="str">
            <v>NEXA RESOURCES PERU S.A.A.</v>
          </cell>
          <cell r="H4411" t="str">
            <v>EL PADRINO</v>
          </cell>
          <cell r="I4411" t="str">
            <v>MODIFICACION EL PADRINO</v>
          </cell>
          <cell r="J4411" t="str">
            <v>*020504&lt;br&gt;ANCASH-BOLOGNESI-AQUIA</v>
          </cell>
          <cell r="K4411" t="str">
            <v>*10&lt;br&gt;CARRANZA VALDIVIESO JOSE</v>
          </cell>
          <cell r="L4411" t="str">
            <v>APROBADO&lt;br/&gt;NOTIFICADO A LA EMPRESA</v>
          </cell>
          <cell r="P4411" t="str">
            <v>USD</v>
          </cell>
        </row>
        <row r="4412">
          <cell r="A4412">
            <v>2095602</v>
          </cell>
          <cell r="B4412">
            <v>2421</v>
          </cell>
          <cell r="C4412" t="str">
            <v>EIAsd</v>
          </cell>
          <cell r="D4412">
            <v>40693</v>
          </cell>
          <cell r="E4412">
            <v>2011</v>
          </cell>
          <cell r="F4412">
            <v>5</v>
          </cell>
          <cell r="G4412" t="str">
            <v>NEXA RESOURCES PERU S.A.A.</v>
          </cell>
          <cell r="H4412" t="str">
            <v>HILARION</v>
          </cell>
          <cell r="I4412" t="str">
            <v>PROYECTO HILARION MODIFICACION</v>
          </cell>
          <cell r="J4412" t="str">
            <v>*020508&lt;br&gt;ANCASH-BOLOGNESI-HUALLANCA</v>
          </cell>
          <cell r="K4412" t="str">
            <v>*218&lt;br&gt;BERROSPI GALINDO ROSA CATHERINE</v>
          </cell>
          <cell r="L4412" t="str">
            <v>APROBADO&lt;br/&gt;NOTIFICADO A LA EMPRESA</v>
          </cell>
          <cell r="P4412" t="str">
            <v>USD</v>
          </cell>
        </row>
        <row r="4413">
          <cell r="A4413">
            <v>2096702</v>
          </cell>
          <cell r="B4413">
            <v>2426</v>
          </cell>
          <cell r="C4413" t="str">
            <v>EIAsd</v>
          </cell>
          <cell r="D4413">
            <v>40697</v>
          </cell>
          <cell r="E4413">
            <v>2011</v>
          </cell>
          <cell r="F4413">
            <v>6</v>
          </cell>
          <cell r="G4413" t="str">
            <v>NEXA RESOURCES PERU S.A.A.</v>
          </cell>
          <cell r="H4413" t="str">
            <v>PUKAQAQA SUR</v>
          </cell>
          <cell r="I4413" t="str">
            <v xml:space="preserve">EXPLORACION PUKAQAQA SUR </v>
          </cell>
          <cell r="J4413" t="str">
            <v>*090118&lt;br&gt;HUANCAVELICA-HUANCAVELICA-ASCENSION</v>
          </cell>
          <cell r="K4413" t="str">
            <v>*1&lt;br&gt;ACEVEDO FERNANDEZ ELIAS</v>
          </cell>
          <cell r="L4413" t="str">
            <v>APROBADO&lt;br/&gt;NOTIFICADO A LA EMPRESA</v>
          </cell>
          <cell r="P4413" t="str">
            <v>USD</v>
          </cell>
        </row>
        <row r="4414">
          <cell r="A4414">
            <v>2123196</v>
          </cell>
          <cell r="B4414">
            <v>2593</v>
          </cell>
          <cell r="C4414" t="str">
            <v>EIAsd</v>
          </cell>
          <cell r="D4414">
            <v>40786</v>
          </cell>
          <cell r="E4414">
            <v>2011</v>
          </cell>
          <cell r="F4414">
            <v>8</v>
          </cell>
          <cell r="G4414" t="str">
            <v>NEXA RESOURCES PERU S.A.A.</v>
          </cell>
          <cell r="H4414" t="str">
            <v>PUKAQAQA</v>
          </cell>
          <cell r="I4414" t="str">
            <v>MODIFICACION DEL EIASD DEL PROYECTO PUKAQAQA NORTE</v>
          </cell>
          <cell r="J4414" t="str">
            <v>*090118&lt;br&gt;HUANCAVELICA-HUANCAVELICA-ASCENSION,*090119&lt;br&gt;HUANCAVELICA-HUANCAVELICA-HUANDO</v>
          </cell>
          <cell r="K4414" t="str">
            <v>*9&lt;br&gt;CAMPOS DIAZ LUIS,*233&lt;br&gt;MESIAS CASTRO, JACKSON,*150&lt;br&gt;CHAVEZ MENDOZA ANGEL,*144&lt;br&gt;PORTILLA CORNEJO MATEO,*128&lt;br&gt;ESTELA SILVA MELANIO,*27&lt;br&gt;SALVATIERRA GUADALUPE OSCAR (APOYO),*21&lt;br&gt;PAREDES PACHECO RUFO</v>
          </cell>
          <cell r="L4414" t="str">
            <v>APROBADO&lt;br/&gt;NOTIFICADO A LA EMPRESA</v>
          </cell>
          <cell r="M4414" t="str">
            <v>ResDirec-0046-2012/MEM-AAM</v>
          </cell>
          <cell r="N4414" t="str">
            <v>17/02/2012</v>
          </cell>
          <cell r="O4414">
            <v>489800</v>
          </cell>
          <cell r="P4414" t="str">
            <v>USD</v>
          </cell>
        </row>
        <row r="4415">
          <cell r="A4415">
            <v>2182504</v>
          </cell>
          <cell r="B4415">
            <v>2884</v>
          </cell>
          <cell r="C4415" t="str">
            <v>EIAsd</v>
          </cell>
          <cell r="D4415">
            <v>41011</v>
          </cell>
          <cell r="E4415">
            <v>2012</v>
          </cell>
          <cell r="F4415">
            <v>4</v>
          </cell>
          <cell r="G4415" t="str">
            <v>NEXA RESOURCES PERU S.A.A.</v>
          </cell>
          <cell r="H4415" t="str">
            <v>HILARION</v>
          </cell>
          <cell r="I4415" t="str">
            <v>PROYECTO HILARION MODIFICACION</v>
          </cell>
          <cell r="J4415" t="str">
            <v>*020508&lt;br&gt;ANCASH-BOLOGNESI-HUALLANCA</v>
          </cell>
          <cell r="K4415" t="str">
            <v>*21&lt;br&gt;PAREDES PACHECO RUFO,*188&lt;br&gt;PORTILLA CORNEJO MATEO,*34&lt;br&gt;BEDRIÑANA RIOS ABAD,*27&lt;br&gt;SALVATIERRA GUADALUPE OSCAR (APOYO),*22&lt;br&gt;PASTRANA VILLAR GLADYS</v>
          </cell>
          <cell r="L4415" t="str">
            <v>APROBADO&lt;br/&gt;NOTIFICADO A LA EMPRESA</v>
          </cell>
          <cell r="M4415" t="str">
            <v>ResDirec-0338-2012/MEM-AAM</v>
          </cell>
          <cell r="N4415" t="str">
            <v>17/10/2012</v>
          </cell>
          <cell r="O4415">
            <v>1000000</v>
          </cell>
          <cell r="P4415" t="str">
            <v>USD</v>
          </cell>
        </row>
        <row r="4416">
          <cell r="A4416">
            <v>1232178</v>
          </cell>
          <cell r="B4416">
            <v>429</v>
          </cell>
          <cell r="C4416" t="str">
            <v>DIA</v>
          </cell>
          <cell r="D4416">
            <v>36291</v>
          </cell>
          <cell r="E4416">
            <v>1999</v>
          </cell>
          <cell r="F4416">
            <v>5</v>
          </cell>
          <cell r="G4416" t="str">
            <v>NEXA RESOURCES PERU S.A.A.</v>
          </cell>
          <cell r="H4416" t="str">
            <v>CHUQUITAMBO</v>
          </cell>
          <cell r="I4416" t="str">
            <v>CHUQUITAMBO</v>
          </cell>
          <cell r="J4416" t="str">
            <v>*190113&lt;br&gt;PASCO-PASCO-YANACANCHA</v>
          </cell>
          <cell r="K4416" t="str">
            <v>*1&lt;br&gt;ACEVEDO FERNANDEZ ELIAS</v>
          </cell>
          <cell r="L4416" t="str">
            <v>APROBADO</v>
          </cell>
          <cell r="P4416" t="str">
            <v>USD</v>
          </cell>
        </row>
        <row r="4417">
          <cell r="A4417">
            <v>1232179</v>
          </cell>
          <cell r="B4417">
            <v>430</v>
          </cell>
          <cell r="C4417" t="str">
            <v>DIA</v>
          </cell>
          <cell r="D4417">
            <v>36291</v>
          </cell>
          <cell r="E4417">
            <v>1999</v>
          </cell>
          <cell r="F4417">
            <v>5</v>
          </cell>
          <cell r="G4417" t="str">
            <v>NEXA RESOURCES PERU S.A.A.</v>
          </cell>
          <cell r="H4417" t="str">
            <v>RONDONI</v>
          </cell>
          <cell r="I4417" t="str">
            <v>RONDONI</v>
          </cell>
          <cell r="J4417" t="str">
            <v>*100202&lt;br&gt;HUANUCO-AMBO-CAYNA</v>
          </cell>
          <cell r="K4417" t="str">
            <v>*1&lt;br&gt;ACEVEDO FERNANDEZ ELIAS</v>
          </cell>
          <cell r="L4417" t="str">
            <v>APROBADO</v>
          </cell>
          <cell r="P4417" t="str">
            <v>USD</v>
          </cell>
        </row>
        <row r="4418">
          <cell r="A4418">
            <v>1499263</v>
          </cell>
          <cell r="B4418">
            <v>1165</v>
          </cell>
          <cell r="C4418" t="str">
            <v>DIA</v>
          </cell>
          <cell r="D4418">
            <v>38293</v>
          </cell>
          <cell r="E4418">
            <v>2004</v>
          </cell>
          <cell r="F4418">
            <v>11</v>
          </cell>
          <cell r="G4418" t="str">
            <v>NEXA RESOURCES PERU S.A.A.</v>
          </cell>
          <cell r="I4418" t="str">
            <v>PUKAQAQA</v>
          </cell>
          <cell r="J4418" t="str">
            <v>*090119&lt;br&gt;HUANCAVELICA-HUANCAVELICA-HUANDO</v>
          </cell>
          <cell r="K4418" t="str">
            <v>*1&lt;br&gt;ACEVEDO FERNANDEZ ELIAS</v>
          </cell>
          <cell r="L4418" t="str">
            <v>ABANDONO</v>
          </cell>
          <cell r="P4418" t="str">
            <v>USD</v>
          </cell>
        </row>
        <row r="4419">
          <cell r="A4419">
            <v>1516633</v>
          </cell>
          <cell r="B4419">
            <v>1217</v>
          </cell>
          <cell r="C4419" t="str">
            <v>DIA</v>
          </cell>
          <cell r="D4419">
            <v>38398</v>
          </cell>
          <cell r="E4419">
            <v>2005</v>
          </cell>
          <cell r="F4419">
            <v>2</v>
          </cell>
          <cell r="G4419" t="str">
            <v>NEXA RESOURCES PERU S.A.A.</v>
          </cell>
          <cell r="I4419" t="str">
            <v>PUKAQAQA - JUPITER</v>
          </cell>
          <cell r="J4419" t="str">
            <v>*090119&lt;br&gt;HUANCAVELICA-HUANCAVELICA-HUANDO</v>
          </cell>
          <cell r="K4419" t="str">
            <v>*1&lt;br&gt;ACEVEDO FERNANDEZ ELIAS</v>
          </cell>
          <cell r="L4419" t="str">
            <v>APROBADO</v>
          </cell>
          <cell r="P4419" t="str">
            <v>USD</v>
          </cell>
        </row>
        <row r="4420">
          <cell r="A4420">
            <v>1538384</v>
          </cell>
          <cell r="B4420">
            <v>1284</v>
          </cell>
          <cell r="C4420" t="str">
            <v>DIA</v>
          </cell>
          <cell r="D4420">
            <v>38516</v>
          </cell>
          <cell r="E4420">
            <v>2005</v>
          </cell>
          <cell r="F4420">
            <v>6</v>
          </cell>
          <cell r="G4420" t="str">
            <v>NEXA RESOURCES PERU S.A.A.</v>
          </cell>
          <cell r="I4420" t="str">
            <v>PUKAQAQA</v>
          </cell>
          <cell r="J4420" t="str">
            <v>*090119&lt;br&gt;HUANCAVELICA-HUANCAVELICA-HUANDO</v>
          </cell>
          <cell r="K4420" t="str">
            <v>*1&lt;br&gt;ACEVEDO FERNANDEZ ELIAS</v>
          </cell>
          <cell r="L4420" t="str">
            <v>APROBADO</v>
          </cell>
          <cell r="P4420" t="str">
            <v>USD</v>
          </cell>
        </row>
        <row r="4421">
          <cell r="A4421">
            <v>1571762</v>
          </cell>
          <cell r="B4421">
            <v>1349</v>
          </cell>
          <cell r="C4421" t="str">
            <v>DIA</v>
          </cell>
          <cell r="D4421">
            <v>38667</v>
          </cell>
          <cell r="E4421">
            <v>2005</v>
          </cell>
          <cell r="F4421">
            <v>11</v>
          </cell>
          <cell r="G4421" t="str">
            <v>NEXA RESOURCES PERU S.A.A.</v>
          </cell>
          <cell r="H4421" t="str">
            <v>HILARION</v>
          </cell>
          <cell r="I4421" t="str">
            <v>HILARION</v>
          </cell>
          <cell r="J4421" t="str">
            <v>*020508&lt;br&gt;ANCASH-BOLOGNESI-HUALLANCA</v>
          </cell>
          <cell r="K4421" t="str">
            <v>*62&lt;br&gt;VILLEGAS ANA</v>
          </cell>
          <cell r="L4421" t="str">
            <v>APROBADO</v>
          </cell>
          <cell r="P4421" t="str">
            <v>USD</v>
          </cell>
        </row>
        <row r="4422">
          <cell r="A4422">
            <v>1615260</v>
          </cell>
          <cell r="B4422">
            <v>1455</v>
          </cell>
          <cell r="C4422" t="str">
            <v>DIA</v>
          </cell>
          <cell r="D4422">
            <v>38891</v>
          </cell>
          <cell r="E4422">
            <v>2006</v>
          </cell>
          <cell r="F4422">
            <v>6</v>
          </cell>
          <cell r="G4422" t="str">
            <v>NEXA RESOURCES PERU S.A.A.</v>
          </cell>
          <cell r="H4422" t="str">
            <v>PUKAQAQA</v>
          </cell>
          <cell r="I4422" t="str">
            <v>PUKAQAQA</v>
          </cell>
          <cell r="J4422" t="str">
            <v>*090101&lt;br&gt;HUANCAVELICA-HUANCAVELICA-HUANCAVELICA</v>
          </cell>
          <cell r="K4422" t="str">
            <v>*62&lt;br&gt;VILLEGAS ANA</v>
          </cell>
          <cell r="L4422" t="str">
            <v>APROBADO&lt;br/&gt;NOTIFICADO A LA EMPRESA</v>
          </cell>
          <cell r="P4422" t="str">
            <v>USD</v>
          </cell>
        </row>
        <row r="4423">
          <cell r="A4423">
            <v>1649122</v>
          </cell>
          <cell r="B4423">
            <v>1534</v>
          </cell>
          <cell r="C4423" t="str">
            <v>DIA</v>
          </cell>
          <cell r="D4423">
            <v>39031</v>
          </cell>
          <cell r="E4423">
            <v>2006</v>
          </cell>
          <cell r="F4423">
            <v>11</v>
          </cell>
          <cell r="G4423" t="str">
            <v>NEXA RESOURCES PERU S.A.A.</v>
          </cell>
          <cell r="H4423" t="str">
            <v>HILARION</v>
          </cell>
          <cell r="I4423" t="str">
            <v>HILARION</v>
          </cell>
          <cell r="J4423" t="str">
            <v>*020508&lt;br&gt;ANCASH-BOLOGNESI-HUALLANCA</v>
          </cell>
          <cell r="K4423" t="str">
            <v>*62&lt;br&gt;VILLEGAS ANA</v>
          </cell>
          <cell r="L4423" t="str">
            <v>APROBADO</v>
          </cell>
          <cell r="P4423" t="str">
            <v>USD</v>
          </cell>
        </row>
        <row r="4424">
          <cell r="A4424">
            <v>1745687</v>
          </cell>
          <cell r="B4424">
            <v>1783</v>
          </cell>
          <cell r="C4424" t="str">
            <v>DIA</v>
          </cell>
          <cell r="D4424">
            <v>39442</v>
          </cell>
          <cell r="E4424">
            <v>2007</v>
          </cell>
          <cell r="F4424">
            <v>12</v>
          </cell>
          <cell r="G4424" t="str">
            <v>NEXA RESOURCES PERU S.A.A.</v>
          </cell>
          <cell r="H4424" t="str">
            <v>HUACLLON</v>
          </cell>
          <cell r="I4424" t="str">
            <v>HUACLLON</v>
          </cell>
          <cell r="J4424" t="str">
            <v>*021704&lt;br&gt;ANCASH-RECUAY-HUAYLLAPAMPA</v>
          </cell>
          <cell r="K4424" t="str">
            <v>*8&lt;br&gt;BREÑA TORRES GRACIELA</v>
          </cell>
          <cell r="L4424" t="str">
            <v>APROBADO&lt;br/&gt;NOTIFICADO A LA EMPRESA</v>
          </cell>
          <cell r="P4424" t="str">
            <v>USD</v>
          </cell>
        </row>
        <row r="4425">
          <cell r="A4425">
            <v>1746254</v>
          </cell>
          <cell r="B4425">
            <v>1785</v>
          </cell>
          <cell r="C4425" t="str">
            <v>DIA</v>
          </cell>
          <cell r="D4425">
            <v>39444</v>
          </cell>
          <cell r="E4425">
            <v>2007</v>
          </cell>
          <cell r="F4425">
            <v>12</v>
          </cell>
          <cell r="G4425" t="str">
            <v>NEXA RESOURCES PERU S.A.A.</v>
          </cell>
          <cell r="I4425" t="str">
            <v>EL PADRINO</v>
          </cell>
          <cell r="J4425" t="str">
            <v>*020504&lt;br&gt;ANCASH-BOLOGNESI-AQUIA</v>
          </cell>
          <cell r="K4425" t="str">
            <v>*8&lt;br&gt;BREÑA TORRES GRACIELA</v>
          </cell>
          <cell r="L4425" t="str">
            <v>APROBADO&lt;br/&gt;NOTIFICADO A LA EMPRESA</v>
          </cell>
          <cell r="P4425" t="str">
            <v>USD</v>
          </cell>
        </row>
        <row r="4426">
          <cell r="A4426">
            <v>1746257</v>
          </cell>
          <cell r="B4426">
            <v>1786</v>
          </cell>
          <cell r="C4426" t="str">
            <v>DIA</v>
          </cell>
          <cell r="D4426">
            <v>39444</v>
          </cell>
          <cell r="E4426">
            <v>2007</v>
          </cell>
          <cell r="F4426">
            <v>12</v>
          </cell>
          <cell r="G4426" t="str">
            <v>NEXA RESOURCES PERU S.A.A.</v>
          </cell>
          <cell r="H4426" t="str">
            <v>ROMINA</v>
          </cell>
          <cell r="I4426" t="str">
            <v>ROMINA</v>
          </cell>
          <cell r="J4426" t="str">
            <v>*150608&lt;br&gt;LIMA-HUARAL-PACARAOS</v>
          </cell>
          <cell r="K4426" t="str">
            <v>*8&lt;br&gt;BREÑA TORRES GRACIELA</v>
          </cell>
          <cell r="L4426" t="str">
            <v>APROBADO&lt;br/&gt;NOTIFICADO A LA EMPRESA</v>
          </cell>
          <cell r="P4426" t="str">
            <v>USD</v>
          </cell>
        </row>
        <row r="4427">
          <cell r="A4427">
            <v>1746260</v>
          </cell>
          <cell r="B4427">
            <v>1787</v>
          </cell>
          <cell r="C4427" t="str">
            <v>DIA</v>
          </cell>
          <cell r="D4427">
            <v>39444</v>
          </cell>
          <cell r="E4427">
            <v>2007</v>
          </cell>
          <cell r="F4427">
            <v>12</v>
          </cell>
          <cell r="G4427" t="str">
            <v>NEXA RESOURCES PERU S.A.A.</v>
          </cell>
          <cell r="I4427" t="str">
            <v>JOSJO</v>
          </cell>
          <cell r="J4427" t="str">
            <v>*090401&lt;br&gt;HUANCAVELICA-CASTROVIRREYNA-CASTROVIRREYNA</v>
          </cell>
          <cell r="K4427" t="str">
            <v>*8&lt;br&gt;BREÑA TORRES GRACIELA</v>
          </cell>
          <cell r="L4427" t="str">
            <v>APROBADO&lt;br/&gt;NOTIFICADO A LA EMPRESA</v>
          </cell>
          <cell r="P4427" t="str">
            <v>USD</v>
          </cell>
        </row>
        <row r="4428">
          <cell r="A4428">
            <v>1746262</v>
          </cell>
          <cell r="B4428">
            <v>1788</v>
          </cell>
          <cell r="C4428" t="str">
            <v>DIA</v>
          </cell>
          <cell r="D4428">
            <v>39444</v>
          </cell>
          <cell r="E4428">
            <v>2007</v>
          </cell>
          <cell r="F4428">
            <v>12</v>
          </cell>
          <cell r="G4428" t="str">
            <v>NEXA RESOURCES PERU S.A.A.</v>
          </cell>
          <cell r="H4428" t="str">
            <v>LOS ALIZOS</v>
          </cell>
          <cell r="I4428" t="str">
            <v>LOS ALIZOS</v>
          </cell>
          <cell r="J4428" t="str">
            <v>*060501&lt;br&gt;CAJAMARCA-CONTUMAZA-CONTUMAZA</v>
          </cell>
          <cell r="K4428" t="str">
            <v>*8&lt;br&gt;BREÑA TORRES GRACIELA</v>
          </cell>
          <cell r="L4428" t="str">
            <v>APROBADO&lt;br/&gt;NOTIFICADO A LA EMPRESA</v>
          </cell>
          <cell r="P4428" t="str">
            <v>USD</v>
          </cell>
        </row>
        <row r="4429">
          <cell r="A4429">
            <v>1762294</v>
          </cell>
          <cell r="B4429">
            <v>1830</v>
          </cell>
          <cell r="C4429" t="str">
            <v>DIA</v>
          </cell>
          <cell r="D4429">
            <v>39505</v>
          </cell>
          <cell r="E4429">
            <v>2008</v>
          </cell>
          <cell r="F4429">
            <v>2</v>
          </cell>
          <cell r="G4429" t="str">
            <v>NEXA RESOURCES PERU S.A.A.</v>
          </cell>
          <cell r="H4429" t="str">
            <v>JOSJO</v>
          </cell>
          <cell r="I4429" t="str">
            <v>JOSJO (MODIFICACION)</v>
          </cell>
          <cell r="J4429" t="str">
            <v>*090401&lt;br&gt;HUANCAVELICA-CASTROVIRREYNA-CASTROVIRREYNA</v>
          </cell>
          <cell r="K4429" t="str">
            <v>*8&lt;br&gt;BREÑA TORRES GRACIELA</v>
          </cell>
          <cell r="L4429" t="str">
            <v>APROBADO&lt;br/&gt;NOTIFICADO A LA EMPRESA</v>
          </cell>
          <cell r="P4429" t="str">
            <v>USD</v>
          </cell>
        </row>
        <row r="4430">
          <cell r="A4430">
            <v>1762882</v>
          </cell>
          <cell r="B4430">
            <v>1836</v>
          </cell>
          <cell r="C4430" t="str">
            <v>DIA</v>
          </cell>
          <cell r="D4430">
            <v>39507</v>
          </cell>
          <cell r="E4430">
            <v>2008</v>
          </cell>
          <cell r="F4430">
            <v>2</v>
          </cell>
          <cell r="G4430" t="str">
            <v>NEXA RESOURCES PERU S.A.A.</v>
          </cell>
          <cell r="H4430" t="str">
            <v>EL PADRINO</v>
          </cell>
          <cell r="I4430" t="str">
            <v>EL PADRINO (MODIFICACION DE CRONOGRAMA)</v>
          </cell>
          <cell r="J4430" t="str">
            <v>*020504&lt;br&gt;ANCASH-BOLOGNESI-AQUIA</v>
          </cell>
          <cell r="K4430" t="str">
            <v>*8&lt;br&gt;BREÑA TORRES GRACIELA</v>
          </cell>
          <cell r="L4430" t="str">
            <v>APROBADO&lt;br/&gt;NOTIFICADO A LA EMPRESA</v>
          </cell>
          <cell r="P4430" t="str">
            <v>USD</v>
          </cell>
        </row>
        <row r="4431">
          <cell r="A4431">
            <v>1774968</v>
          </cell>
          <cell r="B4431">
            <v>1899</v>
          </cell>
          <cell r="C4431" t="str">
            <v>DIA</v>
          </cell>
          <cell r="D4431">
            <v>39549</v>
          </cell>
          <cell r="E4431">
            <v>2008</v>
          </cell>
          <cell r="F4431">
            <v>4</v>
          </cell>
          <cell r="G4431" t="str">
            <v>NEXA RESOURCES PERU S.A.A.</v>
          </cell>
          <cell r="H4431" t="str">
            <v>CERRO LINDO</v>
          </cell>
          <cell r="I4431" t="str">
            <v>NUEVO CERRO LINDO</v>
          </cell>
          <cell r="J4431" t="str">
            <v>*110203&lt;br&gt;ICA-CHINCHA-CHAVIN</v>
          </cell>
          <cell r="K4431" t="str">
            <v>*8&lt;br&gt;BREÑA TORRES GRACIELA</v>
          </cell>
          <cell r="L4431" t="str">
            <v>APROBADO&lt;br/&gt;NOTIFICADO A LA EMPRESA</v>
          </cell>
          <cell r="P4431" t="str">
            <v>USD</v>
          </cell>
        </row>
        <row r="4432">
          <cell r="A4432">
            <v>1816434</v>
          </cell>
          <cell r="B4432">
            <v>1942</v>
          </cell>
          <cell r="C4432" t="str">
            <v>DIA</v>
          </cell>
          <cell r="D4432">
            <v>39689</v>
          </cell>
          <cell r="E4432">
            <v>2008</v>
          </cell>
          <cell r="F4432">
            <v>8</v>
          </cell>
          <cell r="G4432" t="str">
            <v>NEXA RESOURCES PERU S.A.A.</v>
          </cell>
          <cell r="H4432" t="str">
            <v>PUKAQAQA SUR</v>
          </cell>
          <cell r="I4432" t="str">
            <v>PUKAQAQA SUR</v>
          </cell>
          <cell r="J4432" t="str">
            <v>*090118&lt;br&gt;HUANCAVELICA-HUANCAVELICA-ASCENSION</v>
          </cell>
          <cell r="K4432" t="str">
            <v>*8&lt;br&gt;BREÑA TORRES GRACIELA</v>
          </cell>
          <cell r="L4432" t="str">
            <v>APROBADO&lt;br/&gt;NOTIFICADO A LA EMPRESA</v>
          </cell>
          <cell r="P4432" t="str">
            <v>USD</v>
          </cell>
        </row>
        <row r="4433">
          <cell r="A4433">
            <v>1879244</v>
          </cell>
          <cell r="B4433">
            <v>2019</v>
          </cell>
          <cell r="C4433" t="str">
            <v>DIA</v>
          </cell>
          <cell r="D4433">
            <v>39930</v>
          </cell>
          <cell r="E4433">
            <v>2009</v>
          </cell>
          <cell r="F4433">
            <v>4</v>
          </cell>
          <cell r="G4433" t="str">
            <v>NEXA RESOURCES PERU S.A.A.</v>
          </cell>
          <cell r="H4433" t="str">
            <v>ESTRELLA DEL NORTE</v>
          </cell>
          <cell r="I4433" t="str">
            <v>ESTRELLA DEL NORTE</v>
          </cell>
          <cell r="J4433" t="str">
            <v>*100501&lt;br&gt;HUANUCO-HUAMALIES-LLATA</v>
          </cell>
          <cell r="K4433" t="str">
            <v>*8&lt;br&gt;BREÑA TORRES GRACIELA</v>
          </cell>
          <cell r="L4433" t="str">
            <v>APROBADO&lt;br/&gt;NOTIFICADO A LA EMPRESA</v>
          </cell>
          <cell r="P4433" t="str">
            <v>USD</v>
          </cell>
        </row>
        <row r="4434">
          <cell r="A4434">
            <v>1915939</v>
          </cell>
          <cell r="B4434">
            <v>2062</v>
          </cell>
          <cell r="C4434" t="str">
            <v>DIA</v>
          </cell>
          <cell r="D4434">
            <v>40045</v>
          </cell>
          <cell r="E4434">
            <v>2009</v>
          </cell>
          <cell r="F4434">
            <v>8</v>
          </cell>
          <cell r="G4434" t="str">
            <v>NEXA RESOURCES PERU S.A.A.</v>
          </cell>
          <cell r="H4434" t="str">
            <v>ROMINA</v>
          </cell>
          <cell r="I4434" t="str">
            <v>ROMINA (MODIFICACION)</v>
          </cell>
          <cell r="J4434" t="str">
            <v>*150608&lt;br&gt;LIMA-HUARAL-PACARAOS</v>
          </cell>
          <cell r="K4434" t="str">
            <v>*297&lt;br&gt;SANTOYO TELLO JULIO RAUL</v>
          </cell>
          <cell r="L4434" t="str">
            <v>APROBADO&lt;br/&gt;NOTIFICADO A LA EMPRESA</v>
          </cell>
          <cell r="P4434" t="str">
            <v>USD</v>
          </cell>
        </row>
        <row r="4435">
          <cell r="A4435">
            <v>1920516</v>
          </cell>
          <cell r="B4435">
            <v>2069</v>
          </cell>
          <cell r="C4435" t="str">
            <v>DIA</v>
          </cell>
          <cell r="D4435">
            <v>40064</v>
          </cell>
          <cell r="E4435">
            <v>2009</v>
          </cell>
          <cell r="F4435">
            <v>9</v>
          </cell>
          <cell r="G4435" t="str">
            <v>NEXA RESOURCES PERU S.A.A.</v>
          </cell>
          <cell r="H4435" t="str">
            <v>CORIMINAS</v>
          </cell>
          <cell r="I4435" t="str">
            <v>CORIMINAS</v>
          </cell>
          <cell r="J4435" t="str">
            <v>*021302&lt;br&gt;ANCASH-MARISCAL LUZURIAGA-CASCA</v>
          </cell>
          <cell r="K4435" t="str">
            <v>*1&lt;br&gt;ACEVEDO FERNANDEZ ELIAS</v>
          </cell>
          <cell r="L4435" t="str">
            <v>APROBADO&lt;br/&gt;NOTIFICADO A LA EMPRESA</v>
          </cell>
          <cell r="P4435" t="str">
            <v>USD</v>
          </cell>
        </row>
        <row r="4436">
          <cell r="A4436">
            <v>1933605</v>
          </cell>
          <cell r="B4436">
            <v>2091</v>
          </cell>
          <cell r="C4436" t="str">
            <v>DIA</v>
          </cell>
          <cell r="D4436">
            <v>40114</v>
          </cell>
          <cell r="E4436">
            <v>2009</v>
          </cell>
          <cell r="F4436">
            <v>10</v>
          </cell>
          <cell r="G4436" t="str">
            <v>NEXA RESOURCES PERU S.A.A.</v>
          </cell>
          <cell r="H4436" t="str">
            <v>ESTRELLA DEL NORTE</v>
          </cell>
          <cell r="I4436" t="str">
            <v>ESTRELLA DEL NORTE (MODIFICACION)</v>
          </cell>
          <cell r="J4436" t="str">
            <v>*100501&lt;br&gt;HUANUCO-HUAMALIES-LLATA</v>
          </cell>
          <cell r="K4436" t="str">
            <v>*8&lt;br&gt;BREÑA TORRES GRACIELA</v>
          </cell>
          <cell r="L4436" t="str">
            <v>APROBADO&lt;br/&gt;NOTIFICADO A LA EMPRESA</v>
          </cell>
          <cell r="P4436" t="str">
            <v>USD</v>
          </cell>
        </row>
        <row r="4437">
          <cell r="A4437">
            <v>1937078</v>
          </cell>
          <cell r="B4437">
            <v>2096</v>
          </cell>
          <cell r="C4437" t="str">
            <v>DIA</v>
          </cell>
          <cell r="D4437">
            <v>40123</v>
          </cell>
          <cell r="E4437">
            <v>2009</v>
          </cell>
          <cell r="F4437">
            <v>11</v>
          </cell>
          <cell r="G4437" t="str">
            <v>NEXA RESOURCES PERU S.A.A.</v>
          </cell>
          <cell r="H4437" t="str">
            <v>JOSJO</v>
          </cell>
          <cell r="I4437" t="str">
            <v>JOSJO (MODIFICACION)</v>
          </cell>
          <cell r="J4437" t="str">
            <v>*090401&lt;br&gt;HUANCAVELICA-CASTROVIRREYNA-CASTROVIRREYNA</v>
          </cell>
          <cell r="K4437" t="str">
            <v>*25&lt;br&gt;PRADO VELASQUEZ ALFONSO</v>
          </cell>
          <cell r="L4437" t="str">
            <v>NO PRESENTADO&lt;br/&gt;NOTIFICADO A LA EMPRESA</v>
          </cell>
          <cell r="M4437" t="str">
            <v>ResDirec-0376-2009/MEM-AAM</v>
          </cell>
          <cell r="N4437" t="str">
            <v>24/11/2009</v>
          </cell>
          <cell r="P4437" t="str">
            <v>USD</v>
          </cell>
        </row>
        <row r="4438">
          <cell r="A4438">
            <v>1941410</v>
          </cell>
          <cell r="B4438">
            <v>2105</v>
          </cell>
          <cell r="C4438" t="str">
            <v>DIA</v>
          </cell>
          <cell r="D4438">
            <v>40138</v>
          </cell>
          <cell r="E4438">
            <v>2009</v>
          </cell>
          <cell r="F4438">
            <v>11</v>
          </cell>
          <cell r="G4438" t="str">
            <v>NEXA RESOURCES PERU S.A.A.</v>
          </cell>
          <cell r="H4438" t="str">
            <v>AURORA AUGUSTA</v>
          </cell>
          <cell r="I4438" t="str">
            <v>AURORA AUGUSTA (MODIFICACION)</v>
          </cell>
          <cell r="J4438" t="str">
            <v>*150716&lt;br&gt;LIMA-HUAROCHIRI-SAN ANTONIO</v>
          </cell>
          <cell r="K4438" t="str">
            <v>*25&lt;br&gt;PRADO VELASQUEZ ALFONSO</v>
          </cell>
          <cell r="L4438" t="str">
            <v>APROBADO&lt;br/&gt;NOTIFICADO A LA EMPRESA</v>
          </cell>
          <cell r="P4438" t="str">
            <v>USD</v>
          </cell>
        </row>
        <row r="4439">
          <cell r="A4439">
            <v>1943742</v>
          </cell>
          <cell r="B4439">
            <v>2112</v>
          </cell>
          <cell r="C4439" t="str">
            <v>DIA</v>
          </cell>
          <cell r="D4439">
            <v>40149</v>
          </cell>
          <cell r="E4439">
            <v>2009</v>
          </cell>
          <cell r="F4439">
            <v>12</v>
          </cell>
          <cell r="G4439" t="str">
            <v>NEXA RESOURCES PERU S.A.A.</v>
          </cell>
          <cell r="H4439" t="str">
            <v>JOSJO</v>
          </cell>
          <cell r="I4439" t="str">
            <v>JOSJO</v>
          </cell>
          <cell r="J4439" t="str">
            <v>*090401&lt;br&gt;HUANCAVELICA-CASTROVIRREYNA-CASTROVIRREYNA</v>
          </cell>
          <cell r="K4439" t="str">
            <v>*25&lt;br&gt;PRADO VELASQUEZ ALFONSO</v>
          </cell>
          <cell r="L4439" t="str">
            <v>APROBADO&lt;br/&gt;NOTIFICADO A LA EMPRESA</v>
          </cell>
          <cell r="P4439" t="str">
            <v>USD</v>
          </cell>
        </row>
        <row r="4440">
          <cell r="A4440">
            <v>1989958</v>
          </cell>
          <cell r="B4440">
            <v>2186</v>
          </cell>
          <cell r="C4440" t="str">
            <v>DIA</v>
          </cell>
          <cell r="D4440">
            <v>40309</v>
          </cell>
          <cell r="E4440">
            <v>2010</v>
          </cell>
          <cell r="F4440">
            <v>5</v>
          </cell>
          <cell r="G4440" t="str">
            <v>NEXA RESOURCES PERU S.A.A.</v>
          </cell>
          <cell r="H4440" t="str">
            <v>PUKAQAQA SUR</v>
          </cell>
          <cell r="I4440" t="str">
            <v>PUKAQAQA SUR</v>
          </cell>
          <cell r="J4440" t="str">
            <v>*090118&lt;br&gt;HUANCAVELICA-HUANCAVELICA-ASCENSION</v>
          </cell>
          <cell r="K4440" t="str">
            <v>*24&lt;br&gt;PORTILLA CORNEJO MATEO</v>
          </cell>
          <cell r="L4440" t="str">
            <v>APROBADO&lt;br/&gt;NOTIFICADO A LA EMPRESA</v>
          </cell>
          <cell r="P4440" t="str">
            <v>USD</v>
          </cell>
        </row>
        <row r="4441">
          <cell r="A4441">
            <v>2050037</v>
          </cell>
          <cell r="B4441">
            <v>2325</v>
          </cell>
          <cell r="C4441" t="str">
            <v>DIA</v>
          </cell>
          <cell r="D4441">
            <v>40522</v>
          </cell>
          <cell r="E4441">
            <v>2010</v>
          </cell>
          <cell r="F4441">
            <v>12</v>
          </cell>
          <cell r="G4441" t="str">
            <v>NEXA RESOURCES PERU S.A.A.</v>
          </cell>
          <cell r="H4441" t="str">
            <v>PUKAQAQA OESTE</v>
          </cell>
          <cell r="I4441" t="str">
            <v>PUKAQAQA OESTE</v>
          </cell>
          <cell r="J4441" t="str">
            <v>*090118&lt;br&gt;HUANCAVELICA-HUANCAVELICA-ASCENSION</v>
          </cell>
          <cell r="K4441" t="str">
            <v>*25&lt;br&gt;PRADO VELASQUEZ ALFONSO</v>
          </cell>
          <cell r="L4441" t="str">
            <v>NO PRESENTADO&lt;br/&gt;NOTIFICADO A LA EMPRESA</v>
          </cell>
          <cell r="P4441" t="str">
            <v>USD</v>
          </cell>
        </row>
        <row r="4442">
          <cell r="A4442">
            <v>2054282</v>
          </cell>
          <cell r="B4442">
            <v>2336</v>
          </cell>
          <cell r="C4442" t="str">
            <v>DIA</v>
          </cell>
          <cell r="D4442">
            <v>40542</v>
          </cell>
          <cell r="E4442">
            <v>2010</v>
          </cell>
          <cell r="F4442">
            <v>12</v>
          </cell>
          <cell r="G4442" t="str">
            <v>NEXA RESOURCES PERU S.A.A.</v>
          </cell>
          <cell r="H4442" t="str">
            <v>PUKAQAQA OESTE</v>
          </cell>
          <cell r="I4442" t="str">
            <v>PUKAQAQA OESTE</v>
          </cell>
          <cell r="J4442" t="str">
            <v>*090118&lt;br&gt;HUANCAVELICA-HUANCAVELICA-ASCENSION</v>
          </cell>
          <cell r="K4442" t="str">
            <v>*8&lt;br&gt;BREÑA TORRES GRACIELA</v>
          </cell>
          <cell r="L4442" t="str">
            <v>APROBADO&lt;br/&gt;NOTIFICADO A LA EMPRESA</v>
          </cell>
          <cell r="P4442" t="str">
            <v>USD</v>
          </cell>
        </row>
        <row r="4443">
          <cell r="A4443">
            <v>2064012</v>
          </cell>
          <cell r="B4443">
            <v>2353</v>
          </cell>
          <cell r="C4443" t="str">
            <v>DIA</v>
          </cell>
          <cell r="D4443">
            <v>40574</v>
          </cell>
          <cell r="E4443">
            <v>2011</v>
          </cell>
          <cell r="F4443">
            <v>1</v>
          </cell>
          <cell r="G4443" t="str">
            <v>NEXA RESOURCES PERU S.A.A.</v>
          </cell>
          <cell r="H4443" t="str">
            <v>ALMACEN</v>
          </cell>
          <cell r="I4443" t="str">
            <v>ALMACEN</v>
          </cell>
          <cell r="J4443" t="str">
            <v>*110208&lt;br&gt;ICA-CHINCHA-SAN JUAN DE YANAC</v>
          </cell>
          <cell r="K4443" t="str">
            <v>*3&lt;br&gt;ALFARO LÓPEZ WUALTER</v>
          </cell>
          <cell r="L4443" t="str">
            <v>APROBADO&lt;br/&gt;NOTIFICADO A LA EMPRESA</v>
          </cell>
          <cell r="P4443" t="str">
            <v>USD</v>
          </cell>
        </row>
        <row r="4444">
          <cell r="A4444">
            <v>2091674</v>
          </cell>
          <cell r="B4444">
            <v>2410</v>
          </cell>
          <cell r="C4444" t="str">
            <v>DIA</v>
          </cell>
          <cell r="D4444">
            <v>40675</v>
          </cell>
          <cell r="E4444">
            <v>2011</v>
          </cell>
          <cell r="F4444">
            <v>5</v>
          </cell>
          <cell r="G4444" t="str">
            <v>NEXA RESOURCES PERU S.A.A.</v>
          </cell>
          <cell r="H4444" t="str">
            <v>VANESSA</v>
          </cell>
          <cell r="I4444" t="str">
            <v>VANESSA</v>
          </cell>
          <cell r="J4444" t="str">
            <v>*021704&lt;br&gt;ANCASH-RECUAY-HUAYLLAPAMPA</v>
          </cell>
          <cell r="K4444" t="str">
            <v>*8&lt;br&gt;BREÑA TORRES GRACIELA</v>
          </cell>
          <cell r="L4444" t="str">
            <v>APROBADO&lt;br/&gt;NOTIFICADO A LA EMPRESA</v>
          </cell>
          <cell r="P4444" t="str">
            <v>USD</v>
          </cell>
        </row>
        <row r="4445">
          <cell r="A4445">
            <v>2392798</v>
          </cell>
          <cell r="B4445">
            <v>3120</v>
          </cell>
          <cell r="C4445" t="str">
            <v>ITS</v>
          </cell>
          <cell r="D4445">
            <v>41774</v>
          </cell>
          <cell r="E4445">
            <v>2014</v>
          </cell>
          <cell r="F4445">
            <v>5</v>
          </cell>
          <cell r="G4445" t="str">
            <v>NEXA RESOURCES PERU S.A.A.</v>
          </cell>
          <cell r="H4445" t="str">
            <v>CERRO LINDO</v>
          </cell>
          <cell r="I4445" t="str">
            <v>AMPLIACION DE PRODUCCION A 17988 TMD-UNIDAD MINERA CERRO LINDO</v>
          </cell>
          <cell r="J4445" t="str">
            <v>*110203&lt;br&gt;ICA-CHINCHA-CHAVIN,*110206&lt;br&gt;ICA-CHINCHA-GROCIO PRADO,*110207&lt;br&gt;ICA-CHINCHA-PUEBLO NUEVO</v>
          </cell>
          <cell r="K4445" t="str">
            <v>*25&lt;br&gt;PRADO VELASQUEZ ALFONSO,*286&lt;br&gt;MIYASIRO LÓPEZ, MARÍA,*284&lt;br&gt;LINARES ALVARADO, JOSE LUIS,*278&lt;br&gt;TENORIO MALDONADO, MARIO,*256&lt;br&gt;DEL SOLAR PALOMINO, PABEL,*242&lt;br&gt;PASTRANA, MATEO,*227&lt;br&gt;BUSTAMANTE BECERRA JOSE LUIS,*217&lt;br&gt;CASTELO MAMANCHURA GUSTAVO JAVIER,*190&lt;br&gt;TIPULA MAMANI, RICHARD</v>
          </cell>
          <cell r="L4445" t="str">
            <v>DESISTIDO&lt;br/&gt;NOTIFICADO A LA EMPRESA</v>
          </cell>
          <cell r="M4445" t="str">
            <v>ResDirec-0272-2014/MEM-DGAAM</v>
          </cell>
          <cell r="N4445" t="str">
            <v>05/06/2014</v>
          </cell>
          <cell r="O4445">
            <v>2100000</v>
          </cell>
        </row>
        <row r="4446">
          <cell r="A4446">
            <v>2192206</v>
          </cell>
          <cell r="B4446">
            <v>2843</v>
          </cell>
          <cell r="C4446" t="str">
            <v>DIA</v>
          </cell>
          <cell r="D4446">
            <v>41051</v>
          </cell>
          <cell r="E4446">
            <v>2012</v>
          </cell>
          <cell r="F4446">
            <v>5</v>
          </cell>
          <cell r="G4446" t="str">
            <v>NEXA RESOURCES PERU S.A.A.</v>
          </cell>
          <cell r="H4446" t="str">
            <v>EL PALMAR</v>
          </cell>
          <cell r="I4446" t="str">
            <v>EL PALMAR</v>
          </cell>
          <cell r="J4446" t="str">
            <v>*110403&lt;br&gt;ICA-PALPA-RIO GRANDE</v>
          </cell>
          <cell r="K4446" t="str">
            <v>*8&lt;br&gt;BREÑA TORRES GRACIELA,*179&lt;br&gt;ZEGARRA ANCAJIMA, ANA SOFIA,*147&lt;br&gt;PEREZ BALDEON KAREN</v>
          </cell>
          <cell r="L4446" t="str">
            <v>APROBADO&lt;br/&gt;NOTIFICADO A LA EMPRESA</v>
          </cell>
          <cell r="O4446">
            <v>2000000</v>
          </cell>
          <cell r="P4446" t="str">
            <v>USD</v>
          </cell>
        </row>
        <row r="4447">
          <cell r="A4447">
            <v>2193121</v>
          </cell>
          <cell r="B4447">
            <v>3025</v>
          </cell>
          <cell r="C4447" t="str">
            <v>DIA</v>
          </cell>
          <cell r="D4447">
            <v>41054</v>
          </cell>
          <cell r="E4447">
            <v>2012</v>
          </cell>
          <cell r="F4447">
            <v>5</v>
          </cell>
          <cell r="G4447" t="str">
            <v>NEXA RESOURCES PERU S.A.A.</v>
          </cell>
          <cell r="H4447" t="str">
            <v>MAGISTRAL</v>
          </cell>
          <cell r="I4447" t="str">
            <v>DECLARACION DE IMPACTO AMBIENTAL DEL PROYECTO EXPLORACION MAGISTRAL</v>
          </cell>
          <cell r="J4447" t="str">
            <v>*021503&lt;br&gt;ANCASH-PALLASCA-CONCHUCOS</v>
          </cell>
          <cell r="K4447" t="str">
            <v>*8&lt;br&gt;BREÑA TORRES GRACIELA,*179&lt;br&gt;ZEGARRA ANCAJIMA, ANA SOFIA,*147&lt;br&gt;PEREZ BALDEON KAREN</v>
          </cell>
          <cell r="L4447" t="str">
            <v>APROBADO&lt;br/&gt;NOTIFICADO A LA EMPRESA</v>
          </cell>
          <cell r="O4447">
            <v>2000000</v>
          </cell>
          <cell r="P4447" t="str">
            <v>USD</v>
          </cell>
        </row>
        <row r="4448">
          <cell r="A4448">
            <v>2346079</v>
          </cell>
          <cell r="B4448">
            <v>4035</v>
          </cell>
          <cell r="C4448" t="str">
            <v>DIA</v>
          </cell>
          <cell r="D4448">
            <v>41605</v>
          </cell>
          <cell r="E4448">
            <v>2013</v>
          </cell>
          <cell r="F4448">
            <v>11</v>
          </cell>
          <cell r="G4448" t="str">
            <v>NEXA RESOURCES PERU S.A.A.</v>
          </cell>
          <cell r="H4448" t="str">
            <v>MONICA LOURDES</v>
          </cell>
          <cell r="I4448" t="str">
            <v>MONICA LOURDES</v>
          </cell>
          <cell r="J4448" t="str">
            <v>*050601&lt;br&gt;AYACUCHO-LUCANAS-PUQUIO</v>
          </cell>
          <cell r="K4448" t="str">
            <v>*8&lt;br&gt;BREÑA TORRES GRACIELA,*310&lt;br&gt;ROSALES GONZALES LUIS ALBERTO,*279&lt;br&gt;CRUZ LEDESMA, DEISY,*179&lt;br&gt;ZEGARRA ANCAJIMA, ANA SOFIA</v>
          </cell>
          <cell r="L4448" t="str">
            <v>ABANDONO&lt;br/&gt;NOTIFICADO A LA EMPRESA</v>
          </cell>
          <cell r="M4448" t="str">
            <v>ResDirec-0001-2014/MEM-DGAAM</v>
          </cell>
          <cell r="N4448" t="str">
            <v>03/01/2014</v>
          </cell>
          <cell r="O4448">
            <v>850000</v>
          </cell>
          <cell r="P4448" t="str">
            <v>USD</v>
          </cell>
        </row>
        <row r="4449">
          <cell r="A4449">
            <v>2358177</v>
          </cell>
          <cell r="B4449">
            <v>4105</v>
          </cell>
          <cell r="C4449" t="str">
            <v>DIA</v>
          </cell>
          <cell r="D4449">
            <v>41649</v>
          </cell>
          <cell r="E4449">
            <v>2014</v>
          </cell>
          <cell r="F4449">
            <v>1</v>
          </cell>
          <cell r="G4449" t="str">
            <v>NEXA RESOURCES PERU S.A.A.</v>
          </cell>
          <cell r="H4449" t="str">
            <v>MONICA LOURDES</v>
          </cell>
          <cell r="I4449" t="str">
            <v>MONICA LOURDES-</v>
          </cell>
          <cell r="J4449" t="str">
            <v>*050601&lt;br&gt;AYACUCHO-LUCANAS-PUQUIO</v>
          </cell>
          <cell r="K4449" t="str">
            <v>*10&lt;br&gt;CARRANZA VALDIVIESO JOSE,*310&lt;br&gt;ROSALES GONZALES LUIS ALBERTO,*306&lt;br&gt;MIRANDA UNCHUPAICO, JULIO (APOYO),*296&lt;br&gt;ROSALES MONTES LUCIO,*294&lt;br&gt;BEGGLO CACERES-OLAZO ADRIAN ,*290&lt;br&gt;TENORIO MUNAYLLA, FABIANA (APOYO),*242&lt;br&gt;PASTRANA, MATEO,*181&lt;br&gt;LEON HUAMAN BETTY,*173&lt;br&gt;QUISPE BENAVENTE, CARLOS ALBERTO,*167&lt;br&gt;SOTOMAYOR TACA SAUL</v>
          </cell>
          <cell r="L4449" t="str">
            <v>APROBADO&lt;br/&gt;NOTIFICADO A LA EMPRESA</v>
          </cell>
          <cell r="M4449" t="str">
            <v>ResDirec-0253-2014/MEM-DGAAM</v>
          </cell>
          <cell r="N4449" t="str">
            <v>27/05/2014</v>
          </cell>
          <cell r="O4449">
            <v>850000</v>
          </cell>
          <cell r="P4449" t="str">
            <v>USD</v>
          </cell>
        </row>
        <row r="4450">
          <cell r="A4450">
            <v>2499134</v>
          </cell>
          <cell r="B4450">
            <v>5731</v>
          </cell>
          <cell r="C4450" t="str">
            <v>DIA</v>
          </cell>
          <cell r="D4450">
            <v>42143</v>
          </cell>
          <cell r="E4450">
            <v>2015</v>
          </cell>
          <cell r="F4450">
            <v>5</v>
          </cell>
          <cell r="G4450" t="str">
            <v>NEXA RESOURCES PERU S.A.A.</v>
          </cell>
          <cell r="H4450" t="str">
            <v>ROMINA 2</v>
          </cell>
          <cell r="I4450" t="str">
            <v>AMPLIACION Y MODIFICACION PROYECTO ROMINA 2</v>
          </cell>
          <cell r="J4450" t="str">
            <v>*150610&lt;br&gt;LIMA-HUARAL-SANTA CRUZ DE ANDAMARCA</v>
          </cell>
          <cell r="K4450" t="str">
            <v>*8&lt;br&gt;BREÑA TORRES GRACIELA,*341&lt;br&gt;INFANTE QUISPE, CESAR ANIBAL,*332&lt;br&gt;CANO VARGAS, SAMIR (APOYO),*310&lt;br&gt;ROSALES GONZALES LUIS ALBERTO</v>
          </cell>
          <cell r="L4450" t="str">
            <v>DESISTIDO&lt;br/&gt;NOTIFICADO A LA EMPRESA</v>
          </cell>
          <cell r="M4450" t="str">
            <v>ResDirec-0226-2015/MEM-DGAAM</v>
          </cell>
          <cell r="N4450" t="str">
            <v>28/05/2015</v>
          </cell>
          <cell r="O4450">
            <v>800000</v>
          </cell>
          <cell r="P4450" t="str">
            <v>USD</v>
          </cell>
        </row>
        <row r="4451">
          <cell r="A4451">
            <v>2538083</v>
          </cell>
          <cell r="B4451">
            <v>5874</v>
          </cell>
          <cell r="C4451" t="str">
            <v>DIA</v>
          </cell>
          <cell r="D4451">
            <v>42272</v>
          </cell>
          <cell r="E4451">
            <v>2015</v>
          </cell>
          <cell r="F4451">
            <v>9</v>
          </cell>
          <cell r="G4451" t="str">
            <v>NEXA RESOURCES PERU S.A.A.</v>
          </cell>
          <cell r="H4451" t="str">
            <v>GUADALUPE</v>
          </cell>
          <cell r="I4451" t="str">
            <v>GUADALUPE</v>
          </cell>
          <cell r="J4451" t="str">
            <v>*021101&lt;br&gt;ANCASH-HUARMEY-HUARMEY,*021708&lt;br&gt;ANCASH-RECUAY-PARARIN</v>
          </cell>
          <cell r="K4451" t="str">
            <v>*8&lt;br&gt;BREÑA TORRES GRACIELA,*343&lt;br&gt;ALVARADO BARRENECHEA, MARKO,*341&lt;br&gt;INFANTE QUISPE, CESAR ANIBAL,*332&lt;br&gt;CANO VARGAS, SAMIR (APOYO),*25&lt;br&gt;PRADO VELASQUEZ ALFONSO</v>
          </cell>
          <cell r="L4451" t="str">
            <v>APROBADO&lt;br/&gt;NOTIFICADO A LA EMPRESA</v>
          </cell>
          <cell r="O4451">
            <v>1000000</v>
          </cell>
          <cell r="P4451" t="str">
            <v>USD</v>
          </cell>
        </row>
        <row r="4452">
          <cell r="A4452">
            <v>2810928</v>
          </cell>
          <cell r="B4452">
            <v>7515</v>
          </cell>
          <cell r="C4452" t="str">
            <v>DIA</v>
          </cell>
          <cell r="D4452">
            <v>43227</v>
          </cell>
          <cell r="E4452">
            <v>2018</v>
          </cell>
          <cell r="F4452">
            <v>5</v>
          </cell>
          <cell r="G4452" t="str">
            <v>NEXA RESOURCES PERU S.A.A.</v>
          </cell>
          <cell r="H4452" t="str">
            <v>MONICA LOURDES</v>
          </cell>
          <cell r="I4452" t="str">
            <v>PROYECTO DE EXPLORACIÓN MÓNICA LOURDES</v>
          </cell>
          <cell r="J4452" t="str">
            <v>*050601&lt;br&gt;AYACUCHO-LUCANAS-PUQUIO</v>
          </cell>
          <cell r="K4452" t="str">
            <v>*221&lt;br&gt;SANGA YAMPASI WILSON WILFREDO,*643&lt;br&gt;NISSE MEI-LIN GARCIA LAY,*601&lt;br&gt;SARMIENTO MEJIA, HENRY DANIEL,*598&lt;br&gt;CERNA GARCÍA, ROXANA ERIKA,*597&lt;br&gt;CUELLAR JOAQUIN, MILAGROS IRENE,*590&lt;br&gt;BELLIDO GONZALES, JENNIFER DEL CARPIO,*570&lt;br&gt;PEREZ BALDEON KAREN GRACIELA,*495&lt;br&gt;CHAMORRO BELLIDO CARMEN ROSA,*348&lt;br&gt;PEREZ SOLIS, EVELYN ENA</v>
          </cell>
          <cell r="L4452" t="str">
            <v>APROBADO&lt;br/&gt;NOTIFICADO A LA EMPRESA</v>
          </cell>
          <cell r="M4452" t="str">
            <v>ResDirec-0209-2018/MEM-DGAAM</v>
          </cell>
          <cell r="N4452" t="str">
            <v>22/11/2018</v>
          </cell>
          <cell r="O4452">
            <v>806600</v>
          </cell>
          <cell r="P4452" t="str">
            <v>USD</v>
          </cell>
        </row>
        <row r="4453">
          <cell r="A4453">
            <v>2888434</v>
          </cell>
          <cell r="B4453">
            <v>7871</v>
          </cell>
          <cell r="C4453" t="str">
            <v>DIA</v>
          </cell>
          <cell r="D4453">
            <v>43469</v>
          </cell>
          <cell r="E4453">
            <v>2019</v>
          </cell>
          <cell r="F4453">
            <v>1</v>
          </cell>
          <cell r="G4453" t="str">
            <v>NEXA RESOURCES PERU S.A.A.</v>
          </cell>
          <cell r="H4453" t="str">
            <v>AZULMINA</v>
          </cell>
          <cell r="I4453" t="str">
            <v>PROYECTO DE EXPLORACIÓN MINERA AZULMINA</v>
          </cell>
          <cell r="J4453" t="str">
            <v>*020508&lt;br&gt;ANCASH-BOLOGNESI-HUALLANCA</v>
          </cell>
          <cell r="K4453" t="str">
            <v>*25&lt;br&gt;PRADO VELASQUEZ ALFONSO,*670&lt;br&gt;QUISPE HUAMAN JORGE LUIS,*643&lt;br&gt;NISSE MEI-LIN GARCIA LAY,*618&lt;br&gt;BERROSPI GALINDO ROSA CATHERINE,*617&lt;br&gt;QUISPE CLEMENTE, KARLA BRIGHITT,*615&lt;br&gt;FIGUEROA REINOSO, LUIS ALBERTO,*610&lt;br&gt;FARFAN REYES MIRIAM ELIZABETH,*599&lt;br&gt;CHUQUIMANTARI ARTEAGA,RUDDY ANDRE,*597&lt;br&gt;CUELLAR JOAQUIN, MILAGROS IRENE,*502&lt;br&gt;CERCEDO CAJAS DONNY LUCIA (APOYO)</v>
          </cell>
          <cell r="L4453" t="str">
            <v>APROBADO&lt;br/&gt;NOTIFICADO A LA EMPRESA</v>
          </cell>
          <cell r="M4453" t="str">
            <v>ResDirec-0168-2019/MINEM-DGAAM</v>
          </cell>
          <cell r="N4453" t="str">
            <v>27/09/2019</v>
          </cell>
          <cell r="O4453">
            <v>6900000</v>
          </cell>
          <cell r="P4453" t="str">
            <v>USD</v>
          </cell>
        </row>
        <row r="4454">
          <cell r="A4454">
            <v>2959157</v>
          </cell>
          <cell r="B4454">
            <v>8056</v>
          </cell>
          <cell r="C4454" t="str">
            <v>DIA</v>
          </cell>
          <cell r="D4454">
            <v>43663</v>
          </cell>
          <cell r="E4454">
            <v>2019</v>
          </cell>
          <cell r="F4454">
            <v>7</v>
          </cell>
          <cell r="G4454" t="str">
            <v>NEXA RESOURCES PERU S.A.A.</v>
          </cell>
          <cell r="H4454" t="str">
            <v>PUKAQAQA SUR</v>
          </cell>
          <cell r="I4454" t="str">
            <v>EXPLORACIÓN PUKAQAQA SUR</v>
          </cell>
          <cell r="J4454" t="str">
            <v>*090118&lt;br&gt;HUANCAVELICA-HUANCAVELICA-ASCENSION</v>
          </cell>
          <cell r="K4454" t="str">
            <v>*227&lt;br&gt;BUSTAMANTE BECERRA JOSE LUIS,*677&lt;br&gt;SERVAN VARGAS MARIO,*675&lt;br&gt;ESCATE AMPUERO CINTHYA LETICIA,*671&lt;br&gt;CUBAS PARIMANGO LORENZO JARED,*649&lt;br&gt;BOTTGER GAMARRA JOYCE CAROL,*643&lt;br&gt;NISSE MEI-LIN GARCIA LAY,*610&lt;br&gt;FARFAN REYES MIRIAM ELIZABETH</v>
          </cell>
          <cell r="L4454" t="str">
            <v>DESISTIDO&lt;br/&gt;NOTIFICADO A LA EMPRESA</v>
          </cell>
          <cell r="M4454" t="str">
            <v>ResDirec-0008-2020/MINEM-DGAAM</v>
          </cell>
          <cell r="N4454" t="str">
            <v>08/01/2020</v>
          </cell>
          <cell r="O4454">
            <v>4860000</v>
          </cell>
          <cell r="P4454" t="str">
            <v>USD</v>
          </cell>
        </row>
        <row r="4455">
          <cell r="A4455">
            <v>3020869</v>
          </cell>
          <cell r="B4455">
            <v>8405</v>
          </cell>
          <cell r="C4455" t="str">
            <v>DIA</v>
          </cell>
          <cell r="D4455">
            <v>43871</v>
          </cell>
          <cell r="E4455">
            <v>2020</v>
          </cell>
          <cell r="F4455">
            <v>2</v>
          </cell>
          <cell r="G4455" t="str">
            <v>NEXA RESOURCES PERU S.A.A.</v>
          </cell>
          <cell r="H4455" t="str">
            <v>PUKAQAQA SUR</v>
          </cell>
          <cell r="I4455" t="str">
            <v>DIA PUKAQAQA SUR</v>
          </cell>
          <cell r="J4455" t="str">
            <v>*090118&lt;br&gt;HUANCAVELICA-HUANCAVELICA-ASCENSION</v>
          </cell>
          <cell r="K4455" t="str">
            <v>*1&lt;br&gt;ACEVEDO FERNANDEZ ELIAS,*684&lt;br&gt;MARTEL GORA MIGUEL LUIS,*677&lt;br&gt;SERVAN VARGAS MARIO,*670&lt;br&gt;QUISPE HUAMAN JORGE LUIS,*663&lt;br&gt;CAMAN SANTILLANA REINHARD OLENKO (APoyo),*643&lt;br&gt;NISSE MEI-LIN GARCIA LAY,*311&lt;br&gt;ROJAS VALLADARES, TANIA LUPE,*25&lt;br&gt;PRADO VELASQUEZ ALFONSO</v>
          </cell>
          <cell r="L4455" t="str">
            <v>APROBADO&lt;br/&gt;NOTIFICADO A LA EMPRESA</v>
          </cell>
          <cell r="M4455" t="str">
            <v>ResDirec-0171-2020/MINEM-DGAAM</v>
          </cell>
          <cell r="N4455" t="str">
            <v>15/12/2020</v>
          </cell>
          <cell r="O4455">
            <v>4880000</v>
          </cell>
          <cell r="P4455" t="str">
            <v>USD</v>
          </cell>
        </row>
        <row r="4456">
          <cell r="A4456">
            <v>2289128</v>
          </cell>
          <cell r="B4456">
            <v>3894</v>
          </cell>
          <cell r="C4456" t="str">
            <v>EIAsd</v>
          </cell>
          <cell r="D4456">
            <v>41400</v>
          </cell>
          <cell r="E4456">
            <v>2013</v>
          </cell>
          <cell r="F4456">
            <v>5</v>
          </cell>
          <cell r="G4456" t="str">
            <v>NEXA RESOURCES PERU S.A.A.</v>
          </cell>
          <cell r="H4456" t="str">
            <v>MAGISTRAL</v>
          </cell>
          <cell r="I4456" t="str">
            <v>ESTUDIO DE IMPACTO AMBIENTAL SEMIDETALLADO - PROYECTO DE EXPLORACIÓN MAGISTRAL</v>
          </cell>
          <cell r="J4456" t="str">
            <v>*021503&lt;br&gt;ANCASH-PALLASCA-CONCHUCOS</v>
          </cell>
          <cell r="K4456" t="str">
            <v>*10&lt;br&gt;CARRANZA VALDIVIESO JOSE,*312&lt;br&gt;PINEDO REA PAOLA VANESSA,*310&lt;br&gt;ROSALES GONZALES LUIS ALBERTO,*306&lt;br&gt;MIRANDA UNCHUPAICO, JULIO (APOYO),*296&lt;br&gt;ROSALES MONTES LUCIO,*294&lt;br&gt;BEGGLO CACERES-OLAZO ADRIAN ,*252&lt;br&gt;ESPINOZA PEREZ, JUANA LUZMILA,*249&lt;br&gt;MARRUFO CORDOVA, CARLO,*242&lt;br&gt;PASTRANA, MATEO,*183&lt;br&gt;ZZ_ANA02 (AQUINO ESPINOZA, PAVEL),*181&lt;br&gt;LEON HUAMAN BETTY,*173&lt;br&gt;QUISPE BENAVENTE, CARLOS ALBERTO,*167&lt;br&gt;SOTOMAYOR TACA SAUL</v>
          </cell>
          <cell r="L4456" t="str">
            <v>APROBADO&lt;br/&gt;NOTIFICADO A LA EMPRESA</v>
          </cell>
          <cell r="M4456" t="str">
            <v>ResDirec-0443-2013/MEM-AAM</v>
          </cell>
          <cell r="N4456" t="str">
            <v>22/11/2013</v>
          </cell>
          <cell r="O4456">
            <v>6510675</v>
          </cell>
          <cell r="P4456" t="str">
            <v>USD</v>
          </cell>
        </row>
        <row r="4457">
          <cell r="A4457">
            <v>2294208</v>
          </cell>
          <cell r="B4457">
            <v>3920</v>
          </cell>
          <cell r="C4457" t="str">
            <v>EIAsd</v>
          </cell>
          <cell r="D4457">
            <v>41421</v>
          </cell>
          <cell r="E4457">
            <v>2013</v>
          </cell>
          <cell r="F4457">
            <v>5</v>
          </cell>
          <cell r="G4457" t="str">
            <v>NEXA RESOURCES PERU S.A.A.</v>
          </cell>
          <cell r="H4457" t="str">
            <v>HILARION</v>
          </cell>
          <cell r="I4457" t="str">
            <v>PROYECTO HILARION MODIFICACION</v>
          </cell>
          <cell r="J4457" t="str">
            <v>*020508&lt;br&gt;ANCASH-BOLOGNESI-HUALLANCA</v>
          </cell>
          <cell r="K4457" t="str">
            <v>*10&lt;br&gt;CARRANZA VALDIVIESO JOSE,*310&lt;br&gt;ROSALES GONZALES LUIS ALBERTO,*306&lt;br&gt;MIRANDA UNCHUPAICO, JULIO (APOYO),*296&lt;br&gt;ROSALES MONTES LUCIO,*294&lt;br&gt;BEGGLO CACERES-OLAZO ADRIAN ,*288&lt;br&gt;RUESTA RUIZ, PEDRO,*249&lt;br&gt;MARRUFO CORDOVA, CARLO,*242&lt;br&gt;PASTRANA, MATEO,*188&lt;br&gt;PORTILLA CORNEJO MATEO,*181&lt;br&gt;LEON HUAMAN BETTY,*173&lt;br&gt;QUISPE BENAVENTE, CARLOS ALBERTO,*167&lt;br&gt;SOTOMAYOR TACA SAUL</v>
          </cell>
          <cell r="L4457" t="str">
            <v>APROBADO&lt;br/&gt;NOTIFICADO A LA EMPRESA</v>
          </cell>
          <cell r="M4457" t="str">
            <v>ResDirec-0157-2014/MEM-DGAAM</v>
          </cell>
          <cell r="N4457" t="str">
            <v>27/03/2014</v>
          </cell>
          <cell r="O4457">
            <v>2000000</v>
          </cell>
          <cell r="P4457" t="str">
            <v>USD</v>
          </cell>
        </row>
        <row r="4458">
          <cell r="A4458">
            <v>2344377</v>
          </cell>
          <cell r="B4458">
            <v>4021</v>
          </cell>
          <cell r="C4458" t="str">
            <v>EIAsd</v>
          </cell>
          <cell r="D4458">
            <v>41596</v>
          </cell>
          <cell r="E4458">
            <v>2013</v>
          </cell>
          <cell r="F4458">
            <v>11</v>
          </cell>
          <cell r="G4458" t="str">
            <v>NEXA RESOURCES PERU S.A.A.</v>
          </cell>
          <cell r="H4458" t="str">
            <v>CAÑON FLORIDA</v>
          </cell>
          <cell r="I4458" t="str">
            <v>III MODIFICACION PROYECTO CAÑON FLORIDA</v>
          </cell>
          <cell r="J4458" t="str">
            <v>*010310&lt;br&gt;AMAZONAS-BONGARA-SHIPASBAMBA</v>
          </cell>
          <cell r="K4458" t="str">
            <v>*2&lt;br&gt;ACOSTA ARCE MICHAEL,*313&lt;br&gt;LOPEZ FLORES, ROSSANA,*310&lt;br&gt;ROSALES GONZALES LUIS ALBERTO,*295&lt;br&gt;DIAZ BERRIOS ABEL,*277&lt;br&gt;PADILLA VILLAR, FERNANDO JORGE (APOYO),*242&lt;br&gt;PASTRANA, MATEO,*233&lt;br&gt;MESIAS CASTRO, JACKSON,*221&lt;br&gt;SANGA YAMPASI WILSON WILFREDO,*219&lt;br&gt;HUARINO CHURA LUIS ANTONIO,*186&lt;br&gt;LUCEN BUSTAMANTE MARIELENA,*158&lt;br&gt;SCOTTO ESPINOZA, CARLOS,*3&lt;br&gt;ALFARO LÓPEZ WUALTER</v>
          </cell>
          <cell r="L4458" t="str">
            <v>APROBADO&lt;br/&gt;NOTIFICADO A LA EMPRESA</v>
          </cell>
          <cell r="M4458" t="str">
            <v>ResDirec-0277-2014/MEM-DGAAM</v>
          </cell>
          <cell r="N4458" t="str">
            <v>10/06/2014</v>
          </cell>
          <cell r="O4458">
            <v>11188000</v>
          </cell>
          <cell r="P4458" t="str">
            <v>USD</v>
          </cell>
        </row>
        <row r="4459">
          <cell r="A4459">
            <v>2403893</v>
          </cell>
          <cell r="B4459">
            <v>4229</v>
          </cell>
          <cell r="C4459" t="str">
            <v>EIAsd</v>
          </cell>
          <cell r="D4459">
            <v>41815</v>
          </cell>
          <cell r="E4459">
            <v>2014</v>
          </cell>
          <cell r="F4459">
            <v>6</v>
          </cell>
          <cell r="G4459" t="str">
            <v>NEXA RESOURCES PERU S.A.A.</v>
          </cell>
          <cell r="H4459" t="str">
            <v>EL PADRINO</v>
          </cell>
          <cell r="I4459" t="str">
            <v>MODIFICACION EL PADRINO</v>
          </cell>
          <cell r="J4459" t="str">
            <v>*020504&lt;br&gt;ANCASH-BOLOGNESI-AQUIA</v>
          </cell>
          <cell r="K4459" t="str">
            <v>*10&lt;br&gt;CARRANZA VALDIVIESO JOSE,*312&lt;br&gt;PINEDO REA PAOLA VANESSA,*310&lt;br&gt;ROSALES GONZALES LUIS ALBERTO,*306&lt;br&gt;MIRANDA UNCHUPAICO, JULIO (APOYO),*300&lt;br&gt;CRUZ CORONEL, HUMBERTO,*294&lt;br&gt;BEGGLO CACERES-OLAZO ADRIAN ,*220&lt;br&gt;VILLACORTA OLAZA MARCO ANTONIO,*164&lt;br&gt;TREJO PANTOJA CYNTHIA</v>
          </cell>
          <cell r="L4459" t="str">
            <v>APROBADO&lt;br/&gt;NOTIFICADO A LA EMPRESA</v>
          </cell>
          <cell r="M4459" t="str">
            <v>ResDirec-0537-2014/MEM-DGAAM</v>
          </cell>
          <cell r="N4459" t="str">
            <v>24/10/2014</v>
          </cell>
          <cell r="O4459">
            <v>4900000</v>
          </cell>
          <cell r="P4459" t="str">
            <v>USD</v>
          </cell>
        </row>
        <row r="4460">
          <cell r="A4460">
            <v>1344534</v>
          </cell>
          <cell r="B4460">
            <v>4551</v>
          </cell>
          <cell r="C4460" t="str">
            <v>EIA</v>
          </cell>
          <cell r="D4460">
            <v>37228</v>
          </cell>
          <cell r="E4460">
            <v>2001</v>
          </cell>
          <cell r="F4460">
            <v>12</v>
          </cell>
          <cell r="G4460" t="str">
            <v>NEXA RESOURCES PERU S.A.A.</v>
          </cell>
          <cell r="H4460" t="str">
            <v>CERRO LINDO</v>
          </cell>
          <cell r="I4460" t="str">
            <v>PROYECTO MINERO CERRO LINDO</v>
          </cell>
          <cell r="J4460" t="str">
            <v>*110203&lt;br&gt;ICA-CHINCHA-CHAVIN</v>
          </cell>
          <cell r="K4460" t="str">
            <v>*1&lt;br&gt;ACEVEDO FERNANDEZ ELIAS</v>
          </cell>
          <cell r="L4460" t="str">
            <v>APROBADO</v>
          </cell>
          <cell r="P4460" t="str">
            <v>USD</v>
          </cell>
        </row>
        <row r="4461">
          <cell r="A4461">
            <v>1605938</v>
          </cell>
          <cell r="B4461">
            <v>4730</v>
          </cell>
          <cell r="C4461" t="str">
            <v>EIA</v>
          </cell>
          <cell r="D4461">
            <v>38847</v>
          </cell>
          <cell r="E4461">
            <v>2006</v>
          </cell>
          <cell r="F4461">
            <v>5</v>
          </cell>
          <cell r="G4461" t="str">
            <v>NEXA RESOURCES PERU S.A.A.</v>
          </cell>
          <cell r="H4461" t="str">
            <v>CERRO LINDO</v>
          </cell>
          <cell r="I4461" t="str">
            <v xml:space="preserve">SISTEMA DE AGUA Y ENERGIA </v>
          </cell>
          <cell r="J4461" t="str">
            <v>*110203&lt;br&gt;ICA-CHINCHA-CHAVIN</v>
          </cell>
          <cell r="K4461" t="str">
            <v>*47&lt;br&gt;PINEDO CESAR</v>
          </cell>
          <cell r="L4461" t="str">
            <v>NO PRESENTADO</v>
          </cell>
          <cell r="P4461" t="str">
            <v>USD</v>
          </cell>
        </row>
        <row r="4462">
          <cell r="A4462">
            <v>1609275</v>
          </cell>
          <cell r="B4462">
            <v>4733</v>
          </cell>
          <cell r="C4462" t="str">
            <v>EIA</v>
          </cell>
          <cell r="D4462">
            <v>38863</v>
          </cell>
          <cell r="E4462">
            <v>2006</v>
          </cell>
          <cell r="F4462">
            <v>5</v>
          </cell>
          <cell r="G4462" t="str">
            <v>NEXA RESOURCES PERU S.A.A.</v>
          </cell>
          <cell r="H4462" t="str">
            <v>CERRO LINDO</v>
          </cell>
          <cell r="I4462" t="str">
            <v>SISTEMA DE AGUA Y ENERGIA</v>
          </cell>
          <cell r="J4462" t="str">
            <v>*110203&lt;br&gt;ICA-CHINCHA-CHAVIN</v>
          </cell>
          <cell r="K4462" t="str">
            <v>*1&lt;br&gt;ACEVEDO FERNANDEZ ELIAS</v>
          </cell>
          <cell r="L4462" t="str">
            <v>APROBADO&lt;br/&gt;NOTIFICADO A LA EMPRESA</v>
          </cell>
          <cell r="P4462" t="str">
            <v>USD</v>
          </cell>
        </row>
        <row r="4463">
          <cell r="A4463">
            <v>1615302</v>
          </cell>
          <cell r="B4463">
            <v>4738</v>
          </cell>
          <cell r="C4463" t="str">
            <v>EIA</v>
          </cell>
          <cell r="D4463">
            <v>38892</v>
          </cell>
          <cell r="E4463">
            <v>2006</v>
          </cell>
          <cell r="F4463">
            <v>6</v>
          </cell>
          <cell r="G4463" t="str">
            <v>NEXA RESOURCES PERU S.A.A.</v>
          </cell>
          <cell r="H4463" t="str">
            <v>CERRO LINDO</v>
          </cell>
          <cell r="I4463" t="str">
            <v>REUBICACION  DE PLANTA CONCENTRADORA, PRESA Y DEPOSITO DE RELAVES</v>
          </cell>
          <cell r="J4463" t="str">
            <v>*110203&lt;br&gt;ICA-CHINCHA-CHAVIN</v>
          </cell>
          <cell r="K4463" t="str">
            <v>*1&lt;br&gt;ACEVEDO FERNANDEZ ELIAS</v>
          </cell>
          <cell r="L4463" t="str">
            <v>NO PRESENTADO</v>
          </cell>
          <cell r="P4463" t="str">
            <v>USD</v>
          </cell>
        </row>
        <row r="4464">
          <cell r="A4464">
            <v>1623006</v>
          </cell>
          <cell r="B4464">
            <v>4751</v>
          </cell>
          <cell r="C4464" t="str">
            <v>EIA</v>
          </cell>
          <cell r="D4464">
            <v>38934</v>
          </cell>
          <cell r="E4464">
            <v>2006</v>
          </cell>
          <cell r="F4464">
            <v>8</v>
          </cell>
          <cell r="G4464" t="str">
            <v>NEXA RESOURCES PERU S.A.A.</v>
          </cell>
          <cell r="H4464" t="str">
            <v>CERRO LINDO</v>
          </cell>
          <cell r="I4464" t="str">
            <v>REUBICACION DE PLANTA CONCENTRADORA, PRESA Y DEPOSITO DE RELAVES</v>
          </cell>
          <cell r="J4464" t="str">
            <v>*110203&lt;br&gt;ICA-CHINCHA-CHAVIN</v>
          </cell>
          <cell r="K4464" t="str">
            <v>*1&lt;br&gt;ACEVEDO FERNANDEZ ELIAS</v>
          </cell>
          <cell r="L4464" t="str">
            <v>APROBADO&lt;br/&gt;NOTIFICADO A LA EMPRESA</v>
          </cell>
          <cell r="P4464" t="str">
            <v>USD</v>
          </cell>
        </row>
        <row r="4465">
          <cell r="A4465">
            <v>1751485</v>
          </cell>
          <cell r="B4465">
            <v>4839</v>
          </cell>
          <cell r="C4465" t="str">
            <v>EIA</v>
          </cell>
          <cell r="D4465">
            <v>39464</v>
          </cell>
          <cell r="E4465">
            <v>2008</v>
          </cell>
          <cell r="F4465">
            <v>1</v>
          </cell>
          <cell r="G4465" t="str">
            <v>NEXA RESOURCES PERU S.A.A.</v>
          </cell>
          <cell r="H4465" t="str">
            <v>CERRO LINDO</v>
          </cell>
          <cell r="I4465" t="str">
            <v>MODIFICACION PUNTOS DE MONITOREO UNIDAD CERRO LINDO</v>
          </cell>
          <cell r="J4465" t="str">
            <v>*110203&lt;br&gt;ICA-CHINCHA-CHAVIN</v>
          </cell>
          <cell r="K4465" t="str">
            <v>*12&lt;br&gt;DEL CASTILLO ALCANTARA AIME</v>
          </cell>
          <cell r="L4465" t="str">
            <v>APROBADO&lt;br/&gt;NOTIFICADO A LA EMPRESA</v>
          </cell>
          <cell r="P4465" t="str">
            <v>USD</v>
          </cell>
        </row>
        <row r="4466">
          <cell r="A4466">
            <v>1839209</v>
          </cell>
          <cell r="B4466">
            <v>4900</v>
          </cell>
          <cell r="C4466" t="str">
            <v>EIA</v>
          </cell>
          <cell r="D4466">
            <v>39776</v>
          </cell>
          <cell r="E4466">
            <v>2008</v>
          </cell>
          <cell r="F4466">
            <v>11</v>
          </cell>
          <cell r="G4466" t="str">
            <v>NEXA RESOURCES PERU S.A.A.</v>
          </cell>
          <cell r="H4466" t="str">
            <v>CERRO LINDO</v>
          </cell>
          <cell r="I4466" t="str">
            <v>AMPLIACION DE PLANTA CONCENTRADORA "CERRO LINDO"</v>
          </cell>
          <cell r="J4466" t="str">
            <v>*110203&lt;br&gt;ICA-CHINCHA-CHAVIN</v>
          </cell>
          <cell r="K4466" t="str">
            <v>*4&lt;br&gt;AQUINO ESPINOZA PAVEL</v>
          </cell>
          <cell r="L4466" t="str">
            <v>APROBADO&lt;br/&gt;NOTIFICADO A LA EMPRESA</v>
          </cell>
          <cell r="P4466" t="str">
            <v>USD</v>
          </cell>
        </row>
        <row r="4467">
          <cell r="A4467">
            <v>2008810</v>
          </cell>
          <cell r="B4467">
            <v>5024</v>
          </cell>
          <cell r="C4467" t="str">
            <v>EIA</v>
          </cell>
          <cell r="D4467">
            <v>40365</v>
          </cell>
          <cell r="E4467">
            <v>2010</v>
          </cell>
          <cell r="F4467">
            <v>7</v>
          </cell>
          <cell r="G4467" t="str">
            <v>NEXA RESOURCES PERU S.A.A.</v>
          </cell>
          <cell r="H4467" t="str">
            <v>CERRO LINDO</v>
          </cell>
          <cell r="I4467" t="str">
            <v>AMPLIACION DE PRODUCCION A 10000 TMD-UNIDAD MINERA CERRO LINDO</v>
          </cell>
          <cell r="J4467" t="str">
            <v>*110203&lt;br&gt;ICA-CHINCHA-CHAVIN</v>
          </cell>
          <cell r="K4467" t="str">
            <v>*4&lt;br&gt;AQUINO ESPINOZA PAVEL</v>
          </cell>
          <cell r="L4467" t="str">
            <v>APROBADO&lt;br/&gt;NOTIFICADO A LA EMPRESA</v>
          </cell>
          <cell r="M4467" t="str">
            <v>ResDirec-0391-2014/MEM-DGAAM</v>
          </cell>
          <cell r="N4467" t="str">
            <v>31/07/2014</v>
          </cell>
          <cell r="P4467" t="str">
            <v>USD</v>
          </cell>
        </row>
        <row r="4468">
          <cell r="A4468">
            <v>2405340</v>
          </cell>
          <cell r="B4468">
            <v>5024</v>
          </cell>
          <cell r="C4468" t="str">
            <v>ITS</v>
          </cell>
          <cell r="D4468">
            <v>41820</v>
          </cell>
          <cell r="E4468">
            <v>2014</v>
          </cell>
          <cell r="F4468">
            <v>6</v>
          </cell>
          <cell r="G4468" t="str">
            <v>NEXA RESOURCES PERU S.A.A.</v>
          </cell>
          <cell r="H4468" t="str">
            <v>CERRO LINDO</v>
          </cell>
          <cell r="I4468" t="str">
            <v>AMPLIACION DE PRODUCCION A 17988 TMD-UNIDAD MINERA CERRO LINDO</v>
          </cell>
          <cell r="J4468" t="str">
            <v>*110203&lt;br&gt;ICA-CHINCHA-CHAVIN</v>
          </cell>
          <cell r="K4468" t="str">
            <v>*25&lt;br&gt;PRADO VELASQUEZ ALFONSO,*286&lt;br&gt;MIYASIRO LÓPEZ, MARÍA,*284&lt;br&gt;LINARES ALVARADO, JOSE LUIS,*278&lt;br&gt;TENORIO MALDONADO, MARIO,*256&lt;br&gt;DEL SOLAR PALOMINO, PABEL,*227&lt;br&gt;BUSTAMANTE BECERRA JOSE LUIS,*190&lt;br&gt;TIPULA MAMANI, RICHARD</v>
          </cell>
          <cell r="L4468" t="str">
            <v>CONFORME&lt;br/&gt;NOTIFICADO A LA EMPRESA</v>
          </cell>
          <cell r="M4468" t="str">
            <v>ResDirec-0391-2014/MEM-DGAAM</v>
          </cell>
          <cell r="N4468" t="str">
            <v>31/07/2014</v>
          </cell>
          <cell r="O4468">
            <v>2140647.23</v>
          </cell>
        </row>
        <row r="4469">
          <cell r="A4469">
            <v>2042523</v>
          </cell>
          <cell r="B4469">
            <v>5041</v>
          </cell>
          <cell r="C4469" t="str">
            <v>EIA</v>
          </cell>
          <cell r="D4469">
            <v>40493</v>
          </cell>
          <cell r="E4469">
            <v>2010</v>
          </cell>
          <cell r="F4469">
            <v>11</v>
          </cell>
          <cell r="G4469" t="str">
            <v>NEXA RESOURCES PERU S.A.A.</v>
          </cell>
          <cell r="H4469" t="str">
            <v>CERRO LINDO</v>
          </cell>
          <cell r="I4469" t="str">
            <v>SUMINSTRO DE AGUA, ENERGIA Y PLANTA DESALADORA</v>
          </cell>
          <cell r="J4469" t="str">
            <v>*110203&lt;br&gt;ICA-CHINCHA-CHAVIN</v>
          </cell>
          <cell r="K4469" t="str">
            <v>*4&lt;br&gt;AQUINO ESPINOZA PAVEL</v>
          </cell>
          <cell r="L4469" t="str">
            <v>APROBADO</v>
          </cell>
          <cell r="P4469" t="str">
            <v>USD</v>
          </cell>
        </row>
        <row r="4470">
          <cell r="A4470">
            <v>2216492</v>
          </cell>
          <cell r="B4470">
            <v>5175</v>
          </cell>
          <cell r="C4470" t="str">
            <v>EIA</v>
          </cell>
          <cell r="D4470">
            <v>41115</v>
          </cell>
          <cell r="E4470">
            <v>2012</v>
          </cell>
          <cell r="F4470">
            <v>7</v>
          </cell>
          <cell r="G4470" t="str">
            <v>NEXA RESOURCES PERU S.A.A.</v>
          </cell>
          <cell r="H4470" t="str">
            <v>PUKAQAQA</v>
          </cell>
          <cell r="I4470" t="str">
            <v>PROYECTO PUKAQAQA</v>
          </cell>
          <cell r="J4470" t="str">
            <v>*090101&lt;br&gt;HUANCAVELICA-HUANCAVELICA-HUANCAVELICA</v>
          </cell>
          <cell r="K4470" t="str">
            <v>*10&lt;br&gt;CARRANZA VALDIVIESO JOSE,*25&lt;br&gt;PRADO VELASQUEZ ALFONSO</v>
          </cell>
          <cell r="L4470" t="str">
            <v>APROBADO</v>
          </cell>
          <cell r="P4470" t="str">
            <v>USD</v>
          </cell>
        </row>
        <row r="4471">
          <cell r="A4471">
            <v>2433136</v>
          </cell>
          <cell r="B4471">
            <v>5338</v>
          </cell>
          <cell r="C4471" t="str">
            <v>ITS</v>
          </cell>
          <cell r="D4471">
            <v>41903</v>
          </cell>
          <cell r="E4471">
            <v>2014</v>
          </cell>
          <cell r="F4471">
            <v>9</v>
          </cell>
          <cell r="G4471" t="str">
            <v>NEXA RESOURCES PERU S.A.A.</v>
          </cell>
          <cell r="H4471" t="str">
            <v>PUKAQAQA</v>
          </cell>
          <cell r="I4471" t="str">
            <v>MODIFICACION DEL EIASD DEL PROYECTO PUKAQAQA NORTE</v>
          </cell>
          <cell r="J4471" t="str">
            <v>*090119&lt;br&gt;HUANCAVELICA-HUANCAVELICA-HUANDO</v>
          </cell>
          <cell r="K4471" t="str">
            <v>*10&lt;br&gt;CARRANZA VALDIVIESO JOSE,*300&lt;br&gt;CRUZ CORONEL, HUMBERTO,*290&lt;br&gt;TENORIO MUNAYLLA, FABIANA (APOYO),*288&lt;br&gt;RUESTA RUIZ, PEDRO,*283&lt;br&gt;YUCRA ZELA, SONIA,*181&lt;br&gt;LEON HUAMAN BETTY,*164&lt;br&gt;TREJO PANTOJA CYNTHIA,*148&lt;br&gt;ROSALES GONZALES,LUIS</v>
          </cell>
          <cell r="L4471" t="str">
            <v>CONFORME&lt;br/&gt;NOTIFICADO A LA EMPRESA</v>
          </cell>
          <cell r="M4471" t="str">
            <v>ResDirec-0553-2014/MEM-DGAAM</v>
          </cell>
          <cell r="N4471" t="str">
            <v>06/11/2014</v>
          </cell>
          <cell r="O4471">
            <v>200000</v>
          </cell>
        </row>
        <row r="4472">
          <cell r="A4472">
            <v>2450593</v>
          </cell>
          <cell r="B4472">
            <v>5487</v>
          </cell>
          <cell r="C4472" t="str">
            <v>EIA-d</v>
          </cell>
          <cell r="D4472">
            <v>41962</v>
          </cell>
          <cell r="E4472">
            <v>2014</v>
          </cell>
          <cell r="F4472">
            <v>11</v>
          </cell>
          <cell r="G4472" t="str">
            <v>NEXA RESOURCES PERU S.A.A.</v>
          </cell>
          <cell r="H4472" t="str">
            <v>UM MAGISTRAL</v>
          </cell>
          <cell r="I4472" t="str">
            <v>MAGISTRAL</v>
          </cell>
          <cell r="K4472" t="str">
            <v>*10&lt;br&gt;CARRANZA VALDIVIESO JOSE,*345&lt;br&gt;YUCRA ZELA, SONIA LISSET,*312&lt;br&gt;PINEDO REA PAOLA VANESSA,*306&lt;br&gt;MIRANDA UNCHUPAICO, JULIO (APOYO),*290&lt;br&gt;TENORIO MUNAYLLA, FABIANA (APOYO),*181&lt;br&gt;LEON HUAMAN BETTY,*164&lt;br&gt;TREJO PANTOJA CYNTHIA</v>
          </cell>
          <cell r="L4472" t="str">
            <v>APROBADO</v>
          </cell>
          <cell r="P4472" t="str">
            <v>USD</v>
          </cell>
        </row>
        <row r="4473">
          <cell r="A4473">
            <v>2490314</v>
          </cell>
          <cell r="B4473">
            <v>5704</v>
          </cell>
          <cell r="C4473" t="str">
            <v>EIA-d</v>
          </cell>
          <cell r="D4473">
            <v>42110</v>
          </cell>
          <cell r="E4473">
            <v>2015</v>
          </cell>
          <cell r="F4473">
            <v>4</v>
          </cell>
          <cell r="G4473" t="str">
            <v>NEXA RESOURCES PERU S.A.A.</v>
          </cell>
          <cell r="H4473" t="str">
            <v>UM MAGISTRAL</v>
          </cell>
          <cell r="I4473" t="str">
            <v>EXPLOTACION MAGISTRAL</v>
          </cell>
          <cell r="J4473" t="str">
            <v>*021503&lt;br&gt;ANCASH-PALLASCA-CONCHUCOS,*021509&lt;br&gt;ANCASH-PALLASCA-PAMPAS,*021506&lt;br&gt;ANCASH-PALLASCA-LACABAMBA</v>
          </cell>
          <cell r="K4473" t="str">
            <v>*3&lt;br&gt;ALFARO LÓPEZ WUALTER,*438&lt;br&gt;PEREYRA VALENCIA ELIZABETH,*404&lt;br&gt;ROBLADILLO HUANCA, EDGARDO MANFREDO,*345&lt;br&gt;YUCRA ZELA, SONIA LISSET,*340&lt;br&gt;REYES UBILLUS ISMAEL,*331&lt;br&gt;SOSA RUIZ, EYMI DEL PILAR,*312&lt;br&gt;PINEDO REA PAOLA VANESSA,*310&lt;br&gt;ROSALES GONZALES LUIS ALBERTO,*300&lt;br&gt;CRUZ CORONEL, HUMBERTO,*295&lt;br&gt;DIAZ BERRIOS ABEL,*294&lt;br&gt;BEGGLO CACERES-OLAZO ADRIAN ,*290&lt;br&gt;TENORIO MUNAYLLA, FABIANA (APOYO),*288&lt;br&gt;RUESTA RUIZ, PEDRO,*220&lt;br&gt;VILLACORTA OLAZA MARCO ANTONIO,*188&lt;br&gt;PORTILLA CORNEJO MATEO,*181&lt;br&gt;LEON HUAMAN BETTY,*164&lt;br&gt;TREJO PANTOJA CYNTHIA,*25&lt;br&gt;PRADO VELASQUEZ ALFONSO,*10&lt;br&gt;CARRANZA VALDIVIESO JOSE</v>
          </cell>
          <cell r="L4473" t="str">
            <v>APROBADO&lt;br/&gt;NOTIFICADO A LA EMPRESA</v>
          </cell>
          <cell r="M4473" t="str">
            <v>ResDirec-0278-2016/MEM-DGAAM</v>
          </cell>
          <cell r="N4473" t="str">
            <v>15/09/2016</v>
          </cell>
          <cell r="O4473">
            <v>480000000</v>
          </cell>
          <cell r="P4473" t="str">
            <v>USD</v>
          </cell>
        </row>
        <row r="4474">
          <cell r="A4474">
            <v>2500221</v>
          </cell>
          <cell r="B4474">
            <v>5744</v>
          </cell>
          <cell r="C4474" t="str">
            <v>EIA-d</v>
          </cell>
          <cell r="D4474">
            <v>42149</v>
          </cell>
          <cell r="E4474">
            <v>2015</v>
          </cell>
          <cell r="F4474">
            <v>5</v>
          </cell>
          <cell r="G4474" t="str">
            <v>NEXA RESOURCES PERU S.A.A.</v>
          </cell>
          <cell r="H4474" t="str">
            <v>CERRO LINDO</v>
          </cell>
          <cell r="I4474" t="str">
            <v>AMPLIACION PRODUCCION  21500 TMD-UNIDAD MINERA CERRO LINDO</v>
          </cell>
          <cell r="K4474" t="str">
            <v>*227&lt;br&gt;BUSTAMANTE BECERRA JOSE LUIS,*347&lt;br&gt;TENORIO MALDONADO, MARIO,*284&lt;br&gt;LINARES ALVARADO, JOSE LUIS</v>
          </cell>
          <cell r="L4474" t="str">
            <v>DESISTIDO</v>
          </cell>
          <cell r="P4474" t="str">
            <v>USD</v>
          </cell>
        </row>
        <row r="4475">
          <cell r="A4475">
            <v>2645314</v>
          </cell>
          <cell r="B4475">
            <v>5823</v>
          </cell>
          <cell r="C4475" t="str">
            <v>EIAsd</v>
          </cell>
          <cell r="D4475">
            <v>42647</v>
          </cell>
          <cell r="E4475">
            <v>2016</v>
          </cell>
          <cell r="F4475">
            <v>10</v>
          </cell>
          <cell r="G4475" t="str">
            <v>NEXA RESOURCES PERU S.A.A.</v>
          </cell>
          <cell r="H4475" t="str">
            <v>EL PADRINO</v>
          </cell>
          <cell r="I4475" t="str">
            <v>TERCERA MODIFICACION DEL EIASD DEL PROYECTO DE EXPLORACION EL PADRINO</v>
          </cell>
          <cell r="J4475" t="str">
            <v>*020504&lt;br&gt;ANCASH-BOLOGNESI-AQUIA</v>
          </cell>
          <cell r="K4475" t="str">
            <v>*2&lt;br&gt;ACOSTA ARCE MICHAEL,*441&lt;br&gt;MESIAS CASTRO JACKSON,*348&lt;br&gt;PEREZ SOLIS, EVELYN ENA,*313&lt;br&gt;LOPEZ FLORES, ROSSANA,*310&lt;br&gt;ROSALES GONZALES LUIS ALBERTO,*295&lt;br&gt;DIAZ BERRIOS ABEL,*219&lt;br&gt;HUARINO CHURA LUIS ANTONIO,*128&lt;br&gt;ESTELA SILVA MELANIO</v>
          </cell>
          <cell r="L4475" t="str">
            <v>APROBADO&lt;br/&gt;NOTIFICADO A LA EMPRESA</v>
          </cell>
          <cell r="M4475" t="str">
            <v>ResDirec-0240-2017/MEM-DGAAM</v>
          </cell>
          <cell r="N4475" t="str">
            <v>04/09/2017</v>
          </cell>
          <cell r="O4475">
            <v>4300000</v>
          </cell>
          <cell r="P4475" t="str">
            <v>USD</v>
          </cell>
        </row>
        <row r="4476">
          <cell r="A4476">
            <v>2530863</v>
          </cell>
          <cell r="B4476">
            <v>5934</v>
          </cell>
          <cell r="C4476" t="str">
            <v>ITS</v>
          </cell>
          <cell r="D4476">
            <v>42248</v>
          </cell>
          <cell r="E4476">
            <v>2015</v>
          </cell>
          <cell r="F4476">
            <v>9</v>
          </cell>
          <cell r="G4476" t="str">
            <v>NEXA RESOURCES PERU S.A.A.</v>
          </cell>
          <cell r="H4476" t="str">
            <v>EL PADRINO</v>
          </cell>
          <cell r="I4476" t="str">
            <v>MODIFICACION EL PADRINO</v>
          </cell>
          <cell r="J4476" t="str">
            <v>*020504&lt;br&gt;ANCASH-BOLOGNESI-AQUIA</v>
          </cell>
          <cell r="K4476" t="str">
            <v>*164&lt;br&gt;TREJO PANTOJA CYNTHIA,*331&lt;br&gt;SOSA RUIZ, EYMI DEL PILAR,*312&lt;br&gt;PINEDO REA PAOLA VANESSA,*310&lt;br&gt;ROSALES GONZALES LUIS ALBERTO,*181&lt;br&gt;LEON HUAMAN BETTY</v>
          </cell>
          <cell r="L4476" t="str">
            <v>CONFORME&lt;br/&gt;NOTIFICADO A LA EMPRESA</v>
          </cell>
          <cell r="M4476" t="str">
            <v>ResDirec-0024-2016/MEM-DGAAM</v>
          </cell>
          <cell r="N4476" t="str">
            <v>22/01/2016</v>
          </cell>
          <cell r="O4476">
            <v>4900000</v>
          </cell>
        </row>
        <row r="4477">
          <cell r="A4477" t="str">
            <v>00845-2016</v>
          </cell>
          <cell r="B4477">
            <v>6094</v>
          </cell>
          <cell r="C4477" t="str">
            <v>EIA-d</v>
          </cell>
          <cell r="D4477">
            <v>42460</v>
          </cell>
          <cell r="E4477">
            <v>2016</v>
          </cell>
          <cell r="F4477">
            <v>3</v>
          </cell>
          <cell r="G4477" t="str">
            <v>NEXA RESOURCES PERU S.A.A.</v>
          </cell>
          <cell r="H4477" t="str">
            <v>CERRO LINDO</v>
          </cell>
          <cell r="I4477" t="str">
            <v>MEIA UM CERRO LINDO PARA AMPLIACIÓN DE LA PLANTA CONCENTRADORA A 22.5K TMD E INSTALACIONES ADICIONAL</v>
          </cell>
          <cell r="J4477" t="str">
            <v>*090404&lt;br&gt;HUANCAVELICA-CASTROVIRREYNA-CAPILLAS,*151020&lt;br&gt;LIMA-YAUYOS-MADEAN,*151009&lt;br&gt;LIMA-YAUYOS-CHOCOS,*151005&lt;br&gt;LIMA-YAUYOS-AZANGARO,*150511&lt;br&gt;LIMA-CAÑETE-PACARAN,*150508&lt;br&gt;LIMA-CAÑETE-LUNAHUANA,*150501&lt;br&gt;LIMA-CAÑETE-SAN VICENTE DE CAÑETE,*110507&lt;br&gt;ICA-PISCO-SAN CLEMENTE,*110504&lt;br&gt;ICA-PISCO-INDEPENDENCIA,*110503&lt;br&gt;ICA-PISCO-HUMAY,*110502&lt;br&gt;ICA-PISCO-HUANCANO,*110211&lt;br&gt;ICA-CHINCHA-TAMBO DE MORA,*110210&lt;br&gt;ICA-CHINCHA-SUNAMPE,*110209&lt;br&gt;ICA-CHINCHA-SAN PEDRO DE HUACARPANA,*110208&lt;br&gt;ICA-CHINCHA-SAN JUAN DE YANAC,*110207&lt;br&gt;ICA-CHINCHA-PUEBLO NUEVO,*110206&lt;br&gt;ICA-CHINCHA-GROCIO PRADO,*110205&lt;br&gt;ICA-CHINCHA-EL CARMEN,*110204&lt;br&gt;ICA-CHINCHA-CHINCHA BAJA,*110203&lt;br&gt;ICA-CHINCHA-CHAVIN,*110202&lt;br&gt;ICA-CHINCHA-ALTO LARAN,*110201&lt;br&gt;ICA-CHINCHA-CHINCHA ALTA,*090412&lt;br&gt;HUANCAVELICA-CASTROVIRREYNA-TANTARA,*090410&lt;br&gt;HUANCAVELICA-CASTROVIRREYNA-SAN JUAN,*090408&lt;br&gt;HUANCAVELICA-CASTROVIRREYNA-HUAMATAMBO,*090405&lt;br&gt;HUANCAVELICA-CASTROVIRREYNA-CHUPAMARCA</v>
          </cell>
          <cell r="K4477" t="str">
            <v>*381&lt;br&gt;ZZ_SENACE MILLONES VARGAS, CESAR AUGUSTO,*489&lt;br&gt;ZZ_SENACE TREJO PANTOJA, CYNTHIA KELLY,*488&lt;br&gt;ZZ_SENACE TELLO COCHACHEZ, MARCO ANTONIO,*479&lt;br&gt;ZZ_SENACE  BORJAS ALCANTARA, DAVID VICTOR,*452&lt;br&gt;ZZ_SENACE GONZALES PAREDES, LUIS ANTONIO,*416&lt;br&gt;ZZ_SENACE BREÑA TORRES, MILVA GRACIELA,*386&lt;br&gt;ZZ_SENACE CORAL ONCOY, BEATRIZ E.,*382&lt;br&gt;ZZ_SENACE PÉREZ NUÑEZ, FABIÁN</v>
          </cell>
          <cell r="L4477" t="str">
            <v>APROBADO</v>
          </cell>
          <cell r="M4477" t="str">
            <v>ResDirec-0003-2016/MEM-DGAAM</v>
          </cell>
          <cell r="N4477" t="str">
            <v>08/01/2016</v>
          </cell>
          <cell r="O4477">
            <v>22599600</v>
          </cell>
          <cell r="P4477" t="str">
            <v>USD</v>
          </cell>
        </row>
        <row r="4478">
          <cell r="A4478">
            <v>2563793</v>
          </cell>
          <cell r="B4478">
            <v>6121</v>
          </cell>
          <cell r="C4478" t="str">
            <v>ITS</v>
          </cell>
          <cell r="D4478">
            <v>42362</v>
          </cell>
          <cell r="E4478">
            <v>2015</v>
          </cell>
          <cell r="F4478">
            <v>12</v>
          </cell>
          <cell r="G4478" t="str">
            <v>NEXA RESOURCES PERU S.A.A.</v>
          </cell>
          <cell r="H4478" t="str">
            <v>CERRO LINDO</v>
          </cell>
          <cell r="I4478" t="str">
            <v>REFORZAMIENTO DE LA POZA DE CONTINGENCIA DE RELAVES Y MEJORA TECNOLÓGICA DE LA PLANTA DE BENEFICIO SIN AUMENTO DE PRODUCCIÓN</v>
          </cell>
          <cell r="J4478" t="str">
            <v>*110203&lt;br&gt;ICA-CHINCHA-CHAVIN</v>
          </cell>
          <cell r="K4478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4478" t="str">
            <v>CONFORME&lt;br/&gt;NOTIFICADO A LA EMPRESA</v>
          </cell>
          <cell r="M4478" t="str">
            <v>ResDirec-0086-2016/MEM-DGAAM</v>
          </cell>
          <cell r="N4478" t="str">
            <v>23/03/2016</v>
          </cell>
          <cell r="O4478">
            <v>21354960.25</v>
          </cell>
        </row>
        <row r="4479">
          <cell r="A4479" t="str">
            <v>01455-2016</v>
          </cell>
          <cell r="B4479">
            <v>6148</v>
          </cell>
          <cell r="C4479" t="str">
            <v>EIA-d</v>
          </cell>
          <cell r="D4479">
            <v>42517</v>
          </cell>
          <cell r="E4479">
            <v>2016</v>
          </cell>
          <cell r="F4479">
            <v>5</v>
          </cell>
          <cell r="G4479" t="str">
            <v>NEXA RESOURCES PERU S.A.A.</v>
          </cell>
          <cell r="H4479" t="str">
            <v>EL PADRINO</v>
          </cell>
          <cell r="I4479" t="str">
            <v>ESTUDIO DE IMPACTO AMBIENTAL DETALLADO DEL PROYECTO MINERO EL PADRINO</v>
          </cell>
          <cell r="J4479" t="str">
            <v>*020501&lt;br&gt;ANCASH-BOLOGNESI-CHIQUIAN,*150304&lt;br&gt;LIMA-CAJATAMBO-HUANCAPON,*150302&lt;br&gt;LIMA-CAJATAMBO-COPA,*150202&lt;br&gt;LIMA-BARRANCA-PARAMONGA,*101005&lt;br&gt;HUANUCO-LAURICOCHA-RONDOS,*101004&lt;br&gt;HUANUCO-LAURICOCHA-QUEROPALCA,*101002&lt;br&gt;HUANUCO-LAURICOCHA-BAÑOS,*101001&lt;br&gt;HUANUCO-LAURICOCHA-JESUS,*100501&lt;br&gt;HUANUCO-HUAMALIES-LLATA,*100317&lt;br&gt;HUANUCO-DOS DE MAYO-RIPAN,*100313&lt;br&gt;HUANUCO-DOS DE MAYO-PACHAS,*100301&lt;br&gt;HUANUCO-DOS DE MAYO-LA UNION,*021708&lt;br&gt;ANCASH-RECUAY-PARARIN,*021707&lt;br&gt;ANCASH-RECUAY-PAMPAS CHICO,*021706&lt;br&gt;ANCASH-RECUAY-MARCA,*021705&lt;br&gt;ANCASH-RECUAY-LLACLLIN,*021704&lt;br&gt;ANCASH-RECUAY-HUAYLLAPAMPA,*021702&lt;br&gt;ANCASH-RECUAY-CATAC,*021409&lt;br&gt;ANCASH-OCROS-SAN PEDRO,*021408&lt;br&gt;ANCASH-OCROS-SAN CRISTOBAL DE RAJAN,*021407&lt;br&gt;ANCASH-OCROS-LLIPA,*021406&lt;br&gt;ANCASH-OCROS-CONGAS,*021404&lt;br&gt;ANCASH-OCROS-CARHUAPAMPA,*021403&lt;br&gt;ANCASH-OCROS-CAJAMARQUILLA,*021401&lt;br&gt;ANCASH-OCROS-OCROS,*021101&lt;br&gt;ANCASH-HUARMEY-HUARMEY,*021014&lt;br&gt;ANCASH-HUARI-SAN MARCOS,*021004&lt;br&gt;ANCASH-HUARI-CHAVIN DE HUANTAR,*020515&lt;br&gt;ANCASH-BOLOGNESI-TICLLOS,*020514&lt;br&gt;ANCASH-BOLOGNESI-SAN MIGUEL DE CORPANQUI,*020513&lt;br&gt;ANCASH-BOLOGNESI-PACLLON,*020512&lt;br&gt;ANCASH-BOLOGNESI-MANGAS,*020511&lt;br&gt;ANCASH-BOLOGNESI-LA PRIMAVERA,*020510&lt;br&gt;ANCASH-BOLOGNESI-HUAYLLACAYAN,*020509&lt;br&gt;ANCASH-BOLOGNESI-HUASTA,*020508&lt;br&gt;ANCASH-BOLOGNESI-HUALLANCA,*020507&lt;br&gt;ANCASH-BOLOGNESI-COLQUIOC,*020506&lt;br&gt;ANCASH-BOLOGNESI-CANIS,*020505&lt;br&gt;ANCASH-BOLOGNESI-CAJACAY,*020504&lt;br&gt;ANCASH-BOLOGNESI-AQUIA,*020503&lt;br&gt;ANCASH-BOLOGNESI-ANTONIO RAYMONDI,*020502&lt;br&gt;ANCASH-BOLOGNESI-ABELARDO PARDO LEZAMETA</v>
          </cell>
          <cell r="K4479" t="str">
            <v>*381&lt;br&gt;ZZ_SENACE MILLONES VARGAS, CESAR AUGUSTO,*479&lt;br&gt;ZZ_SENACE  BORJAS ALCANTARA, DAVID VICTOR,*478&lt;br&gt;ZZ_SENACE BENAVENTE SILVA, KURLANT YUSSEIN,*416&lt;br&gt;ZZ_SENACE BREÑA TORRES, MILVA GRACIELA,*414&lt;br&gt;ZZ_SENACE LUCEN BUSTAMANTE, MARIELENA NEREYDA,*413&lt;br&gt;ZZ_SENACE ATARAMA MORI,DANNY EDUARDO,*412&lt;br&gt;ZZ_SENACE SOLORZANO ORTIZ, ISABEL MERCEDES,*407&lt;br&gt;ZZ_SENACE SAAVEDRA KOVACH, MIRIJAM,*389&lt;br&gt;ZZ_SENACE NIZAMA TEIXEIRA, MARTIN,*387&lt;br&gt;ZZ_SENACE CARDENAS VILLAVICENCIO, EUDI ELI,*386&lt;br&gt;ZZ_SENACE CORAL ONCOY, BEATRIZ E.,*382&lt;br&gt;ZZ_SENACE PÉREZ NUÑEZ, FABIÁN</v>
          </cell>
          <cell r="L4479" t="str">
            <v>APROBADO</v>
          </cell>
          <cell r="O4479">
            <v>18735100</v>
          </cell>
          <cell r="P4479" t="str">
            <v>USD</v>
          </cell>
        </row>
        <row r="4480">
          <cell r="A4480">
            <v>2572640</v>
          </cell>
          <cell r="B4480">
            <v>6179</v>
          </cell>
          <cell r="C4480" t="str">
            <v>ITS</v>
          </cell>
          <cell r="D4480">
            <v>42394</v>
          </cell>
          <cell r="E4480">
            <v>2016</v>
          </cell>
          <cell r="F4480">
            <v>1</v>
          </cell>
          <cell r="G4480" t="str">
            <v>NEXA RESOURCES PERU S.A.A.</v>
          </cell>
          <cell r="H4480" t="str">
            <v>CAÑON FLORIDA</v>
          </cell>
          <cell r="I4480" t="str">
            <v>III MODIFICACION PROYECTO CA¿N FLORIDA</v>
          </cell>
          <cell r="J4480" t="str">
            <v>*010310&lt;br&gt;AMAZONAS-BONGARA-SHIPASBAMBA</v>
          </cell>
          <cell r="K4480" t="str">
            <v>*2&lt;br&gt;ACOSTA ARCE MICHAEL,*348&lt;br&gt;PEREZ SOLIS, EVELYN ENA,*313&lt;br&gt;LOPEZ FLORES, ROSSANA,*310&lt;br&gt;ROSALES GONZALES LUIS ALBERTO,*295&lt;br&gt;DIAZ BERRIOS ABEL,*221&lt;br&gt;SANGA YAMPASI WILSON WILFREDO,*219&lt;br&gt;HUARINO CHURA LUIS ANTONIO</v>
          </cell>
          <cell r="L4480" t="str">
            <v>CONFORME&lt;br/&gt;NOTIFICADO A LA EMPRESA</v>
          </cell>
          <cell r="M4480" t="str">
            <v>ResDirec-0189-2016/MEM-DGAAM</v>
          </cell>
          <cell r="N4480" t="str">
            <v>15/06/2016</v>
          </cell>
          <cell r="O4480">
            <v>11188000</v>
          </cell>
        </row>
        <row r="4481">
          <cell r="A4481" t="str">
            <v>01757-2016</v>
          </cell>
          <cell r="B4481">
            <v>6298</v>
          </cell>
          <cell r="C4481" t="str">
            <v>ITS</v>
          </cell>
          <cell r="D4481">
            <v>42544</v>
          </cell>
          <cell r="E4481">
            <v>2016</v>
          </cell>
          <cell r="F4481">
            <v>6</v>
          </cell>
          <cell r="G4481" t="str">
            <v>NEXA RESOURCES PERU S.A.A.</v>
          </cell>
          <cell r="H4481" t="str">
            <v>CERRO LINDO</v>
          </cell>
          <cell r="I4481" t="str">
            <v>AMPLIACIÓN DE LA EXTENSIÓN DEL DEPÓSITO DE RELAVES PAHUAYPITE 1 (10%)</v>
          </cell>
          <cell r="J4481" t="str">
            <v>*110203&lt;br&gt;ICA-CHINCHA-CHAVIN,*110206&lt;br&gt;ICA-CHINCHA-GROCIO PRADO,*110207&lt;br&gt;ICA-CHINCHA-PUEBLO NUEVO</v>
          </cell>
          <cell r="K4481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MERCEDES,*386&lt;br&gt;ZZ_SENACE CORAL ONCOY, BEATRIZ E.,*382&lt;br&gt;ZZ_SENACE PÉREZ NUÑEZ, FABIÁN</v>
          </cell>
          <cell r="L4481" t="str">
            <v>CONFORME&lt;br/&gt;NOTIFICADO A LA EMPRESA</v>
          </cell>
          <cell r="O4481">
            <v>4320643.04</v>
          </cell>
        </row>
        <row r="4482">
          <cell r="A4482">
            <v>1755626</v>
          </cell>
          <cell r="B4482">
            <v>6375</v>
          </cell>
          <cell r="C4482" t="str">
            <v>PC</v>
          </cell>
          <cell r="D4482">
            <v>39482</v>
          </cell>
          <cell r="E4482">
            <v>2008</v>
          </cell>
          <cell r="F4482">
            <v>2</v>
          </cell>
          <cell r="G4482" t="str">
            <v>NEXA RESOURCES PERU S.A.A.</v>
          </cell>
          <cell r="H4482" t="str">
            <v>MILPO Nº 1</v>
          </cell>
          <cell r="I4482" t="str">
            <v xml:space="preserve">PLAN DE CIERRE UNIDAD MILPO N°1 </v>
          </cell>
          <cell r="J4482" t="str">
            <v>*190113&lt;br&gt;PASCO-PASCO-YANACANCHA</v>
          </cell>
          <cell r="K4482" t="str">
            <v>*128&lt;br&gt;ESTELA SILVA MELANIO</v>
          </cell>
          <cell r="L4482" t="str">
            <v>APROBADO&lt;br/&gt;NOTIFICADO A LA EMPRESA</v>
          </cell>
          <cell r="M4482" t="str">
            <v>ResDirec-0008-2017/MEM-DGAAM</v>
          </cell>
          <cell r="N4482" t="str">
            <v>10/01/2017</v>
          </cell>
          <cell r="P4482" t="str">
            <v>USD</v>
          </cell>
        </row>
        <row r="4483">
          <cell r="A4483">
            <v>1782882</v>
          </cell>
          <cell r="B4483">
            <v>6402</v>
          </cell>
          <cell r="C4483" t="str">
            <v>PC</v>
          </cell>
          <cell r="D4483">
            <v>39581</v>
          </cell>
          <cell r="E4483">
            <v>2008</v>
          </cell>
          <cell r="F4483">
            <v>5</v>
          </cell>
          <cell r="G4483" t="str">
            <v>NEXA RESOURCES PERU S.A.A.</v>
          </cell>
          <cell r="H4483" t="str">
            <v>CERRO LINDO</v>
          </cell>
          <cell r="I4483" t="str">
            <v xml:space="preserve">CIERRE UNIDAD MINERA CERRO LINDO </v>
          </cell>
          <cell r="J4483" t="str">
            <v>*110203&lt;br&gt;ICA-CHINCHA-CHAVIN</v>
          </cell>
          <cell r="K4483" t="str">
            <v>*34&lt;br&gt;BEDRIÑANA RIOS ABAD</v>
          </cell>
          <cell r="L4483" t="str">
            <v>APROBADO&lt;br/&gt;NOTIFICADO A LA EMPRESA</v>
          </cell>
          <cell r="P4483" t="str">
            <v>USD</v>
          </cell>
        </row>
        <row r="4484">
          <cell r="A4484">
            <v>2652858</v>
          </cell>
          <cell r="B4484">
            <v>6404</v>
          </cell>
          <cell r="C4484" t="str">
            <v>ITS</v>
          </cell>
          <cell r="D4484">
            <v>42674</v>
          </cell>
          <cell r="E4484">
            <v>2016</v>
          </cell>
          <cell r="F4484">
            <v>10</v>
          </cell>
          <cell r="G4484" t="str">
            <v>NEXA RESOURCES PERU S.A.A.</v>
          </cell>
          <cell r="H4484" t="str">
            <v>MAGISTRAL</v>
          </cell>
          <cell r="I4484" t="str">
            <v>ESTUDIO DE IMPACTO AMBIENTAL SEMIDETALLADO - PROYECTO DE EXPLORACIÓN MAGISTRAL</v>
          </cell>
          <cell r="J4484" t="str">
            <v>*021503&lt;br&gt;ANCASH-PALLASCA-CONCHUCOS</v>
          </cell>
          <cell r="K4484" t="str">
            <v>*164&lt;br&gt;TREJO PANTOJA CYNTHIA,*310&lt;br&gt;ROSALES GONZALES LUIS ALBERTO,*181&lt;br&gt;LEON HUAMAN BETTY</v>
          </cell>
          <cell r="L4484" t="str">
            <v>CONFORME&lt;br/&gt;NOTIFICADO A LA EMPRESA</v>
          </cell>
          <cell r="M4484" t="str">
            <v>ResDirec-0038-2017/MEM-DGAAM</v>
          </cell>
          <cell r="N4484" t="str">
            <v>13/02/2017</v>
          </cell>
          <cell r="O4484">
            <v>2100000</v>
          </cell>
        </row>
        <row r="4485">
          <cell r="A4485">
            <v>2061145</v>
          </cell>
          <cell r="B4485">
            <v>6479</v>
          </cell>
          <cell r="C4485" t="str">
            <v>PC</v>
          </cell>
          <cell r="D4485">
            <v>40562</v>
          </cell>
          <cell r="E4485">
            <v>2011</v>
          </cell>
          <cell r="F4485">
            <v>1</v>
          </cell>
          <cell r="G4485" t="str">
            <v>NEXA RESOURCES PERU S.A.A.</v>
          </cell>
          <cell r="H4485" t="str">
            <v>MILPO Nº 1</v>
          </cell>
          <cell r="I4485" t="str">
            <v>MODIFICACION PC POR RECRECIMIENTO DE LA PRESA DE RELAVES A LA COTA 4043</v>
          </cell>
          <cell r="J4485" t="str">
            <v>*190113&lt;br&gt;PASCO-PASCO-YANACANCHA</v>
          </cell>
          <cell r="K4485" t="str">
            <v>*13&lt;br&gt;DOLORES CAMONES SANTIAGO</v>
          </cell>
          <cell r="L4485" t="str">
            <v>APROBADO&lt;br/&gt;NOTIFICADO A LA EMPRESA</v>
          </cell>
          <cell r="P4485" t="str">
            <v>USD</v>
          </cell>
        </row>
        <row r="4486">
          <cell r="A4486">
            <v>2092940</v>
          </cell>
          <cell r="B4486">
            <v>6487</v>
          </cell>
          <cell r="C4486" t="str">
            <v>PC</v>
          </cell>
          <cell r="D4486">
            <v>40680</v>
          </cell>
          <cell r="E4486">
            <v>2011</v>
          </cell>
          <cell r="F4486">
            <v>5</v>
          </cell>
          <cell r="G4486" t="str">
            <v>NEXA RESOURCES PERU S.A.A.</v>
          </cell>
          <cell r="H4486" t="str">
            <v>CERRO LINDO</v>
          </cell>
          <cell r="I4486" t="str">
            <v>MODIFICACION PC UNIDAD CERRO LINDO</v>
          </cell>
          <cell r="J4486" t="str">
            <v>*110203&lt;br&gt;ICA-CHINCHA-CHAVIN</v>
          </cell>
          <cell r="K4486" t="str">
            <v>*128&lt;br&gt;ESTELA SILVA MELANIO</v>
          </cell>
          <cell r="L4486" t="str">
            <v>DESAPROBADO&lt;br/&gt;NOTIFICADO A LA EMPRESA</v>
          </cell>
          <cell r="P4486" t="str">
            <v>USD</v>
          </cell>
        </row>
        <row r="4487">
          <cell r="A4487">
            <v>2194019</v>
          </cell>
          <cell r="B4487">
            <v>6557</v>
          </cell>
          <cell r="C4487" t="str">
            <v>PC</v>
          </cell>
          <cell r="D4487">
            <v>41060</v>
          </cell>
          <cell r="E4487">
            <v>2012</v>
          </cell>
          <cell r="F4487">
            <v>5</v>
          </cell>
          <cell r="G4487" t="str">
            <v>NEXA RESOURCES PERU S.A.A.</v>
          </cell>
          <cell r="H4487" t="str">
            <v>CERRO LINDO</v>
          </cell>
          <cell r="I4487" t="str">
            <v>MODIFICACION DEL PLAN DE CIERRE UNIDAD CERRO LINDO</v>
          </cell>
          <cell r="J4487" t="str">
            <v>*110203&lt;br&gt;ICA-CHINCHA-CHAVIN</v>
          </cell>
          <cell r="K4487" t="str">
            <v>*9&lt;br&gt;CAMPOS DIAZ LUIS</v>
          </cell>
          <cell r="L4487" t="str">
            <v>APROBADO&lt;br/&gt;NOTIFICADO A LA EMPRESA</v>
          </cell>
          <cell r="M4487" t="str">
            <v>ResDirec-0167-2017/MEM-DGAAM</v>
          </cell>
          <cell r="N4487" t="str">
            <v>09/06/2017</v>
          </cell>
          <cell r="P4487" t="str">
            <v>USD</v>
          </cell>
        </row>
        <row r="4488">
          <cell r="A4488">
            <v>2238958</v>
          </cell>
          <cell r="B4488">
            <v>6586</v>
          </cell>
          <cell r="C4488" t="str">
            <v>PC</v>
          </cell>
          <cell r="D4488">
            <v>41204</v>
          </cell>
          <cell r="E4488">
            <v>2012</v>
          </cell>
          <cell r="F4488">
            <v>10</v>
          </cell>
          <cell r="G4488" t="str">
            <v>NEXA RESOURCES PERU S.A.A.</v>
          </cell>
          <cell r="H4488" t="str">
            <v>CERRO LINDO</v>
          </cell>
          <cell r="I4488" t="str">
            <v>ACTUALIZACION DEL PLAN DE CIERRE DE MINAS UNIDAD CERRO LINDO</v>
          </cell>
          <cell r="J4488" t="str">
            <v>*110203&lt;br&gt;ICA-CHINCHA-CHAVIN</v>
          </cell>
          <cell r="K4488" t="str">
            <v>*24&lt;br&gt;PORTILLA CORNEJO MATEO</v>
          </cell>
          <cell r="L4488" t="str">
            <v>APROBADO&lt;br/&gt;NOTIFICADO A LA EMPRESA</v>
          </cell>
          <cell r="P4488" t="str">
            <v>USD</v>
          </cell>
        </row>
        <row r="4489">
          <cell r="A4489" t="str">
            <v>04597-2017</v>
          </cell>
          <cell r="B4489">
            <v>6703</v>
          </cell>
          <cell r="C4489" t="str">
            <v>ITS</v>
          </cell>
          <cell r="D4489">
            <v>42990</v>
          </cell>
          <cell r="E4489">
            <v>2017</v>
          </cell>
          <cell r="F4489">
            <v>9</v>
          </cell>
          <cell r="G4489" t="str">
            <v>NEXA RESOURCES PERU S.A.A.</v>
          </cell>
          <cell r="H4489" t="str">
            <v>UM MAGISTRAL</v>
          </cell>
          <cell r="I4489" t="str">
            <v>PRIMER INFORME TÉCNICO SUSTENTATORIO (ITS) PARA COMPONENTES PRINCIPALES DE LA UNIDAD MINERA MAGISTRAL</v>
          </cell>
          <cell r="J4489" t="str">
            <v>*021506&lt;br&gt;ANCASH-PALLASCA-LACABAMBA,*020000&lt;br&gt;ANCASH----,*021500&lt;br&gt;ANCASH-PALLASCA--,*021509&lt;br&gt;ANCASH-PALLASCA-PAMPAS,*021503&lt;br&gt;ANCASH-PALLASCA-CONCHUCOS</v>
          </cell>
          <cell r="K4489" t="str">
            <v>*382&lt;br&gt;ZZ_SENACE PÉREZ NUÑEZ, FABIÁN,*542&lt;br&gt;JOAN CATHERINE LOZA MONTOYA,*489&lt;br&gt;ZZ_SENACE TREJO PANTOJA, CYNTHIA KELLY,*488&lt;br&gt;ZZ_SENACE TELLO COCHACHEZ, MARCO ANTONIO,*482&lt;br&gt;ZZ_SENACE MARTEL GORA, MIGUEL LUIS,*447&lt;br&gt;ZZ_SENACE AVILA MOLERO, JAVIER,*416&lt;br&gt;ZZ_SENACE BREÑA TORRES, MILVA GRACIELA</v>
          </cell>
          <cell r="L4489" t="str">
            <v>CONFORME&lt;br/&gt;NOTIFICADO A LA EMPRESA</v>
          </cell>
          <cell r="O4489">
            <v>11685920</v>
          </cell>
        </row>
        <row r="4490">
          <cell r="A4490" t="str">
            <v>04800-2017</v>
          </cell>
          <cell r="B4490">
            <v>6706</v>
          </cell>
          <cell r="C4490" t="str">
            <v>ITS</v>
          </cell>
          <cell r="D4490">
            <v>42999</v>
          </cell>
          <cell r="E4490">
            <v>2017</v>
          </cell>
          <cell r="F4490">
            <v>9</v>
          </cell>
          <cell r="G4490" t="str">
            <v>NEXA RESOURCES PERU S.A.A.</v>
          </cell>
          <cell r="H4490" t="str">
            <v>PUKAQAQA</v>
          </cell>
          <cell r="I4490" t="str">
            <v>PRIMER INFORME TÉCNICO SUSTENTATORIO (ITS) PARA COMPONENTES PRINCIPALES DE LA UNIDAD MINERA PUKAQAQA</v>
          </cell>
          <cell r="J4490" t="str">
            <v>*090118&lt;br&gt;HUANCAVELICA-HUANCAVELICA-ASCENSION,*090100&lt;br&gt;HUANCAVELICA-HUANCAVELICA--,*090000&lt;br&gt;HUANCAVELICA----,*090101&lt;br&gt;HUANCAVELICA-HUANCAVELICA-HUANCAVELICA,*090119&lt;br&gt;HUANCAVELICA-HUANCAVELICA-HUANDO</v>
          </cell>
          <cell r="K4490" t="str">
            <v>*382&lt;br&gt;ZZ_SENACE PÉREZ NUÑEZ, FABIÁN,*542&lt;br&gt;JOAN CATHERINE LOZA MONTOYA,*489&lt;br&gt;ZZ_SENACE TREJO PANTOJA, CYNTHIA KELLY,*488&lt;br&gt;ZZ_SENACE TELLO COCHACHEZ, MARCO ANTONIO,*482&lt;br&gt;ZZ_SENACE MARTEL GORA, MIGUEL LUIS,*416&lt;br&gt;ZZ_SENACE BREÑA TORRES, MILVA GRACIELA</v>
          </cell>
          <cell r="L4490" t="str">
            <v>CONFORME&lt;br/&gt;NOTIFICADO A LA EMPRESA</v>
          </cell>
          <cell r="O4490">
            <v>17169355</v>
          </cell>
        </row>
        <row r="4491">
          <cell r="A4491">
            <v>2584230</v>
          </cell>
          <cell r="B4491">
            <v>6817</v>
          </cell>
          <cell r="C4491" t="str">
            <v>PC</v>
          </cell>
          <cell r="D4491">
            <v>42433</v>
          </cell>
          <cell r="E4491">
            <v>2016</v>
          </cell>
          <cell r="F4491">
            <v>3</v>
          </cell>
          <cell r="G4491" t="str">
            <v>NEXA RESOURCES PERU S.A.A.</v>
          </cell>
          <cell r="H4491" t="str">
            <v>PUKAQAQA</v>
          </cell>
          <cell r="I4491" t="str">
            <v>PLAN DE CIERRE DE MINAS DE LA UNIDAD MINERA PUKAQAQA</v>
          </cell>
          <cell r="J4491" t="str">
            <v>*090101&lt;br&gt;HUANCAVELICA-HUANCAVELICA-HUANCAVELICA</v>
          </cell>
          <cell r="K4491" t="str">
            <v>*24&lt;br&gt;PORTILLA CORNEJO MATEO</v>
          </cell>
          <cell r="L4491" t="str">
            <v>OBSERVADO</v>
          </cell>
          <cell r="P4491" t="str">
            <v>USD</v>
          </cell>
        </row>
        <row r="4492">
          <cell r="A4492">
            <v>2610284</v>
          </cell>
          <cell r="B4492">
            <v>6828</v>
          </cell>
          <cell r="C4492" t="str">
            <v>PC</v>
          </cell>
          <cell r="D4492">
            <v>42520</v>
          </cell>
          <cell r="E4492">
            <v>2016</v>
          </cell>
          <cell r="F4492">
            <v>5</v>
          </cell>
          <cell r="G4492" t="str">
            <v>NEXA RESOURCES PERU S.A.A.</v>
          </cell>
          <cell r="H4492" t="str">
            <v>CERRO LINDO</v>
          </cell>
          <cell r="I4492" t="str">
            <v>MODIFICACION DE PLAN DE CIERRE DE MINAS DE LA UNIDAD MINERA CERRO LINDO</v>
          </cell>
          <cell r="J4492" t="str">
            <v>*110203&lt;br&gt;ICA-CHINCHA-CHAVIN</v>
          </cell>
          <cell r="K4492" t="str">
            <v>*24&lt;br&gt;PORTILLA CORNEJO MATEO</v>
          </cell>
          <cell r="L4492" t="str">
            <v>OBSERVADO</v>
          </cell>
          <cell r="P4492" t="str">
            <v>USD</v>
          </cell>
        </row>
        <row r="4493">
          <cell r="A4493">
            <v>2807449</v>
          </cell>
          <cell r="B4493">
            <v>6872</v>
          </cell>
          <cell r="C4493" t="str">
            <v>ITS</v>
          </cell>
          <cell r="D4493">
            <v>43215</v>
          </cell>
          <cell r="E4493">
            <v>2018</v>
          </cell>
          <cell r="F4493">
            <v>4</v>
          </cell>
          <cell r="G4493" t="str">
            <v>NEXA RESOURCES PERU S.A.A.</v>
          </cell>
          <cell r="H4493" t="str">
            <v>HILARION</v>
          </cell>
          <cell r="I4493" t="str">
            <v>PRIMER INFORME TÉCNICO SUSTENTATORIO PARA LA MODIFICACIÓN DE COMPONENTES PRINCIPALES DEL PROYECTO DE EXPLORACIÓN MINERA HILARIÓN</v>
          </cell>
          <cell r="J4493" t="str">
            <v>*020508&lt;br&gt;ANCASH-BOLOGNESI-HUALLANCA</v>
          </cell>
          <cell r="K4493" t="str">
            <v>*1&lt;br&gt;ACEVEDO FERNANDEZ ELIAS,*593&lt;br&gt;ARENAS SOLANO, ESTHER CECILIA,*584&lt;br&gt;QUIROZ AHUANARI, CHARLEE JHON (APOYO),*570&lt;br&gt;PEREZ BALDEON KAREN GRACIELA,*495&lt;br&gt;CHAMORRO BELLIDO CARMEN ROSA,*311&lt;br&gt;ROJAS VALLADARES, TANIA LUPE,*220&lt;br&gt;VILLACORTA OLAZA MARCO ANTONIO</v>
          </cell>
          <cell r="L4493" t="str">
            <v>CONFORME&lt;br/&gt;NOTIFICADO A LA EMPRESA</v>
          </cell>
          <cell r="M4493" t="str">
            <v>ResDirec-0154-2018/MEM-DGAAM</v>
          </cell>
          <cell r="N4493" t="str">
            <v>13/08/2018</v>
          </cell>
          <cell r="O4493">
            <v>1000000</v>
          </cell>
        </row>
        <row r="4494">
          <cell r="A4494">
            <v>2819998</v>
          </cell>
          <cell r="B4494">
            <v>6945</v>
          </cell>
          <cell r="C4494" t="str">
            <v>ITS</v>
          </cell>
          <cell r="D4494">
            <v>43257</v>
          </cell>
          <cell r="E4494">
            <v>2018</v>
          </cell>
          <cell r="F4494">
            <v>6</v>
          </cell>
          <cell r="G4494" t="str">
            <v>NEXA RESOURCES PERU S.A.A.</v>
          </cell>
          <cell r="H4494" t="str">
            <v>GUADALUPE</v>
          </cell>
          <cell r="I4494" t="str">
            <v>GUADALUPE</v>
          </cell>
          <cell r="J4494" t="str">
            <v>*021101&lt;br&gt;ANCASH-HUARMEY-HUARMEY,*021708&lt;br&gt;ANCASH-RECUAY-PARARIN</v>
          </cell>
          <cell r="K4494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494" t="str">
            <v>CONFORME&lt;br/&gt;NOTIFICADO A LA EMPRESA</v>
          </cell>
          <cell r="M4494" t="str">
            <v>ResDirec-0142-2018/MEM-DGAAM</v>
          </cell>
          <cell r="N4494" t="str">
            <v>26/07/2018</v>
          </cell>
          <cell r="O4494">
            <v>10000</v>
          </cell>
        </row>
        <row r="4495">
          <cell r="A4495">
            <v>2705010</v>
          </cell>
          <cell r="B4495">
            <v>7174</v>
          </cell>
          <cell r="C4495" t="str">
            <v>EIAsd</v>
          </cell>
          <cell r="D4495">
            <v>42867</v>
          </cell>
          <cell r="E4495">
            <v>2017</v>
          </cell>
          <cell r="F4495">
            <v>5</v>
          </cell>
          <cell r="G4495" t="str">
            <v>NEXA RESOURCES PERU S.A.A.</v>
          </cell>
          <cell r="H4495" t="str">
            <v>CAÑON FLORIDA</v>
          </cell>
          <cell r="I4495" t="str">
            <v>CUARTA MODIFICATORIA DEL EIA-SD DEL PROYECTO DE EXPLORACIÓN CAÑÓN FLORIDA</v>
          </cell>
          <cell r="J4495" t="str">
            <v>*010310&lt;br&gt;AMAZONAS-BONGARA-SHIPASBAMBA</v>
          </cell>
          <cell r="K4495" t="str">
            <v>*25&lt;br&gt;PRADO VELASQUEZ ALFONSO,*660&lt;br&gt;PARDO BONIFAZ JIMMY FRANK,*610&lt;br&gt;FARFAN REYES MIRIAM ELIZABETH,*540&lt;br&gt;REYES CUBAS,ZARELA ,*525&lt;br&gt;QUISPE CLEMENTE, KARLA,*507&lt;br&gt;REYES CUBAS ZARELA (APOYO),*500&lt;br&gt;TRELLES TICSE TANIA LUZ MARINA (apoyo),*499&lt;br&gt;CRUZATT CARDENAS CARLOS ANGEL,*495&lt;br&gt;CHAMORRO BELLIDO CARMEN ROSA,*438&lt;br&gt;PEREYRA VALENCIA ELIZABETH,*348&lt;br&gt;PEREZ SOLIS, EVELYN ENA,*313&lt;br&gt;LOPEZ FLORES, ROSSANA,*310&lt;br&gt;ROSALES GONZALES LUIS ALBERTO,*295&lt;br&gt;DIAZ BERRIOS ABEL,*221&lt;br&gt;SANGA YAMPASI WILSON WILFREDO,*128&lt;br&gt;ESTELA SILVA MELANIO</v>
          </cell>
          <cell r="L4495" t="str">
            <v>APROBADO&lt;br/&gt;NOTIFICADO A LA EMPRESA</v>
          </cell>
          <cell r="M4495" t="str">
            <v>ResDirec-0137-2018/MEM-DGAAM</v>
          </cell>
          <cell r="N4495" t="str">
            <v>19/07/2018</v>
          </cell>
          <cell r="O4495">
            <v>8391000</v>
          </cell>
          <cell r="P4495" t="str">
            <v>USD</v>
          </cell>
        </row>
        <row r="4496">
          <cell r="A4496" t="str">
            <v>03465-2017</v>
          </cell>
          <cell r="B4496">
            <v>7227</v>
          </cell>
          <cell r="C4496" t="str">
            <v>EIA-d</v>
          </cell>
          <cell r="D4496">
            <v>42934</v>
          </cell>
          <cell r="E4496">
            <v>2017</v>
          </cell>
          <cell r="F4496">
            <v>7</v>
          </cell>
          <cell r="G4496" t="str">
            <v>NEXA RESOURCES PERU S.A.A.</v>
          </cell>
          <cell r="H4496" t="str">
            <v>CERRO LINDO</v>
          </cell>
          <cell r="I4496" t="str">
            <v>MEIA UM CERRO LINDO AMP PLANTA CONC A 22.5K TMD E inst aux</v>
          </cell>
          <cell r="J4496" t="str">
            <v>*110203&lt;br&gt;ICA-CHINCHA-CHAVIN,*110207&lt;br&gt;ICA-CHINCHA-PUEBLO NUEVO,*110206&lt;br&gt;ICA-CHINCHA-GROCIO PRADO</v>
          </cell>
          <cell r="K4496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VICTOR,*422&lt;br&gt;zz_senace ZEGARRA ANCAJIMA,ANA SOFIA ,*416&lt;br&gt;ZZ_SENACE BREÑA TORRES, MILVA GRACIELA,*415&lt;br&gt;ZZ_SENACE BEATRIZ HUAMANI PAUCCARA,*407&lt;br&gt;ZZ_SENACE SAAVEDRA KOVACH, MIRIJAM</v>
          </cell>
          <cell r="L4496" t="str">
            <v>IMPROCEDENTE&lt;br/&gt;NOTIFICADO A LA EMPRESA</v>
          </cell>
          <cell r="O4496">
            <v>22599600</v>
          </cell>
          <cell r="P4496" t="str">
            <v>USD</v>
          </cell>
        </row>
        <row r="4497">
          <cell r="A4497" t="str">
            <v>03980-2017</v>
          </cell>
          <cell r="B4497">
            <v>7255</v>
          </cell>
          <cell r="C4497" t="str">
            <v>EIA-d</v>
          </cell>
          <cell r="D4497">
            <v>42958</v>
          </cell>
          <cell r="E4497">
            <v>2017</v>
          </cell>
          <cell r="F4497">
            <v>8</v>
          </cell>
          <cell r="G4497" t="str">
            <v>NEXA RESOURCES PERU S.A.A.</v>
          </cell>
          <cell r="H4497" t="str">
            <v>CERRO LINDO</v>
          </cell>
          <cell r="I4497" t="str">
            <v>MEIA UM CERRO LINDO AMP PLANTA CONC A 22.5K TMD E INST AUX</v>
          </cell>
          <cell r="J4497" t="str">
            <v>*110203&lt;br&gt;ICA-CHINCHA-CHAVIN,*110207&lt;br&gt;ICA-CHINCHA-PUEBLO NUEVO,*110206&lt;br&gt;ICA-CHINCHA-GROCIO PRADO</v>
          </cell>
          <cell r="K4497" t="str">
            <v>*407&lt;br&gt;ZZ_SENACE SAAVEDRA KOVACH, MIRIJAM,*545&lt;br&gt;YOSLY VIRGINIA VARGAS MART¿NEZ,*542&lt;br&gt;JOAN CATHERINE LOZA MONTOYA,*489&lt;br&gt;ZZ_SENACE TREJO PANTOJA, CYNTHIA KELLY,*488&lt;br&gt;ZZ_SENACE TELLO COCHACHEZ, MARCO ANTONIO,*482&lt;br&gt;ZZ_SENACE MARTEL GORA, MIGUEL LUIS,*479&lt;br&gt;ZZ_SENACE  BORJAS ALCANTARA, DAVID VICTOR,*450&lt;br&gt;ZZ_SENACE MARTINEZ QUIROZ, MONICA,*422&lt;br&gt;zz_senace ZEGARRA ANCAJIMA,ANA SOFIA ,*416&lt;br&gt;ZZ_SENACE BREÑA TORRES, MILVA GRACIELA,*415&lt;br&gt;ZZ_SENACE BEATRIZ HUAMANI PAUCCARA</v>
          </cell>
          <cell r="L4497" t="str">
            <v>APROBADO&lt;br/&gt;NOTIFICADO A LA EMPRESA</v>
          </cell>
          <cell r="O4497">
            <v>22599600</v>
          </cell>
          <cell r="P4497" t="str">
            <v>USD</v>
          </cell>
        </row>
        <row r="4498">
          <cell r="A4498" t="str">
            <v>M-ITS-00159-2019</v>
          </cell>
          <cell r="B4498">
            <v>7261</v>
          </cell>
          <cell r="C4498" t="str">
            <v>ITS</v>
          </cell>
          <cell r="D4498">
            <v>43658</v>
          </cell>
          <cell r="E4498">
            <v>2019</v>
          </cell>
          <cell r="F4498">
            <v>7</v>
          </cell>
          <cell r="G4498" t="str">
            <v>NEXA RESOURCES PERU S.A.A.</v>
          </cell>
          <cell r="I4498" t="str">
            <v>Segundo ITS de la Modificación del Estudio de Impacto Ambiental de la U.M. Cerro Lindo para Ampliación de la Planta Concentradora a 22.5 K TMD e Instalaciones Adicionales</v>
          </cell>
          <cell r="L4498" t="str">
            <v>CONFORME</v>
          </cell>
          <cell r="O4498">
            <v>27207817</v>
          </cell>
        </row>
        <row r="4499">
          <cell r="A4499">
            <v>3094269</v>
          </cell>
          <cell r="B4499">
            <v>7400</v>
          </cell>
          <cell r="C4499" t="str">
            <v>ITS</v>
          </cell>
          <cell r="D4499">
            <v>44148</v>
          </cell>
          <cell r="E4499">
            <v>2020</v>
          </cell>
          <cell r="F4499">
            <v>11</v>
          </cell>
          <cell r="G4499" t="str">
            <v>NEXA RESOURCES PERU S.A.A.</v>
          </cell>
          <cell r="H4499" t="str">
            <v>CERRO LINDO</v>
          </cell>
          <cell r="I4499" t="str">
            <v>PROYECTO DE EXPLORACIÓN MINERA ORCOCOBRE</v>
          </cell>
          <cell r="J4499" t="str">
            <v>*150508&lt;br&gt;LIMA-CAÑETE-LUNAHUANA</v>
          </cell>
          <cell r="K4499" t="str">
            <v>*610&lt;br&gt;FARFAN REYES MIRIAM ELIZABETH,*703&lt;br&gt;CAMAN SANTILLANA, REINHARD OLENKO,*688&lt;br&gt;COTITO LEZAMA STEFANY ARACELY (Apoyo),*684&lt;br&gt;MARTEL GORA MIGUEL LUIS,*671&lt;br&gt;CUBAS PARIMANGO LORENZO JARED</v>
          </cell>
          <cell r="L4499" t="str">
            <v>CONFORME&lt;br/&gt;NOTIFICADO A LA EMPRESA</v>
          </cell>
          <cell r="M4499" t="str">
            <v>ResDirec-0181-2020/MINEM-DGAAM</v>
          </cell>
          <cell r="N4499" t="str">
            <v>29/12/2020</v>
          </cell>
          <cell r="O4499">
            <v>3561000</v>
          </cell>
        </row>
        <row r="4500">
          <cell r="A4500">
            <v>2835842</v>
          </cell>
          <cell r="B4500">
            <v>7642</v>
          </cell>
          <cell r="C4500" t="str">
            <v>FTA</v>
          </cell>
          <cell r="D4500">
            <v>43295</v>
          </cell>
          <cell r="E4500">
            <v>2018</v>
          </cell>
          <cell r="F4500">
            <v>7</v>
          </cell>
          <cell r="G4500" t="str">
            <v>NEXA RESOURCES PERU S.A.A.</v>
          </cell>
          <cell r="H4500" t="str">
            <v>CERRO LINDO</v>
          </cell>
          <cell r="I4500" t="str">
            <v>PROYECTO DE EXPLORACIÓN MINERA ORCOCOBRE</v>
          </cell>
          <cell r="J4500" t="str">
            <v>*150508&lt;br&gt;LIMA-CAÑETE-LUNAHUANA</v>
          </cell>
          <cell r="K4500" t="str">
            <v>*25&lt;br&gt;PRADO VELASQUEZ ALFONSO,*570&lt;br&gt;PEREZ BALDEON KAREN GRACIELA,*518&lt;br&gt;CHUQUIMANTARI ARTEAGA RUDDY ANDRE (APOYO)</v>
          </cell>
          <cell r="L4500" t="str">
            <v>APROBADO&lt;br/&gt;NOTIFICADO A LA EMPRESA</v>
          </cell>
          <cell r="M4500" t="str">
            <v>ResDirec-0141-2018/MEM-DGAAM</v>
          </cell>
          <cell r="N4500" t="str">
            <v>26/07/2018</v>
          </cell>
          <cell r="O4500">
            <v>2443197.2000000002</v>
          </cell>
          <cell r="P4500" t="str">
            <v>USD</v>
          </cell>
        </row>
        <row r="4501">
          <cell r="A4501">
            <v>3048287</v>
          </cell>
          <cell r="B4501">
            <v>7688</v>
          </cell>
          <cell r="C4501" t="str">
            <v>FTA</v>
          </cell>
          <cell r="D4501">
            <v>44015</v>
          </cell>
          <cell r="E4501">
            <v>2020</v>
          </cell>
          <cell r="F4501">
            <v>7</v>
          </cell>
          <cell r="G4501" t="str">
            <v>NEXA RESOURCES PERU S.A.A.</v>
          </cell>
          <cell r="H4501" t="str">
            <v xml:space="preserve">PROYECTO DE EXPLORACIÓN MINERA “LOS PERDIDOS” </v>
          </cell>
          <cell r="I4501" t="str">
            <v xml:space="preserve">PROYECTO DE EXPLORACIÓN MINERA “LOS PERDIDOS” </v>
          </cell>
          <cell r="J4501" t="str">
            <v>*020202&lt;br&gt;ANCASH-AIJA-CORIS</v>
          </cell>
          <cell r="K4501" t="str">
            <v>*610&lt;br&gt;FARFAN REYES MIRIAM ELIZABETH,*688&lt;br&gt;COTITO LEZAMA STEFANY ARACELY (Apoyo),*671&lt;br&gt;CUBAS PARIMANGO LORENZO JARED</v>
          </cell>
          <cell r="L4501" t="str">
            <v>DESISTIDO</v>
          </cell>
          <cell r="O4501">
            <v>1359000</v>
          </cell>
          <cell r="P4501" t="str">
            <v>USD</v>
          </cell>
        </row>
        <row r="4502">
          <cell r="A4502">
            <v>2939334</v>
          </cell>
          <cell r="B4502">
            <v>8060</v>
          </cell>
          <cell r="C4502" t="str">
            <v>EIAsd</v>
          </cell>
          <cell r="D4502">
            <v>43616</v>
          </cell>
          <cell r="E4502">
            <v>2019</v>
          </cell>
          <cell r="F4502">
            <v>5</v>
          </cell>
          <cell r="G4502" t="str">
            <v>NEXA RESOURCES PERU S.A.A.</v>
          </cell>
          <cell r="H4502" t="str">
            <v>HILARION</v>
          </cell>
          <cell r="I4502" t="str">
            <v>QUINTA MODIFICACIÓN DEL ESTUDIO DE IMPACTO AMBIENTAL SEMIDETALLADO PROYECTO DE EXPLORACIÓN HILARIÓN</v>
          </cell>
          <cell r="J4502" t="str">
            <v>*020508&lt;br&gt;ANCASH-BOLOGNESI-HUALLANCA</v>
          </cell>
          <cell r="K4502" t="str">
            <v>*1&lt;br&gt;ACEVEDO FERNANDEZ ELIAS,*684&lt;br&gt;MARTEL GORA MIGUEL LUIS,*676&lt;br&gt;VILLAR VASQUEZ MERCEDES DEL PILAR,*675&lt;br&gt;ESCATE AMPUERO CINTHYA LETICIA,*669&lt;br&gt;PARAVECINO SANTIAGO MARILU,*660&lt;br&gt;PARDO BONIFAZ JIMMY FRANK,*645&lt;br&gt;CINTHYA ESCATE AMPUERO,*610&lt;br&gt;FARFAN REYES MIRIAM ELIZABETH,*584&lt;br&gt;QUIROZ AHUANARI, CHARLEE JHON (APOYO),*495&lt;br&gt;CHAMORRO BELLIDO CARMEN ROSA,*311&lt;br&gt;ROJAS VALLADARES, TANIA LUPE,*220&lt;br&gt;VILLACORTA OLAZA MARCO ANTONIO,*25&lt;br&gt;PRADO VELASQUEZ ALFONSO</v>
          </cell>
          <cell r="L4502" t="str">
            <v>APROBADO&lt;br/&gt;NOTIFICADO A LA EMPRESA</v>
          </cell>
          <cell r="M4502" t="str">
            <v>ResDirec-0159-2020/MINEM-DGAAM</v>
          </cell>
          <cell r="N4502" t="str">
            <v>20/11/2020</v>
          </cell>
          <cell r="O4502">
            <v>9730344.9199999999</v>
          </cell>
          <cell r="P4502" t="str">
            <v>USD</v>
          </cell>
        </row>
        <row r="4503">
          <cell r="A4503">
            <v>2985644</v>
          </cell>
          <cell r="B4503">
            <v>8120</v>
          </cell>
          <cell r="C4503" t="str">
            <v>FTA</v>
          </cell>
          <cell r="D4503">
            <v>43749</v>
          </cell>
          <cell r="E4503">
            <v>2019</v>
          </cell>
          <cell r="F4503">
            <v>10</v>
          </cell>
          <cell r="G4503" t="str">
            <v>NEXA RESOURCES PERU S.A.A.</v>
          </cell>
          <cell r="H4503" t="str">
            <v xml:space="preserve">INCA SOL </v>
          </cell>
          <cell r="I4503" t="str">
            <v>PROYECTO DE EXPLORACIÓN MINERA INCA SOL</v>
          </cell>
          <cell r="J4503" t="str">
            <v>*230302&lt;br&gt;TACNA-JORGE BASADRE-ILABAYA</v>
          </cell>
          <cell r="K4503" t="str">
            <v>*25&lt;br&gt;PRADO VELASQUEZ ALFONSO,*663&lt;br&gt;CAMAN SANTILLANA REINHARD OLENKO (APoyo),*635&lt;br&gt;LEON SAAVEDRA SEBASTIAN,*610&lt;br&gt;FARFAN REYES MIRIAM ELIZABETH</v>
          </cell>
          <cell r="L4503" t="str">
            <v>APROBADO&lt;br/&gt;NOTIFICADO A LA EMPRESA</v>
          </cell>
          <cell r="M4503" t="str">
            <v>ResDirec-0180-2019/MINEM-DGAAM</v>
          </cell>
          <cell r="N4503" t="str">
            <v>25/10/2019</v>
          </cell>
          <cell r="O4503">
            <v>2290000</v>
          </cell>
          <cell r="P4503" t="str">
            <v>USD</v>
          </cell>
        </row>
        <row r="4504">
          <cell r="A4504">
            <v>3090957</v>
          </cell>
          <cell r="B4504">
            <v>8159</v>
          </cell>
          <cell r="C4504" t="str">
            <v>FTA</v>
          </cell>
          <cell r="D4504">
            <v>44141</v>
          </cell>
          <cell r="E4504">
            <v>2020</v>
          </cell>
          <cell r="F4504">
            <v>11</v>
          </cell>
          <cell r="G4504" t="str">
            <v>NEXA RESOURCES PERU S.A.A.</v>
          </cell>
          <cell r="H4504" t="str">
            <v>PROYECTO DE EXPLORACIÓN MINERA CHOROBAL</v>
          </cell>
          <cell r="I4504" t="str">
            <v>PROYECTO DE EXPLORACIÓN MINERA CHOROBAL</v>
          </cell>
          <cell r="J4504" t="str">
            <v>*131202&lt;br&gt;LA LIBERTAD-VIRU-CHAO</v>
          </cell>
          <cell r="K4504" t="str">
            <v>*671&lt;br&gt;CUBAS PARIMANGO LORENZO JARED,*688&lt;br&gt;COTITO LEZAMA STEFANY ARACELY (Apoyo),*684&lt;br&gt;MARTEL GORA MIGUEL LUIS</v>
          </cell>
          <cell r="L4504" t="str">
            <v>APROBADO&lt;br/&gt;NOTIFICADO A LA EMPRESA</v>
          </cell>
          <cell r="M4504" t="str">
            <v>ResDirec-0160-2020/MINEM-DGAAM</v>
          </cell>
          <cell r="N4504" t="str">
            <v>24/11/2020</v>
          </cell>
          <cell r="O4504">
            <v>2970000</v>
          </cell>
          <cell r="P4504" t="str">
            <v>USD</v>
          </cell>
        </row>
        <row r="4505">
          <cell r="A4505">
            <v>3000239</v>
          </cell>
          <cell r="B4505">
            <v>8199</v>
          </cell>
          <cell r="C4505" t="str">
            <v>FTA</v>
          </cell>
          <cell r="D4505">
            <v>43802</v>
          </cell>
          <cell r="E4505">
            <v>2019</v>
          </cell>
          <cell r="F4505">
            <v>12</v>
          </cell>
          <cell r="G4505" t="str">
            <v>NEXA RESOURCES PERU S.A.A.</v>
          </cell>
          <cell r="H4505" t="str">
            <v>FICHA TÉCNICA AMBIENTAL QUILMANÁ</v>
          </cell>
          <cell r="I4505" t="str">
            <v>FICHA TÉCNICA AMBIENTAL QUILMANÁ</v>
          </cell>
          <cell r="J4505" t="str">
            <v>*150512&lt;br&gt;LIMA-CAÑETE-QUILMANA</v>
          </cell>
          <cell r="K4505" t="str">
            <v>*25&lt;br&gt;PRADO VELASQUEZ ALFONSO,*671&lt;br&gt;CUBAS PARIMANGO LORENZO JARED,*610&lt;br&gt;FARFAN REYES MIRIAM ELIZABETH</v>
          </cell>
          <cell r="L4505" t="str">
            <v>APROBADO&lt;br/&gt;NOTIFICADO A LA EMPRESA</v>
          </cell>
          <cell r="M4505" t="str">
            <v>ResDirec-0221-2019/MINEM-DGAAM</v>
          </cell>
          <cell r="N4505" t="str">
            <v>16/12/2019</v>
          </cell>
          <cell r="P4505" t="str">
            <v>USD</v>
          </cell>
        </row>
        <row r="4506">
          <cell r="A4506">
            <v>3010409</v>
          </cell>
          <cell r="B4506">
            <v>8366</v>
          </cell>
          <cell r="C4506" t="str">
            <v>PAD</v>
          </cell>
          <cell r="D4506">
            <v>43838</v>
          </cell>
          <cell r="E4506">
            <v>2020</v>
          </cell>
          <cell r="F4506">
            <v>1</v>
          </cell>
          <cell r="G4506" t="str">
            <v>NEXA RESOURCES PERU S.A.A.</v>
          </cell>
          <cell r="H4506" t="str">
            <v>CERRO LINDO</v>
          </cell>
          <cell r="I4506" t="str">
            <v>PLAN AMBIENTAL DETALLADO DE LA UNIDAD MINERA CERRO LINDO</v>
          </cell>
          <cell r="J4506" t="str">
            <v>*110203&lt;br&gt;ICA-CHINCHA-CHAVIN,*110207&lt;br&gt;ICA-CHINCHA-PUEBLO NUEVO,*110206&lt;br&gt;ICA-CHINCHA-GROCIO PRADO</v>
          </cell>
          <cell r="K4506" t="str">
            <v>*1&lt;br&gt;ACEVEDO FERNANDEZ ELIAS,*683&lt;br&gt;LA ROSA ORBEZO NOHELIA THAIS,*676&lt;br&gt;VILLAR VASQUEZ MERCEDES DEL PILAR,*311&lt;br&gt;ROJAS VALLADARES, TANIA LUPE</v>
          </cell>
          <cell r="L4506" t="str">
            <v>EVALUACIÓN</v>
          </cell>
          <cell r="O4506">
            <v>1727000</v>
          </cell>
          <cell r="P4506" t="str">
            <v>USD</v>
          </cell>
        </row>
        <row r="4507">
          <cell r="A4507">
            <v>3047740</v>
          </cell>
          <cell r="B4507">
            <v>8443</v>
          </cell>
          <cell r="C4507" t="str">
            <v>PC</v>
          </cell>
          <cell r="D4507">
            <v>44013</v>
          </cell>
          <cell r="E4507">
            <v>2020</v>
          </cell>
          <cell r="F4507">
            <v>7</v>
          </cell>
          <cell r="G4507" t="str">
            <v>NEXA RESOURCES PERU S.A.A.</v>
          </cell>
          <cell r="H4507" t="str">
            <v>CERRO LINDO</v>
          </cell>
          <cell r="I4507" t="str">
            <v>MODIFICACIÓN DEL PLAN DE CIERRE DE LA UNIDAD MINERA CERRO LINDO</v>
          </cell>
          <cell r="J4507" t="str">
            <v>*110203&lt;br&gt;ICA-CHINCHA-CHAVIN,*110207&lt;br&gt;ICA-CHINCHA-PUEBLO NUEVO,*110206&lt;br&gt;ICA-CHINCHA-GROCIO PRADO</v>
          </cell>
          <cell r="K4507" t="str">
            <v>*9&lt;br&gt;CAMPOS DIAZ LUIS,*672&lt;br&gt;TRUJILLO ESPINOZA JANETT GUISSELA,*188&lt;br&gt;PORTILLA CORNEJO MATEO,*128&lt;br&gt;ESTELA SILVA MELANIO,*34&lt;br&gt;BEDRIÑANA RIOS ABAD</v>
          </cell>
          <cell r="L4507" t="str">
            <v>EVALUACIÓN</v>
          </cell>
          <cell r="O4507">
            <v>0</v>
          </cell>
          <cell r="P4507" t="str">
            <v>USD</v>
          </cell>
        </row>
        <row r="4508">
          <cell r="A4508">
            <v>3054865</v>
          </cell>
          <cell r="B4508">
            <v>8514</v>
          </cell>
          <cell r="C4508" t="str">
            <v>FTA</v>
          </cell>
          <cell r="D4508">
            <v>44037</v>
          </cell>
          <cell r="E4508">
            <v>2020</v>
          </cell>
          <cell r="F4508">
            <v>7</v>
          </cell>
          <cell r="G4508" t="str">
            <v>NEXA RESOURCES PERU S.A.A.</v>
          </cell>
          <cell r="H4508" t="str">
            <v>PROYECTO DE EXPLORACIÓN LOS PERDIDOS</v>
          </cell>
          <cell r="I4508" t="str">
            <v>PROYECTO DE EXPLORACIÓN LOS PERDIDOS</v>
          </cell>
          <cell r="J4508" t="str">
            <v>*020202&lt;br&gt;ANCASH-AIJA-CORIS</v>
          </cell>
          <cell r="K4508" t="str">
            <v>*610&lt;br&gt;FARFAN REYES MIRIAM ELIZABETH,*688&lt;br&gt;COTITO LEZAMA STEFANY ARACELY (Apoyo),*684&lt;br&gt;MARTEL GORA MIGUEL LUIS,*671&lt;br&gt;CUBAS PARIMANGO LORENZO JARED</v>
          </cell>
          <cell r="L4508" t="str">
            <v>APROBADO&lt;br/&gt;NOTIFICADO A LA EMPRESA</v>
          </cell>
          <cell r="M4508" t="str">
            <v>ResDirec-0096-2020/MINEM-DGAAM</v>
          </cell>
          <cell r="N4508" t="str">
            <v>10/08/2020</v>
          </cell>
          <cell r="O4508">
            <v>1359000</v>
          </cell>
          <cell r="P4508" t="str">
            <v>USD</v>
          </cell>
        </row>
        <row r="4509">
          <cell r="A4509">
            <v>1201917</v>
          </cell>
          <cell r="B4509">
            <v>4388</v>
          </cell>
          <cell r="C4509" t="str">
            <v>EIA</v>
          </cell>
          <cell r="D4509">
            <v>36031</v>
          </cell>
          <cell r="E4509">
            <v>1998</v>
          </cell>
          <cell r="F4509">
            <v>8</v>
          </cell>
          <cell r="G4509" t="str">
            <v>NINA CONDE FORTUNATO DEMETRIO</v>
          </cell>
          <cell r="H4509" t="str">
            <v>VEINTE DE JULIO</v>
          </cell>
          <cell r="I4509" t="str">
            <v>EIA MINA 20 DE JULIO NO METALICOS</v>
          </cell>
          <cell r="J4509" t="str">
            <v>*230107&lt;br&gt;TACNA-TACNA-PALCA</v>
          </cell>
          <cell r="K4509" t="str">
            <v>*29&lt;br&gt;ARCHIVO</v>
          </cell>
          <cell r="L4509" t="str">
            <v>CONCLUIDO</v>
          </cell>
          <cell r="P4509" t="str">
            <v>USD</v>
          </cell>
        </row>
        <row r="4510">
          <cell r="A4510">
            <v>1264349</v>
          </cell>
          <cell r="B4510">
            <v>502</v>
          </cell>
          <cell r="C4510" t="str">
            <v>EIAsd</v>
          </cell>
          <cell r="D4510">
            <v>36514</v>
          </cell>
          <cell r="E4510">
            <v>1999</v>
          </cell>
          <cell r="F4510">
            <v>12</v>
          </cell>
          <cell r="G4510" t="str">
            <v>NOEL MORAL JUAN HERNAN</v>
          </cell>
          <cell r="H4510" t="str">
            <v>ALEJANDRO EL GRANDE PRIMERO-A</v>
          </cell>
          <cell r="I4510" t="str">
            <v>EXPLORACION NO METALICA</v>
          </cell>
          <cell r="J4510" t="str">
            <v>*150124&lt;br&gt;LIMA-LIMA-PUCUSANA</v>
          </cell>
          <cell r="K4510" t="str">
            <v>*1&lt;br&gt;ACEVEDO FERNANDEZ ELIAS</v>
          </cell>
          <cell r="L4510" t="str">
            <v>APROBADO</v>
          </cell>
          <cell r="P4510" t="str">
            <v>USD</v>
          </cell>
        </row>
        <row r="4511">
          <cell r="A4511">
            <v>1760784</v>
          </cell>
          <cell r="B4511">
            <v>1828</v>
          </cell>
          <cell r="C4511" t="str">
            <v>DIA</v>
          </cell>
          <cell r="D4511">
            <v>39498</v>
          </cell>
          <cell r="E4511">
            <v>2008</v>
          </cell>
          <cell r="F4511">
            <v>2</v>
          </cell>
          <cell r="G4511" t="str">
            <v>NORMA MINES PERU S.A.</v>
          </cell>
          <cell r="H4511" t="str">
            <v>CHIMU</v>
          </cell>
          <cell r="I4511" t="str">
            <v>CHIMU</v>
          </cell>
          <cell r="J4511" t="str">
            <v>*021508&lt;br&gt;ANCASH-PALLASCA-PALLASCA</v>
          </cell>
          <cell r="K4511" t="str">
            <v>*8&lt;br&gt;BREÑA TORRES GRACIELA</v>
          </cell>
          <cell r="L4511" t="str">
            <v>APROBADO&lt;br/&gt;NOTIFICADO A LA EMPRESA</v>
          </cell>
          <cell r="P4511" t="str">
            <v>USD</v>
          </cell>
        </row>
        <row r="4512">
          <cell r="A4512">
            <v>1802545</v>
          </cell>
          <cell r="B4512">
            <v>1926</v>
          </cell>
          <cell r="C4512" t="str">
            <v>DIA</v>
          </cell>
          <cell r="D4512">
            <v>39644</v>
          </cell>
          <cell r="E4512">
            <v>2008</v>
          </cell>
          <cell r="F4512">
            <v>7</v>
          </cell>
          <cell r="G4512" t="str">
            <v>NORMA MINES PERU S.A.</v>
          </cell>
          <cell r="I4512" t="str">
            <v>TABLACHACA ORO ALUVIAL</v>
          </cell>
          <cell r="J4512" t="str">
            <v>*021508&lt;br&gt;ANCASH-PALLASCA-PALLASCA</v>
          </cell>
          <cell r="K4512" t="str">
            <v>*59&lt;br&gt;VALCARCEL MARTIN</v>
          </cell>
          <cell r="L4512" t="str">
            <v>NO PRESENTADO&lt;br/&gt;NOTIFICADO A LA EMPRESA</v>
          </cell>
          <cell r="P4512" t="str">
            <v>USD</v>
          </cell>
        </row>
        <row r="4513">
          <cell r="A4513">
            <v>1829281</v>
          </cell>
          <cell r="B4513">
            <v>1964</v>
          </cell>
          <cell r="C4513" t="str">
            <v>DIA</v>
          </cell>
          <cell r="D4513">
            <v>39734</v>
          </cell>
          <cell r="E4513">
            <v>2008</v>
          </cell>
          <cell r="F4513">
            <v>10</v>
          </cell>
          <cell r="G4513" t="str">
            <v>NORMA MINES PERU S.A.</v>
          </cell>
          <cell r="H4513" t="str">
            <v>TABLACHACA ORO ALUVIAL</v>
          </cell>
          <cell r="I4513" t="str">
            <v>TABLACHACA ORO ALUVIAL</v>
          </cell>
          <cell r="J4513" t="str">
            <v>*021508&lt;br&gt;ANCASH-PALLASCA-PALLASCA</v>
          </cell>
          <cell r="K4513" t="str">
            <v>*59&lt;br&gt;VALCARCEL MARTIN</v>
          </cell>
          <cell r="L4513" t="str">
            <v>APROBADO&lt;br/&gt;NOTIFICADO A LA EMPRESA</v>
          </cell>
          <cell r="P4513" t="str">
            <v>USD</v>
          </cell>
        </row>
        <row r="4514">
          <cell r="A4514">
            <v>1231349</v>
          </cell>
          <cell r="B4514">
            <v>427</v>
          </cell>
          <cell r="C4514" t="str">
            <v>DIA</v>
          </cell>
          <cell r="D4514">
            <v>36284</v>
          </cell>
          <cell r="E4514">
            <v>1999</v>
          </cell>
          <cell r="F4514">
            <v>5</v>
          </cell>
          <cell r="G4514" t="str">
            <v>NORTH COMPAÑIA MINERA S.A.</v>
          </cell>
          <cell r="H4514" t="str">
            <v>LINDA</v>
          </cell>
          <cell r="I4514" t="str">
            <v>LINDA</v>
          </cell>
          <cell r="J4514" t="str">
            <v>*050606&lt;br&gt;AYACUCHO-LUCANAS-CHIPAO</v>
          </cell>
          <cell r="K4514" t="str">
            <v>*1&lt;br&gt;ACEVEDO FERNANDEZ ELIAS</v>
          </cell>
          <cell r="L4514" t="str">
            <v>APROBADO</v>
          </cell>
          <cell r="P4514" t="str">
            <v>USD</v>
          </cell>
        </row>
        <row r="4515">
          <cell r="A4515">
            <v>1251399</v>
          </cell>
          <cell r="B4515">
            <v>480</v>
          </cell>
          <cell r="C4515" t="str">
            <v>DIA</v>
          </cell>
          <cell r="D4515">
            <v>36398</v>
          </cell>
          <cell r="E4515">
            <v>1999</v>
          </cell>
          <cell r="F4515">
            <v>8</v>
          </cell>
          <cell r="G4515" t="str">
            <v>NORTH COMPAÑIA MINERA S.A.</v>
          </cell>
          <cell r="H4515" t="str">
            <v>ANA SUMI</v>
          </cell>
          <cell r="I4515" t="str">
            <v>ANA SUMI</v>
          </cell>
          <cell r="J4515" t="str">
            <v>*050703&lt;br&gt;AYACUCHO-PARINACOCHAS-CORONEL CASTAÑEDA</v>
          </cell>
          <cell r="K4515" t="str">
            <v>*1&lt;br&gt;ACEVEDO FERNANDEZ ELIAS</v>
          </cell>
          <cell r="L4515" t="str">
            <v>APROBADO</v>
          </cell>
          <cell r="P4515" t="str">
            <v>USD</v>
          </cell>
        </row>
        <row r="4516">
          <cell r="A4516">
            <v>12313492</v>
          </cell>
          <cell r="B4516">
            <v>2447</v>
          </cell>
          <cell r="C4516" t="str">
            <v>DIA</v>
          </cell>
          <cell r="D4516">
            <v>36284</v>
          </cell>
          <cell r="E4516">
            <v>1999</v>
          </cell>
          <cell r="F4516">
            <v>5</v>
          </cell>
          <cell r="G4516" t="str">
            <v>NORTH COMPAÑIA MINERA S.A.</v>
          </cell>
          <cell r="H4516" t="str">
            <v>HUAMAN LOMA</v>
          </cell>
          <cell r="I4516" t="str">
            <v>HUAMAN LOMA-TAIHUIRI</v>
          </cell>
          <cell r="J4516" t="str">
            <v>*050619&lt;br&gt;AYACUCHO-LUCANAS-SANCOS</v>
          </cell>
          <cell r="K4516" t="str">
            <v>*1&lt;br&gt;ACEVEDO FERNANDEZ ELIAS</v>
          </cell>
          <cell r="L4516" t="str">
            <v>APROBADO</v>
          </cell>
          <cell r="P4516" t="str">
            <v>USD</v>
          </cell>
        </row>
        <row r="4517">
          <cell r="A4517">
            <v>12313493</v>
          </cell>
          <cell r="B4517">
            <v>2448</v>
          </cell>
          <cell r="C4517" t="str">
            <v>DIA</v>
          </cell>
          <cell r="D4517">
            <v>36284</v>
          </cell>
          <cell r="E4517">
            <v>1999</v>
          </cell>
          <cell r="F4517">
            <v>5</v>
          </cell>
          <cell r="G4517" t="str">
            <v>NORTH COMPAÑIA MINERA S.A.</v>
          </cell>
          <cell r="H4517" t="str">
            <v>IÐAHUATO</v>
          </cell>
          <cell r="I4517" t="str">
            <v>IÑAHUATO</v>
          </cell>
          <cell r="J4517" t="str">
            <v>*050605&lt;br&gt;AYACUCHO-LUCANAS-CHAVIÑA</v>
          </cell>
          <cell r="K4517" t="str">
            <v>*1&lt;br&gt;ACEVEDO FERNANDEZ ELIAS</v>
          </cell>
          <cell r="L4517" t="str">
            <v>APROBADO</v>
          </cell>
          <cell r="P4517" t="str">
            <v>USD</v>
          </cell>
        </row>
        <row r="4518">
          <cell r="A4518">
            <v>12313494</v>
          </cell>
          <cell r="B4518">
            <v>2449</v>
          </cell>
          <cell r="C4518" t="str">
            <v>DIA</v>
          </cell>
          <cell r="D4518">
            <v>36284</v>
          </cell>
          <cell r="E4518">
            <v>1999</v>
          </cell>
          <cell r="F4518">
            <v>5</v>
          </cell>
          <cell r="G4518" t="str">
            <v>NORTH COMPAÑIA MINERA S.A.</v>
          </cell>
          <cell r="H4518" t="str">
            <v>SENCCATA-PUCAGALLO</v>
          </cell>
          <cell r="I4518" t="str">
            <v>SENCCATA-PUCAGALLO</v>
          </cell>
          <cell r="J4518" t="str">
            <v>*050702&lt;br&gt;AYACUCHO-PARINACOCHAS-CHUMPI</v>
          </cell>
          <cell r="K4518" t="str">
            <v>*1&lt;br&gt;ACEVEDO FERNANDEZ ELIAS</v>
          </cell>
          <cell r="L4518" t="str">
            <v>APROBADO</v>
          </cell>
          <cell r="P4518" t="str">
            <v>USD</v>
          </cell>
        </row>
        <row r="4519">
          <cell r="A4519">
            <v>1155970</v>
          </cell>
          <cell r="B4519">
            <v>4365</v>
          </cell>
          <cell r="C4519" t="str">
            <v>EIA</v>
          </cell>
          <cell r="D4519">
            <v>35718</v>
          </cell>
          <cell r="E4519">
            <v>1997</v>
          </cell>
          <cell r="F4519">
            <v>10</v>
          </cell>
          <cell r="G4519" t="str">
            <v>NUEVA CONDOR S.A.</v>
          </cell>
          <cell r="H4519" t="str">
            <v>EL CAMINO</v>
          </cell>
          <cell r="I4519" t="str">
            <v>REINICIO DE OPERACIONES</v>
          </cell>
          <cell r="J4519" t="str">
            <v>*150708&lt;br&gt;LIMA-HUAROCHIRI-HUANZA</v>
          </cell>
          <cell r="K4519" t="str">
            <v>*29&lt;br&gt;ARCHIVO</v>
          </cell>
          <cell r="L4519" t="str">
            <v>APROBADO</v>
          </cell>
          <cell r="P4519" t="str">
            <v>USD</v>
          </cell>
        </row>
        <row r="4520">
          <cell r="A4520">
            <v>1638507</v>
          </cell>
          <cell r="B4520">
            <v>1519</v>
          </cell>
          <cell r="C4520" t="str">
            <v>EIAsd</v>
          </cell>
          <cell r="D4520">
            <v>38989</v>
          </cell>
          <cell r="E4520">
            <v>2006</v>
          </cell>
          <cell r="F4520">
            <v>9</v>
          </cell>
          <cell r="G4520" t="str">
            <v>NYRSTAR ANCASH S.A.</v>
          </cell>
          <cell r="H4520" t="str">
            <v>PURISIMA</v>
          </cell>
          <cell r="I4520" t="str">
            <v>EXPLORACION</v>
          </cell>
          <cell r="J4520" t="str">
            <v>*040305&lt;br&gt;AREQUIPA-CARAVELI-BELLA UNION</v>
          </cell>
          <cell r="K4520" t="str">
            <v>*1&lt;br&gt;ACEVEDO FERNANDEZ ELIAS</v>
          </cell>
          <cell r="L4520" t="str">
            <v>DESISTIDO&lt;br/&gt;NOTIFICADO A LA EMPRESA</v>
          </cell>
          <cell r="P4520" t="str">
            <v>USD</v>
          </cell>
        </row>
        <row r="4521">
          <cell r="A4521">
            <v>1653895</v>
          </cell>
          <cell r="B4521">
            <v>1550</v>
          </cell>
          <cell r="C4521" t="str">
            <v>EIAsd</v>
          </cell>
          <cell r="D4521">
            <v>39056</v>
          </cell>
          <cell r="E4521">
            <v>2006</v>
          </cell>
          <cell r="F4521">
            <v>12</v>
          </cell>
          <cell r="G4521" t="str">
            <v>NYRSTAR ANCASH S.A.</v>
          </cell>
          <cell r="H4521" t="str">
            <v>CUCULI</v>
          </cell>
          <cell r="I4521" t="str">
            <v>EXPLORACION</v>
          </cell>
          <cell r="J4521" t="str">
            <v>*150731&lt;br&gt;LIMA-HUAROCHIRI-SANTO DOMINGO DE LOS OLLEROS</v>
          </cell>
          <cell r="K4521" t="str">
            <v>*41&lt;br&gt;GUTIERREZ DANI</v>
          </cell>
          <cell r="L4521" t="str">
            <v>ABANDONO&lt;br/&gt;NOTIFICADO A LA EMPRESA</v>
          </cell>
          <cell r="P4521" t="str">
            <v>USD</v>
          </cell>
        </row>
        <row r="4522">
          <cell r="A4522">
            <v>1712801</v>
          </cell>
          <cell r="B4522">
            <v>1687</v>
          </cell>
          <cell r="C4522" t="str">
            <v>EIAsd</v>
          </cell>
          <cell r="D4522">
            <v>39304</v>
          </cell>
          <cell r="E4522">
            <v>2007</v>
          </cell>
          <cell r="F4522">
            <v>8</v>
          </cell>
          <cell r="G4522" t="str">
            <v>NYRSTAR ANCASH S.A.</v>
          </cell>
          <cell r="H4522" t="str">
            <v>COLQUIPOCRO</v>
          </cell>
          <cell r="I4522" t="str">
            <v>EXPLORACION COLQUIPOCRO</v>
          </cell>
          <cell r="J4522" t="str">
            <v>*021206&lt;br&gt;ANCASH-HUAYLAS-PAMPAROMAS</v>
          </cell>
          <cell r="K4522" t="str">
            <v>*1&lt;br&gt;ACEVEDO FERNANDEZ ELIAS</v>
          </cell>
          <cell r="L4522" t="str">
            <v>APROBADO&lt;br/&gt;NOTIFICADO A LA EMPRESA</v>
          </cell>
          <cell r="P4522" t="str">
            <v>USD</v>
          </cell>
        </row>
        <row r="4523">
          <cell r="A4523">
            <v>1255861</v>
          </cell>
          <cell r="B4523">
            <v>4423</v>
          </cell>
          <cell r="C4523" t="str">
            <v>EIA</v>
          </cell>
          <cell r="D4523">
            <v>36437</v>
          </cell>
          <cell r="E4523">
            <v>1999</v>
          </cell>
          <cell r="F4523">
            <v>10</v>
          </cell>
          <cell r="G4523" t="str">
            <v>NYRSTAR ANCASH S.A.</v>
          </cell>
          <cell r="H4523" t="str">
            <v>U.E.A. PUCARRAJO</v>
          </cell>
          <cell r="I4523" t="str">
            <v>DISEÑO DE DEPOSITO DE RELAVES</v>
          </cell>
          <cell r="J4523" t="str">
            <v>*020508&lt;br&gt;ANCASH-BOLOGNESI-HUALLANCA</v>
          </cell>
          <cell r="K4523" t="str">
            <v>*21&lt;br&gt;PAREDES PACHECO RUFO</v>
          </cell>
          <cell r="L4523" t="str">
            <v>APROBADO</v>
          </cell>
          <cell r="P4523" t="str">
            <v>USD</v>
          </cell>
        </row>
        <row r="4524">
          <cell r="A4524">
            <v>1256772</v>
          </cell>
          <cell r="B4524">
            <v>4426</v>
          </cell>
          <cell r="C4524" t="str">
            <v>EIA</v>
          </cell>
          <cell r="D4524">
            <v>36445</v>
          </cell>
          <cell r="E4524">
            <v>1999</v>
          </cell>
          <cell r="F4524">
            <v>10</v>
          </cell>
          <cell r="G4524" t="str">
            <v>NYRSTAR ANCASH S.A.</v>
          </cell>
          <cell r="H4524" t="str">
            <v>U.E.A. PUCARRAJO</v>
          </cell>
          <cell r="I4524" t="str">
            <v>REINICIO DE OPERACIONES MINERAS EN LA UEA PUCARRAJO.</v>
          </cell>
          <cell r="J4524" t="str">
            <v>*021004&lt;br&gt;ANCASH-HUARI-CHAVIN DE HUANTAR</v>
          </cell>
          <cell r="K4524" t="str">
            <v>*50&lt;br&gt;RODAS EDDI</v>
          </cell>
          <cell r="L4524" t="str">
            <v>APROBADO</v>
          </cell>
          <cell r="P4524" t="str">
            <v>USD</v>
          </cell>
        </row>
        <row r="4525">
          <cell r="A4525">
            <v>1351039</v>
          </cell>
          <cell r="B4525">
            <v>4562</v>
          </cell>
          <cell r="C4525" t="str">
            <v>EIA</v>
          </cell>
          <cell r="D4525">
            <v>37287</v>
          </cell>
          <cell r="E4525">
            <v>2002</v>
          </cell>
          <cell r="F4525">
            <v>1</v>
          </cell>
          <cell r="G4525" t="str">
            <v>NYRSTAR ANCASH S.A.</v>
          </cell>
          <cell r="H4525" t="str">
            <v>DON FROILAN</v>
          </cell>
          <cell r="I4525" t="str">
            <v xml:space="preserve">AMPLIACION PLANTA CONCENTRADORA A 500 TMSD </v>
          </cell>
          <cell r="J4525" t="str">
            <v>*020508&lt;br&gt;ANCASH-BOLOGNESI-HUALLANCA</v>
          </cell>
          <cell r="K4525" t="str">
            <v>*1&lt;br&gt;ACEVEDO FERNANDEZ ELIAS</v>
          </cell>
          <cell r="L4525" t="str">
            <v>APROBADO</v>
          </cell>
          <cell r="P4525" t="str">
            <v>USD</v>
          </cell>
        </row>
        <row r="4526">
          <cell r="A4526">
            <v>1721264</v>
          </cell>
          <cell r="B4526">
            <v>4815</v>
          </cell>
          <cell r="C4526" t="str">
            <v>EIA</v>
          </cell>
          <cell r="D4526">
            <v>39344</v>
          </cell>
          <cell r="E4526">
            <v>2007</v>
          </cell>
          <cell r="F4526">
            <v>9</v>
          </cell>
          <cell r="G4526" t="str">
            <v>NYRSTAR ANCASH S.A.</v>
          </cell>
          <cell r="H4526" t="str">
            <v>U.E.A. PUCARRAJO</v>
          </cell>
          <cell r="I4526" t="str">
            <v xml:space="preserve">LINEA DE TRANSMISIÓN 33KV  SUBESTACIÓN. HUALLANCA NUEVA - </v>
          </cell>
          <cell r="J4526" t="str">
            <v>*020508&lt;br&gt;ANCASH-BOLOGNESI-HUALLANCA</v>
          </cell>
          <cell r="K4526" t="str">
            <v>*38&lt;br&gt;COBEÑAS ALICIA</v>
          </cell>
          <cell r="L4526" t="str">
            <v>APROBADO&lt;br/&gt;NOTIFICADO A LA EMPRESA</v>
          </cell>
          <cell r="P4526" t="str">
            <v>USD</v>
          </cell>
        </row>
        <row r="4527">
          <cell r="A4527">
            <v>1626201</v>
          </cell>
          <cell r="B4527">
            <v>6294</v>
          </cell>
          <cell r="C4527" t="str">
            <v>PC</v>
          </cell>
          <cell r="D4527">
            <v>38944</v>
          </cell>
          <cell r="E4527">
            <v>2006</v>
          </cell>
          <cell r="F4527">
            <v>8</v>
          </cell>
          <cell r="G4527" t="str">
            <v>NYRSTAR ANCASH S.A.</v>
          </cell>
          <cell r="H4527" t="str">
            <v>U.E.A. PUCARRAJO</v>
          </cell>
          <cell r="I4527" t="str">
            <v>MINA PUCARRAJO</v>
          </cell>
          <cell r="J4527" t="str">
            <v>*020508&lt;br&gt;ANCASH-BOLOGNESI-HUALLANCA</v>
          </cell>
          <cell r="K4527" t="str">
            <v>*13&lt;br&gt;DOLORES CAMONES SANTIAGO</v>
          </cell>
          <cell r="L4527" t="str">
            <v>APROBADO&lt;br/&gt;NOTIFICADO A LA EMPRESA</v>
          </cell>
          <cell r="M4527" t="str">
            <v>ResDirec-0198-2016/MEM-DGAAM</v>
          </cell>
          <cell r="N4527" t="str">
            <v>23/06/2016</v>
          </cell>
          <cell r="P4527" t="str">
            <v>USD</v>
          </cell>
        </row>
        <row r="4528">
          <cell r="A4528">
            <v>3010468</v>
          </cell>
          <cell r="B4528">
            <v>8313</v>
          </cell>
          <cell r="C4528" t="str">
            <v>PAD</v>
          </cell>
          <cell r="D4528">
            <v>43838</v>
          </cell>
          <cell r="E4528">
            <v>2020</v>
          </cell>
          <cell r="F4528">
            <v>1</v>
          </cell>
          <cell r="G4528" t="str">
            <v>NYRSTAR ANCASH S.A.</v>
          </cell>
          <cell r="H4528" t="str">
            <v>U.E.A. PUCARRAJO</v>
          </cell>
          <cell r="I4528" t="str">
            <v>PLAN AMBIENTAL DETALLADO DE LA U.M. PUCARRAJO</v>
          </cell>
          <cell r="J4528" t="str">
            <v>*020508&lt;br&gt;ANCASH-BOLOGNESI-HUALLANCA,*021014&lt;br&gt;ANCASH-HUARI-SAN MARCOS</v>
          </cell>
          <cell r="K4528" t="str">
            <v>*617&lt;br&gt;QUISPE CLEMENTE, KARLA BRIGHITT,*649&lt;br&gt;BOTTGER GAMARRA JOYCE CAROL,*618&lt;br&gt;BERROSPI GALINDO ROSA CATHERINE</v>
          </cell>
          <cell r="L4528" t="str">
            <v>OBSERVADO&lt;br/&gt;NOTIFICADO A LA EMPRESA</v>
          </cell>
          <cell r="O4528">
            <v>233567.17</v>
          </cell>
          <cell r="P4528" t="str">
            <v>USD</v>
          </cell>
        </row>
        <row r="4529">
          <cell r="A4529">
            <v>2394892</v>
          </cell>
          <cell r="B4529">
            <v>3144</v>
          </cell>
          <cell r="C4529" t="str">
            <v>ITS</v>
          </cell>
          <cell r="D4529">
            <v>41782</v>
          </cell>
          <cell r="E4529">
            <v>2014</v>
          </cell>
          <cell r="F4529">
            <v>5</v>
          </cell>
          <cell r="G4529" t="str">
            <v>OBAN S.A.C.</v>
          </cell>
          <cell r="H4529" t="str">
            <v>ANTAMAYO.</v>
          </cell>
          <cell r="I4529" t="str">
            <v>PROYECTO ANTAMAYO</v>
          </cell>
          <cell r="J4529" t="str">
            <v>*020306&lt;br&gt;ANCASH-ANTONIO RAYMONDI-SAN JUAN DE RONTOY,*021003&lt;br&gt;ANCASH-HUARI-CAJAY</v>
          </cell>
          <cell r="K4529" t="str">
            <v>*8&lt;br&gt;BREÑA TORRES GRACIELA,*179&lt;br&gt;ZEGARRA ANCAJIMA, ANA SOFIA,*148&lt;br&gt;ROSALES GONZALES,LUIS</v>
          </cell>
          <cell r="L4529" t="str">
            <v>CONFORME&lt;br/&gt;NOTIFICADO A LA EMPRESA</v>
          </cell>
          <cell r="M4529" t="str">
            <v>ResDirec-0289-2014/MEM-DGAAM</v>
          </cell>
          <cell r="N4529" t="str">
            <v>16/06/2014</v>
          </cell>
          <cell r="O4529">
            <v>4602000</v>
          </cell>
        </row>
        <row r="4530">
          <cell r="A4530">
            <v>2122851</v>
          </cell>
          <cell r="B4530">
            <v>2554</v>
          </cell>
          <cell r="C4530" t="str">
            <v>DIA</v>
          </cell>
          <cell r="D4530">
            <v>40784</v>
          </cell>
          <cell r="E4530">
            <v>2011</v>
          </cell>
          <cell r="F4530">
            <v>8</v>
          </cell>
          <cell r="G4530" t="str">
            <v>OBAN S.A.C.</v>
          </cell>
          <cell r="H4530" t="str">
            <v>LAGARTO</v>
          </cell>
          <cell r="I4530" t="str">
            <v>LAGARTO</v>
          </cell>
          <cell r="J4530" t="str">
            <v>*150601&lt;br&gt;LIMA-HUARAL-HUARAL</v>
          </cell>
          <cell r="K4530" t="str">
            <v>*8&lt;br&gt;BREÑA TORRES GRACIELA</v>
          </cell>
          <cell r="L4530" t="str">
            <v>APROBADO&lt;br/&gt;NOTIFICADO A LA EMPRESA</v>
          </cell>
          <cell r="O4530">
            <v>200000</v>
          </cell>
          <cell r="P4530" t="str">
            <v>USD</v>
          </cell>
        </row>
        <row r="4531">
          <cell r="A4531">
            <v>2182941</v>
          </cell>
          <cell r="B4531">
            <v>2930</v>
          </cell>
          <cell r="C4531" t="str">
            <v>DIA</v>
          </cell>
          <cell r="D4531">
            <v>41012</v>
          </cell>
          <cell r="E4531">
            <v>2012</v>
          </cell>
          <cell r="F4531">
            <v>4</v>
          </cell>
          <cell r="G4531" t="str">
            <v>OBAN S.A.C.</v>
          </cell>
          <cell r="H4531" t="str">
            <v>CHOSICANO</v>
          </cell>
          <cell r="I4531" t="str">
            <v>CHOSICANO</v>
          </cell>
          <cell r="J4531" t="str">
            <v>*021501&lt;br&gt;ANCASH-PALLASCA-CABANA</v>
          </cell>
          <cell r="K4531" t="str">
            <v>*8&lt;br&gt;BREÑA TORRES GRACIELA,*310&lt;br&gt;ROSALES GONZALES LUIS ALBERTO,*150&lt;br&gt;CHAVEZ MENDOZA ANGEL</v>
          </cell>
          <cell r="L4531" t="str">
            <v>APROBADO&lt;br/&gt;NOTIFICADO A LA EMPRESA</v>
          </cell>
          <cell r="O4531">
            <v>600000</v>
          </cell>
          <cell r="P4531" t="str">
            <v>USD</v>
          </cell>
        </row>
        <row r="4532">
          <cell r="A4532">
            <v>2216183</v>
          </cell>
          <cell r="B4532">
            <v>3104</v>
          </cell>
          <cell r="C4532" t="str">
            <v>DIA</v>
          </cell>
          <cell r="D4532">
            <v>41114</v>
          </cell>
          <cell r="E4532">
            <v>2012</v>
          </cell>
          <cell r="F4532">
            <v>7</v>
          </cell>
          <cell r="G4532" t="str">
            <v>OBAN S.A.C.</v>
          </cell>
          <cell r="H4532" t="str">
            <v>CHIBOLO</v>
          </cell>
          <cell r="I4532" t="str">
            <v>CHIBOLO</v>
          </cell>
          <cell r="J4532" t="str">
            <v>*021502&lt;br&gt;ANCASH-PALLASCA-BOLOGNESI,*021505&lt;br&gt;ANCASH-PALLASCA-HUANDOVAL</v>
          </cell>
          <cell r="K4532" t="str">
            <v>*8&lt;br&gt;BREÑA TORRES GRACIELA,*310&lt;br&gt;ROSALES GONZALES LUIS ALBERTO,*179&lt;br&gt;ZEGARRA ANCAJIMA, ANA SOFIA</v>
          </cell>
          <cell r="L4532" t="str">
            <v>NO PRESENTADO&lt;br/&gt;NOTIFICADO A LA EMPRESA</v>
          </cell>
          <cell r="M4532" t="str">
            <v>ResDirec-0252-2012/MEM-AAM</v>
          </cell>
          <cell r="N4532" t="str">
            <v>02/08/2012</v>
          </cell>
          <cell r="O4532">
            <v>300000</v>
          </cell>
          <cell r="P4532" t="str">
            <v>USD</v>
          </cell>
        </row>
        <row r="4533">
          <cell r="A4533">
            <v>2247077</v>
          </cell>
          <cell r="B4533">
            <v>3276</v>
          </cell>
          <cell r="C4533" t="str">
            <v>DIA</v>
          </cell>
          <cell r="D4533">
            <v>41234</v>
          </cell>
          <cell r="E4533">
            <v>2012</v>
          </cell>
          <cell r="F4533">
            <v>11</v>
          </cell>
          <cell r="G4533" t="str">
            <v>OBAN S.A.C.</v>
          </cell>
          <cell r="H4533" t="str">
            <v>MARCAHUI</v>
          </cell>
          <cell r="I4533" t="str">
            <v>MODIFICACIÓN MARCAHUI</v>
          </cell>
          <cell r="J4533" t="str">
            <v>*040312&lt;br&gt;AREQUIPA-CARAVELI-QUICACHA</v>
          </cell>
          <cell r="K4533" t="str">
            <v>*8&lt;br&gt;BREÑA TORRES GRACIELA,*310&lt;br&gt;ROSALES GONZALES LUIS ALBERTO,*179&lt;br&gt;ZEGARRA ANCAJIMA, ANA SOFIA</v>
          </cell>
          <cell r="L4533" t="str">
            <v>NO PRESENTADO&lt;br/&gt;NOTIFICADO A LA EMPRESA</v>
          </cell>
          <cell r="M4533" t="str">
            <v>ResDirec-0397-2012/MEM-AAM</v>
          </cell>
          <cell r="N4533" t="str">
            <v>28/11/2012</v>
          </cell>
          <cell r="O4533">
            <v>216000</v>
          </cell>
          <cell r="P4533" t="str">
            <v>USD</v>
          </cell>
        </row>
        <row r="4534">
          <cell r="A4534">
            <v>2253730</v>
          </cell>
          <cell r="B4534">
            <v>3286</v>
          </cell>
          <cell r="C4534" t="str">
            <v>DIA</v>
          </cell>
          <cell r="D4534">
            <v>41258</v>
          </cell>
          <cell r="E4534">
            <v>2012</v>
          </cell>
          <cell r="F4534">
            <v>12</v>
          </cell>
          <cell r="G4534" t="str">
            <v>OBAN S.A.C.</v>
          </cell>
          <cell r="H4534" t="str">
            <v>ANTAMAYO</v>
          </cell>
          <cell r="I4534" t="str">
            <v>ANTAMAYO</v>
          </cell>
          <cell r="J4534" t="str">
            <v>*020306&lt;br&gt;ANCASH-ANTONIO RAYMONDI-SAN JUAN DE RONTOY,*021003&lt;br&gt;ANCASH-HUARI-CAJAY</v>
          </cell>
          <cell r="K4534" t="str">
            <v>*142&lt;br&gt;VELASQUEZ CONTRERAS ANNIE (APOYO),*346&lt;br&gt;TIPULA MAMANI, RICHARD JOHNSON,*310&lt;br&gt;ROSALES GONZALES LUIS ALBERTO,*295&lt;br&gt;DIAZ BERRIOS ABEL,*241&lt;br&gt;TELLO ISLA, ANA CAROLINA,*228&lt;br&gt;HERMOZA VASQUEZ, ANDREI DARIO,*186&lt;br&gt;LUCEN BUSTAMANTE MARIELENA,*180&lt;br&gt;RAMIREZ PALET ALDO,*178&lt;br&gt;SUGUIMITZU, HUMBERTO,*177&lt;br&gt;PIMENTEL, JOSE</v>
          </cell>
          <cell r="L4534" t="str">
            <v>DESISTIDO&lt;br/&gt;NOTIFICADO A LA EMPRESA</v>
          </cell>
          <cell r="M4534" t="str">
            <v>ResDirec-0015-2013/MEM-AAM</v>
          </cell>
          <cell r="N4534" t="str">
            <v>14/01/2013</v>
          </cell>
          <cell r="O4534">
            <v>4620000</v>
          </cell>
          <cell r="P4534" t="str">
            <v>USD</v>
          </cell>
        </row>
        <row r="4535">
          <cell r="A4535">
            <v>2269430</v>
          </cell>
          <cell r="B4535">
            <v>3821</v>
          </cell>
          <cell r="C4535" t="str">
            <v>DIA</v>
          </cell>
          <cell r="D4535">
            <v>41320</v>
          </cell>
          <cell r="E4535">
            <v>2013</v>
          </cell>
          <cell r="F4535">
            <v>2</v>
          </cell>
          <cell r="G4535" t="str">
            <v>OBAN S.A.C.</v>
          </cell>
          <cell r="H4535" t="str">
            <v>ANTAMAYO.</v>
          </cell>
          <cell r="I4535" t="str">
            <v>PROYECTO ANTAMAYO</v>
          </cell>
          <cell r="J4535" t="str">
            <v>*020306&lt;br&gt;ANCASH-ANTONIO RAYMONDI-SAN JUAN DE RONTOY,*021003&lt;br&gt;ANCASH-HUARI-CAJAY</v>
          </cell>
          <cell r="K4535" t="str">
            <v>*8&lt;br&gt;BREÑA TORRES GRACIELA,*310&lt;br&gt;ROSALES GONZALES LUIS ALBERTO,*179&lt;br&gt;ZEGARRA ANCAJIMA, ANA SOFIA</v>
          </cell>
          <cell r="L4535" t="str">
            <v>APROBADO&lt;br/&gt;NOTIFICADO A LA EMPRESA</v>
          </cell>
          <cell r="O4535">
            <v>4620000</v>
          </cell>
          <cell r="P4535" t="str">
            <v>USD</v>
          </cell>
        </row>
        <row r="4536">
          <cell r="A4536">
            <v>2440758</v>
          </cell>
          <cell r="B4536">
            <v>5497</v>
          </cell>
          <cell r="C4536" t="str">
            <v>ITS</v>
          </cell>
          <cell r="D4536">
            <v>41929</v>
          </cell>
          <cell r="E4536">
            <v>2014</v>
          </cell>
          <cell r="F4536">
            <v>10</v>
          </cell>
          <cell r="G4536" t="str">
            <v>OBAN S.A.C.</v>
          </cell>
          <cell r="H4536" t="str">
            <v>ANTAMAYO.</v>
          </cell>
          <cell r="I4536" t="str">
            <v>PROYECTO ANTAMAYO</v>
          </cell>
          <cell r="J4536" t="str">
            <v>*020306&lt;br&gt;ANCASH-ANTONIO RAYMONDI-SAN JUAN DE RONTOY,*021003&lt;br&gt;ANCASH-HUARI-CAJAY</v>
          </cell>
          <cell r="K4536" t="str">
            <v>*8&lt;br&gt;BREÑA TORRES GRACIELA,*251&lt;br&gt;INFANTE QUISPE, CESAR ANIBAL,*179&lt;br&gt;ZEGARRA ANCAJIMA, ANA SOFIA,*148&lt;br&gt;ROSALES GONZALES,LUIS</v>
          </cell>
          <cell r="L4536" t="str">
            <v>CONFORME&lt;br/&gt;NOTIFICADO A LA EMPRESA</v>
          </cell>
          <cell r="M4536" t="str">
            <v>ResDirec-0541-2014/MEM-DGAAM</v>
          </cell>
          <cell r="N4536" t="str">
            <v>27/10/2014</v>
          </cell>
          <cell r="O4536">
            <v>4602000</v>
          </cell>
        </row>
        <row r="4537">
          <cell r="A4537">
            <v>1410683</v>
          </cell>
          <cell r="B4537">
            <v>875</v>
          </cell>
          <cell r="C4537" t="str">
            <v>DIA</v>
          </cell>
          <cell r="D4537">
            <v>37749</v>
          </cell>
          <cell r="E4537">
            <v>2003</v>
          </cell>
          <cell r="F4537">
            <v>5</v>
          </cell>
          <cell r="G4537" t="str">
            <v>OPERACIONES MINERAS SAN SEBASTIAN S.R.L.</v>
          </cell>
          <cell r="H4537" t="str">
            <v>SAN SEBASTIAN 2002</v>
          </cell>
          <cell r="I4537" t="str">
            <v>SAN SEBASTIAN 2002</v>
          </cell>
          <cell r="J4537" t="str">
            <v>*150506&lt;br&gt;LIMA-CAÑETE-COAYLLO</v>
          </cell>
          <cell r="K4537" t="str">
            <v>*1&lt;br&gt;ACEVEDO FERNANDEZ ELIAS</v>
          </cell>
          <cell r="L4537" t="str">
            <v>APROBADO</v>
          </cell>
          <cell r="P4537" t="str">
            <v>USD</v>
          </cell>
        </row>
        <row r="4538">
          <cell r="A4538">
            <v>2246351</v>
          </cell>
          <cell r="B4538">
            <v>3245</v>
          </cell>
          <cell r="C4538" t="str">
            <v>DIA</v>
          </cell>
          <cell r="D4538">
            <v>41229</v>
          </cell>
          <cell r="E4538">
            <v>2012</v>
          </cell>
          <cell r="F4538">
            <v>11</v>
          </cell>
          <cell r="G4538" t="str">
            <v>ORIGEN GROUP S.A.C.</v>
          </cell>
          <cell r="H4538" t="str">
            <v xml:space="preserve">PROYECTO EXPLORACIÓN </v>
          </cell>
          <cell r="I4538" t="str">
            <v>PROYECTO EXPLORACIÓN PAMPA COLORADA</v>
          </cell>
          <cell r="J4538" t="str">
            <v>*060807&lt;br&gt;CAJAMARCA-JAEN-POMAHUACA</v>
          </cell>
          <cell r="K4538" t="str">
            <v>*8&lt;br&gt;BREÑA TORRES GRACIELA,*310&lt;br&gt;ROSALES GONZALES LUIS ALBERTO,*179&lt;br&gt;ZEGARRA ANCAJIMA, ANA SOFIA,*147&lt;br&gt;PEREZ BALDEON KAREN</v>
          </cell>
          <cell r="L4538" t="str">
            <v>APROBADO&lt;br/&gt;NOTIFICADO A LA EMPRESA</v>
          </cell>
          <cell r="O4538">
            <v>1500000</v>
          </cell>
          <cell r="P4538" t="str">
            <v>USD</v>
          </cell>
        </row>
        <row r="4539">
          <cell r="A4539">
            <v>1397400</v>
          </cell>
          <cell r="B4539">
            <v>822</v>
          </cell>
          <cell r="C4539" t="str">
            <v>DIA</v>
          </cell>
          <cell r="D4539">
            <v>37644</v>
          </cell>
          <cell r="E4539">
            <v>2003</v>
          </cell>
          <cell r="F4539">
            <v>1</v>
          </cell>
          <cell r="G4539" t="str">
            <v>ORIHUELA SANTIVAÑEZ PERCY</v>
          </cell>
          <cell r="I4539" t="str">
            <v>ENCANTO BLANCO LYOF</v>
          </cell>
          <cell r="J4539" t="str">
            <v>*120108&lt;br&gt;JUNIN-HUANCAYO-CHONGOS ALTO</v>
          </cell>
          <cell r="K4539" t="str">
            <v>*35&lt;br&gt;BLANCO IRMA</v>
          </cell>
          <cell r="L4539" t="str">
            <v>APROBADO</v>
          </cell>
          <cell r="P4539" t="str">
            <v>USD</v>
          </cell>
        </row>
        <row r="4540">
          <cell r="A4540">
            <v>1451338</v>
          </cell>
          <cell r="B4540">
            <v>1014</v>
          </cell>
          <cell r="C4540" t="str">
            <v>DIA</v>
          </cell>
          <cell r="D4540">
            <v>38021</v>
          </cell>
          <cell r="E4540">
            <v>2004</v>
          </cell>
          <cell r="F4540">
            <v>2</v>
          </cell>
          <cell r="G4540" t="str">
            <v>ORIHUELA SANTIVAÑEZ PERCY</v>
          </cell>
          <cell r="H4540" t="str">
            <v>ENCANTO BLANCO LYOF</v>
          </cell>
          <cell r="I4540" t="str">
            <v>ENCANTO BLANCO LYOF (MODIFICACIÓN)</v>
          </cell>
          <cell r="J4540" t="str">
            <v>*120108&lt;br&gt;JUNIN-HUANCAYO-CHONGOS ALTO</v>
          </cell>
          <cell r="K4540" t="str">
            <v>*35&lt;br&gt;BLANCO IRMA</v>
          </cell>
          <cell r="L4540" t="str">
            <v>ABANDONO</v>
          </cell>
          <cell r="P4540" t="str">
            <v>USD</v>
          </cell>
        </row>
        <row r="4541">
          <cell r="A4541">
            <v>1457954</v>
          </cell>
          <cell r="B4541">
            <v>4622</v>
          </cell>
          <cell r="C4541" t="str">
            <v>EIA</v>
          </cell>
          <cell r="D4541">
            <v>38061</v>
          </cell>
          <cell r="E4541">
            <v>2004</v>
          </cell>
          <cell r="F4541">
            <v>3</v>
          </cell>
          <cell r="G4541" t="str">
            <v>ORIHUELA SANTIVAÑEZ PERCY</v>
          </cell>
          <cell r="H4541" t="str">
            <v>ENCANTO BLANCO LYOF</v>
          </cell>
          <cell r="I4541" t="str">
            <v>EXPLOTACIÓN DE CALIZAS</v>
          </cell>
          <cell r="J4541" t="str">
            <v>*120108&lt;br&gt;JUNIN-HUANCAYO-CHONGOS ALTO</v>
          </cell>
          <cell r="K4541" t="str">
            <v>*43&lt;br&gt;LEON ALDO</v>
          </cell>
          <cell r="L4541" t="str">
            <v>IMPROCEDENTE</v>
          </cell>
          <cell r="P4541" t="str">
            <v>USD</v>
          </cell>
        </row>
        <row r="4542">
          <cell r="A4542">
            <v>1956442</v>
          </cell>
          <cell r="B4542">
            <v>4986</v>
          </cell>
          <cell r="C4542" t="str">
            <v>EIA</v>
          </cell>
          <cell r="D4542">
            <v>40198</v>
          </cell>
          <cell r="E4542">
            <v>2010</v>
          </cell>
          <cell r="F4542">
            <v>1</v>
          </cell>
          <cell r="G4542" t="str">
            <v>OXIDOS DE PASCO S.A.C.</v>
          </cell>
          <cell r="H4542" t="str">
            <v>CERRO DE PASCO</v>
          </cell>
          <cell r="I4542" t="str">
            <v>ACOG D.S 78 PLANTA COMPLEMENTARIA PARA EL BENEFICIO DE MINERALES OXIDADOS</v>
          </cell>
          <cell r="J4542" t="str">
            <v>*190109&lt;br&gt;PASCO-PASCO-SIMON BOLIVAR</v>
          </cell>
          <cell r="K4542" t="str">
            <v>*31&lt;br&gt;AZURIN GONZALES CARLOS</v>
          </cell>
          <cell r="L4542" t="str">
            <v>APROBADO&lt;br/&gt;NOTIFICADO A LA EMPRESA</v>
          </cell>
          <cell r="P4542" t="str">
            <v>USD</v>
          </cell>
        </row>
        <row r="4543">
          <cell r="A4543" t="str">
            <v>07027-2017</v>
          </cell>
          <cell r="B4543">
            <v>6770</v>
          </cell>
          <cell r="C4543" t="str">
            <v>ITS</v>
          </cell>
          <cell r="D4543">
            <v>43095</v>
          </cell>
          <cell r="E4543">
            <v>2017</v>
          </cell>
          <cell r="F4543">
            <v>12</v>
          </cell>
          <cell r="G4543" t="str">
            <v>OXIDOS DE PASCO S.A.C.</v>
          </cell>
          <cell r="H4543" t="str">
            <v>CERRO DE PASCO</v>
          </cell>
          <cell r="I4543" t="str">
            <v xml:space="preserve">Informe Técnico Sustentatorio del Estudio de Impacto Ambiental Excepcional Planta Complementaria para el Beneficio de Oxidados - </v>
          </cell>
          <cell r="J4543" t="str">
            <v>*190113&lt;br&gt;PASCO-PASCO-YANACANCHA,*190109&lt;br&gt;PASCO-PASCO-SIMON BOLIVAR,*190101&lt;br&gt;PASCO-PASCO-CHAUPIMARCA</v>
          </cell>
          <cell r="K4543" t="str">
            <v>*413&lt;br&gt;ZZ_SENACE ATARAMA MORI,DANNY EDUARDO,*480&lt;br&gt;ZZ_SENACE CACERES BUENO, CELIA MARIA,*451&lt;br&gt;ZZ_SENACE QUISPE SULCA, JHONNY IBAN,*416&lt;br&gt;ZZ_SENACE BREÑA TORRES, MILVA GRACIELA</v>
          </cell>
          <cell r="L4543" t="str">
            <v>CONFORME&lt;br/&gt;NOTIFICADO A LA EMPRESA</v>
          </cell>
          <cell r="O4543">
            <v>50000</v>
          </cell>
        </row>
        <row r="4544">
          <cell r="A4544">
            <v>3064822</v>
          </cell>
          <cell r="B4544">
            <v>8485</v>
          </cell>
          <cell r="C4544" t="str">
            <v>DIA</v>
          </cell>
          <cell r="D4544">
            <v>44070</v>
          </cell>
          <cell r="E4544">
            <v>2020</v>
          </cell>
          <cell r="F4544">
            <v>8</v>
          </cell>
          <cell r="G4544" t="str">
            <v>OZ MINERALS PERU S.A.C.</v>
          </cell>
          <cell r="H4544" t="str">
            <v>PARAISO</v>
          </cell>
          <cell r="I4544" t="str">
            <v xml:space="preserve">PROYECTO DE EXPLORACIÓN MINERA PARAÍSO </v>
          </cell>
          <cell r="J4544" t="str">
            <v>*040308&lt;br&gt;AREQUIPA-CARAVELI-CHAPARRA</v>
          </cell>
          <cell r="K4544" t="str">
            <v>*221&lt;br&gt;SANGA YAMPASI WILSON WILFREDO,*698&lt;br&gt;BOTTGER BORONDA AUGUSTO LENIN,*684&lt;br&gt;MARTEL GORA MIGUEL LUIS,*677&lt;br&gt;SERVAN VARGAS MARIO,*675&lt;br&gt;ESCATE AMPUERO CINTHYA LETICIA,*669&lt;br&gt;PARAVECINO SANTIAGO MARILU,*641&lt;br&gt;ALEGRE BUSTAMANTE, LAURA MELISSA</v>
          </cell>
          <cell r="L4544" t="str">
            <v>OBSERVADO&lt;br/&gt;NOTIFICADO A LA EMPRESA</v>
          </cell>
          <cell r="O4544">
            <v>3931230</v>
          </cell>
          <cell r="P4544" t="str">
            <v>USD</v>
          </cell>
        </row>
        <row r="4545">
          <cell r="A4545">
            <v>1495791</v>
          </cell>
          <cell r="B4545">
            <v>1147</v>
          </cell>
          <cell r="C4545" t="str">
            <v>EIAsd</v>
          </cell>
          <cell r="D4545">
            <v>38272</v>
          </cell>
          <cell r="E4545">
            <v>2004</v>
          </cell>
          <cell r="F4545">
            <v>10</v>
          </cell>
          <cell r="G4545" t="str">
            <v>PALACIOS VALDIVIESO LUIS ALBERTO</v>
          </cell>
          <cell r="H4545" t="str">
            <v>TEODORO Nº 2</v>
          </cell>
          <cell r="I4545" t="str">
            <v>EXPLORACION</v>
          </cell>
          <cell r="J4545" t="str">
            <v>*131101&lt;br&gt;LA LIBERTAD-GRAN CHIMU-CASCAS</v>
          </cell>
          <cell r="K4545" t="str">
            <v>*47&lt;br&gt;PINEDO CESAR</v>
          </cell>
          <cell r="L4545" t="str">
            <v>IMPROCEDENTE</v>
          </cell>
          <cell r="P4545" t="str">
            <v>USD</v>
          </cell>
        </row>
        <row r="4546">
          <cell r="A4546">
            <v>2891178</v>
          </cell>
          <cell r="B4546">
            <v>7872</v>
          </cell>
          <cell r="C4546" t="str">
            <v>DIA</v>
          </cell>
          <cell r="D4546">
            <v>43476</v>
          </cell>
          <cell r="E4546">
            <v>2019</v>
          </cell>
          <cell r="F4546">
            <v>1</v>
          </cell>
          <cell r="G4546" t="str">
            <v>PALAMINA S.A.C</v>
          </cell>
          <cell r="H4546" t="str">
            <v>PROYECTO COASA</v>
          </cell>
          <cell r="I4546" t="str">
            <v>PROYECTO DE EXPLORACIÓN MINERA COASA</v>
          </cell>
          <cell r="J4546" t="str">
            <v>*210310&lt;br&gt;PUNO-CARABAYA-USICAYOS</v>
          </cell>
          <cell r="K4546" t="str">
            <v>*570&lt;br&gt;PEREZ BALDEON KAREN GRACIELA,*635&lt;br&gt;LEON SAAVEDRA SEBASTIAN,*610&lt;br&gt;FARFAN REYES MIRIAM ELIZABETH</v>
          </cell>
          <cell r="L4546" t="str">
            <v>DESISTIDO&lt;br/&gt;NOTIFICADO A LA EMPRESA</v>
          </cell>
          <cell r="M4546" t="str">
            <v>ResDirec-0021-2019/MEM-DGAAM</v>
          </cell>
          <cell r="N4546" t="str">
            <v>12/02/2019</v>
          </cell>
          <cell r="O4546">
            <v>1540000</v>
          </cell>
          <cell r="P4546" t="str">
            <v>USD</v>
          </cell>
        </row>
        <row r="4547">
          <cell r="A4547">
            <v>2944139</v>
          </cell>
          <cell r="B4547">
            <v>8054</v>
          </cell>
          <cell r="C4547" t="str">
            <v>DIA</v>
          </cell>
          <cell r="D4547">
            <v>43628</v>
          </cell>
          <cell r="E4547">
            <v>2019</v>
          </cell>
          <cell r="F4547">
            <v>6</v>
          </cell>
          <cell r="G4547" t="str">
            <v>PALAMINA S.A.C</v>
          </cell>
          <cell r="H4547" t="str">
            <v>NO ES UNA UNIDAD MINERA, ES UN PROYECTO DE EXPLORACIÓN.</v>
          </cell>
          <cell r="I4547" t="str">
            <v>PROYECTO COASA</v>
          </cell>
          <cell r="J4547" t="str">
            <v>*210310&lt;br&gt;PUNO-CARABAYA-USICAYOS</v>
          </cell>
          <cell r="K4547" t="str">
            <v>*221&lt;br&gt;SANGA YAMPASI WILSON WILFREDO,*675&lt;br&gt;ESCATE AMPUERO CINTHYA LETICIA,*669&lt;br&gt;PARAVECINO SANTIAGO MARILU,*668&lt;br&gt;MEJIA ISIDRO JHONNY ANIVAL,*663&lt;br&gt;CAMAN SANTILLANA REINHARD OLENKO (APoyo),*643&lt;br&gt;NISSE MEI-LIN GARCIA LAY,*641&lt;br&gt;ALEGRE BUSTAMANTE, LAURA MELISSA,*610&lt;br&gt;FARFAN REYES MIRIAM ELIZABETH,*495&lt;br&gt;CHAMORRO BELLIDO CARMEN ROSA</v>
          </cell>
          <cell r="L4547" t="str">
            <v>APROBADO&lt;br/&gt;NOTIFICADO A LA EMPRESA</v>
          </cell>
          <cell r="M4547" t="str">
            <v>ResDirec-0229-2019/MINEM-DGAAM</v>
          </cell>
          <cell r="N4547" t="str">
            <v>24/12/2019</v>
          </cell>
          <cell r="O4547">
            <v>3836000</v>
          </cell>
          <cell r="P4547" t="str">
            <v>USD</v>
          </cell>
        </row>
        <row r="4548">
          <cell r="A4548">
            <v>1333438</v>
          </cell>
          <cell r="B4548">
            <v>663</v>
          </cell>
          <cell r="C4548" t="str">
            <v>DIA</v>
          </cell>
          <cell r="D4548">
            <v>37127</v>
          </cell>
          <cell r="E4548">
            <v>2001</v>
          </cell>
          <cell r="F4548">
            <v>8</v>
          </cell>
          <cell r="G4548" t="str">
            <v>PALOMINO CHAVEZ VICTOR DAVID</v>
          </cell>
          <cell r="H4548" t="str">
            <v>U.E.A. LA JASPEADA</v>
          </cell>
          <cell r="I4548" t="str">
            <v>LA JASPEADA</v>
          </cell>
          <cell r="J4548" t="str">
            <v>*021710&lt;br&gt;ANCASH-RECUAY-TICAPAMPA</v>
          </cell>
          <cell r="K4548" t="str">
            <v>*57&lt;br&gt;SUAREZ JUAN</v>
          </cell>
          <cell r="L4548" t="str">
            <v>APROBADO</v>
          </cell>
          <cell r="P4548" t="str">
            <v>USD</v>
          </cell>
        </row>
        <row r="4549">
          <cell r="A4549">
            <v>2729473</v>
          </cell>
          <cell r="B4549">
            <v>7244</v>
          </cell>
          <cell r="C4549" t="str">
            <v>DIA</v>
          </cell>
          <cell r="D4549">
            <v>42950</v>
          </cell>
          <cell r="E4549">
            <v>2017</v>
          </cell>
          <cell r="F4549">
            <v>8</v>
          </cell>
          <cell r="G4549" t="str">
            <v>PAN AMERICAN SILVER HUARON S.A.</v>
          </cell>
          <cell r="H4549" t="str">
            <v>PROYECTO DE EXPLORACIÓN MINERA MALPASO I</v>
          </cell>
          <cell r="I4549" t="str">
            <v>DIA MALPASO I</v>
          </cell>
          <cell r="J4549" t="str">
            <v>*100206&lt;br&gt;HUANUCO-AMBO-SAN FRANCISCO</v>
          </cell>
          <cell r="K4549" t="str">
            <v>*25&lt;br&gt;PRADO VELASQUEZ ALFONSO,*518&lt;br&gt;CHUQUIMANTARI ARTEAGA RUDDY ANDRE (APOYO),*509&lt;br&gt;CRUZ LEDESMA, DEISY ROSALIA,*310&lt;br&gt;ROSALES GONZALES LUIS ALBERTO</v>
          </cell>
          <cell r="L4549" t="str">
            <v>APROBADO&lt;br/&gt;NOTIFICADO A LA EMPRESA</v>
          </cell>
          <cell r="M4549" t="str">
            <v>ResDirec-0215-2019/MINEM-DGAAM</v>
          </cell>
          <cell r="N4549" t="str">
            <v>06/12/2019</v>
          </cell>
          <cell r="O4549">
            <v>1100000</v>
          </cell>
          <cell r="P4549" t="str">
            <v>USD</v>
          </cell>
        </row>
        <row r="4550">
          <cell r="A4550">
            <v>2755698</v>
          </cell>
          <cell r="B4550">
            <v>7257</v>
          </cell>
          <cell r="C4550" t="str">
            <v>DIA</v>
          </cell>
          <cell r="D4550">
            <v>43039</v>
          </cell>
          <cell r="E4550">
            <v>2017</v>
          </cell>
          <cell r="F4550">
            <v>10</v>
          </cell>
          <cell r="G4550" t="str">
            <v>PAN AMERICAN SILVER HUARON S.A.</v>
          </cell>
          <cell r="H4550" t="str">
            <v>PROYECTO DE EXPLORACIÓN SAN PEDRO</v>
          </cell>
          <cell r="I4550" t="str">
            <v>SAN PEDRO</v>
          </cell>
          <cell r="J4550" t="str">
            <v>*190104&lt;br&gt;PASCO-PASCO-HUAYLLAY</v>
          </cell>
          <cell r="K4550" t="str">
            <v>*25&lt;br&gt;PRADO VELASQUEZ ALFONSO,*643&lt;br&gt;NISSE MEI-LIN GARCIA LAY,*581&lt;br&gt;ARENAS ESPINOZA,JULISSA,*570&lt;br&gt;PEREZ BALDEON KAREN GRACIELA,*528&lt;br&gt;RUIZ GUERRA, FIORELLA,*524&lt;br&gt;ZAMORA  RIOS, LESLY,*516&lt;br&gt;ROBLES MEDINA, IVAN,*502&lt;br&gt;CERCEDO CAJAS DONNY LUCIA (APOYO),*345&lt;br&gt;YUCRA ZELA, SONIA LISSET,*310&lt;br&gt;ROSALES GONZALES LUIS ALBERTO,*295&lt;br&gt;DIAZ BERRIOS ABEL</v>
          </cell>
          <cell r="L4550" t="str">
            <v>APROBADO&lt;br/&gt;NOTIFICADO A LA EMPRESA</v>
          </cell>
          <cell r="O4550">
            <v>4000000</v>
          </cell>
          <cell r="P4550" t="str">
            <v>USD</v>
          </cell>
        </row>
        <row r="4551">
          <cell r="A4551">
            <v>2799217</v>
          </cell>
          <cell r="B4551">
            <v>7508</v>
          </cell>
          <cell r="C4551" t="str">
            <v>DIA</v>
          </cell>
          <cell r="D4551">
            <v>43187</v>
          </cell>
          <cell r="E4551">
            <v>2018</v>
          </cell>
          <cell r="F4551">
            <v>3</v>
          </cell>
          <cell r="G4551" t="str">
            <v>PAN AMERICAN SILVER HUARON S.A.</v>
          </cell>
          <cell r="H4551" t="str">
            <v>MALPASO II</v>
          </cell>
          <cell r="I4551" t="str">
            <v>DECLARACIÓN DE IMPACTO AMBIENTAL DEL PROYECTO DE EXPLORACIÓN MINERA MALPASO II</v>
          </cell>
          <cell r="J4551" t="str">
            <v>*100206&lt;br&gt;HUANUCO-AMBO-SAN FRANCISCO</v>
          </cell>
          <cell r="K4551" t="str">
            <v>*438&lt;br&gt;PEREYRA VALENCIA ELIZABETH,*643&lt;br&gt;NISSE MEI-LIN GARCIA LAY,*617&lt;br&gt;QUISPE CLEMENTE, KARLA BRIGHITT,*612&lt;br&gt;QUISPE ROJAS, RACHEL MIRIAN,*600&lt;br&gt;SANTIVAÑEZ SUAREZ, ZANDALEE IVETHE,*598&lt;br&gt;CERNA GARCÍA, ROXANA ERIKA,*597&lt;br&gt;CUELLAR JOAQUIN, MILAGROS IRENE,*581&lt;br&gt;ARENAS ESPINOZA,JULISSA,*525&lt;br&gt;QUISPE CLEMENTE, KARLA,*509&lt;br&gt;CRUZ LEDESMA, DEISY ROSALIA,*502&lt;br&gt;CERCEDO CAJAS DONNY LUCIA (APOYO)</v>
          </cell>
          <cell r="L4551" t="str">
            <v>APROBADO&lt;br/&gt;NOTIFICADO A LA EMPRESA</v>
          </cell>
          <cell r="M4551" t="str">
            <v>ResDirec-0008-2019/MEM-DGAAM</v>
          </cell>
          <cell r="N4551" t="str">
            <v>23/01/2019</v>
          </cell>
          <cell r="O4551">
            <v>3166265</v>
          </cell>
          <cell r="P4551" t="str">
            <v>USD</v>
          </cell>
        </row>
        <row r="4552">
          <cell r="A4552">
            <v>2028141</v>
          </cell>
          <cell r="B4552">
            <v>5032</v>
          </cell>
          <cell r="C4552" t="str">
            <v>EIA</v>
          </cell>
          <cell r="D4552">
            <v>40436</v>
          </cell>
          <cell r="E4552">
            <v>2010</v>
          </cell>
          <cell r="F4552">
            <v>9</v>
          </cell>
          <cell r="G4552" t="str">
            <v>PAN AMERICAN SILVER HUARON S.A.</v>
          </cell>
          <cell r="H4552" t="str">
            <v>HUARON</v>
          </cell>
          <cell r="I4552" t="str">
            <v>EIA UNIDAD HUARON</v>
          </cell>
          <cell r="J4552" t="str">
            <v>*190104&lt;br&gt;PASCO-PASCO-HUAYLLAY</v>
          </cell>
          <cell r="K4552" t="str">
            <v>*1&lt;br&gt;ACEVEDO FERNANDEZ ELIAS</v>
          </cell>
          <cell r="L4552" t="str">
            <v>APROBADO</v>
          </cell>
          <cell r="M4552" t="str">
            <v>ResDirec-0633-2014/MEM-DGAAM</v>
          </cell>
          <cell r="N4552" t="str">
            <v>31/12/2014</v>
          </cell>
          <cell r="P4552" t="str">
            <v>USD</v>
          </cell>
        </row>
        <row r="4553">
          <cell r="A4553">
            <v>2449300</v>
          </cell>
          <cell r="B4553">
            <v>5032</v>
          </cell>
          <cell r="C4553" t="str">
            <v>ITS</v>
          </cell>
          <cell r="D4553">
            <v>41957</v>
          </cell>
          <cell r="E4553">
            <v>2014</v>
          </cell>
          <cell r="F4553">
            <v>11</v>
          </cell>
          <cell r="G4553" t="str">
            <v>PAN AMERICAN SILVER HUARON S.A.</v>
          </cell>
          <cell r="H4553" t="str">
            <v>HUARON</v>
          </cell>
          <cell r="I4553" t="str">
            <v>Implementaci¿n de equipos en la S.E. Francois-Chungar y construcci¿n de 1.8 km de l¿a de transmisi¿n en 22.9 kV a la S.E. Huar¿n</v>
          </cell>
          <cell r="J4553" t="str">
            <v>*190104&lt;br&gt;PASCO-PASCO-HUAYLLAY</v>
          </cell>
          <cell r="K4553" t="str">
            <v>*1&lt;br&gt;ACEVEDO FERNANDEZ ELIAS,*299&lt;br&gt;REYES UBILLUS ISMAEL,*292&lt;br&gt;CAMPOS ARMAS DANY HANS (APOYO),*285&lt;br&gt;NOLASCO MELGAREJO, KARINA,*276&lt;br&gt;ROJAS VALLADARES TANIA LUPE,*220&lt;br&gt;VILLACORTA OLAZA MARCO ANTONIO,*20&lt;br&gt;LEON IRIARTE MARITZA</v>
          </cell>
          <cell r="L4553" t="str">
            <v>CONFORME&lt;br/&gt;NOTIFICADO A LA EMPRESA</v>
          </cell>
          <cell r="M4553" t="str">
            <v>ResDirec-0633-2014/MEM-DGAAM</v>
          </cell>
          <cell r="N4553" t="str">
            <v>31/12/2014</v>
          </cell>
          <cell r="O4553">
            <v>2913303.15</v>
          </cell>
        </row>
        <row r="4554">
          <cell r="A4554">
            <v>2225781</v>
          </cell>
          <cell r="B4554">
            <v>5212</v>
          </cell>
          <cell r="C4554" t="str">
            <v>EIA</v>
          </cell>
          <cell r="D4554">
            <v>41155</v>
          </cell>
          <cell r="E4554">
            <v>2012</v>
          </cell>
          <cell r="F4554">
            <v>9</v>
          </cell>
          <cell r="G4554" t="str">
            <v>PAN AMERICAN SILVER HUARON S.A.</v>
          </cell>
          <cell r="H4554" t="str">
            <v>HUARON</v>
          </cell>
          <cell r="I4554" t="str">
            <v>PLAN INTEGRAL UNIDAD HUARON</v>
          </cell>
          <cell r="J4554" t="str">
            <v>*190104&lt;br&gt;PASCO-PASCO-HUAYLLAY</v>
          </cell>
          <cell r="L4554" t="str">
            <v>EVALUACIÓN</v>
          </cell>
          <cell r="P4554" t="str">
            <v>USD</v>
          </cell>
        </row>
        <row r="4555">
          <cell r="A4555">
            <v>2468111</v>
          </cell>
          <cell r="B4555">
            <v>5642</v>
          </cell>
          <cell r="C4555" t="str">
            <v>ITS</v>
          </cell>
          <cell r="D4555">
            <v>42032</v>
          </cell>
          <cell r="E4555">
            <v>2015</v>
          </cell>
          <cell r="F4555">
            <v>1</v>
          </cell>
          <cell r="G4555" t="str">
            <v>PAN AMERICAN SILVER HUARON S.A.</v>
          </cell>
          <cell r="H4555" t="str">
            <v>HUARON</v>
          </cell>
          <cell r="I4555" t="str">
            <v>Mejora tecnologica en el proceso chancado y molienda para la producci¿n de     3 200TMD de la Planta Concentradora ¿Francois¿ de la U. M. Huar¿n</v>
          </cell>
          <cell r="J4555" t="str">
            <v>*190104&lt;br&gt;PASCO-PASCO-HUAYLLAY</v>
          </cell>
          <cell r="K4555" t="str">
            <v>*1&lt;br&gt;ACEVEDO FERNANDEZ ELIAS,*299&lt;br&gt;REYES UBILLUS ISMAEL,*298&lt;br&gt;LOPEZ ROMERO, RICHARD (APOYO),*220&lt;br&gt;VILLACORTA OLAZA MARCO ANTONIO,*25&lt;br&gt;PRADO VELASQUEZ ALFONSO</v>
          </cell>
          <cell r="L4555" t="str">
            <v>CONFORME&lt;br/&gt;NOTIFICADO A LA EMPRESA</v>
          </cell>
          <cell r="M4555" t="str">
            <v>ResDirec-0123-2015/MEM-DGAAM</v>
          </cell>
          <cell r="N4555" t="str">
            <v>05/03/2015</v>
          </cell>
          <cell r="O4555">
            <v>115921.98</v>
          </cell>
        </row>
        <row r="4556">
          <cell r="A4556">
            <v>2507423</v>
          </cell>
          <cell r="B4556">
            <v>5813</v>
          </cell>
          <cell r="C4556" t="str">
            <v>ITS</v>
          </cell>
          <cell r="D4556">
            <v>42171</v>
          </cell>
          <cell r="E4556">
            <v>2015</v>
          </cell>
          <cell r="F4556">
            <v>6</v>
          </cell>
          <cell r="G4556" t="str">
            <v>PAN AMERICAN SILVER HUARON S.A.</v>
          </cell>
          <cell r="H4556" t="str">
            <v>HUARON</v>
          </cell>
          <cell r="I4556" t="str">
            <v>EIA UNIDAD HUARON</v>
          </cell>
          <cell r="J4556" t="str">
            <v>*190104&lt;br&gt;PASCO-PASCO-HUAYLLAY,*190000&lt;br&gt;PASCO----,*190100&lt;br&gt;PASCO-PASCO--</v>
          </cell>
          <cell r="K4556" t="str">
            <v>*1&lt;br&gt;ACEVEDO FERNANDEZ ELIAS,*321&lt;br&gt;ATENCIO MERINO MIGUEL (APOYO),*311&lt;br&gt;ROJAS VALLADARES, TANIA LUPE,*299&lt;br&gt;REYES UBILLUS ISMAEL,*220&lt;br&gt;VILLACORTA OLAZA MARCO ANTONIO,*20&lt;br&gt;LEON IRIARTE MARITZA</v>
          </cell>
          <cell r="L4556" t="str">
            <v>CONFORME&lt;br/&gt;NOTIFICADO A LA EMPRESA</v>
          </cell>
          <cell r="O4556">
            <v>2913303.15</v>
          </cell>
        </row>
        <row r="4557">
          <cell r="A4557">
            <v>2540702</v>
          </cell>
          <cell r="B4557">
            <v>6019</v>
          </cell>
          <cell r="C4557" t="str">
            <v>ITS</v>
          </cell>
          <cell r="D4557">
            <v>42282</v>
          </cell>
          <cell r="E4557">
            <v>2015</v>
          </cell>
          <cell r="F4557">
            <v>10</v>
          </cell>
          <cell r="G4557" t="str">
            <v>PAN AMERICAN SILVER HUARON S.A.</v>
          </cell>
          <cell r="H4557" t="str">
            <v>HUARON</v>
          </cell>
          <cell r="I4557" t="str">
            <v>Optimizacion del proceso de  sostenimiento y relleno mediante la implementacion de una planta de concreto</v>
          </cell>
          <cell r="J4557" t="str">
            <v>*190104&lt;br&gt;PASCO-PASCO-HUAYLLAY</v>
          </cell>
          <cell r="K4557" t="str">
            <v>*1&lt;br&gt;ACEVEDO FERNANDEZ ELIAS,*340&lt;br&gt;REYES UBILLUS ISMAEL,*321&lt;br&gt;ATENCIO MERINO MIGUEL (APOYO),*311&lt;br&gt;ROJAS VALLADARES, TANIA LUPE,*220&lt;br&gt;VILLACORTA OLAZA MARCO ANTONIO,*20&lt;br&gt;LEON IRIARTE MARITZA</v>
          </cell>
          <cell r="L4557" t="str">
            <v>CONFORME&lt;br/&gt;NOTIFICADO A LA EMPRESA</v>
          </cell>
          <cell r="M4557" t="str">
            <v>ResDirec-0429-2015/MEM-DGAAM</v>
          </cell>
          <cell r="N4557" t="str">
            <v>11/11/2015</v>
          </cell>
          <cell r="O4557">
            <v>724648.84</v>
          </cell>
        </row>
        <row r="4558">
          <cell r="A4558" t="str">
            <v>02771-2016</v>
          </cell>
          <cell r="B4558">
            <v>6381</v>
          </cell>
          <cell r="C4558" t="str">
            <v>ITS</v>
          </cell>
          <cell r="D4558">
            <v>42629</v>
          </cell>
          <cell r="E4558">
            <v>2016</v>
          </cell>
          <cell r="F4558">
            <v>9</v>
          </cell>
          <cell r="G4558" t="str">
            <v>PAN AMERICAN SILVER HUARON S.A.</v>
          </cell>
          <cell r="H4558" t="str">
            <v>HUARON</v>
          </cell>
          <cell r="I4558" t="str">
            <v>Proyecto de evaluación de posibles reservas en la zona de Chosica</v>
          </cell>
          <cell r="J4558" t="str">
            <v>*190104&lt;br&gt;PASCO-PASCO-HUAYLLAY</v>
          </cell>
          <cell r="K4558" t="str">
            <v>*381&lt;br&gt;ZZ_SENACE MILLONES VARGAS, CESAR AUGUSTO,*452&lt;br&gt;ZZ_SENACE GONZALES PAREDES, LUIS ANTONIO,*416&lt;br&gt;ZZ_SENACE BREÑA TORRES, MILVA GRACIELA,*415&lt;br&gt;ZZ_SENACE BEATRIZ HUAMANI PAUCCARA,*413&lt;br&gt;ZZ_SENACE ATARAMA MORI,DANNY EDUARDO,*412&lt;br&gt;ZZ_SENACE SOLORZANO ORTIZ, ISABEL MERCEDES,*388&lt;br&gt;ZZ_SENACE QUISPE BELLOTA, SAHIDA</v>
          </cell>
          <cell r="L4558" t="str">
            <v>CONFORME&lt;br/&gt;NOTIFICADO A LA EMPRESA</v>
          </cell>
          <cell r="O4558">
            <v>570000</v>
          </cell>
        </row>
        <row r="4559">
          <cell r="A4559">
            <v>1774347</v>
          </cell>
          <cell r="B4559">
            <v>6397</v>
          </cell>
          <cell r="C4559" t="str">
            <v>PC</v>
          </cell>
          <cell r="D4559">
            <v>39548</v>
          </cell>
          <cell r="E4559">
            <v>2008</v>
          </cell>
          <cell r="F4559">
            <v>4</v>
          </cell>
          <cell r="G4559" t="str">
            <v>PAN AMERICAN SILVER HUARON S.A.</v>
          </cell>
          <cell r="H4559" t="str">
            <v>HUARON</v>
          </cell>
          <cell r="I4559" t="str">
            <v>CIERRE UNIDAD MINERA HUARON</v>
          </cell>
          <cell r="J4559" t="str">
            <v>*190104&lt;br&gt;PASCO-PASCO-HUAYLLAY</v>
          </cell>
          <cell r="K4559" t="str">
            <v>*13&lt;br&gt;DOLORES CAMONES SANTIAGO</v>
          </cell>
          <cell r="L4559" t="str">
            <v>APROBADO</v>
          </cell>
          <cell r="P4559" t="str">
            <v>USD</v>
          </cell>
        </row>
        <row r="4560">
          <cell r="A4560" t="str">
            <v>03709-2016</v>
          </cell>
          <cell r="B4560">
            <v>6401</v>
          </cell>
          <cell r="C4560" t="str">
            <v>ITS</v>
          </cell>
          <cell r="D4560">
            <v>42698</v>
          </cell>
          <cell r="E4560">
            <v>2016</v>
          </cell>
          <cell r="F4560">
            <v>11</v>
          </cell>
          <cell r="G4560" t="str">
            <v>PAN AMERICAN SILVER HUARON S.A.</v>
          </cell>
          <cell r="H4560" t="str">
            <v>HUARON</v>
          </cell>
          <cell r="I4560" t="str">
            <v>Modificación de la Tubería de Conducción de Aguas Residuales hacia la Planta de Tratamiento San José</v>
          </cell>
          <cell r="J4560" t="str">
            <v>*190104&lt;br&gt;PASCO-PASCO-HUAYLLAY</v>
          </cell>
          <cell r="K4560" t="str">
            <v>*381&lt;br&gt;ZZ_SENACE MILLONES VARGAS, CESAR AUGUSTO,*451&lt;br&gt;ZZ_SENACE QUISPE SULCA, JHONNY IBAN,*416&lt;br&gt;ZZ_SENACE BREÑA TORRES, MILVA GRACIELA,*414&lt;br&gt;ZZ_SENACE LUCEN BUSTAMANTE, MARIELENA NEREYDA,*413&lt;br&gt;ZZ_SENACE ATARAMA MORI,DANNY EDUARDO,*382&lt;br&gt;ZZ_SENACE PÉREZ NUÑEZ, FABIÁN</v>
          </cell>
          <cell r="L4560" t="str">
            <v>CONFORME&lt;br/&gt;NOTIFICADO A LA EMPRESA</v>
          </cell>
          <cell r="O4560">
            <v>200000</v>
          </cell>
        </row>
        <row r="4561">
          <cell r="A4561">
            <v>2195842</v>
          </cell>
          <cell r="B4561">
            <v>6558</v>
          </cell>
          <cell r="C4561" t="str">
            <v>PC</v>
          </cell>
          <cell r="D4561">
            <v>41066</v>
          </cell>
          <cell r="E4561">
            <v>2012</v>
          </cell>
          <cell r="F4561">
            <v>6</v>
          </cell>
          <cell r="G4561" t="str">
            <v>PAN AMERICAN SILVER HUARON S.A.</v>
          </cell>
          <cell r="H4561" t="str">
            <v>HUARON</v>
          </cell>
          <cell r="I4561" t="str">
            <v>MODIFICACION DE PLAN DE CIERRE UNIDAD HUARON</v>
          </cell>
          <cell r="J4561" t="str">
            <v>*190104&lt;br&gt;PASCO-PASCO-HUAYLLAY</v>
          </cell>
          <cell r="K4561" t="str">
            <v>*24&lt;br&gt;PORTILLA CORNEJO MATEO</v>
          </cell>
          <cell r="L4561" t="str">
            <v>APROBADO&lt;br/&gt;NOTIFICADO A LA EMPRESA</v>
          </cell>
          <cell r="P4561" t="str">
            <v>USD</v>
          </cell>
        </row>
        <row r="4562">
          <cell r="A4562" t="str">
            <v>02551-2017</v>
          </cell>
          <cell r="B4562">
            <v>6563</v>
          </cell>
          <cell r="C4562" t="str">
            <v>ITS</v>
          </cell>
          <cell r="D4562">
            <v>42891</v>
          </cell>
          <cell r="E4562">
            <v>2017</v>
          </cell>
          <cell r="F4562">
            <v>6</v>
          </cell>
          <cell r="G4562" t="str">
            <v>PAN AMERICAN SILVER HUARON S.A.</v>
          </cell>
          <cell r="H4562" t="str">
            <v>HUARON</v>
          </cell>
          <cell r="I4562" t="str">
            <v>Mejora Tecnológica de los circuitos de Flotación (Bulk y Zinc) de la Planta Concentradora Francois</v>
          </cell>
          <cell r="J4562" t="str">
            <v>*190104&lt;br&gt;PASCO-PASCO-HUAYLLAY</v>
          </cell>
          <cell r="K4562" t="str">
            <v>*382&lt;br&gt;ZZ_SENACE PÉREZ NUÑEZ, FABIÁN,*489&lt;br&gt;ZZ_SENACE TREJO PANTOJA, CYNTHIA KELLY,*488&lt;br&gt;ZZ_SENACE TELLO COCHACHEZ, MARCO ANTONIO,*482&lt;br&gt;ZZ_SENACE MARTEL GORA, MIGUEL LUIS,*481&lt;br&gt;ZZ_SENACE CORAL ONCOY, BEATRIZ ELIZABETH,*451&lt;br&gt;ZZ_SENACE QUISPE SULCA, JHONNY IBAN,*449&lt;br&gt;ZZ_SENACE MACHACA CHAMBI, YONY ROSSI ,*432&lt;br&gt;ZZ_SENACE VARGAS-MACH, MARTHA YACKELINE ,*416&lt;br&gt;ZZ_SENACE BREÑA TORRES, MILVA GRACIELA</v>
          </cell>
          <cell r="L4562" t="str">
            <v>CONFORME&lt;br/&gt;NOTIFICADO A LA EMPRESA</v>
          </cell>
          <cell r="O4562">
            <v>1501988</v>
          </cell>
        </row>
        <row r="4563">
          <cell r="A4563" t="str">
            <v>00899-2018</v>
          </cell>
          <cell r="B4563">
            <v>6773</v>
          </cell>
          <cell r="C4563" t="str">
            <v>ITS</v>
          </cell>
          <cell r="D4563">
            <v>43144</v>
          </cell>
          <cell r="E4563">
            <v>2018</v>
          </cell>
          <cell r="F4563">
            <v>2</v>
          </cell>
          <cell r="G4563" t="str">
            <v>PAN AMERICAN SILVER HUARON S.A.</v>
          </cell>
          <cell r="H4563" t="str">
            <v>HUARON</v>
          </cell>
          <cell r="I4563" t="str">
            <v>Mejora de servicio de ventilación mediante la implementación de un Raise Borer (RB-49) y la habilitación de un comedor central - Huarón</v>
          </cell>
          <cell r="J4563" t="str">
            <v>*190104&lt;br&gt;PASCO-PASCO-HUAYLLAY,*190000&lt;br&gt;PASCO----,*190100&lt;br&gt;PASCO-PASCO--</v>
          </cell>
          <cell r="K4563" t="str">
            <v>*413&lt;br&gt;ZZ_SENACE ATARAMA MORI,DANNY EDUARDO,*451&lt;br&gt;ZZ_SENACE QUISPE SULCA, JHONNY IBAN,*416&lt;br&gt;ZZ_SENACE BREÑA TORRES, MILVA GRACIELA</v>
          </cell>
          <cell r="L4563" t="str">
            <v>CONFORME&lt;br/&gt;NOTIFICADO A LA EMPRESA</v>
          </cell>
          <cell r="O4563">
            <v>800000</v>
          </cell>
        </row>
        <row r="4564">
          <cell r="A4564" t="str">
            <v>M-ITS-00260-2018</v>
          </cell>
          <cell r="B4564">
            <v>6961</v>
          </cell>
          <cell r="C4564" t="str">
            <v>ITS</v>
          </cell>
          <cell r="D4564">
            <v>43363</v>
          </cell>
          <cell r="E4564">
            <v>2018</v>
          </cell>
          <cell r="F4564">
            <v>9</v>
          </cell>
          <cell r="G4564" t="str">
            <v>PAN AMERICAN SILVER HUARON S.A.</v>
          </cell>
          <cell r="H4564" t="str">
            <v>HUARON</v>
          </cell>
          <cell r="I4564" t="str">
            <v xml:space="preserve">Habilitación del Depósito de topsoil de la Unidad Minera Huarón  </v>
          </cell>
          <cell r="J4564" t="str">
            <v>*190104&lt;br&gt;PASCO-PASCO-HUAYLLAY</v>
          </cell>
          <cell r="K4564" t="str">
            <v>*413&lt;br&gt;ZZ_SENACE ATARAMA MORI,DANNY EDUARDO,*575&lt;br&gt;DELGADO POSTIGO PERCY,*574&lt;br&gt;JOSE ALEJANDRO ZEGARRA</v>
          </cell>
          <cell r="L4564" t="str">
            <v>CONFORME&lt;br/&gt;NOTIFICADO A LA EMPRESA</v>
          </cell>
          <cell r="O4564">
            <v>20000</v>
          </cell>
        </row>
        <row r="4565">
          <cell r="A4565">
            <v>1723827</v>
          </cell>
          <cell r="B4565">
            <v>1720</v>
          </cell>
          <cell r="C4565" t="str">
            <v>DIA</v>
          </cell>
          <cell r="D4565">
            <v>39356</v>
          </cell>
          <cell r="E4565">
            <v>2007</v>
          </cell>
          <cell r="F4565">
            <v>10</v>
          </cell>
          <cell r="G4565" t="str">
            <v>PAN AMERICAN SILVER PERU S.A.C.</v>
          </cell>
          <cell r="H4565" t="str">
            <v>ARIANA</v>
          </cell>
          <cell r="I4565" t="str">
            <v>ARIANA</v>
          </cell>
          <cell r="J4565" t="str">
            <v>*120804&lt;br&gt;JUNIN-YAULI-MARCAPOMACOCHA</v>
          </cell>
          <cell r="K4565" t="str">
            <v>*8&lt;br&gt;BREÑA TORRES GRACIELA</v>
          </cell>
          <cell r="L4565" t="str">
            <v>APROBADO&lt;br/&gt;NOTIFICADO A LA EMPRESA</v>
          </cell>
          <cell r="P4565" t="str">
            <v>USD</v>
          </cell>
        </row>
        <row r="4566">
          <cell r="A4566">
            <v>1768823</v>
          </cell>
          <cell r="B4566">
            <v>1863</v>
          </cell>
          <cell r="C4566" t="str">
            <v>DIA</v>
          </cell>
          <cell r="D4566">
            <v>39531</v>
          </cell>
          <cell r="E4566">
            <v>2008</v>
          </cell>
          <cell r="F4566">
            <v>3</v>
          </cell>
          <cell r="G4566" t="str">
            <v>PAN AMERICAN SILVER PERU S.A.C.</v>
          </cell>
          <cell r="H4566" t="str">
            <v>ARIANA</v>
          </cell>
          <cell r="I4566" t="str">
            <v>ARIANA (MODIFICACION)</v>
          </cell>
          <cell r="J4566" t="str">
            <v>*120804&lt;br&gt;JUNIN-YAULI-MARCAPOMACOCHA</v>
          </cell>
          <cell r="K4566" t="str">
            <v>*8&lt;br&gt;BREÑA TORRES GRACIELA</v>
          </cell>
          <cell r="L4566" t="str">
            <v>APROBADO&lt;br/&gt;NOTIFICADO A LA EMPRESA</v>
          </cell>
          <cell r="P4566" t="str">
            <v>USD</v>
          </cell>
        </row>
        <row r="4567">
          <cell r="A4567">
            <v>2876969</v>
          </cell>
          <cell r="B4567">
            <v>7812</v>
          </cell>
          <cell r="C4567" t="str">
            <v>FTA</v>
          </cell>
          <cell r="D4567">
            <v>43434</v>
          </cell>
          <cell r="E4567">
            <v>2018</v>
          </cell>
          <cell r="F4567">
            <v>11</v>
          </cell>
          <cell r="G4567" t="str">
            <v>PAN AMERICAN SILVER PERU S.A.C.</v>
          </cell>
          <cell r="H4567" t="str">
            <v>PUMAHUAÍN</v>
          </cell>
          <cell r="I4567" t="str">
            <v>PUMAHUAÍN</v>
          </cell>
          <cell r="J4567" t="str">
            <v>*150303&lt;br&gt;LIMA-CAJATAMBO-GORGOR,*150903&lt;br&gt;LIMA-OYON-CAUJUL</v>
          </cell>
          <cell r="K4567" t="str">
            <v>*570&lt;br&gt;PEREZ BALDEON KAREN GRACIELA,*635&lt;br&gt;LEON SAAVEDRA SEBASTIAN,*610&lt;br&gt;FARFAN REYES MIRIAM ELIZABETH</v>
          </cell>
          <cell r="L4567" t="str">
            <v>DESISTIDO&lt;br/&gt;NOTIFICADO A LA EMPRESA</v>
          </cell>
          <cell r="M4567" t="str">
            <v>ResDirec-0225-2018/MEM-DGAAM</v>
          </cell>
          <cell r="N4567" t="str">
            <v>07/12/2018</v>
          </cell>
          <cell r="O4567">
            <v>2001000</v>
          </cell>
          <cell r="P4567" t="str">
            <v>USD</v>
          </cell>
        </row>
        <row r="4568">
          <cell r="A4568">
            <v>2901825</v>
          </cell>
          <cell r="B4568">
            <v>7856</v>
          </cell>
          <cell r="C4568" t="str">
            <v>FTA</v>
          </cell>
          <cell r="D4568">
            <v>43514</v>
          </cell>
          <cell r="E4568">
            <v>2019</v>
          </cell>
          <cell r="F4568">
            <v>2</v>
          </cell>
          <cell r="G4568" t="str">
            <v>PAN AMERICAN SILVER PERU S.A.C.</v>
          </cell>
          <cell r="H4568" t="str">
            <v>PUMAHUAÍN</v>
          </cell>
          <cell r="I4568" t="str">
            <v>PUMAHUAIN</v>
          </cell>
          <cell r="J4568" t="str">
            <v>*150303&lt;br&gt;LIMA-CAJATAMBO-GORGOR,*150903&lt;br&gt;LIMA-OYON-CAUJUL</v>
          </cell>
          <cell r="K4568" t="str">
            <v>*599&lt;br&gt;CHUQUIMANTARI ARTEAGA,RUDDY ANDRE,*635&lt;br&gt;LEON SAAVEDRA SEBASTIAN,*610&lt;br&gt;FARFAN REYES MIRIAM ELIZABETH</v>
          </cell>
          <cell r="L4568" t="str">
            <v>APROBADO&lt;br/&gt;NOTIFICADO A LA EMPRESA</v>
          </cell>
          <cell r="M4568" t="str">
            <v>ResDirec-0035-2019/MEM-DGAAM</v>
          </cell>
          <cell r="N4568" t="str">
            <v>06/03/2019</v>
          </cell>
          <cell r="O4568">
            <v>2001000</v>
          </cell>
          <cell r="P4568" t="str">
            <v>USD</v>
          </cell>
        </row>
        <row r="4569">
          <cell r="A4569">
            <v>1420410</v>
          </cell>
          <cell r="B4569">
            <v>908</v>
          </cell>
          <cell r="C4569" t="str">
            <v>EIAsd</v>
          </cell>
          <cell r="D4569">
            <v>37819</v>
          </cell>
          <cell r="E4569">
            <v>2003</v>
          </cell>
          <cell r="F4569">
            <v>7</v>
          </cell>
          <cell r="G4569" t="str">
            <v>PANORO APURIMAC S.A.</v>
          </cell>
          <cell r="H4569" t="str">
            <v>COTABAMBAS-APURIMAC</v>
          </cell>
          <cell r="I4569" t="str">
            <v>EXPLORACIÓN (AMPLIACIÓN DE ACTIVIDADES)</v>
          </cell>
          <cell r="J4569" t="str">
            <v>*030502&lt;br&gt;APURIMAC-COTABAMBAS-COTABAMBAS</v>
          </cell>
          <cell r="K4569" t="str">
            <v>*1&lt;br&gt;ACEVEDO FERNANDEZ ELIAS</v>
          </cell>
          <cell r="L4569" t="str">
            <v>APROBADO</v>
          </cell>
          <cell r="P4569" t="str">
            <v>USD</v>
          </cell>
        </row>
        <row r="4570">
          <cell r="A4570">
            <v>2113731</v>
          </cell>
          <cell r="B4570">
            <v>2463</v>
          </cell>
          <cell r="C4570" t="str">
            <v>EIAsd</v>
          </cell>
          <cell r="D4570">
            <v>40743</v>
          </cell>
          <cell r="E4570">
            <v>2011</v>
          </cell>
          <cell r="F4570">
            <v>7</v>
          </cell>
          <cell r="G4570" t="str">
            <v>PANORO APURIMAC S.A.</v>
          </cell>
          <cell r="H4570" t="str">
            <v>COTABAMBAS-CCOCHAPATA</v>
          </cell>
          <cell r="I4570" t="str">
            <v>COTABAMBAS-CCOCHAPATA</v>
          </cell>
          <cell r="J4570" t="str">
            <v>*030502&lt;br&gt;APURIMAC-COTABAMBAS-COTABAMBAS</v>
          </cell>
          <cell r="K4570" t="str">
            <v>*1&lt;br&gt;ACEVEDO FERNANDEZ ELIAS,*8&lt;br&gt;BREÑA TORRES GRACIELA</v>
          </cell>
          <cell r="L4570" t="str">
            <v>DESISTIDO&lt;br/&gt;NOTIFICADO A LA EMPRESA</v>
          </cell>
          <cell r="M4570" t="str">
            <v>ResDirec-0249-2011/MEM-AAM</v>
          </cell>
          <cell r="N4570" t="str">
            <v>08/11/2011</v>
          </cell>
          <cell r="O4570">
            <v>2500000</v>
          </cell>
          <cell r="P4570" t="str">
            <v>USD</v>
          </cell>
        </row>
        <row r="4571">
          <cell r="A4571">
            <v>2141879</v>
          </cell>
          <cell r="B4571">
            <v>2698</v>
          </cell>
          <cell r="C4571" t="str">
            <v>EIAsd</v>
          </cell>
          <cell r="D4571">
            <v>40856</v>
          </cell>
          <cell r="E4571">
            <v>2011</v>
          </cell>
          <cell r="F4571">
            <v>11</v>
          </cell>
          <cell r="G4571" t="str">
            <v>PANORO APURIMAC S.A.</v>
          </cell>
          <cell r="H4571" t="str">
            <v>COTABAMBAS-CCALLA</v>
          </cell>
          <cell r="I4571" t="str">
            <v>PROYECTO DE EXLORACION COTABAMBAS - CCALLA</v>
          </cell>
          <cell r="J4571" t="str">
            <v>*030502&lt;br&gt;APURIMAC-COTABAMBAS-COTABAMBAS</v>
          </cell>
          <cell r="K4571" t="str">
            <v>*28&lt;br&gt;VELIZ SOTO KRISTIAM,*297&lt;br&gt;SANTOYO TELLO JULIO RAUL,*294&lt;br&gt;BEGGLO CACERES-OLAZO ADRIAN ,*219&lt;br&gt;HUARINO CHURA LUIS ANTONIO,*172&lt;br&gt;BUSTAMANTE BECERRA, JOSE LUIS,*149&lt;br&gt;LESMA JARA ALFREDO (APOYO),*128&lt;br&gt;ESTELA SILVA MELANIO,*63&lt;br&gt;ATOCCSA GOMEZ ROSSANA (APOYO)</v>
          </cell>
          <cell r="L4571" t="str">
            <v>APROBADO&lt;br/&gt;NOTIFICADO A LA EMPRESA</v>
          </cell>
          <cell r="M4571" t="str">
            <v>ResDirec-0194-2012/MEM-AAM</v>
          </cell>
          <cell r="N4571" t="str">
            <v>29/09/2011</v>
          </cell>
          <cell r="O4571">
            <v>7097500</v>
          </cell>
          <cell r="P4571" t="str">
            <v>USD</v>
          </cell>
        </row>
        <row r="4572">
          <cell r="A4572">
            <v>2367902</v>
          </cell>
          <cell r="B4572">
            <v>2969</v>
          </cell>
          <cell r="C4572" t="str">
            <v>ITS</v>
          </cell>
          <cell r="D4572">
            <v>41682</v>
          </cell>
          <cell r="E4572">
            <v>2014</v>
          </cell>
          <cell r="F4572">
            <v>2</v>
          </cell>
          <cell r="G4572" t="str">
            <v>PANORO APURIMAC S.A.</v>
          </cell>
          <cell r="H4572" t="str">
            <v>COTABAMBAS-CCALLA</v>
          </cell>
          <cell r="I4572" t="str">
            <v>MODIFICACION DEL PROYECTO DE EXLORACION COTABAMBAS - CCALLA</v>
          </cell>
          <cell r="J4572" t="str">
            <v>*030502&lt;br&gt;APURIMAC-COTABAMBAS-COTABAMBAS</v>
          </cell>
          <cell r="K4572" t="str">
            <v>*148&lt;br&gt;ROSALES GONZALES,LUIS,*279&lt;br&gt;CRUZ LEDESMA, DEISY,*277&lt;br&gt;PADILLA VILLAR, FERNANDO JORGE (APOYO),*274&lt;br&gt;LOPEZ FLORES, ROSSANA,*233&lt;br&gt;MESIAS CASTRO, JACKSON,*219&lt;br&gt;HUARINO CHURA LUIS ANTONIO,*158&lt;br&gt;SCOTTO ESPINOZA, CARLOS</v>
          </cell>
          <cell r="L4572" t="str">
            <v>DESISTIDO&lt;br/&gt;NOTIFICADO A LA EMPRESA</v>
          </cell>
          <cell r="M4572" t="str">
            <v>ResDirec-0117-2014/MEM-DGAAM</v>
          </cell>
          <cell r="N4572" t="str">
            <v>07/03/2014</v>
          </cell>
          <cell r="O4572">
            <v>10500000</v>
          </cell>
        </row>
        <row r="4573">
          <cell r="A4573">
            <v>2377898</v>
          </cell>
          <cell r="B4573">
            <v>3048</v>
          </cell>
          <cell r="C4573" t="str">
            <v>ITS</v>
          </cell>
          <cell r="D4573">
            <v>41722</v>
          </cell>
          <cell r="E4573">
            <v>2014</v>
          </cell>
          <cell r="F4573">
            <v>3</v>
          </cell>
          <cell r="G4573" t="str">
            <v>PANORO APURIMAC S.A.</v>
          </cell>
          <cell r="H4573" t="str">
            <v>COTABAMBAS-CCALLA</v>
          </cell>
          <cell r="I4573" t="str">
            <v>PROYECTO DE EXLORACION COTABAMBAS - CCALLA</v>
          </cell>
          <cell r="J4573" t="str">
            <v>*030502&lt;br&gt;APURIMAC-COTABAMBAS-COTABAMBAS</v>
          </cell>
          <cell r="K4573" t="str">
            <v>*2&lt;br&gt;ACOSTA ARCE MICHAEL,*280&lt;br&gt;MENDIOLAZA CABRERA, MARiA TERESA (APOYO),*279&lt;br&gt;CRUZ LEDESMA, DEISY,*277&lt;br&gt;PADILLA VILLAR, FERNANDO JORGE (APOYO),*233&lt;br&gt;MESIAS CASTRO, JACKSON,*219&lt;br&gt;HUARINO CHURA LUIS ANTONIO,*158&lt;br&gt;SCOTTO ESPINOZA, CARLOS,*128&lt;br&gt;ESTELA SILVA MELANIO</v>
          </cell>
          <cell r="L4573" t="str">
            <v>CONFORME&lt;br/&gt;NOTIFICADO A LA EMPRESA</v>
          </cell>
          <cell r="M4573" t="str">
            <v>ResDirec-0185-2014/MEM-DGAAM</v>
          </cell>
          <cell r="N4573" t="str">
            <v>21/04/2014</v>
          </cell>
          <cell r="O4573">
            <v>30000</v>
          </cell>
        </row>
        <row r="4574">
          <cell r="A4574">
            <v>1409754</v>
          </cell>
          <cell r="B4574">
            <v>868</v>
          </cell>
          <cell r="C4574" t="str">
            <v>DIA</v>
          </cell>
          <cell r="D4574">
            <v>37740</v>
          </cell>
          <cell r="E4574">
            <v>2003</v>
          </cell>
          <cell r="F4574">
            <v>4</v>
          </cell>
          <cell r="G4574" t="str">
            <v>PANORO APURIMAC S.A.</v>
          </cell>
          <cell r="H4574" t="str">
            <v>ALICIA</v>
          </cell>
          <cell r="I4574" t="str">
            <v>ALICIA</v>
          </cell>
          <cell r="J4574" t="str">
            <v>*080702&lt;br&gt;CUSCO-CHUMBIVILCAS-CAPACMARCA</v>
          </cell>
          <cell r="K4574" t="str">
            <v>*1&lt;br&gt;ACEVEDO FERNANDEZ ELIAS</v>
          </cell>
          <cell r="L4574" t="str">
            <v>APROBADO</v>
          </cell>
          <cell r="P4574" t="str">
            <v>USD</v>
          </cell>
        </row>
        <row r="4575">
          <cell r="A4575">
            <v>1409993</v>
          </cell>
          <cell r="B4575">
            <v>871</v>
          </cell>
          <cell r="C4575" t="str">
            <v>DIA</v>
          </cell>
          <cell r="D4575">
            <v>37746</v>
          </cell>
          <cell r="E4575">
            <v>2003</v>
          </cell>
          <cell r="F4575">
            <v>5</v>
          </cell>
          <cell r="G4575" t="str">
            <v>PANORO APURIMAC S.A.</v>
          </cell>
          <cell r="H4575" t="str">
            <v>LAHUANI</v>
          </cell>
          <cell r="I4575" t="str">
            <v>LAHUANI</v>
          </cell>
          <cell r="J4575" t="str">
            <v>*030304&lt;br&gt;APURIMAC-ANTABAMBA-JUAN ESPINOZA MEDRANO</v>
          </cell>
          <cell r="K4575" t="str">
            <v>*35&lt;br&gt;BLANCO IRMA</v>
          </cell>
          <cell r="L4575" t="str">
            <v>CONCLUIDO</v>
          </cell>
          <cell r="P4575" t="str">
            <v>USD</v>
          </cell>
        </row>
        <row r="4576">
          <cell r="A4576">
            <v>1409995</v>
          </cell>
          <cell r="B4576">
            <v>872</v>
          </cell>
          <cell r="C4576" t="str">
            <v>DIA</v>
          </cell>
          <cell r="D4576">
            <v>37746</v>
          </cell>
          <cell r="E4576">
            <v>2003</v>
          </cell>
          <cell r="F4576">
            <v>5</v>
          </cell>
          <cell r="G4576" t="str">
            <v>PANORO APURIMAC S.A.</v>
          </cell>
          <cell r="H4576" t="str">
            <v>CHACCARO</v>
          </cell>
          <cell r="I4576" t="str">
            <v>CHACCARO</v>
          </cell>
          <cell r="J4576" t="str">
            <v>*030501&lt;br&gt;APURIMAC-COTABAMBAS-TAMBOBAMBA</v>
          </cell>
          <cell r="K4576" t="str">
            <v>*60&lt;br&gt;VIALE LORENA</v>
          </cell>
          <cell r="L4576" t="str">
            <v>ABANDONO</v>
          </cell>
          <cell r="P4576" t="str">
            <v>USD</v>
          </cell>
        </row>
        <row r="4577">
          <cell r="A4577">
            <v>1413790</v>
          </cell>
          <cell r="B4577">
            <v>883</v>
          </cell>
          <cell r="C4577" t="str">
            <v>DIA</v>
          </cell>
          <cell r="D4577">
            <v>37775</v>
          </cell>
          <cell r="E4577">
            <v>2003</v>
          </cell>
          <cell r="F4577">
            <v>6</v>
          </cell>
          <cell r="G4577" t="str">
            <v>PANORO APURIMAC S.A.</v>
          </cell>
          <cell r="H4577" t="str">
            <v>TAMBILLOS</v>
          </cell>
          <cell r="I4577" t="str">
            <v>TAMBILLOS</v>
          </cell>
          <cell r="J4577" t="str">
            <v>*030210&lt;br&gt;APURIMAC-ANDAHUAYLAS-PAMPACHIRI</v>
          </cell>
          <cell r="K4577" t="str">
            <v>*1&lt;br&gt;ACEVEDO FERNANDEZ ELIAS</v>
          </cell>
          <cell r="L4577" t="str">
            <v>ABANDONO&lt;br/&gt;NOTIFICADO A LA EMPRESA</v>
          </cell>
          <cell r="P4577" t="str">
            <v>USD</v>
          </cell>
        </row>
        <row r="4578">
          <cell r="A4578">
            <v>1415043</v>
          </cell>
          <cell r="B4578">
            <v>886</v>
          </cell>
          <cell r="C4578" t="str">
            <v>DIA</v>
          </cell>
          <cell r="D4578">
            <v>37783</v>
          </cell>
          <cell r="E4578">
            <v>2003</v>
          </cell>
          <cell r="F4578">
            <v>6</v>
          </cell>
          <cell r="G4578" t="str">
            <v>PANORO APURIMAC S.A.</v>
          </cell>
          <cell r="H4578" t="str">
            <v>PROMESA</v>
          </cell>
          <cell r="I4578" t="str">
            <v>PROMESA</v>
          </cell>
          <cell r="J4578" t="str">
            <v>*030406&lt;br&gt;APURIMAC-AYMARAES-COTARUSE</v>
          </cell>
          <cell r="K4578" t="str">
            <v>*57&lt;br&gt;SUAREZ JUAN</v>
          </cell>
          <cell r="L4578" t="str">
            <v>ABANDONO&lt;br/&gt;NOTIFICADO A LA EMPRESA</v>
          </cell>
          <cell r="P4578" t="str">
            <v>USD</v>
          </cell>
        </row>
        <row r="4579">
          <cell r="A4579">
            <v>1424750</v>
          </cell>
          <cell r="B4579">
            <v>918</v>
          </cell>
          <cell r="C4579" t="str">
            <v>DIA</v>
          </cell>
          <cell r="D4579">
            <v>37852</v>
          </cell>
          <cell r="E4579">
            <v>2003</v>
          </cell>
          <cell r="F4579">
            <v>8</v>
          </cell>
          <cell r="G4579" t="str">
            <v>PANORO APURIMAC S.A.</v>
          </cell>
          <cell r="I4579" t="str">
            <v>ANTILLA</v>
          </cell>
          <cell r="J4579" t="str">
            <v>*030307&lt;br&gt;APURIMAC-ANTABAMBA-SABAINO</v>
          </cell>
          <cell r="K4579" t="str">
            <v>*35&lt;br&gt;BLANCO IRMA</v>
          </cell>
          <cell r="L4579" t="str">
            <v>APROBADO&lt;br/&gt;NOTIFICADO A LA EMPRESA</v>
          </cell>
          <cell r="P4579" t="str">
            <v>USD</v>
          </cell>
        </row>
        <row r="4580">
          <cell r="A4580">
            <v>1450350</v>
          </cell>
          <cell r="B4580">
            <v>1003</v>
          </cell>
          <cell r="C4580" t="str">
            <v>DIA</v>
          </cell>
          <cell r="D4580">
            <v>38016</v>
          </cell>
          <cell r="E4580">
            <v>2004</v>
          </cell>
          <cell r="F4580">
            <v>1</v>
          </cell>
          <cell r="G4580" t="str">
            <v>PANORO APURIMAC S.A.</v>
          </cell>
          <cell r="I4580" t="str">
            <v>ANTILLA (MODIFICACIÓN)</v>
          </cell>
          <cell r="J4580" t="str">
            <v>*030307&lt;br&gt;APURIMAC-ANTABAMBA-SABAINO</v>
          </cell>
          <cell r="K4580" t="str">
            <v>*35&lt;br&gt;BLANCO IRMA</v>
          </cell>
          <cell r="L4580" t="str">
            <v>APROBADO</v>
          </cell>
          <cell r="P4580" t="str">
            <v>USD</v>
          </cell>
        </row>
        <row r="4581">
          <cell r="A4581">
            <v>1471783</v>
          </cell>
          <cell r="B4581">
            <v>1079</v>
          </cell>
          <cell r="C4581" t="str">
            <v>DIA</v>
          </cell>
          <cell r="D4581">
            <v>38147</v>
          </cell>
          <cell r="E4581">
            <v>2004</v>
          </cell>
          <cell r="F4581">
            <v>6</v>
          </cell>
          <cell r="G4581" t="str">
            <v>PANORO APURIMAC S.A.</v>
          </cell>
          <cell r="H4581" t="str">
            <v>PISTORO</v>
          </cell>
          <cell r="I4581" t="str">
            <v>PROSPECTO PISTORO</v>
          </cell>
          <cell r="J4581" t="str">
            <v>*030504&lt;br&gt;APURIMAC-COTABAMBAS-HAQUIRA</v>
          </cell>
          <cell r="K4581" t="str">
            <v>*1&lt;br&gt;ACEVEDO FERNANDEZ ELIAS</v>
          </cell>
          <cell r="L4581" t="str">
            <v>ABANDONO&lt;br/&gt;NOTIFICADO A LA EMPRESA</v>
          </cell>
          <cell r="P4581" t="str">
            <v>USD</v>
          </cell>
        </row>
        <row r="4582">
          <cell r="A4582">
            <v>1485457</v>
          </cell>
          <cell r="B4582">
            <v>1112</v>
          </cell>
          <cell r="C4582" t="str">
            <v>DIA</v>
          </cell>
          <cell r="D4582">
            <v>38217</v>
          </cell>
          <cell r="E4582">
            <v>2004</v>
          </cell>
          <cell r="F4582">
            <v>8</v>
          </cell>
          <cell r="G4582" t="str">
            <v>PANORO APURIMAC S.A.</v>
          </cell>
          <cell r="H4582" t="str">
            <v>ANTILLA</v>
          </cell>
          <cell r="I4582" t="str">
            <v>ANTILLA (MODIFICACION)</v>
          </cell>
          <cell r="J4582" t="str">
            <v>*030307&lt;br&gt;APURIMAC-ANTABAMBA-SABAINO</v>
          </cell>
          <cell r="K4582" t="str">
            <v>*47&lt;br&gt;PINEDO CESAR</v>
          </cell>
          <cell r="L4582" t="str">
            <v>APROBADO</v>
          </cell>
          <cell r="P4582" t="str">
            <v>USD</v>
          </cell>
        </row>
        <row r="4583">
          <cell r="A4583">
            <v>1923960</v>
          </cell>
          <cell r="B4583">
            <v>2075</v>
          </cell>
          <cell r="C4583" t="str">
            <v>DIA</v>
          </cell>
          <cell r="D4583">
            <v>40077</v>
          </cell>
          <cell r="E4583">
            <v>2009</v>
          </cell>
          <cell r="F4583">
            <v>9</v>
          </cell>
          <cell r="G4583" t="str">
            <v>PANORO APURIMAC S.A.</v>
          </cell>
          <cell r="H4583" t="str">
            <v>KUSIORCCO</v>
          </cell>
          <cell r="I4583" t="str">
            <v>KUSIORCCO</v>
          </cell>
          <cell r="J4583" t="str">
            <v>*080703&lt;br&gt;CUSCO-CHUMBIVILCAS-CHAMACA</v>
          </cell>
          <cell r="K4583" t="str">
            <v>*8&lt;br&gt;BREÑA TORRES GRACIELA</v>
          </cell>
          <cell r="L4583" t="str">
            <v>NO PRESENTADO&lt;br/&gt;NOTIFICADO A LA EMPRESA</v>
          </cell>
          <cell r="P4583" t="str">
            <v>USD</v>
          </cell>
        </row>
        <row r="4584">
          <cell r="A4584">
            <v>1942318</v>
          </cell>
          <cell r="B4584">
            <v>2108</v>
          </cell>
          <cell r="C4584" t="str">
            <v>DIA</v>
          </cell>
          <cell r="D4584">
            <v>40143</v>
          </cell>
          <cell r="E4584">
            <v>2009</v>
          </cell>
          <cell r="F4584">
            <v>11</v>
          </cell>
          <cell r="G4584" t="str">
            <v>PANORO APURIMAC S.A.</v>
          </cell>
          <cell r="H4584" t="str">
            <v>KUSIORCCO</v>
          </cell>
          <cell r="I4584" t="str">
            <v>KUSIORCCO</v>
          </cell>
          <cell r="J4584" t="str">
            <v>*080703&lt;br&gt;CUSCO-CHUMBIVILCAS-CHAMACA</v>
          </cell>
          <cell r="K4584" t="str">
            <v>*25&lt;br&gt;PRADO VELASQUEZ ALFONSO</v>
          </cell>
          <cell r="L4584" t="str">
            <v>APROBADO&lt;br/&gt;NOTIFICADO A LA EMPRESA</v>
          </cell>
          <cell r="P4584" t="str">
            <v>USD</v>
          </cell>
        </row>
        <row r="4585">
          <cell r="A4585">
            <v>2030742</v>
          </cell>
          <cell r="B4585">
            <v>2269</v>
          </cell>
          <cell r="C4585" t="str">
            <v>DIA</v>
          </cell>
          <cell r="D4585">
            <v>40449</v>
          </cell>
          <cell r="E4585">
            <v>2010</v>
          </cell>
          <cell r="F4585">
            <v>9</v>
          </cell>
          <cell r="G4585" t="str">
            <v>PANORO APURIMAC S.A.</v>
          </cell>
          <cell r="H4585" t="str">
            <v>COTABAMBAS-CCALLA</v>
          </cell>
          <cell r="I4585" t="str">
            <v>COTABAMBAS-CCALLA</v>
          </cell>
          <cell r="J4585" t="str">
            <v>*030502&lt;br&gt;APURIMAC-COTABAMBAS-COTABAMBAS</v>
          </cell>
          <cell r="K4585" t="str">
            <v>*8&lt;br&gt;BREÑA TORRES GRACIELA</v>
          </cell>
          <cell r="L4585" t="str">
            <v>APROBADO&lt;br/&gt;NOTIFICADO A LA EMPRESA</v>
          </cell>
          <cell r="P4585" t="str">
            <v>USD</v>
          </cell>
        </row>
        <row r="4586">
          <cell r="A4586">
            <v>2031114</v>
          </cell>
          <cell r="B4586">
            <v>2270</v>
          </cell>
          <cell r="C4586" t="str">
            <v>DIA</v>
          </cell>
          <cell r="D4586">
            <v>40451</v>
          </cell>
          <cell r="E4586">
            <v>2010</v>
          </cell>
          <cell r="F4586">
            <v>9</v>
          </cell>
          <cell r="G4586" t="str">
            <v>PANORO APURIMAC S.A.</v>
          </cell>
          <cell r="H4586" t="str">
            <v>COTABAMBAS-CCALLA</v>
          </cell>
          <cell r="I4586" t="str">
            <v>COTABAMBAS-HUACLLE</v>
          </cell>
          <cell r="J4586" t="str">
            <v>*030502&lt;br&gt;APURIMAC-COTABAMBAS-COTABAMBAS</v>
          </cell>
          <cell r="K4586" t="str">
            <v>*8&lt;br&gt;BREÑA TORRES GRACIELA</v>
          </cell>
          <cell r="L4586" t="str">
            <v>APROBADO&lt;br/&gt;NOTIFICADO A LA EMPRESA</v>
          </cell>
          <cell r="P4586" t="str">
            <v>USD</v>
          </cell>
        </row>
        <row r="4587">
          <cell r="A4587">
            <v>2122347</v>
          </cell>
          <cell r="B4587">
            <v>2571</v>
          </cell>
          <cell r="C4587" t="str">
            <v>DIA</v>
          </cell>
          <cell r="D4587">
            <v>40780</v>
          </cell>
          <cell r="E4587">
            <v>2011</v>
          </cell>
          <cell r="F4587">
            <v>8</v>
          </cell>
          <cell r="G4587" t="str">
            <v>PANORO APURIMAC S.A.</v>
          </cell>
          <cell r="H4587" t="str">
            <v>CCOCHAPATA</v>
          </cell>
          <cell r="I4587" t="str">
            <v>CCOCHAPATA</v>
          </cell>
          <cell r="J4587" t="str">
            <v>*030502&lt;br&gt;APURIMAC-COTABAMBAS-COTABAMBAS</v>
          </cell>
          <cell r="K4587" t="str">
            <v>*6&lt;br&gt;ATARAMA MORI DANNY,*14&lt;br&gt;DOMINGUEZ BARBOZA CÉSAR,*8&lt;br&gt;BREÑA TORRES GRACIELA</v>
          </cell>
          <cell r="L4587" t="str">
            <v>DESISTIDO&lt;br/&gt;NOTIFICADO A LA EMPRESA</v>
          </cell>
          <cell r="M4587" t="str">
            <v>ResDirec-0301-2011/MEM-AAM</v>
          </cell>
          <cell r="N4587" t="str">
            <v>27/09/2011</v>
          </cell>
          <cell r="O4587">
            <v>1000000</v>
          </cell>
          <cell r="P4587" t="str">
            <v>USD</v>
          </cell>
        </row>
        <row r="4588">
          <cell r="A4588">
            <v>2126363</v>
          </cell>
          <cell r="B4588">
            <v>2636</v>
          </cell>
          <cell r="C4588" t="str">
            <v>DIA</v>
          </cell>
          <cell r="D4588">
            <v>40795</v>
          </cell>
          <cell r="E4588">
            <v>2011</v>
          </cell>
          <cell r="F4588">
            <v>9</v>
          </cell>
          <cell r="G4588" t="str">
            <v>PANORO APURIMAC S.A.</v>
          </cell>
          <cell r="H4588" t="str">
            <v>COTABAMBAS-CCALLA</v>
          </cell>
          <cell r="I4588" t="str">
            <v>MODIFICACION DEL PROYECTO DE EXPLORACION COTABAMBAS-CCALLA</v>
          </cell>
          <cell r="J4588" t="str">
            <v>*030502&lt;br&gt;APURIMAC-COTABAMBAS-COTABAMBAS</v>
          </cell>
          <cell r="K4588" t="str">
            <v>*8&lt;br&gt;BREÑA TORRES GRACIELA</v>
          </cell>
          <cell r="L4588" t="str">
            <v>APROBADO&lt;br/&gt;NOTIFICADO A LA EMPRESA</v>
          </cell>
          <cell r="O4588">
            <v>500000</v>
          </cell>
          <cell r="P4588" t="str">
            <v>USD</v>
          </cell>
        </row>
        <row r="4589">
          <cell r="A4589">
            <v>2194324</v>
          </cell>
          <cell r="B4589">
            <v>3005</v>
          </cell>
          <cell r="C4589" t="str">
            <v>DIA</v>
          </cell>
          <cell r="D4589">
            <v>41060</v>
          </cell>
          <cell r="E4589">
            <v>2012</v>
          </cell>
          <cell r="F4589">
            <v>5</v>
          </cell>
          <cell r="G4589" t="str">
            <v>PANORO APURIMAC S.A.</v>
          </cell>
          <cell r="H4589" t="str">
            <v>COCHASAYHUAS</v>
          </cell>
          <cell r="I4589" t="str">
            <v>PROYECTO DE EXPLORACION COCHASAYHUAS</v>
          </cell>
          <cell r="J4589" t="str">
            <v>*030708&lt;br&gt;APURIMAC-GRAU-PROGRESO</v>
          </cell>
          <cell r="K4589" t="str">
            <v>*8&lt;br&gt;BREÑA TORRES GRACIELA,*310&lt;br&gt;ROSALES GONZALES LUIS ALBERTO,*179&lt;br&gt;ZEGARRA ANCAJIMA, ANA SOFIA</v>
          </cell>
          <cell r="L4589" t="str">
            <v>DESISTIDO&lt;br/&gt;NOTIFICADO A LA EMPRESA</v>
          </cell>
          <cell r="M4589" t="str">
            <v>ResDirec-0190-2012/MEM-AAM</v>
          </cell>
          <cell r="N4589" t="str">
            <v>11/06/2012</v>
          </cell>
          <cell r="O4589">
            <v>224000</v>
          </cell>
          <cell r="P4589" t="str">
            <v>USD</v>
          </cell>
        </row>
        <row r="4590">
          <cell r="A4590">
            <v>2199658</v>
          </cell>
          <cell r="B4590">
            <v>3050</v>
          </cell>
          <cell r="C4590" t="str">
            <v>DIA</v>
          </cell>
          <cell r="D4590">
            <v>41074</v>
          </cell>
          <cell r="E4590">
            <v>2012</v>
          </cell>
          <cell r="F4590">
            <v>6</v>
          </cell>
          <cell r="G4590" t="str">
            <v>PANORO APURIMAC S.A.</v>
          </cell>
          <cell r="H4590" t="str">
            <v>CCOCHASAYHUAS</v>
          </cell>
          <cell r="I4590" t="str">
            <v>CCOCHASAYHUAS</v>
          </cell>
          <cell r="J4590" t="str">
            <v>*030708&lt;br&gt;APURIMAC-GRAU-PROGRESO</v>
          </cell>
          <cell r="K4590" t="str">
            <v>*8&lt;br&gt;BREÑA TORRES GRACIELA,*310&lt;br&gt;ROSALES GONZALES LUIS ALBERTO,*179&lt;br&gt;ZEGARRA ANCAJIMA, ANA SOFIA</v>
          </cell>
          <cell r="L4590" t="str">
            <v>APROBADO&lt;br/&gt;NOTIFICADO A LA EMPRESA</v>
          </cell>
          <cell r="O4590">
            <v>224000</v>
          </cell>
          <cell r="P4590" t="str">
            <v>USD</v>
          </cell>
        </row>
        <row r="4591">
          <cell r="A4591">
            <v>2467835</v>
          </cell>
          <cell r="B4591">
            <v>5536</v>
          </cell>
          <cell r="C4591" t="str">
            <v>DIA</v>
          </cell>
          <cell r="D4591">
            <v>42031</v>
          </cell>
          <cell r="E4591">
            <v>2015</v>
          </cell>
          <cell r="F4591">
            <v>1</v>
          </cell>
          <cell r="G4591" t="str">
            <v>PANORO APURIMAC S.A.</v>
          </cell>
          <cell r="H4591" t="str">
            <v>PROMESA</v>
          </cell>
          <cell r="I4591" t="str">
            <v>PROMESA</v>
          </cell>
          <cell r="J4591" t="str">
            <v>*030406&lt;br&gt;APURIMAC-AYMARAES-COTARUSE</v>
          </cell>
          <cell r="K4591" t="str">
            <v>*8&lt;br&gt;BREÑA TORRES GRACIELA,*341&lt;br&gt;INFANTE QUISPE, CESAR ANIBAL,*279&lt;br&gt;CRUZ LEDESMA, DEISY,*179&lt;br&gt;ZEGARRA ANCAJIMA, ANA SOFIA</v>
          </cell>
          <cell r="L4591" t="str">
            <v>APROBADO&lt;br/&gt;NOTIFICADO A LA EMPRESA</v>
          </cell>
          <cell r="O4591">
            <v>915000</v>
          </cell>
          <cell r="P4591" t="str">
            <v>USD</v>
          </cell>
        </row>
        <row r="4592">
          <cell r="A4592">
            <v>2491043</v>
          </cell>
          <cell r="B4592">
            <v>5620</v>
          </cell>
          <cell r="C4592" t="str">
            <v>EIAsd</v>
          </cell>
          <cell r="D4592">
            <v>42114</v>
          </cell>
          <cell r="E4592">
            <v>2015</v>
          </cell>
          <cell r="F4592">
            <v>4</v>
          </cell>
          <cell r="G4592" t="str">
            <v>PANORO APURIMAC S.A.</v>
          </cell>
          <cell r="H4592" t="str">
            <v>COTABAMBAS</v>
          </cell>
          <cell r="I4592" t="str">
            <v>COTABAMBAS</v>
          </cell>
          <cell r="J4592" t="str">
            <v>*030502&lt;br&gt;APURIMAC-COTABAMBAS-COTABAMBAS</v>
          </cell>
          <cell r="K4592" t="str">
            <v>*2&lt;br&gt;ACOSTA ARCE MICHAEL,*348&lt;br&gt;PEREZ SOLIS, EVELYN ENA,*313&lt;br&gt;LOPEZ FLORES, ROSSANA,*310&lt;br&gt;ROSALES GONZALES LUIS ALBERTO,*308&lt;br&gt;CCOYLLO FLORES LILIANA (APOYO),*295&lt;br&gt;DIAZ BERRIOS ABEL,*233&lt;br&gt;MESIAS CASTRO, JACKSON,*221&lt;br&gt;SANGA YAMPASI WILSON WILFREDO,*219&lt;br&gt;HUARINO CHURA LUIS ANTONIO,*25&lt;br&gt;PRADO VELASQUEZ ALFONSO,*3&lt;br&gt;ALFARO LÓPEZ WUALTER</v>
          </cell>
          <cell r="L4592" t="str">
            <v>APROBADO&lt;br/&gt;NOTIFICADO A LA EMPRESA</v>
          </cell>
          <cell r="M4592" t="str">
            <v>ResDirec-0435-2015/MEM-DGAAM</v>
          </cell>
          <cell r="N4592" t="str">
            <v>12/11/2015</v>
          </cell>
          <cell r="O4592">
            <v>15000000</v>
          </cell>
          <cell r="P4592" t="str">
            <v>USD</v>
          </cell>
        </row>
        <row r="4593">
          <cell r="A4593">
            <v>2735740</v>
          </cell>
          <cell r="B4593">
            <v>6637</v>
          </cell>
          <cell r="C4593" t="str">
            <v>ITS</v>
          </cell>
          <cell r="D4593">
            <v>42975</v>
          </cell>
          <cell r="E4593">
            <v>2017</v>
          </cell>
          <cell r="F4593">
            <v>8</v>
          </cell>
          <cell r="G4593" t="str">
            <v>PANORO APURIMAC S.A.</v>
          </cell>
          <cell r="H4593" t="str">
            <v>COTABAMBAS</v>
          </cell>
          <cell r="I4593" t="str">
            <v>COTABAMBAS</v>
          </cell>
          <cell r="J4593" t="str">
            <v>*030502&lt;br&gt;APURIMAC-COTABAMBAS-COTABAMBAS</v>
          </cell>
          <cell r="K4593" t="str">
            <v>*221&lt;br&gt;SANGA YAMPASI WILSON WILFREDO,*511&lt;br&gt;FARFAN REYES, MIRIAM ELIZABET,*509&lt;br&gt;CRUZ LEDESMA, DEISY ROSALIA,*500&lt;br&gt;TRELLES TICSE TANIA LUZ MARINA (apoyo),*495&lt;br&gt;CHAMORRO BELLIDO CARMEN ROSA,*348&lt;br&gt;PEREZ SOLIS, EVELYN ENA,*310&lt;br&gt;ROSALES GONZALES LUIS ALBERTO</v>
          </cell>
          <cell r="L4593" t="str">
            <v>CONFORME&lt;br/&gt;NOTIFICADO A LA EMPRESA</v>
          </cell>
          <cell r="M4593" t="str">
            <v>ResDirec-0315-2017/MEM-DGAAM</v>
          </cell>
          <cell r="N4593" t="str">
            <v>10/11/2017</v>
          </cell>
          <cell r="O4593">
            <v>15000000</v>
          </cell>
        </row>
        <row r="4594">
          <cell r="A4594">
            <v>2764367</v>
          </cell>
          <cell r="B4594">
            <v>7389</v>
          </cell>
          <cell r="C4594" t="str">
            <v>EIAsd</v>
          </cell>
          <cell r="D4594">
            <v>43063</v>
          </cell>
          <cell r="E4594">
            <v>2017</v>
          </cell>
          <cell r="F4594">
            <v>11</v>
          </cell>
          <cell r="G4594" t="str">
            <v>PANORO APURIMAC S.A.</v>
          </cell>
          <cell r="H4594" t="str">
            <v>COTABAMBAS</v>
          </cell>
          <cell r="I4594" t="str">
            <v>SEGUNDA MODIFICACION DEL EIASD DEL PROYECTO DE EXPLORACION COTABAMBAS-CCALLA</v>
          </cell>
          <cell r="J4594" t="str">
            <v>*030502&lt;br&gt;APURIMAC-COTABAMBAS-COTABAMBAS</v>
          </cell>
          <cell r="K4594" t="str">
            <v>*64&lt;br&gt;BEGGLO CACERES-OLASO ADRIAN ,*643&lt;br&gt;NISSE MEI-LIN GARCIA LAY,*570&lt;br&gt;PEREZ BALDEON KAREN GRACIELA,*495&lt;br&gt;CHAMORRO BELLIDO CARMEN ROSA,*348&lt;br&gt;PEREZ SOLIS, EVELYN ENA,*313&lt;br&gt;LOPEZ FLORES, ROSSANA,*295&lt;br&gt;DIAZ BERRIOS ABEL,*221&lt;br&gt;SANGA YAMPASI WILSON WILFREDO</v>
          </cell>
          <cell r="L4594" t="str">
            <v>APROBADO&lt;br/&gt;NOTIFICADO A LA EMPRESA</v>
          </cell>
          <cell r="M4594" t="str">
            <v>ResDirec-0147-2018/MEM-DGAAM</v>
          </cell>
          <cell r="N4594" t="str">
            <v>02/08/2018</v>
          </cell>
          <cell r="O4594">
            <v>35000000</v>
          </cell>
          <cell r="P4594" t="str">
            <v>USD</v>
          </cell>
        </row>
        <row r="4595">
          <cell r="A4595">
            <v>2169737</v>
          </cell>
          <cell r="B4595">
            <v>2764</v>
          </cell>
          <cell r="C4595" t="str">
            <v>EIAsd</v>
          </cell>
          <cell r="D4595">
            <v>40962</v>
          </cell>
          <cell r="E4595">
            <v>2012</v>
          </cell>
          <cell r="F4595">
            <v>2</v>
          </cell>
          <cell r="G4595" t="str">
            <v>PARADIGM PERU S.A.C</v>
          </cell>
          <cell r="H4595" t="str">
            <v>KAPISH</v>
          </cell>
          <cell r="I4595" t="str">
            <v>PROYECTO DE EXPLORACIÓN KAPISH</v>
          </cell>
          <cell r="J4595" t="str">
            <v>*040306&lt;br&gt;AREQUIPA-CARAVELI-CAHUACHO</v>
          </cell>
          <cell r="K4595" t="str">
            <v>*3&lt;br&gt;ALFARO LÓPEZ WUALTER,*296&lt;br&gt;ROSALES MONTES LUCIO,*294&lt;br&gt;BEGGLO CACERES-OLAZO ADRIAN ,*181&lt;br&gt;LEON HUAMAN BETTY,*173&lt;br&gt;QUISPE BENAVENTE, CARLOS ALBERTO,*170&lt;br&gt;TORRES LOPEZ SHEYLA,*167&lt;br&gt;SOTOMAYOR TACA SAUL,*25&lt;br&gt;PRADO VELASQUEZ ALFONSO,*10&lt;br&gt;CARRANZA VALDIVIESO JOSE</v>
          </cell>
          <cell r="L4595" t="str">
            <v>DESAPROBADO&lt;br/&gt;NOTIFICADO A LA EMPRESA</v>
          </cell>
          <cell r="M4595" t="str">
            <v>ResDirec-0149-2012/MEM-AAM</v>
          </cell>
          <cell r="N4595" t="str">
            <v>09/05/2012</v>
          </cell>
          <cell r="O4595">
            <v>31000</v>
          </cell>
          <cell r="P4595" t="str">
            <v>USD</v>
          </cell>
        </row>
        <row r="4596">
          <cell r="A4596">
            <v>1948939</v>
          </cell>
          <cell r="B4596">
            <v>2123</v>
          </cell>
          <cell r="C4596" t="str">
            <v>DIA</v>
          </cell>
          <cell r="D4596">
            <v>40165</v>
          </cell>
          <cell r="E4596">
            <v>2009</v>
          </cell>
          <cell r="F4596">
            <v>12</v>
          </cell>
          <cell r="G4596" t="str">
            <v>PARADIGM PERU S.A.C</v>
          </cell>
          <cell r="H4596" t="str">
            <v>KAPISH</v>
          </cell>
          <cell r="I4596" t="str">
            <v>KAPISH</v>
          </cell>
          <cell r="J4596" t="str">
            <v>*040306&lt;br&gt;AREQUIPA-CARAVELI-CAHUACHO</v>
          </cell>
          <cell r="K4596" t="str">
            <v>*8&lt;br&gt;BREÑA TORRES GRACIELA</v>
          </cell>
          <cell r="L4596" t="str">
            <v>NO PRESENTADO&lt;br/&gt;NOTIFICADO A LA EMPRESA</v>
          </cell>
          <cell r="P4596" t="str">
            <v>USD</v>
          </cell>
        </row>
        <row r="4597">
          <cell r="A4597">
            <v>1957030</v>
          </cell>
          <cell r="B4597">
            <v>2130</v>
          </cell>
          <cell r="C4597" t="str">
            <v>DIA</v>
          </cell>
          <cell r="D4597">
            <v>40197</v>
          </cell>
          <cell r="E4597">
            <v>2010</v>
          </cell>
          <cell r="F4597">
            <v>1</v>
          </cell>
          <cell r="G4597" t="str">
            <v>PARADIGM PERU S.A.C</v>
          </cell>
          <cell r="H4597" t="str">
            <v>KAPISH</v>
          </cell>
          <cell r="I4597" t="str">
            <v>KAPISH</v>
          </cell>
          <cell r="J4597" t="str">
            <v>*040306&lt;br&gt;AREQUIPA-CARAVELI-CAHUACHO</v>
          </cell>
          <cell r="K4597" t="str">
            <v>*8&lt;br&gt;BREÑA TORRES GRACIELA</v>
          </cell>
          <cell r="L4597" t="str">
            <v>APROBADO</v>
          </cell>
          <cell r="P4597" t="str">
            <v>USD</v>
          </cell>
        </row>
        <row r="4598">
          <cell r="A4598">
            <v>1375190</v>
          </cell>
          <cell r="B4598">
            <v>756</v>
          </cell>
          <cell r="C4598" t="str">
            <v>EIAsd</v>
          </cell>
          <cell r="D4598">
            <v>37456</v>
          </cell>
          <cell r="E4598">
            <v>2002</v>
          </cell>
          <cell r="F4598">
            <v>7</v>
          </cell>
          <cell r="G4598" t="str">
            <v>PAREDES ARGANDOÑA MAGDALENA DOMITILA</v>
          </cell>
          <cell r="H4598" t="str">
            <v>MARIA CLEOFE II</v>
          </cell>
          <cell r="I4598" t="str">
            <v>EXPLORACIÓN</v>
          </cell>
          <cell r="J4598" t="str">
            <v>*211206&lt;br&gt;PUNO-SANDIA-QUIACA</v>
          </cell>
          <cell r="K4598" t="str">
            <v>*57&lt;br&gt;SUAREZ JUAN</v>
          </cell>
          <cell r="L4598" t="str">
            <v>CONCLUIDO</v>
          </cell>
          <cell r="P4598" t="str">
            <v>USD</v>
          </cell>
        </row>
        <row r="4599">
          <cell r="A4599">
            <v>1303708</v>
          </cell>
          <cell r="B4599">
            <v>584</v>
          </cell>
          <cell r="C4599" t="str">
            <v>EIAsd</v>
          </cell>
          <cell r="D4599">
            <v>36872</v>
          </cell>
          <cell r="E4599">
            <v>2000</v>
          </cell>
          <cell r="F4599">
            <v>12</v>
          </cell>
          <cell r="G4599" t="str">
            <v>PARI CHIJE PRUDENCIO NICANOR</v>
          </cell>
          <cell r="H4599" t="str">
            <v>SAULITO I</v>
          </cell>
          <cell r="I4599" t="str">
            <v>EXPLORACION</v>
          </cell>
          <cell r="J4599" t="str">
            <v>*211002&lt;br&gt;PUNO-SAN ANTONIO DE PUTINA-ANANEA</v>
          </cell>
          <cell r="K4599" t="str">
            <v>*29&lt;br&gt;ARCHIVO</v>
          </cell>
          <cell r="L4599" t="str">
            <v>CONCLUIDO</v>
          </cell>
          <cell r="P4599" t="str">
            <v>USD</v>
          </cell>
        </row>
        <row r="4600">
          <cell r="A4600">
            <v>2343662</v>
          </cell>
          <cell r="B4600">
            <v>4043</v>
          </cell>
          <cell r="C4600" t="str">
            <v>DIA</v>
          </cell>
          <cell r="D4600">
            <v>41591</v>
          </cell>
          <cell r="E4600">
            <v>2013</v>
          </cell>
          <cell r="F4600">
            <v>11</v>
          </cell>
          <cell r="G4600" t="str">
            <v>PEMBROOK COPPER S.A.C.</v>
          </cell>
          <cell r="H4600" t="str">
            <v>PECOY</v>
          </cell>
          <cell r="I4600" t="str">
            <v>PECOY</v>
          </cell>
          <cell r="J4600" t="str">
            <v>*040608&lt;br&gt;AREQUIPA-CONDESUYOS-YANAQUIHUA</v>
          </cell>
          <cell r="K4600" t="str">
            <v>*8&lt;br&gt;BREÑA TORRES GRACIELA,*310&lt;br&gt;ROSALES GONZALES LUIS ALBERTO,*279&lt;br&gt;CRUZ LEDESMA, DEISY,*179&lt;br&gt;ZEGARRA ANCAJIMA, ANA SOFIA</v>
          </cell>
          <cell r="L4600" t="str">
            <v>APROBADO&lt;br/&gt;NOTIFICADO A LA EMPRESA</v>
          </cell>
          <cell r="O4600">
            <v>38000</v>
          </cell>
          <cell r="P4600" t="str">
            <v>USD</v>
          </cell>
        </row>
        <row r="4601">
          <cell r="A4601">
            <v>2419462</v>
          </cell>
          <cell r="B4601">
            <v>5340</v>
          </cell>
          <cell r="C4601" t="str">
            <v>ITS</v>
          </cell>
          <cell r="D4601">
            <v>41851</v>
          </cell>
          <cell r="E4601">
            <v>2014</v>
          </cell>
          <cell r="F4601">
            <v>7</v>
          </cell>
          <cell r="G4601" t="str">
            <v>PEMBROOK COPPER S.A.C.</v>
          </cell>
          <cell r="H4601" t="str">
            <v>PECOY</v>
          </cell>
          <cell r="I4601" t="str">
            <v>PECOY</v>
          </cell>
          <cell r="J4601" t="str">
            <v>*040608&lt;br&gt;AREQUIPA-CONDESUYOS-YANAQUIHUA</v>
          </cell>
          <cell r="K4601" t="str">
            <v>*8&lt;br&gt;BREÑA TORRES GRACIELA,*251&lt;br&gt;INFANTE QUISPE, CESAR ANIBAL,*179&lt;br&gt;ZEGARRA ANCAJIMA, ANA SOFIA,*148&lt;br&gt;ROSALES GONZALES,LUIS,*25&lt;br&gt;PRADO VELASQUEZ ALFONSO</v>
          </cell>
          <cell r="L4601" t="str">
            <v>DESISTIDO&lt;br/&gt;NOTIFICADO A LA EMPRESA</v>
          </cell>
          <cell r="M4601" t="str">
            <v>ResDirec-0001-2015/MEM-DGAAM</v>
          </cell>
          <cell r="N4601" t="str">
            <v>06/01/2015</v>
          </cell>
        </row>
        <row r="4602">
          <cell r="A4602">
            <v>2426649</v>
          </cell>
          <cell r="B4602">
            <v>5387</v>
          </cell>
          <cell r="C4602" t="str">
            <v>ITS</v>
          </cell>
          <cell r="D4602">
            <v>41878</v>
          </cell>
          <cell r="E4602">
            <v>2014</v>
          </cell>
          <cell r="F4602">
            <v>8</v>
          </cell>
          <cell r="G4602" t="str">
            <v>PEMBROOK COPPER S.A.C.</v>
          </cell>
          <cell r="H4602" t="str">
            <v>PECOY</v>
          </cell>
          <cell r="I4602" t="str">
            <v>PECOY</v>
          </cell>
          <cell r="J4602" t="str">
            <v>*040608&lt;br&gt;AREQUIPA-CONDESUYOS-YANAQUIHUA</v>
          </cell>
          <cell r="K4602" t="str">
            <v>*8&lt;br&gt;BREÑA TORRES GRACIELA,*251&lt;br&gt;INFANTE QUISPE, CESAR ANIBAL,*179&lt;br&gt;ZEGARRA ANCAJIMA, ANA SOFIA,*148&lt;br&gt;ROSALES GONZALES,LUIS</v>
          </cell>
          <cell r="L4602" t="str">
            <v>CONFORME&lt;br/&gt;NOTIFICADO A LA EMPRESA</v>
          </cell>
          <cell r="M4602" t="str">
            <v>ResDirec-0574-2014/MEM-DGAAM</v>
          </cell>
          <cell r="N4602" t="str">
            <v>24/11/2014</v>
          </cell>
          <cell r="O4602">
            <v>50600</v>
          </cell>
        </row>
        <row r="4603">
          <cell r="A4603">
            <v>2437591</v>
          </cell>
          <cell r="B4603">
            <v>5452</v>
          </cell>
          <cell r="C4603" t="str">
            <v>EIAsd</v>
          </cell>
          <cell r="D4603">
            <v>41919</v>
          </cell>
          <cell r="E4603">
            <v>2014</v>
          </cell>
          <cell r="F4603">
            <v>10</v>
          </cell>
          <cell r="G4603" t="str">
            <v>PEMBROOK COPPER S.A.C.</v>
          </cell>
          <cell r="H4603" t="str">
            <v>PECOY</v>
          </cell>
          <cell r="I4603" t="str">
            <v>PECOY</v>
          </cell>
          <cell r="J4603" t="str">
            <v>*040608&lt;br&gt;AREQUIPA-CONDESUYOS-YANAQUIHUA</v>
          </cell>
          <cell r="K4603" t="str">
            <v>*227&lt;br&gt;BUSTAMANTE BECERRA JOSE LUIS,*347&lt;br&gt;TENORIO MALDONADO, MARIO,*346&lt;br&gt;TIPULA MAMANI, RICHARD JOHNSON,*310&lt;br&gt;ROSALES GONZALES LUIS ALBERTO,*304&lt;br&gt;VARGAS MARTÍNEZ, YOSLY VIRGINIA,*301&lt;br&gt;DIAZ ALVAREZ, CHRISTIAN ENRIQUE,*295&lt;br&gt;DIAZ BERRIOS ABEL,*284&lt;br&gt;LINARES ALVARADO, JOSE LUIS,*256&lt;br&gt;DEL SOLAR PALOMINO, PABEL</v>
          </cell>
          <cell r="L4603" t="str">
            <v>APROBADO&lt;br/&gt;NOTIFICADO A LA EMPRESA</v>
          </cell>
          <cell r="M4603" t="str">
            <v>ResDirec-0048-2015/MEM-DGAAM</v>
          </cell>
          <cell r="N4603" t="str">
            <v>26/01/2015</v>
          </cell>
          <cell r="O4603">
            <v>2576734</v>
          </cell>
          <cell r="P4603" t="str">
            <v>USD</v>
          </cell>
        </row>
        <row r="4604">
          <cell r="A4604">
            <v>2462205</v>
          </cell>
          <cell r="B4604">
            <v>5627</v>
          </cell>
          <cell r="C4604" t="str">
            <v>ITS</v>
          </cell>
          <cell r="D4604">
            <v>42011</v>
          </cell>
          <cell r="E4604">
            <v>2015</v>
          </cell>
          <cell r="F4604">
            <v>1</v>
          </cell>
          <cell r="G4604" t="str">
            <v>PEMBROOK COPPER S.A.C.</v>
          </cell>
          <cell r="H4604" t="str">
            <v>PECOY</v>
          </cell>
          <cell r="I4604" t="str">
            <v>PECOY</v>
          </cell>
          <cell r="J4604" t="str">
            <v>*040608&lt;br&gt;AREQUIPA-CONDESUYOS-YANAQUIHUA</v>
          </cell>
          <cell r="K4604" t="str">
            <v>*8&lt;br&gt;BREÑA TORRES GRACIELA,*279&lt;br&gt;CRUZ LEDESMA, DEISY,*251&lt;br&gt;INFANTE QUISPE, CESAR ANIBAL,*179&lt;br&gt;ZEGARRA ANCAJIMA, ANA SOFIA</v>
          </cell>
          <cell r="L4604" t="str">
            <v>CONFORME&lt;br/&gt;NOTIFICADO A LA EMPRESA</v>
          </cell>
          <cell r="M4604" t="str">
            <v>ResDirec-0065-2015/MEM-DGAAM</v>
          </cell>
          <cell r="N4604" t="str">
            <v>30/01/2015</v>
          </cell>
          <cell r="O4604">
            <v>50600</v>
          </cell>
        </row>
        <row r="4605">
          <cell r="A4605">
            <v>2554843</v>
          </cell>
          <cell r="B4605">
            <v>6078</v>
          </cell>
          <cell r="C4605" t="str">
            <v>ITS</v>
          </cell>
          <cell r="D4605">
            <v>42328</v>
          </cell>
          <cell r="E4605">
            <v>2015</v>
          </cell>
          <cell r="F4605">
            <v>11</v>
          </cell>
          <cell r="G4605" t="str">
            <v>PEMBROOK COPPER S.A.C.</v>
          </cell>
          <cell r="H4605" t="str">
            <v>PECOY</v>
          </cell>
          <cell r="I4605" t="str">
            <v>PECOY</v>
          </cell>
          <cell r="J4605" t="str">
            <v>*040608&lt;br&gt;AREQUIPA-CONDESUYOS-YANAQUIHUA</v>
          </cell>
          <cell r="K4605" t="str">
            <v>*227&lt;br&gt;BUSTAMANTE BECERRA JOSE LUIS,*347&lt;br&gt;TENORIO MALDONADO, MARIO,*346&lt;br&gt;TIPULA MAMANI, RICHARD JOHNSON,*342&lt;br&gt;VARGAS MARTINEZ, YOSLY VIRGINIA,*310&lt;br&gt;ROSALES GONZALES LUIS ALBERTO,*309&lt;br&gt;FARFAN REYES, MIRIAM ELIZABETH (APOYO),*284&lt;br&gt;LINARES ALVARADO, JOSE LUIS</v>
          </cell>
          <cell r="L4605" t="str">
            <v>CONFORME&lt;br/&gt;NOTIFICADO A LA EMPRESA</v>
          </cell>
          <cell r="M4605" t="str">
            <v>ResDirec-0045-2016/MEM-DGAAM</v>
          </cell>
          <cell r="N4605" t="str">
            <v>08/02/2016</v>
          </cell>
          <cell r="O4605">
            <v>2576734</v>
          </cell>
        </row>
        <row r="4606">
          <cell r="A4606">
            <v>1331247</v>
          </cell>
          <cell r="B4606">
            <v>658</v>
          </cell>
          <cell r="C4606" t="str">
            <v>DIA</v>
          </cell>
          <cell r="D4606">
            <v>37110</v>
          </cell>
          <cell r="E4606">
            <v>2001</v>
          </cell>
          <cell r="F4606">
            <v>8</v>
          </cell>
          <cell r="G4606" t="str">
            <v>PERALTA ALLPOCO RUBEN ABELARDO</v>
          </cell>
          <cell r="H4606" t="str">
            <v>BONANZA</v>
          </cell>
          <cell r="I4606" t="str">
            <v>BONANZA</v>
          </cell>
          <cell r="J4606" t="str">
            <v>*090202&lt;br&gt;HUANCAVELICA-ACOBAMBA-ANDABAMBA</v>
          </cell>
          <cell r="K4606" t="str">
            <v>*57&lt;br&gt;SUAREZ JUAN</v>
          </cell>
          <cell r="L4606" t="str">
            <v>ABANDONO</v>
          </cell>
          <cell r="P4606" t="str">
            <v>USD</v>
          </cell>
        </row>
        <row r="4607">
          <cell r="A4607">
            <v>1331294</v>
          </cell>
          <cell r="B4607">
            <v>660</v>
          </cell>
          <cell r="C4607" t="str">
            <v>DIA</v>
          </cell>
          <cell r="D4607">
            <v>37110</v>
          </cell>
          <cell r="E4607">
            <v>2001</v>
          </cell>
          <cell r="F4607">
            <v>8</v>
          </cell>
          <cell r="G4607" t="str">
            <v>PERALTA ALLPOCO RUBEN ABELARDO</v>
          </cell>
          <cell r="H4607" t="str">
            <v>EVITA DEL ROCIO I</v>
          </cell>
          <cell r="I4607" t="str">
            <v>EVITA DEL ROCIO I</v>
          </cell>
          <cell r="J4607" t="str">
            <v>*090202&lt;br&gt;HUANCAVELICA-ACOBAMBA-ANDABAMBA</v>
          </cell>
          <cell r="K4607" t="str">
            <v>*57&lt;br&gt;SUAREZ JUAN</v>
          </cell>
          <cell r="L4607" t="str">
            <v>ABANDONO</v>
          </cell>
          <cell r="P4607" t="str">
            <v>USD</v>
          </cell>
        </row>
        <row r="4608">
          <cell r="A4608">
            <v>2403303</v>
          </cell>
          <cell r="B4608">
            <v>3195</v>
          </cell>
          <cell r="C4608" t="str">
            <v>ITS</v>
          </cell>
          <cell r="D4608">
            <v>41814</v>
          </cell>
          <cell r="E4608">
            <v>2014</v>
          </cell>
          <cell r="F4608">
            <v>6</v>
          </cell>
          <cell r="G4608" t="str">
            <v>PERU MINERALS S.A.C.</v>
          </cell>
          <cell r="H4608" t="str">
            <v>PROYECTO ALUMBRE</v>
          </cell>
          <cell r="I4608" t="str">
            <v>ALUMBRE</v>
          </cell>
          <cell r="J4608" t="str">
            <v>*131202&lt;br&gt;LA LIBERTAD-VIRU-CHAO</v>
          </cell>
          <cell r="K4608" t="str">
            <v>*8&lt;br&gt;BREÑA TORRES GRACIELA,*279&lt;br&gt;CRUZ LEDESMA, DEISY,*251&lt;br&gt;INFANTE QUISPE, CESAR ANIBAL,*179&lt;br&gt;ZEGARRA ANCAJIMA, ANA SOFIA</v>
          </cell>
          <cell r="L4608" t="str">
            <v>CONFORME&lt;br/&gt;NOTIFICADO A LA EMPRESA</v>
          </cell>
          <cell r="M4608" t="str">
            <v>ResDirec-0365-2014/MEM-DGAAM</v>
          </cell>
          <cell r="N4608" t="str">
            <v>17/07/2014</v>
          </cell>
          <cell r="O4608">
            <v>1605415</v>
          </cell>
        </row>
        <row r="4609">
          <cell r="A4609">
            <v>1980259</v>
          </cell>
          <cell r="B4609">
            <v>2174</v>
          </cell>
          <cell r="C4609" t="str">
            <v>DIA</v>
          </cell>
          <cell r="D4609">
            <v>40277</v>
          </cell>
          <cell r="E4609">
            <v>2010</v>
          </cell>
          <cell r="F4609">
            <v>4</v>
          </cell>
          <cell r="G4609" t="str">
            <v>PERU MINERALS S.A.C.</v>
          </cell>
          <cell r="H4609" t="str">
            <v>VICTOADAL</v>
          </cell>
          <cell r="I4609" t="str">
            <v>VICTOADAL</v>
          </cell>
          <cell r="J4609" t="str">
            <v>*130108&lt;br&gt;LA LIBERTAD-TRUJILLO-POROTO</v>
          </cell>
          <cell r="K4609" t="str">
            <v>*8&lt;br&gt;BREÑA TORRES GRACIELA</v>
          </cell>
          <cell r="L4609" t="str">
            <v>NO PRESENTADO&lt;br/&gt;NOTIFICADO A LA EMPRESA</v>
          </cell>
          <cell r="P4609" t="str">
            <v>USD</v>
          </cell>
        </row>
        <row r="4610">
          <cell r="A4610">
            <v>1991148</v>
          </cell>
          <cell r="B4610">
            <v>2190</v>
          </cell>
          <cell r="C4610" t="str">
            <v>DIA</v>
          </cell>
          <cell r="D4610">
            <v>40313</v>
          </cell>
          <cell r="E4610">
            <v>2010</v>
          </cell>
          <cell r="F4610">
            <v>5</v>
          </cell>
          <cell r="G4610" t="str">
            <v>PERU MINERALS S.A.C.</v>
          </cell>
          <cell r="H4610" t="str">
            <v>VICTOADAL</v>
          </cell>
          <cell r="I4610" t="str">
            <v>VICTOADAL</v>
          </cell>
          <cell r="J4610" t="str">
            <v>*130108&lt;br&gt;LA LIBERTAD-TRUJILLO-POROTO</v>
          </cell>
          <cell r="K4610" t="str">
            <v>*8&lt;br&gt;BREÑA TORRES GRACIELA</v>
          </cell>
          <cell r="L4610" t="str">
            <v>APROBADO&lt;br/&gt;NOTIFICADO A LA EMPRESA</v>
          </cell>
          <cell r="P4610" t="str">
            <v>USD</v>
          </cell>
        </row>
        <row r="4611">
          <cell r="A4611">
            <v>2293290</v>
          </cell>
          <cell r="B4611">
            <v>3855</v>
          </cell>
          <cell r="C4611" t="str">
            <v>DIA</v>
          </cell>
          <cell r="D4611">
            <v>41415</v>
          </cell>
          <cell r="E4611">
            <v>2013</v>
          </cell>
          <cell r="F4611">
            <v>5</v>
          </cell>
          <cell r="G4611" t="str">
            <v>PERU MINERALS S.A.C.</v>
          </cell>
          <cell r="H4611" t="str">
            <v>PROYECTO ALUMBRE</v>
          </cell>
          <cell r="I4611" t="str">
            <v>ALUMBRE</v>
          </cell>
          <cell r="J4611" t="str">
            <v>*131202&lt;br&gt;LA LIBERTAD-VIRU-CHAO</v>
          </cell>
          <cell r="K4611" t="str">
            <v>*10&lt;br&gt;CARRANZA VALDIVIESO JOSE,*310&lt;br&gt;ROSALES GONZALES LUIS ALBERTO,*306&lt;br&gt;MIRANDA UNCHUPAICO, JULIO (APOYO),*296&lt;br&gt;ROSALES MONTES LUCIO,*294&lt;br&gt;BEGGLO CACERES-OLAZO ADRIAN ,*249&lt;br&gt;MARRUFO CORDOVA, CARLO,*183&lt;br&gt;ZZ_ANA02 (AQUINO ESPINOZA, PAVEL),*181&lt;br&gt;LEON HUAMAN BETTY,*173&lt;br&gt;QUISPE BENAVENTE, CARLOS ALBERTO,*167&lt;br&gt;SOTOMAYOR TACA SAUL</v>
          </cell>
          <cell r="L4611" t="str">
            <v>APROBADO&lt;br/&gt;NOTIFICADO A LA EMPRESA</v>
          </cell>
          <cell r="M4611" t="str">
            <v>ResDirec-0417-2013/MEM-AAM</v>
          </cell>
          <cell r="N4611" t="str">
            <v>05/11/2013</v>
          </cell>
          <cell r="O4611">
            <v>1605415</v>
          </cell>
          <cell r="P4611" t="str">
            <v>USD</v>
          </cell>
        </row>
        <row r="4612">
          <cell r="A4612">
            <v>1233224</v>
          </cell>
          <cell r="B4612">
            <v>445</v>
          </cell>
          <cell r="C4612" t="str">
            <v>DIA</v>
          </cell>
          <cell r="D4612">
            <v>36298</v>
          </cell>
          <cell r="E4612">
            <v>1999</v>
          </cell>
          <cell r="F4612">
            <v>5</v>
          </cell>
          <cell r="G4612" t="str">
            <v>PERUBAR S A</v>
          </cell>
          <cell r="H4612" t="str">
            <v xml:space="preserve">NUEVO DEP. DE CONCENTRADOS </v>
          </cell>
          <cell r="I4612" t="str">
            <v>CHAMODADA</v>
          </cell>
          <cell r="J4612" t="str">
            <v>*150727&lt;br&gt;LIMA-HUAROCHIRI-SANTA CRUZ DE COCACHACRA</v>
          </cell>
          <cell r="K4612" t="str">
            <v>*1&lt;br&gt;ACEVEDO FERNANDEZ ELIAS</v>
          </cell>
          <cell r="L4612" t="str">
            <v>APROBADO</v>
          </cell>
          <cell r="P4612" t="str">
            <v>USD</v>
          </cell>
        </row>
        <row r="4613">
          <cell r="A4613">
            <v>1808285</v>
          </cell>
          <cell r="B4613">
            <v>1930</v>
          </cell>
          <cell r="C4613" t="str">
            <v>DIA</v>
          </cell>
          <cell r="D4613">
            <v>39664</v>
          </cell>
          <cell r="E4613">
            <v>2008</v>
          </cell>
          <cell r="F4613">
            <v>8</v>
          </cell>
          <cell r="G4613" t="str">
            <v>PERUBAR S A</v>
          </cell>
          <cell r="H4613" t="str">
            <v>ROSAURA</v>
          </cell>
          <cell r="I4613" t="str">
            <v>ROSAURA 2</v>
          </cell>
          <cell r="J4613" t="str">
            <v>*150705&lt;br&gt;LIMA-HUAROCHIRI-CHICLA</v>
          </cell>
          <cell r="K4613" t="str">
            <v>*8&lt;br&gt;BREÑA TORRES GRACIELA</v>
          </cell>
          <cell r="L4613" t="str">
            <v>APROBADO</v>
          </cell>
          <cell r="P4613" t="str">
            <v>USD</v>
          </cell>
        </row>
        <row r="4614">
          <cell r="A4614">
            <v>1327950</v>
          </cell>
          <cell r="B4614">
            <v>4539</v>
          </cell>
          <cell r="C4614" t="str">
            <v>EIA</v>
          </cell>
          <cell r="D4614">
            <v>37082</v>
          </cell>
          <cell r="E4614">
            <v>2001</v>
          </cell>
          <cell r="F4614">
            <v>7</v>
          </cell>
          <cell r="G4614" t="str">
            <v>PERUBAR S A</v>
          </cell>
          <cell r="H4614" t="str">
            <v>PUERTO DEL CALLAO (RIMAC) - AIRE</v>
          </cell>
          <cell r="I4614" t="str">
            <v>DEPOSITO DE CONCENTRADOS DE MINERALES</v>
          </cell>
          <cell r="J4614" t="str">
            <v>*070101&lt;br&gt;CALLAO-CALLAO-CALLAO</v>
          </cell>
          <cell r="K4614" t="str">
            <v>*53&lt;br&gt;SANCHEZ LUIS</v>
          </cell>
          <cell r="L4614" t="str">
            <v>APROBADO</v>
          </cell>
          <cell r="P4614" t="str">
            <v>USD</v>
          </cell>
        </row>
        <row r="4615">
          <cell r="A4615">
            <v>1328058</v>
          </cell>
          <cell r="B4615">
            <v>4540</v>
          </cell>
          <cell r="C4615" t="str">
            <v>EIA</v>
          </cell>
          <cell r="D4615">
            <v>37082</v>
          </cell>
          <cell r="E4615">
            <v>2001</v>
          </cell>
          <cell r="F4615">
            <v>7</v>
          </cell>
          <cell r="G4615" t="str">
            <v>PERUBAR S A</v>
          </cell>
          <cell r="H4615" t="str">
            <v>PUERTO DEL CALLAO (ATALAYA) - AIRE</v>
          </cell>
          <cell r="I4615" t="str">
            <v>DEPOSITO DE CONCENTRADOS DE MINERALES</v>
          </cell>
          <cell r="J4615" t="str">
            <v>*070101&lt;br&gt;CALLAO-CALLAO-CALLAO</v>
          </cell>
          <cell r="K4615" t="str">
            <v>*53&lt;br&gt;SANCHEZ LUIS</v>
          </cell>
          <cell r="L4615" t="str">
            <v>APROBADO</v>
          </cell>
          <cell r="P4615" t="str">
            <v>USD</v>
          </cell>
        </row>
        <row r="4616">
          <cell r="A4616">
            <v>1338697</v>
          </cell>
          <cell r="B4616">
            <v>4547</v>
          </cell>
          <cell r="C4616" t="str">
            <v>EIA</v>
          </cell>
          <cell r="D4616">
            <v>37176</v>
          </cell>
          <cell r="E4616">
            <v>2001</v>
          </cell>
          <cell r="F4616">
            <v>10</v>
          </cell>
          <cell r="G4616" t="str">
            <v>PERUBAR S A</v>
          </cell>
          <cell r="H4616" t="str">
            <v>ROSAURA</v>
          </cell>
          <cell r="I4616" t="str">
            <v>PLANTA CONCENTRADORA</v>
          </cell>
          <cell r="J4616" t="str">
            <v>*150705&lt;br&gt;LIMA-HUAROCHIRI-CHICLA</v>
          </cell>
          <cell r="K4616" t="str">
            <v>*1&lt;br&gt;ACEVEDO FERNANDEZ ELIAS</v>
          </cell>
          <cell r="L4616" t="str">
            <v>APROBADO</v>
          </cell>
          <cell r="P4616" t="str">
            <v>USD</v>
          </cell>
        </row>
        <row r="4617">
          <cell r="A4617">
            <v>1495868</v>
          </cell>
          <cell r="B4617">
            <v>4638</v>
          </cell>
          <cell r="C4617" t="str">
            <v>EIA</v>
          </cell>
          <cell r="D4617">
            <v>38272</v>
          </cell>
          <cell r="E4617">
            <v>2004</v>
          </cell>
          <cell r="F4617">
            <v>10</v>
          </cell>
          <cell r="G4617" t="str">
            <v>PERUBAR S A</v>
          </cell>
          <cell r="H4617" t="str">
            <v>NUEVO DEP. DE CONCENTRADOS - AIRE</v>
          </cell>
          <cell r="I4617" t="str">
            <v>AMPLIACION DE FUNCIONES DEL ACTUAL DEPOSITO DE MATERIALES DE LICSA</v>
          </cell>
          <cell r="J4617" t="str">
            <v>*070101&lt;br&gt;CALLAO-CALLAO-CALLAO</v>
          </cell>
          <cell r="K4617" t="str">
            <v>*53&lt;br&gt;SANCHEZ LUIS</v>
          </cell>
          <cell r="L4617" t="str">
            <v>APROBADO</v>
          </cell>
          <cell r="P4617" t="str">
            <v>USD</v>
          </cell>
        </row>
        <row r="4618">
          <cell r="A4618">
            <v>2064363</v>
          </cell>
          <cell r="B4618">
            <v>5069</v>
          </cell>
          <cell r="C4618" t="str">
            <v>EIA</v>
          </cell>
          <cell r="D4618">
            <v>40575</v>
          </cell>
          <cell r="E4618">
            <v>2011</v>
          </cell>
          <cell r="F4618">
            <v>2</v>
          </cell>
          <cell r="G4618" t="str">
            <v>PERUBAR S A</v>
          </cell>
          <cell r="H4618" t="str">
            <v xml:space="preserve">NUEVO DEP. DE CONCENTRADOS </v>
          </cell>
          <cell r="I4618" t="str">
            <v xml:space="preserve">INSTALACIONES PARA LA CONEXION A LA FAJA TRANSPORTADORA DE CONCENTRADOS </v>
          </cell>
          <cell r="J4618" t="str">
            <v>*070101&lt;br&gt;CALLAO-CALLAO-CALLAO</v>
          </cell>
          <cell r="K4618" t="str">
            <v>*7&lt;br&gt;BERROSPI GALINDO ROSA</v>
          </cell>
          <cell r="L4618" t="str">
            <v>APROBADO&lt;br/&gt;NOTIFICADO A LA EMPRESA</v>
          </cell>
          <cell r="P4618" t="str">
            <v>USD</v>
          </cell>
        </row>
        <row r="4619">
          <cell r="A4619">
            <v>2209675</v>
          </cell>
          <cell r="B4619">
            <v>5172</v>
          </cell>
          <cell r="C4619" t="str">
            <v>EIA</v>
          </cell>
          <cell r="D4619">
            <v>41096</v>
          </cell>
          <cell r="E4619">
            <v>2012</v>
          </cell>
          <cell r="F4619">
            <v>7</v>
          </cell>
          <cell r="G4619" t="str">
            <v>PERUBAR S A</v>
          </cell>
          <cell r="H4619" t="str">
            <v xml:space="preserve">NUEVO DEP. DE CONCENTRADOS </v>
          </cell>
          <cell r="I4619" t="str">
            <v>MODIFICACION DE EIA MODERNIZACION E INTEGRACION DE LA UNIDAD LOGISTICA CALLAO</v>
          </cell>
          <cell r="J4619" t="str">
            <v>*070101&lt;br&gt;CALLAO-CALLAO-CALLAO</v>
          </cell>
          <cell r="L4619" t="str">
            <v>APROBADO&lt;br/&gt;NOTIFICADO A LA EMPRESA</v>
          </cell>
          <cell r="P4619" t="str">
            <v>USD</v>
          </cell>
        </row>
        <row r="4620">
          <cell r="A4620">
            <v>1762107</v>
          </cell>
          <cell r="B4620">
            <v>6380</v>
          </cell>
          <cell r="C4620" t="str">
            <v>PC</v>
          </cell>
          <cell r="D4620">
            <v>39504</v>
          </cell>
          <cell r="E4620">
            <v>2008</v>
          </cell>
          <cell r="F4620">
            <v>2</v>
          </cell>
          <cell r="G4620" t="str">
            <v>PERUBAR S A</v>
          </cell>
          <cell r="H4620" t="str">
            <v>ROSAURA</v>
          </cell>
          <cell r="I4620" t="str">
            <v>CIERRE DE LA CONCESION MINERA CASAPALCA 7</v>
          </cell>
          <cell r="J4620" t="str">
            <v>*150705&lt;br&gt;LIMA-HUAROCHIRI-CHICLA</v>
          </cell>
          <cell r="K4620" t="str">
            <v>*9&lt;br&gt;CAMPOS DIAZ LUIS</v>
          </cell>
          <cell r="L4620" t="str">
            <v>APROBADO&lt;br/&gt;NOTIFICADO A LA EMPRESA</v>
          </cell>
          <cell r="P4620" t="str">
            <v>USD</v>
          </cell>
        </row>
        <row r="4621">
          <cell r="A4621">
            <v>1768879</v>
          </cell>
          <cell r="B4621">
            <v>6386</v>
          </cell>
          <cell r="C4621" t="str">
            <v>PC</v>
          </cell>
          <cell r="D4621">
            <v>39531</v>
          </cell>
          <cell r="E4621">
            <v>2008</v>
          </cell>
          <cell r="F4621">
            <v>3</v>
          </cell>
          <cell r="G4621" t="str">
            <v>PERUBAR S A</v>
          </cell>
          <cell r="H4621" t="str">
            <v>DEP. DE CONCENTRADOS - RIMAC</v>
          </cell>
          <cell r="I4621" t="str">
            <v>PLAN DE CIERRE A NIVEL DE FACTIBILIDAD- DEPOSITOS DE CONCENTRADOS RIMAC</v>
          </cell>
          <cell r="J4621" t="str">
            <v>*070101&lt;br&gt;CALLAO-CALLAO-CALLAO</v>
          </cell>
          <cell r="K4621" t="str">
            <v>*39&lt;br&gt;ESPINOZA ARIAS REBECA</v>
          </cell>
          <cell r="L4621" t="str">
            <v>APROBADO&lt;br/&gt;NOTIFICADO A LA EMPRESA</v>
          </cell>
          <cell r="M4621" t="str">
            <v>ResDirec-0368-2016/MEM-DGAAM</v>
          </cell>
          <cell r="N4621" t="str">
            <v>27/12/2016</v>
          </cell>
          <cell r="P4621" t="str">
            <v>USD</v>
          </cell>
        </row>
        <row r="4622">
          <cell r="A4622">
            <v>1900792</v>
          </cell>
          <cell r="B4622">
            <v>6435</v>
          </cell>
          <cell r="C4622" t="str">
            <v>PC</v>
          </cell>
          <cell r="D4622">
            <v>39997</v>
          </cell>
          <cell r="E4622">
            <v>2009</v>
          </cell>
          <cell r="F4622">
            <v>7</v>
          </cell>
          <cell r="G4622" t="str">
            <v>PERUBAR S A</v>
          </cell>
          <cell r="H4622" t="str">
            <v xml:space="preserve">NUEVO DEP. DE CONCENTRADOS </v>
          </cell>
          <cell r="I4622" t="str">
            <v>PLAN DE CIERRE DE MINAS NUEVO DEPOSITO DE CONCENTRADOS "PERU BAR"</v>
          </cell>
          <cell r="J4622" t="str">
            <v>*070101&lt;br&gt;CALLAO-CALLAO-CALLAO</v>
          </cell>
          <cell r="K4622" t="str">
            <v>*55&lt;br&gt;SANTOYO TELLO RAUL</v>
          </cell>
          <cell r="L4622" t="str">
            <v>APROBADO&lt;br/&gt;NOTIFICADO A LA EMPRESA</v>
          </cell>
          <cell r="P4622" t="str">
            <v>USD</v>
          </cell>
        </row>
        <row r="4623">
          <cell r="A4623">
            <v>2433645</v>
          </cell>
          <cell r="B4623">
            <v>6723</v>
          </cell>
          <cell r="C4623" t="str">
            <v>PC</v>
          </cell>
          <cell r="D4623">
            <v>41905</v>
          </cell>
          <cell r="E4623">
            <v>2014</v>
          </cell>
          <cell r="F4623">
            <v>9</v>
          </cell>
          <cell r="G4623" t="str">
            <v>PERUBAR S A</v>
          </cell>
          <cell r="H4623" t="str">
            <v xml:space="preserve">NUEVO DEP. DE CONCENTRADOS </v>
          </cell>
          <cell r="I4623" t="str">
            <v>MODIFICACION DE PLAN DE CIERRE NUEVO DEPÓSITO DE CONCENTRADOS DE MINERALES</v>
          </cell>
          <cell r="J4623" t="str">
            <v>*070101&lt;br&gt;CALLAO-CALLAO-CALLAO</v>
          </cell>
          <cell r="K4623" t="str">
            <v>*24&lt;br&gt;PORTILLA CORNEJO MATEO</v>
          </cell>
          <cell r="L4623" t="str">
            <v>APROBADO</v>
          </cell>
          <cell r="P4623" t="str">
            <v>USD</v>
          </cell>
        </row>
        <row r="4624">
          <cell r="A4624">
            <v>2990787</v>
          </cell>
          <cell r="B4624">
            <v>8198</v>
          </cell>
          <cell r="C4624" t="str">
            <v>PC</v>
          </cell>
          <cell r="D4624">
            <v>43768</v>
          </cell>
          <cell r="E4624">
            <v>2019</v>
          </cell>
          <cell r="F4624">
            <v>10</v>
          </cell>
          <cell r="G4624" t="str">
            <v>PERUBAR S A</v>
          </cell>
          <cell r="H4624" t="str">
            <v xml:space="preserve">NUEVO DEP. DE CONCENTRADOS </v>
          </cell>
          <cell r="I4624" t="str">
            <v>UNIDAD LOGISTICA CALLAO</v>
          </cell>
          <cell r="J4624" t="str">
            <v>*070101&lt;br&gt;CALLAO-CALLAO-CALLAO</v>
          </cell>
          <cell r="K4624" t="str">
            <v>*9&lt;br&gt;CAMPOS DIAZ LUIS,*672&lt;br&gt;TRUJILLO ESPINOZA JANETT GUISSELA,*664&lt;br&gt;ARANDA SALAZAR SANTIAGO JOSUE (apoyo),*188&lt;br&gt;PORTILLA CORNEJO MATEO,*128&lt;br&gt;ESTELA SILVA MELANIO,*34&lt;br&gt;BEDRIÑANA RIOS ABAD</v>
          </cell>
          <cell r="L4624" t="str">
            <v>EVALUACIÓN</v>
          </cell>
          <cell r="P4624" t="str">
            <v>USD</v>
          </cell>
        </row>
        <row r="4625">
          <cell r="A4625">
            <v>2235555</v>
          </cell>
          <cell r="B4625">
            <v>3202</v>
          </cell>
          <cell r="C4625" t="str">
            <v>EIAsd</v>
          </cell>
          <cell r="D4625">
            <v>41192</v>
          </cell>
          <cell r="E4625">
            <v>2012</v>
          </cell>
          <cell r="F4625">
            <v>10</v>
          </cell>
          <cell r="G4625" t="str">
            <v>PERUGOLD RESOURCES S.A.C.</v>
          </cell>
          <cell r="H4625" t="str">
            <v>URUMALQUI</v>
          </cell>
          <cell r="I4625" t="str">
            <v>URUMALQUI</v>
          </cell>
          <cell r="J4625" t="str">
            <v>*130501&lt;br&gt;LA LIBERTAD-JULCAN-JULCAN</v>
          </cell>
          <cell r="K4625" t="str">
            <v>*142&lt;br&gt;VELASQUEZ CONTRERAS ANNIE (APOYO),*346&lt;br&gt;TIPULA MAMANI, RICHARD JOHNSON,*295&lt;br&gt;DIAZ BERRIOS ABEL,*241&lt;br&gt;TELLO ISLA, ANA CAROLINA,*228&lt;br&gt;HERMOZA VASQUEZ, ANDREI DARIO,*227&lt;br&gt;BUSTAMANTE BECERRA JOSE LUIS,*186&lt;br&gt;LUCEN BUSTAMANTE MARIELENA,*180&lt;br&gt;RAMIREZ PALET ALDO,*178&lt;br&gt;SUGUIMITZU, HUMBERTO,*177&lt;br&gt;PIMENTEL, JOSE,*147&lt;br&gt;PEREZ BALDEON KAREN</v>
          </cell>
          <cell r="L4625" t="str">
            <v>APROBADO&lt;br/&gt;NOTIFICADO A LA EMPRESA</v>
          </cell>
          <cell r="M4625" t="str">
            <v>ResDirec-0112-2013/MEM-AAM</v>
          </cell>
          <cell r="N4625" t="str">
            <v>19/04/2013</v>
          </cell>
          <cell r="O4625">
            <v>21000000</v>
          </cell>
          <cell r="P4625" t="str">
            <v>USD</v>
          </cell>
        </row>
        <row r="4626">
          <cell r="A4626">
            <v>1916811</v>
          </cell>
          <cell r="B4626">
            <v>2063</v>
          </cell>
          <cell r="C4626" t="str">
            <v>DIA</v>
          </cell>
          <cell r="D4626">
            <v>40050</v>
          </cell>
          <cell r="E4626">
            <v>2009</v>
          </cell>
          <cell r="F4626">
            <v>8</v>
          </cell>
          <cell r="G4626" t="str">
            <v>PERUGOLD RESOURCES S.A.C.</v>
          </cell>
          <cell r="H4626" t="str">
            <v>RIO SECO</v>
          </cell>
          <cell r="I4626" t="str">
            <v>RIO SECO</v>
          </cell>
          <cell r="J4626" t="str">
            <v>*130109&lt;br&gt;LA LIBERTAD-TRUJILLO-SALAVERRY</v>
          </cell>
          <cell r="K4626" t="str">
            <v>*8&lt;br&gt;BREÑA TORRES GRACIELA</v>
          </cell>
          <cell r="L4626" t="str">
            <v>APROBADO&lt;br/&gt;NOTIFICADO A LA EMPRESA</v>
          </cell>
          <cell r="P4626" t="str">
            <v>USD</v>
          </cell>
        </row>
        <row r="4627">
          <cell r="A4627">
            <v>2066139</v>
          </cell>
          <cell r="B4627">
            <v>2357</v>
          </cell>
          <cell r="C4627" t="str">
            <v>DIA</v>
          </cell>
          <cell r="D4627">
            <v>40581</v>
          </cell>
          <cell r="E4627">
            <v>2011</v>
          </cell>
          <cell r="F4627">
            <v>2</v>
          </cell>
          <cell r="G4627" t="str">
            <v>PERUGOLD RESOURCES S.A.C.</v>
          </cell>
          <cell r="H4627" t="str">
            <v>URUMALQUI</v>
          </cell>
          <cell r="I4627" t="str">
            <v>URUMALQUI</v>
          </cell>
          <cell r="J4627" t="str">
            <v>*130501&lt;br&gt;LA LIBERTAD-JULCAN-JULCAN</v>
          </cell>
          <cell r="K4627" t="str">
            <v>*25&lt;br&gt;PRADO VELASQUEZ ALFONSO</v>
          </cell>
          <cell r="L4627" t="str">
            <v>APROBADO&lt;br/&gt;NOTIFICADO A LA EMPRESA</v>
          </cell>
          <cell r="P4627" t="str">
            <v>USD</v>
          </cell>
        </row>
        <row r="4628">
          <cell r="A4628">
            <v>1292699</v>
          </cell>
          <cell r="B4628">
            <v>556</v>
          </cell>
          <cell r="C4628" t="str">
            <v>EIAsd</v>
          </cell>
          <cell r="D4628">
            <v>36766</v>
          </cell>
          <cell r="E4628">
            <v>2000</v>
          </cell>
          <cell r="F4628">
            <v>8</v>
          </cell>
          <cell r="G4628" t="str">
            <v>PERUPORT E.I.R.L</v>
          </cell>
          <cell r="H4628" t="str">
            <v>LA ROSA TORO ANDRES</v>
          </cell>
          <cell r="I4628" t="str">
            <v>EXPLORACION</v>
          </cell>
          <cell r="J4628" t="str">
            <v>*130902&lt;br&gt;LA LIBERTAD-SANCHEZ CARRION-CHUGAY</v>
          </cell>
          <cell r="K4628" t="str">
            <v>*50&lt;br&gt;RODAS EDDI</v>
          </cell>
          <cell r="L4628" t="str">
            <v>CONCLUIDO</v>
          </cell>
          <cell r="P4628" t="str">
            <v>USD</v>
          </cell>
        </row>
        <row r="4629">
          <cell r="A4629">
            <v>2107698</v>
          </cell>
          <cell r="B4629">
            <v>2445</v>
          </cell>
          <cell r="C4629" t="str">
            <v>EIAsd</v>
          </cell>
          <cell r="D4629">
            <v>40724</v>
          </cell>
          <cell r="E4629">
            <v>2011</v>
          </cell>
          <cell r="F4629">
            <v>6</v>
          </cell>
          <cell r="G4629" t="str">
            <v>PERUVIAN LATIN RESOURCES S.A.C.</v>
          </cell>
          <cell r="H4629" t="str">
            <v>GUADALUPITO</v>
          </cell>
          <cell r="I4629" t="str">
            <v xml:space="preserve">EXPLORACION GUADALUPITO </v>
          </cell>
          <cell r="J4629" t="str">
            <v>*131203&lt;br&gt;LA LIBERTAD-VIRU-GUADALUPITO</v>
          </cell>
          <cell r="K4629" t="str">
            <v>*1&lt;br&gt;ACEVEDO FERNANDEZ ELIAS</v>
          </cell>
          <cell r="L4629" t="str">
            <v>APROBADO&lt;br/&gt;NOTIFICADO A LA EMPRESA</v>
          </cell>
          <cell r="P4629" t="str">
            <v>USD</v>
          </cell>
        </row>
        <row r="4630">
          <cell r="A4630">
            <v>2035553</v>
          </cell>
          <cell r="B4630">
            <v>2279</v>
          </cell>
          <cell r="C4630" t="str">
            <v>DIA</v>
          </cell>
          <cell r="D4630">
            <v>40465</v>
          </cell>
          <cell r="E4630">
            <v>2010</v>
          </cell>
          <cell r="F4630">
            <v>10</v>
          </cell>
          <cell r="G4630" t="str">
            <v>PERUVIAN LATIN RESOURCES S.A.C.</v>
          </cell>
          <cell r="H4630" t="str">
            <v>ILO NORTE</v>
          </cell>
          <cell r="I4630" t="str">
            <v>ILO NORTE</v>
          </cell>
          <cell r="J4630" t="str">
            <v>*180303&lt;br&gt;MOQUEGUA-ILO-PACOCHA</v>
          </cell>
          <cell r="K4630" t="str">
            <v>*8&lt;br&gt;BREÑA TORRES GRACIELA</v>
          </cell>
          <cell r="L4630" t="str">
            <v>NO PRESENTADO&lt;br/&gt;NOTIFICADO A LA EMPRESA</v>
          </cell>
          <cell r="P4630" t="str">
            <v>USD</v>
          </cell>
        </row>
        <row r="4631">
          <cell r="A4631">
            <v>2054394</v>
          </cell>
          <cell r="B4631">
            <v>2337</v>
          </cell>
          <cell r="C4631" t="str">
            <v>DIA</v>
          </cell>
          <cell r="D4631">
            <v>40542</v>
          </cell>
          <cell r="E4631">
            <v>2010</v>
          </cell>
          <cell r="F4631">
            <v>12</v>
          </cell>
          <cell r="G4631" t="str">
            <v>PERUVIAN LATIN RESOURCES S.A.C.</v>
          </cell>
          <cell r="H4631" t="str">
            <v>ILO NORTE</v>
          </cell>
          <cell r="I4631" t="str">
            <v>ILO NORTE</v>
          </cell>
          <cell r="J4631" t="str">
            <v>*180303&lt;br&gt;MOQUEGUA-ILO-PACOCHA</v>
          </cell>
          <cell r="K4631" t="str">
            <v>*8&lt;br&gt;BREÑA TORRES GRACIELA</v>
          </cell>
          <cell r="L4631" t="str">
            <v>APROBADO&lt;br/&gt;NOTIFICADO A LA EMPRESA</v>
          </cell>
          <cell r="P4631" t="str">
            <v>USD</v>
          </cell>
        </row>
        <row r="4632">
          <cell r="A4632">
            <v>2073700</v>
          </cell>
          <cell r="B4632">
            <v>2367</v>
          </cell>
          <cell r="C4632" t="str">
            <v>DIA</v>
          </cell>
          <cell r="D4632">
            <v>40609</v>
          </cell>
          <cell r="E4632">
            <v>2011</v>
          </cell>
          <cell r="F4632">
            <v>3</v>
          </cell>
          <cell r="G4632" t="str">
            <v>PERUVIAN LATIN RESOURCES S.A.C.</v>
          </cell>
          <cell r="H4632" t="str">
            <v>GUADALUPITO</v>
          </cell>
          <cell r="I4632" t="str">
            <v>GUADALUPITO</v>
          </cell>
          <cell r="J4632" t="str">
            <v>*131203&lt;br&gt;LA LIBERTAD-VIRU-GUADALUPITO</v>
          </cell>
          <cell r="K4632" t="str">
            <v>*1&lt;br&gt;ACEVEDO FERNANDEZ ELIAS</v>
          </cell>
          <cell r="L4632" t="str">
            <v>APROBADO&lt;br/&gt;NOTIFICADO A LA EMPRESA</v>
          </cell>
          <cell r="P4632" t="str">
            <v>USD</v>
          </cell>
        </row>
        <row r="4633">
          <cell r="A4633">
            <v>2078798</v>
          </cell>
          <cell r="B4633">
            <v>2380</v>
          </cell>
          <cell r="C4633" t="str">
            <v>DIA</v>
          </cell>
          <cell r="D4633">
            <v>40626</v>
          </cell>
          <cell r="E4633">
            <v>2011</v>
          </cell>
          <cell r="F4633">
            <v>3</v>
          </cell>
          <cell r="G4633" t="str">
            <v>PERUVIAN LATIN RESOURCES S.A.C.</v>
          </cell>
          <cell r="H4633" t="str">
            <v>ILO SUR</v>
          </cell>
          <cell r="I4633" t="str">
            <v>ILO SUR</v>
          </cell>
          <cell r="J4633" t="str">
            <v>*230303&lt;br&gt;TACNA-JORGE BASADRE-ITE</v>
          </cell>
          <cell r="K4633" t="str">
            <v>*25&lt;br&gt;PRADO VELASQUEZ ALFONSO</v>
          </cell>
          <cell r="L4633" t="str">
            <v>APROBADO&lt;br/&gt;NOTIFICADO A LA EMPRESA</v>
          </cell>
          <cell r="P4633" t="str">
            <v>USD</v>
          </cell>
        </row>
        <row r="4634">
          <cell r="A4634">
            <v>2254321</v>
          </cell>
          <cell r="B4634">
            <v>3295</v>
          </cell>
          <cell r="C4634" t="str">
            <v>DIA</v>
          </cell>
          <cell r="D4634">
            <v>41262</v>
          </cell>
          <cell r="E4634">
            <v>2012</v>
          </cell>
          <cell r="F4634">
            <v>12</v>
          </cell>
          <cell r="G4634" t="str">
            <v>PERUVIAN LATIN RESOURCES S.A.C.</v>
          </cell>
          <cell r="H4634" t="str">
            <v>ILO NORTE</v>
          </cell>
          <cell r="I4634" t="str">
            <v>ILO NORTE II ETAPA</v>
          </cell>
          <cell r="J4634" t="str">
            <v>*180101&lt;br&gt;MOQUEGUA-MARISCAL NIETO-MOQUEGUA,*180303&lt;br&gt;MOQUEGUA-ILO-PACOCHA</v>
          </cell>
          <cell r="K4634" t="str">
            <v>*8&lt;br&gt;BREÑA TORRES GRACIELA,*310&lt;br&gt;ROSALES GONZALES LUIS ALBERTO,*179&lt;br&gt;ZEGARRA ANCAJIMA, ANA SOFIA</v>
          </cell>
          <cell r="L4634" t="str">
            <v>DESISTIDO&lt;br/&gt;NOTIFICADO A LA EMPRESA</v>
          </cell>
          <cell r="M4634" t="str">
            <v>ResDirec-0451-2012/MEM-AAM</v>
          </cell>
          <cell r="N4634" t="str">
            <v>27/12/2012</v>
          </cell>
          <cell r="O4634">
            <v>2600000</v>
          </cell>
          <cell r="P4634" t="str">
            <v>USD</v>
          </cell>
        </row>
        <row r="4635">
          <cell r="A4635">
            <v>2405159</v>
          </cell>
          <cell r="B4635">
            <v>4253</v>
          </cell>
          <cell r="C4635" t="str">
            <v>DIA</v>
          </cell>
          <cell r="D4635">
            <v>41820</v>
          </cell>
          <cell r="E4635">
            <v>2014</v>
          </cell>
          <cell r="F4635">
            <v>6</v>
          </cell>
          <cell r="G4635" t="str">
            <v>PERUVIAN LATIN RESOURCES S.A.C.</v>
          </cell>
          <cell r="H4635" t="str">
            <v>ILO ESTE</v>
          </cell>
          <cell r="I4635" t="str">
            <v>ILO ESTE</v>
          </cell>
          <cell r="J4635" t="str">
            <v>*180302&lt;br&gt;MOQUEGUA-ILO-EL ALGARROBAL</v>
          </cell>
          <cell r="K4635" t="str">
            <v>*8&lt;br&gt;BREÑA TORRES GRACIELA,*341&lt;br&gt;INFANTE QUISPE, CESAR ANIBAL,*279&lt;br&gt;CRUZ LEDESMA, DEISY,*179&lt;br&gt;ZEGARRA ANCAJIMA, ANA SOFIA</v>
          </cell>
          <cell r="L4635" t="str">
            <v>APROBADO&lt;br/&gt;NOTIFICADO A LA EMPRESA</v>
          </cell>
          <cell r="O4635">
            <v>1000000</v>
          </cell>
          <cell r="P4635" t="str">
            <v>USD</v>
          </cell>
        </row>
        <row r="4636">
          <cell r="A4636">
            <v>2338084</v>
          </cell>
          <cell r="B4636">
            <v>4031</v>
          </cell>
          <cell r="C4636" t="str">
            <v>EIAsd</v>
          </cell>
          <cell r="D4636">
            <v>41575</v>
          </cell>
          <cell r="E4636">
            <v>2013</v>
          </cell>
          <cell r="F4636">
            <v>10</v>
          </cell>
          <cell r="G4636" t="str">
            <v>PERUVIAN LATIN RESOURCES S.A.C.</v>
          </cell>
          <cell r="H4636" t="str">
            <v>GUADALUPITO</v>
          </cell>
          <cell r="I4636" t="str">
            <v xml:space="preserve">EXPLORACION GUADALUPITO </v>
          </cell>
          <cell r="J4636" t="str">
            <v>*131203&lt;br&gt;LA LIBERTAD-VIRU-GUADALUPITO</v>
          </cell>
          <cell r="K4636" t="str">
            <v>*21&lt;br&gt;PAREDES PACHECO RUFO,*310&lt;br&gt;ROSALES GONZALES LUIS ALBERTO,*188&lt;br&gt;PORTILLA CORNEJO MATEO,*34&lt;br&gt;BEDRIÑANA RIOS ABAD,*27&lt;br&gt;SALVATIERRA GUADALUPE OSCAR (APOYO),*22&lt;br&gt;PASTRANA VILLAR GLADYS</v>
          </cell>
          <cell r="L4636" t="str">
            <v>APROBADO&lt;br/&gt;NOTIFICADO A LA EMPRESA</v>
          </cell>
          <cell r="M4636" t="str">
            <v>ResDirec-0094-2014/MEM-DGAAM</v>
          </cell>
          <cell r="N4636" t="str">
            <v>21/02/2014</v>
          </cell>
          <cell r="O4636">
            <v>30000</v>
          </cell>
          <cell r="P4636" t="str">
            <v>USD</v>
          </cell>
        </row>
        <row r="4637">
          <cell r="A4637">
            <v>1264202</v>
          </cell>
          <cell r="B4637">
            <v>4459</v>
          </cell>
          <cell r="C4637" t="str">
            <v>EIA</v>
          </cell>
          <cell r="D4637">
            <v>36511</v>
          </cell>
          <cell r="E4637">
            <v>1999</v>
          </cell>
          <cell r="F4637">
            <v>12</v>
          </cell>
          <cell r="G4637" t="str">
            <v>PILLACA QUISPE MANUEL</v>
          </cell>
          <cell r="H4637" t="str">
            <v>ARENERA SAN PEDRO</v>
          </cell>
          <cell r="I4637" t="str">
            <v>EXPLOTACION DE MATERIALES DE CONSTRUCCION</v>
          </cell>
          <cell r="J4637" t="str">
            <v>*070101&lt;br&gt;CALLAO-CALLAO-CALLAO</v>
          </cell>
          <cell r="K4637" t="str">
            <v>*50&lt;br&gt;RODAS EDDI</v>
          </cell>
          <cell r="L4637" t="str">
            <v>APROBADO</v>
          </cell>
          <cell r="P4637" t="str">
            <v>USD</v>
          </cell>
        </row>
        <row r="4638">
          <cell r="A4638">
            <v>1334378</v>
          </cell>
          <cell r="B4638">
            <v>668</v>
          </cell>
          <cell r="C4638" t="str">
            <v>DIA</v>
          </cell>
          <cell r="D4638">
            <v>37140</v>
          </cell>
          <cell r="E4638">
            <v>2001</v>
          </cell>
          <cell r="F4638">
            <v>9</v>
          </cell>
          <cell r="G4638" t="str">
            <v>PINTO ARCE FREDY MARIO</v>
          </cell>
          <cell r="H4638" t="str">
            <v>MINA CONSUELO 178</v>
          </cell>
          <cell r="I4638" t="str">
            <v>UEA SANTA ROSA</v>
          </cell>
          <cell r="J4638" t="str">
            <v>*150608&lt;br&gt;LIMA-HUARAL-PACARAOS</v>
          </cell>
          <cell r="K4638" t="str">
            <v>*57&lt;br&gt;SUAREZ JUAN</v>
          </cell>
          <cell r="L4638" t="str">
            <v>APROBADO</v>
          </cell>
          <cell r="P4638" t="str">
            <v>USD</v>
          </cell>
        </row>
        <row r="4639">
          <cell r="A4639">
            <v>1458274</v>
          </cell>
          <cell r="B4639">
            <v>1038</v>
          </cell>
          <cell r="C4639" t="str">
            <v>EIAsd</v>
          </cell>
          <cell r="D4639">
            <v>38063</v>
          </cell>
          <cell r="E4639">
            <v>2004</v>
          </cell>
          <cell r="F4639">
            <v>3</v>
          </cell>
          <cell r="G4639" t="str">
            <v>PITTMAN CASTILLO CELEY</v>
          </cell>
          <cell r="H4639" t="str">
            <v>SERVILLETA I</v>
          </cell>
          <cell r="I4639" t="str">
            <v>EXPLORACIÓN METÁLICA</v>
          </cell>
          <cell r="J4639" t="str">
            <v>*200210&lt;br&gt;PIURA-AYABACA-SUYO</v>
          </cell>
          <cell r="K4639" t="str">
            <v>*48&lt;br&gt;QUENALLATA ANA</v>
          </cell>
          <cell r="L4639" t="str">
            <v>NO PRESENTADO</v>
          </cell>
          <cell r="P4639" t="str">
            <v>USD</v>
          </cell>
        </row>
        <row r="4640">
          <cell r="A4640">
            <v>1596789</v>
          </cell>
          <cell r="B4640">
            <v>1406</v>
          </cell>
          <cell r="C4640" t="str">
            <v>EIAsd</v>
          </cell>
          <cell r="D4640">
            <v>38793</v>
          </cell>
          <cell r="E4640">
            <v>2006</v>
          </cell>
          <cell r="F4640">
            <v>3</v>
          </cell>
          <cell r="G4640" t="str">
            <v>PITTMAN CASTILLO CELEY</v>
          </cell>
          <cell r="H4640" t="str">
            <v>SERVILLETA I</v>
          </cell>
          <cell r="I4640" t="str">
            <v>EXPLORACION</v>
          </cell>
          <cell r="J4640" t="str">
            <v>*200210&lt;br&gt;PIURA-AYABACA-SUYO</v>
          </cell>
          <cell r="K4640" t="str">
            <v>*62&lt;br&gt;VILLEGAS ANA</v>
          </cell>
          <cell r="L4640" t="str">
            <v>DESISTIDO</v>
          </cell>
          <cell r="P4640" t="str">
            <v>USD</v>
          </cell>
        </row>
        <row r="4641">
          <cell r="A4641">
            <v>2714053</v>
          </cell>
          <cell r="B4641">
            <v>7196</v>
          </cell>
          <cell r="C4641" t="str">
            <v>DIA</v>
          </cell>
          <cell r="D4641">
            <v>42899</v>
          </cell>
          <cell r="E4641">
            <v>2017</v>
          </cell>
          <cell r="F4641">
            <v>6</v>
          </cell>
          <cell r="G4641" t="str">
            <v>PLACER DOME DEL PERU S.A.C.</v>
          </cell>
          <cell r="H4641" t="str">
            <v>ESPERANZA</v>
          </cell>
          <cell r="I4641" t="str">
            <v>ESPERANZA</v>
          </cell>
          <cell r="J4641" t="str">
            <v>*131006&lt;br&gt;LA LIBERTAD-SANTIAGO DE CHUCO-QUIRUVILCA</v>
          </cell>
          <cell r="K4641" t="str">
            <v>*25&lt;br&gt;PRADO VELASQUEZ ALFONSO,*518&lt;br&gt;CHUQUIMANTARI ARTEAGA RUDDY ANDRE (APOYO),*509&lt;br&gt;CRUZ LEDESMA, DEISY ROSALIA,*310&lt;br&gt;ROSALES GONZALES LUIS ALBERTO</v>
          </cell>
          <cell r="L4641" t="str">
            <v>APROBADO&lt;br/&gt;NOTIFICADO A LA EMPRESA</v>
          </cell>
          <cell r="O4641">
            <v>150000</v>
          </cell>
          <cell r="P4641" t="str">
            <v>USD</v>
          </cell>
        </row>
        <row r="4642">
          <cell r="A4642">
            <v>2812618</v>
          </cell>
          <cell r="B4642">
            <v>6934</v>
          </cell>
          <cell r="C4642" t="str">
            <v>ITS</v>
          </cell>
          <cell r="D4642">
            <v>43230</v>
          </cell>
          <cell r="E4642">
            <v>2018</v>
          </cell>
          <cell r="F4642">
            <v>5</v>
          </cell>
          <cell r="G4642" t="str">
            <v>PLACER DOME DEL PERU S.A.C.</v>
          </cell>
          <cell r="H4642" t="str">
            <v>ESPERANZA</v>
          </cell>
          <cell r="I4642" t="str">
            <v>ESPERANZA</v>
          </cell>
          <cell r="J4642" t="str">
            <v>*131006&lt;br&gt;LA LIBERTAD-SANTIAGO DE CHUCO-QUIRUVILCA</v>
          </cell>
          <cell r="K4642" t="str">
            <v>*25&lt;br&gt;PRADO VELASQUEZ ALFONSO,*570&lt;br&gt;PEREZ BALDEON KAREN GRACIELA,*550&lt;br&gt;PEREZ LEON, LUZMILA (APOYO)</v>
          </cell>
          <cell r="L4642" t="str">
            <v>CONFORME&lt;br/&gt;NOTIFICADO A LA EMPRESA</v>
          </cell>
          <cell r="O4642">
            <v>0</v>
          </cell>
        </row>
        <row r="4643">
          <cell r="A4643">
            <v>2863433</v>
          </cell>
          <cell r="B4643">
            <v>6975</v>
          </cell>
          <cell r="C4643" t="str">
            <v>ITS</v>
          </cell>
          <cell r="D4643">
            <v>43388</v>
          </cell>
          <cell r="E4643">
            <v>2018</v>
          </cell>
          <cell r="F4643">
            <v>10</v>
          </cell>
          <cell r="G4643" t="str">
            <v>PLACER DOME DEL PERU S.A.C.</v>
          </cell>
          <cell r="H4643" t="str">
            <v>UEA LA CAPILLA</v>
          </cell>
          <cell r="I4643" t="str">
            <v>PROYECTO DE EXPLORACION MINERA LA CAPILLA</v>
          </cell>
          <cell r="J4643" t="str">
            <v>*131006&lt;br&gt;LA LIBERTAD-SANTIAGO DE CHUCO-QUIRUVILCA</v>
          </cell>
          <cell r="K4643" t="str">
            <v>*570&lt;br&gt;PEREZ BALDEON KAREN GRACIELA,*610&lt;br&gt;FARFAN REYES MIRIAM ELIZABETH,*608&lt;br&gt;GINA FIORELLA MOROTE LARICO</v>
          </cell>
          <cell r="L4643" t="str">
            <v>CONFORME&lt;br/&gt;NOTIFICADO A LA EMPRESA</v>
          </cell>
          <cell r="M4643" t="str">
            <v>ResDirec-0203-2018/MEM-DGAAM</v>
          </cell>
          <cell r="N4643" t="str">
            <v>13/11/2018</v>
          </cell>
          <cell r="O4643">
            <v>100000</v>
          </cell>
        </row>
        <row r="4644">
          <cell r="A4644">
            <v>1357308</v>
          </cell>
          <cell r="B4644">
            <v>719</v>
          </cell>
          <cell r="C4644" t="str">
            <v>EIAsd</v>
          </cell>
          <cell r="D4644">
            <v>37340</v>
          </cell>
          <cell r="E4644">
            <v>2002</v>
          </cell>
          <cell r="F4644">
            <v>3</v>
          </cell>
          <cell r="G4644" t="str">
            <v>POLYGOLD MINERALS S.A.C.</v>
          </cell>
          <cell r="H4644" t="str">
            <v>AMISTAD</v>
          </cell>
          <cell r="I4644" t="str">
            <v>EXPLORACION MINERA</v>
          </cell>
          <cell r="J4644" t="str">
            <v>*022008&lt;br&gt;ANCASH-YUNGAY-YANAMA</v>
          </cell>
          <cell r="K4644" t="str">
            <v>*57&lt;br&gt;SUAREZ JUAN</v>
          </cell>
          <cell r="L4644" t="str">
            <v>APROBADO</v>
          </cell>
          <cell r="P4644" t="str">
            <v>USD</v>
          </cell>
        </row>
        <row r="4645">
          <cell r="A4645">
            <v>1449387</v>
          </cell>
          <cell r="B4645">
            <v>998</v>
          </cell>
          <cell r="C4645" t="str">
            <v>EIAsd</v>
          </cell>
          <cell r="D4645">
            <v>38012</v>
          </cell>
          <cell r="E4645">
            <v>2004</v>
          </cell>
          <cell r="F4645">
            <v>1</v>
          </cell>
          <cell r="G4645" t="str">
            <v>POLYGOLD MINERALS S.A.C.</v>
          </cell>
          <cell r="H4645" t="str">
            <v>AMISTAD</v>
          </cell>
          <cell r="I4645" t="str">
            <v>MODIFICACIÓN</v>
          </cell>
          <cell r="J4645" t="str">
            <v>*022008&lt;br&gt;ANCASH-YUNGAY-YANAMA</v>
          </cell>
          <cell r="K4645" t="str">
            <v>*57&lt;br&gt;SUAREZ JUAN</v>
          </cell>
          <cell r="L4645" t="str">
            <v>IMPROCEDENTE</v>
          </cell>
          <cell r="P4645" t="str">
            <v>USD</v>
          </cell>
        </row>
        <row r="4646">
          <cell r="A4646">
            <v>1882551</v>
          </cell>
          <cell r="B4646">
            <v>6434</v>
          </cell>
          <cell r="C4646" t="str">
            <v>PC</v>
          </cell>
          <cell r="D4646">
            <v>39941</v>
          </cell>
          <cell r="E4646">
            <v>2009</v>
          </cell>
          <cell r="F4646">
            <v>5</v>
          </cell>
          <cell r="G4646" t="str">
            <v>PONCE HUILCAYA JORGE FERNANDO</v>
          </cell>
          <cell r="H4646" t="str">
            <v>SAN FERNANDO 2005</v>
          </cell>
          <cell r="I4646" t="str">
            <v>PLAN DE CIERRE DE MINAS MINERIA NO METALICA</v>
          </cell>
          <cell r="J4646" t="str">
            <v>*150118&lt;br&gt;LIMA-LIMA-LURIGANCHO</v>
          </cell>
          <cell r="K4646" t="str">
            <v>*34&lt;br&gt;BEDRIÑANA RIOS ABAD</v>
          </cell>
          <cell r="L4646" t="str">
            <v>ABANDONO&lt;br/&gt;NOTIFICADO A LA EMPRESA</v>
          </cell>
          <cell r="P4646" t="str">
            <v>USD</v>
          </cell>
        </row>
        <row r="4647">
          <cell r="A4647">
            <v>1340219</v>
          </cell>
          <cell r="B4647">
            <v>682</v>
          </cell>
          <cell r="C4647" t="str">
            <v>DIA</v>
          </cell>
          <cell r="D4647">
            <v>37189</v>
          </cell>
          <cell r="E4647">
            <v>2001</v>
          </cell>
          <cell r="F4647">
            <v>10</v>
          </cell>
          <cell r="G4647" t="str">
            <v>PRADO MENDOZA BASILIO</v>
          </cell>
          <cell r="H4647" t="str">
            <v>ARENERA PANDA Nº 1</v>
          </cell>
          <cell r="I4647" t="str">
            <v>ARENERA PANDA Nº 1</v>
          </cell>
          <cell r="J4647" t="str">
            <v>*150407&lt;br&gt;LIMA-CANTA-SANTA ROSA DE QUIVES</v>
          </cell>
          <cell r="K4647" t="str">
            <v>*21&lt;br&gt;PAREDES PACHECO RUFO</v>
          </cell>
          <cell r="L4647" t="str">
            <v>APROBADO</v>
          </cell>
          <cell r="P4647" t="str">
            <v>USD</v>
          </cell>
        </row>
        <row r="4648">
          <cell r="A4648">
            <v>1506877</v>
          </cell>
          <cell r="B4648">
            <v>1186</v>
          </cell>
          <cell r="C4648" t="str">
            <v>EIAsd</v>
          </cell>
          <cell r="D4648">
            <v>38331</v>
          </cell>
          <cell r="E4648">
            <v>2004</v>
          </cell>
          <cell r="F4648">
            <v>12</v>
          </cell>
          <cell r="G4648" t="str">
            <v>PRINCIPE RIOS MANUEL REINERIO</v>
          </cell>
          <cell r="H4648" t="str">
            <v>AMANDA</v>
          </cell>
          <cell r="I4648" t="str">
            <v>EXPLORACION</v>
          </cell>
          <cell r="J4648" t="str">
            <v>*200109&lt;br&gt;PIURA-PIURA-LA ARENA</v>
          </cell>
          <cell r="K4648" t="str">
            <v>*47&lt;br&gt;PINEDO CESAR</v>
          </cell>
          <cell r="L4648" t="str">
            <v>DESISTIDO</v>
          </cell>
          <cell r="P4648" t="str">
            <v>USD</v>
          </cell>
        </row>
        <row r="4649">
          <cell r="A4649">
            <v>2440677</v>
          </cell>
          <cell r="B4649">
            <v>5478</v>
          </cell>
          <cell r="C4649" t="str">
            <v>EIA-d</v>
          </cell>
          <cell r="D4649">
            <v>41928</v>
          </cell>
          <cell r="E4649">
            <v>2014</v>
          </cell>
          <cell r="F4649">
            <v>10</v>
          </cell>
          <cell r="G4649" t="str">
            <v>PROCESADORA INDUSTRIAL RIO SECO S.A.</v>
          </cell>
          <cell r="H4649" t="str">
            <v>RIO SECO</v>
          </cell>
          <cell r="I4649" t="str">
            <v>PLANTA HIDROMETALURGICA RIO SECO</v>
          </cell>
          <cell r="K4649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4649" t="str">
            <v>APROBADO</v>
          </cell>
          <cell r="P4649" t="str">
            <v>USD</v>
          </cell>
        </row>
        <row r="4650">
          <cell r="A4650" t="str">
            <v>M-CLS-00135-2018</v>
          </cell>
          <cell r="B4650">
            <v>7625</v>
          </cell>
          <cell r="C4650" t="str">
            <v>EIA-d</v>
          </cell>
          <cell r="D4650">
            <v>43262</v>
          </cell>
          <cell r="E4650">
            <v>2018</v>
          </cell>
          <cell r="F4650">
            <v>6</v>
          </cell>
          <cell r="G4650" t="str">
            <v>PROCESADORA INDUSTRIAL RIO SECO S.A.</v>
          </cell>
          <cell r="H4650" t="str">
            <v>RIO SECO</v>
          </cell>
          <cell r="I4650" t="str">
            <v>PLANTA DE COBRE RIO SECO</v>
          </cell>
          <cell r="K4650" t="str">
            <v>*413&lt;br&gt;ZZ_SENACE ATARAMA MORI,DANNY EDUARDO,*574&lt;br&gt;JOSE ALEJANDRO ZEGARRA,*414&lt;br&gt;ZZ_SENACE LUCEN BUSTAMANTE, MARIELENA NEREYDA</v>
          </cell>
          <cell r="L4650" t="str">
            <v>APROBADO</v>
          </cell>
          <cell r="O4650">
            <v>277000000</v>
          </cell>
          <cell r="P4650" t="str">
            <v>USD</v>
          </cell>
        </row>
        <row r="4651">
          <cell r="A4651">
            <v>1475547</v>
          </cell>
          <cell r="B4651">
            <v>1086</v>
          </cell>
          <cell r="C4651" t="str">
            <v>DIA</v>
          </cell>
          <cell r="D4651">
            <v>38168</v>
          </cell>
          <cell r="E4651">
            <v>2004</v>
          </cell>
          <cell r="F4651">
            <v>6</v>
          </cell>
          <cell r="G4651" t="str">
            <v>PROYECTOS MINEROS DEL PERU S.A.</v>
          </cell>
          <cell r="I4651" t="str">
            <v>ANGEL AZUL</v>
          </cell>
          <cell r="J4651" t="str">
            <v>*150304&lt;br&gt;LIMA-CAJATAMBO-HUANCAPON</v>
          </cell>
          <cell r="K4651" t="str">
            <v>*47&lt;br&gt;PINEDO CESAR</v>
          </cell>
          <cell r="L4651" t="str">
            <v>APROBADO</v>
          </cell>
          <cell r="P4651" t="str">
            <v>USD</v>
          </cell>
        </row>
        <row r="4652">
          <cell r="A4652">
            <v>1504707</v>
          </cell>
          <cell r="B4652">
            <v>1176</v>
          </cell>
          <cell r="C4652" t="str">
            <v>DIA</v>
          </cell>
          <cell r="D4652">
            <v>38321</v>
          </cell>
          <cell r="E4652">
            <v>2004</v>
          </cell>
          <cell r="F4652">
            <v>11</v>
          </cell>
          <cell r="G4652" t="str">
            <v>PROYECTOS MINEROS DEL PERU S.A.</v>
          </cell>
          <cell r="I4652" t="str">
            <v>ANGEL AZUL (MODIFICACION DE CRONOGRAMA)</v>
          </cell>
          <cell r="J4652" t="str">
            <v>*150304&lt;br&gt;LIMA-CAJATAMBO-HUANCAPON</v>
          </cell>
          <cell r="K4652" t="str">
            <v>*47&lt;br&gt;PINEDO CESAR</v>
          </cell>
          <cell r="L4652" t="str">
            <v>APROBADO</v>
          </cell>
          <cell r="P4652" t="str">
            <v>USD</v>
          </cell>
        </row>
        <row r="4653">
          <cell r="A4653">
            <v>1264024</v>
          </cell>
          <cell r="B4653">
            <v>4446</v>
          </cell>
          <cell r="C4653" t="str">
            <v>EIA</v>
          </cell>
          <cell r="D4653">
            <v>36510</v>
          </cell>
          <cell r="E4653">
            <v>1999</v>
          </cell>
          <cell r="F4653">
            <v>12</v>
          </cell>
          <cell r="G4653" t="str">
            <v>PROYECTOS Y CONSTRUCCIONES SAN JOSE S.A.C.</v>
          </cell>
          <cell r="H4653" t="str">
            <v>GILDA</v>
          </cell>
          <cell r="I4653" t="str">
            <v>FUNCIONAMIENTO DE LAS PLANTAS PORTATILES</v>
          </cell>
          <cell r="J4653" t="str">
            <v>*150123&lt;br&gt;LIMA-LIMA-PACHACAMAC</v>
          </cell>
          <cell r="K4653" t="str">
            <v>*50&lt;br&gt;RODAS EDDI</v>
          </cell>
          <cell r="L4653" t="str">
            <v>APROBADO</v>
          </cell>
          <cell r="P4653" t="str">
            <v>USD</v>
          </cell>
        </row>
        <row r="4654">
          <cell r="A4654">
            <v>2370620</v>
          </cell>
          <cell r="B4654">
            <v>4139</v>
          </cell>
          <cell r="C4654" t="str">
            <v>DIA</v>
          </cell>
          <cell r="D4654">
            <v>41696</v>
          </cell>
          <cell r="E4654">
            <v>2014</v>
          </cell>
          <cell r="F4654">
            <v>2</v>
          </cell>
          <cell r="G4654" t="str">
            <v>PUCARA RESOURCES S.A.C.</v>
          </cell>
          <cell r="H4654" t="str">
            <v>PROYECTO LOURDES</v>
          </cell>
          <cell r="I4654" t="str">
            <v>LOURDES</v>
          </cell>
          <cell r="J4654" t="str">
            <v>*050601&lt;br&gt;AYACUCHO-LUCANAS-PUQUIO,*050605&lt;br&gt;AYACUCHO-LUCANAS-CHAVIÑA</v>
          </cell>
          <cell r="K4654" t="str">
            <v>*8&lt;br&gt;BREÑA TORRES GRACIELA,*310&lt;br&gt;ROSALES GONZALES LUIS ALBERTO,*279&lt;br&gt;CRUZ LEDESMA, DEISY,*179&lt;br&gt;ZEGARRA ANCAJIMA, ANA SOFIA</v>
          </cell>
          <cell r="L4654" t="str">
            <v>APROBADO&lt;br/&gt;NOTIFICADO A LA EMPRESA</v>
          </cell>
          <cell r="O4654">
            <v>1140000</v>
          </cell>
          <cell r="P4654" t="str">
            <v>USD</v>
          </cell>
        </row>
        <row r="4655">
          <cell r="A4655">
            <v>2869269</v>
          </cell>
          <cell r="B4655">
            <v>7803</v>
          </cell>
          <cell r="C4655" t="str">
            <v>DIA</v>
          </cell>
          <cell r="D4655">
            <v>43411</v>
          </cell>
          <cell r="E4655">
            <v>2018</v>
          </cell>
          <cell r="F4655">
            <v>11</v>
          </cell>
          <cell r="G4655" t="str">
            <v>PUCARA RESOURCES S.A.C.</v>
          </cell>
          <cell r="H4655" t="str">
            <v>PROYECTO LOURDES</v>
          </cell>
          <cell r="I4655" t="str">
            <v>PROYECTO LOURDES</v>
          </cell>
          <cell r="J4655" t="str">
            <v>*050601&lt;br&gt;AYACUCHO-LUCANAS-PUQUIO,*050605&lt;br&gt;AYACUCHO-LUCANAS-CHAVIÑA</v>
          </cell>
          <cell r="K4655" t="str">
            <v>*1&lt;br&gt;ACEVEDO FERNANDEZ ELIAS,*660&lt;br&gt;PARDO BONIFAZ JIMMY FRANK,*599&lt;br&gt;CHUQUIMANTARI ARTEAGA,RUDDY ANDRE,*25&lt;br&gt;PRADO VELASQUEZ ALFONSO</v>
          </cell>
          <cell r="L4655" t="str">
            <v>ABANDONO&lt;br/&gt;NOTIFICADO A LA EMPRESA</v>
          </cell>
          <cell r="M4655" t="str">
            <v>ResDirec-0212-2018/MEM-DGAAM</v>
          </cell>
          <cell r="N4655" t="str">
            <v>26/11/2018</v>
          </cell>
          <cell r="O4655">
            <v>2000000</v>
          </cell>
          <cell r="P4655" t="str">
            <v>USD</v>
          </cell>
        </row>
        <row r="4656">
          <cell r="A4656">
            <v>2878352</v>
          </cell>
          <cell r="B4656">
            <v>7848</v>
          </cell>
          <cell r="C4656" t="str">
            <v>DIA</v>
          </cell>
          <cell r="D4656">
            <v>43438</v>
          </cell>
          <cell r="E4656">
            <v>2018</v>
          </cell>
          <cell r="F4656">
            <v>12</v>
          </cell>
          <cell r="G4656" t="str">
            <v>PUCARA RESOURCES S.A.C.</v>
          </cell>
          <cell r="H4656" t="str">
            <v>PROYECTO LOURDES</v>
          </cell>
          <cell r="I4656" t="str">
            <v>PROYECTO DE EXPLORACIÓN MINERA “LOURDES”</v>
          </cell>
          <cell r="J4656" t="str">
            <v>*050601&lt;br&gt;AYACUCHO-LUCANAS-PUQUIO,*050605&lt;br&gt;AYACUCHO-LUCANAS-CHAVIÑA</v>
          </cell>
          <cell r="K4656" t="str">
            <v>*1&lt;br&gt;ACEVEDO FERNANDEZ ELIAS,*660&lt;br&gt;PARDO BONIFAZ JIMMY FRANK,*643&lt;br&gt;NISSE MEI-LIN GARCIA LAY,*610&lt;br&gt;FARFAN REYES MIRIAM ELIZABETH,*599&lt;br&gt;CHUQUIMANTARI ARTEAGA,RUDDY ANDRE,*598&lt;br&gt;CERNA GARCÍA, ROXANA ERIKA,*584&lt;br&gt;QUIROZ AHUANARI, CHARLEE JHON (APOYO),*509&lt;br&gt;CRUZ LEDESMA, DEISY ROSALIA,*311&lt;br&gt;ROJAS VALLADARES, TANIA LUPE,*220&lt;br&gt;VILLACORTA OLAZA MARCO ANTONIO</v>
          </cell>
          <cell r="L4656" t="str">
            <v>APROBADO&lt;br/&gt;NOTIFICADO A LA EMPRESA</v>
          </cell>
          <cell r="M4656" t="str">
            <v>ResDirec-0095-2019/MINEM-DGAAM</v>
          </cell>
          <cell r="N4656" t="str">
            <v>20/06/2019</v>
          </cell>
          <cell r="O4656">
            <v>2000000</v>
          </cell>
          <cell r="P4656" t="str">
            <v>USD</v>
          </cell>
        </row>
        <row r="4657">
          <cell r="A4657">
            <v>3054389</v>
          </cell>
          <cell r="B4657">
            <v>7391</v>
          </cell>
          <cell r="C4657" t="str">
            <v>ITS</v>
          </cell>
          <cell r="D4657">
            <v>44035</v>
          </cell>
          <cell r="E4657">
            <v>2020</v>
          </cell>
          <cell r="F4657">
            <v>7</v>
          </cell>
          <cell r="G4657" t="str">
            <v>PUCARA RESOURCES S.A.C.</v>
          </cell>
          <cell r="H4657" t="str">
            <v>PROYECTO LOURDES</v>
          </cell>
          <cell r="I4657" t="str">
            <v>PROYECTO DE EXPLORACIÓN MINERA “LOURDES”</v>
          </cell>
          <cell r="J4657" t="str">
            <v>*050605&lt;br&gt;AYACUCHO-LUCANAS-CHAVIÑA,*050601&lt;br&gt;AYACUCHO-LUCANAS-PUQUIO</v>
          </cell>
          <cell r="K4657" t="str">
            <v>*1&lt;br&gt;ACEVEDO FERNANDEZ ELIAS,*684&lt;br&gt;MARTEL GORA MIGUEL LUIS,*676&lt;br&gt;VILLAR VASQUEZ MERCEDES DEL PILAR,*311&lt;br&gt;ROJAS VALLADARES, TANIA LUPE,*220&lt;br&gt;VILLACORTA OLAZA MARCO ANTONIO</v>
          </cell>
          <cell r="L4657" t="str">
            <v>CONFORME&lt;br/&gt;NOTIFICADO A LA EMPRESA</v>
          </cell>
          <cell r="M4657" t="str">
            <v>ResDirec-0116-2020/MINEM-DGAAM</v>
          </cell>
          <cell r="N4657" t="str">
            <v>09/09/2020</v>
          </cell>
          <cell r="O4657">
            <v>2200000</v>
          </cell>
        </row>
        <row r="4658">
          <cell r="A4658">
            <v>2371176</v>
          </cell>
          <cell r="B4658">
            <v>4138</v>
          </cell>
          <cell r="C4658" t="str">
            <v>DIA</v>
          </cell>
          <cell r="D4658">
            <v>41698</v>
          </cell>
          <cell r="E4658">
            <v>2014</v>
          </cell>
          <cell r="F4658">
            <v>2</v>
          </cell>
          <cell r="G4658" t="str">
            <v>QUESTDOR S.A.C.</v>
          </cell>
          <cell r="H4658" t="str">
            <v>PUITE</v>
          </cell>
          <cell r="I4658" t="str">
            <v>PUITE</v>
          </cell>
          <cell r="J4658" t="str">
            <v>*180302&lt;br&gt;MOQUEGUA-ILO-EL ALGARROBAL</v>
          </cell>
          <cell r="K4658" t="str">
            <v>*8&lt;br&gt;BREÑA TORRES GRACIELA,*310&lt;br&gt;ROSALES GONZALES LUIS ALBERTO,*279&lt;br&gt;CRUZ LEDESMA, DEISY,*179&lt;br&gt;ZEGARRA ANCAJIMA, ANA SOFIA</v>
          </cell>
          <cell r="L4658" t="str">
            <v>APROBADO&lt;br/&gt;NOTIFICADO A LA EMPRESA</v>
          </cell>
          <cell r="O4658">
            <v>570000</v>
          </cell>
          <cell r="P4658" t="str">
            <v>USD</v>
          </cell>
        </row>
        <row r="4659">
          <cell r="A4659">
            <v>2766850</v>
          </cell>
          <cell r="B4659">
            <v>7422</v>
          </cell>
          <cell r="C4659" t="str">
            <v>DIA</v>
          </cell>
          <cell r="D4659">
            <v>43074</v>
          </cell>
          <cell r="E4659">
            <v>2017</v>
          </cell>
          <cell r="F4659">
            <v>12</v>
          </cell>
          <cell r="G4659" t="str">
            <v>QUESTDOR S.A.C.</v>
          </cell>
          <cell r="H4659" t="str">
            <v>CHOLOLO</v>
          </cell>
          <cell r="I4659" t="str">
            <v>CHOLOLO</v>
          </cell>
          <cell r="J4659" t="str">
            <v>*180302&lt;br&gt;MOQUEGUA-ILO-EL ALGARROBAL</v>
          </cell>
          <cell r="K4659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659" t="str">
            <v>APROBADO&lt;br/&gt;NOTIFICADO A LA EMPRESA</v>
          </cell>
          <cell r="O4659">
            <v>750000</v>
          </cell>
          <cell r="P4659" t="str">
            <v>USD</v>
          </cell>
        </row>
        <row r="4660">
          <cell r="A4660">
            <v>2790828</v>
          </cell>
          <cell r="B4660">
            <v>7501</v>
          </cell>
          <cell r="C4660" t="str">
            <v>DIA</v>
          </cell>
          <cell r="D4660">
            <v>43158</v>
          </cell>
          <cell r="E4660">
            <v>2018</v>
          </cell>
          <cell r="F4660">
            <v>2</v>
          </cell>
          <cell r="G4660" t="str">
            <v>QUESTDOR S.A.C.</v>
          </cell>
          <cell r="H4660" t="str">
            <v>CERRO DE FIERRO</v>
          </cell>
          <cell r="I4660" t="str">
            <v>DIA- PROYECTO DE EXPLORACIÓN MINERA CERRO DE FIERRO</v>
          </cell>
          <cell r="J4660" t="str">
            <v>*040308&lt;br&gt;AREQUIPA-CARAVELI-CHAPARRA</v>
          </cell>
          <cell r="K466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660" t="str">
            <v>APROBADO&lt;br/&gt;NOTIFICADO A LA EMPRESA</v>
          </cell>
          <cell r="O4660">
            <v>750000</v>
          </cell>
          <cell r="P4660" t="str">
            <v>USD</v>
          </cell>
        </row>
        <row r="4661">
          <cell r="A4661">
            <v>3005785</v>
          </cell>
          <cell r="B4661">
            <v>8250</v>
          </cell>
          <cell r="C4661" t="str">
            <v>DIA</v>
          </cell>
          <cell r="D4661">
            <v>43819</v>
          </cell>
          <cell r="E4661">
            <v>2019</v>
          </cell>
          <cell r="F4661">
            <v>12</v>
          </cell>
          <cell r="G4661" t="str">
            <v>QUESTDOR S.A.C.</v>
          </cell>
          <cell r="H4661" t="str">
            <v>CERRO DE FIERRO</v>
          </cell>
          <cell r="I4661" t="str">
            <v>1ERA MODIFICATORIA DE LA DIA- PROYECTO DE EXPLORACIÓN MINERA CERRO DE FIERRO</v>
          </cell>
          <cell r="J4661" t="str">
            <v>*040308&lt;br&gt;AREQUIPA-CARAVELI-CHAPARRA</v>
          </cell>
          <cell r="K4661" t="str">
            <v>*25&lt;br&gt;PRADO VELASQUEZ ALFONSO,*678&lt;br&gt;PAREDES MARCHENA RUTH,*670&lt;br&gt;QUISPE HUAMAN JORGE LUIS,*643&lt;br&gt;NISSE MEI-LIN GARCIA LAY,*618&lt;br&gt;BERROSPI GALINDO ROSA CATHERINE,*617&lt;br&gt;QUISPE CLEMENTE, KARLA BRIGHITT</v>
          </cell>
          <cell r="L4661" t="str">
            <v>APROBADO&lt;br/&gt;NOTIFICADO A LA EMPRESA</v>
          </cell>
          <cell r="M4661" t="str">
            <v>ResDirec-0097-2020/MINEM-DGAAM</v>
          </cell>
          <cell r="N4661" t="str">
            <v>12/08/2020</v>
          </cell>
          <cell r="O4661">
            <v>995000</v>
          </cell>
          <cell r="P4661" t="str">
            <v>USD</v>
          </cell>
        </row>
        <row r="4662">
          <cell r="A4662">
            <v>2809678</v>
          </cell>
          <cell r="B4662">
            <v>6929</v>
          </cell>
          <cell r="C4662" t="str">
            <v>ITS</v>
          </cell>
          <cell r="D4662">
            <v>43223</v>
          </cell>
          <cell r="E4662">
            <v>2018</v>
          </cell>
          <cell r="F4662">
            <v>5</v>
          </cell>
          <cell r="G4662" t="str">
            <v>QUESTDOR S.A.C.</v>
          </cell>
          <cell r="H4662" t="str">
            <v>CHOLOLO</v>
          </cell>
          <cell r="I4662" t="str">
            <v>CHOLOLO</v>
          </cell>
          <cell r="J4662" t="str">
            <v>*180302&lt;br&gt;MOQUEGUA-ILO-EL ALGARROBAL,*180000&lt;br&gt;MOQUEGUA----,*180300&lt;br&gt;MOQUEGUA-ILO--</v>
          </cell>
          <cell r="K4662" t="str">
            <v>*25&lt;br&gt;PRADO VELASQUEZ ALFONSO,*550&lt;br&gt;PEREZ LEON, LUZMILA (APOYO),*518&lt;br&gt;CHUQUIMANTARI ARTEAGA RUDDY ANDRE (APOYO),*509&lt;br&gt;CRUZ LEDESMA, DEISY ROSALIA</v>
          </cell>
          <cell r="L4662" t="str">
            <v>CONFORME&lt;br/&gt;NOTIFICADO A LA EMPRESA</v>
          </cell>
          <cell r="M4662" t="str">
            <v>ResDirec-0146-2018/MEM-DGAAM</v>
          </cell>
          <cell r="N4662" t="str">
            <v>31/07/2018</v>
          </cell>
          <cell r="O4662">
            <v>50000</v>
          </cell>
        </row>
        <row r="4663">
          <cell r="A4663">
            <v>2866768</v>
          </cell>
          <cell r="B4663">
            <v>6977</v>
          </cell>
          <cell r="C4663" t="str">
            <v>ITS</v>
          </cell>
          <cell r="D4663">
            <v>43399</v>
          </cell>
          <cell r="E4663">
            <v>2018</v>
          </cell>
          <cell r="F4663">
            <v>10</v>
          </cell>
          <cell r="G4663" t="str">
            <v>QUESTDOR S.A.C.</v>
          </cell>
          <cell r="H4663" t="str">
            <v>CERRO DE FIERRO</v>
          </cell>
          <cell r="I4663" t="str">
            <v>PROYECTO DE EXPLORACIÓN MINERA CERRO DE FIERRO</v>
          </cell>
          <cell r="J4663" t="str">
            <v>*040308&lt;br&gt;AREQUIPA-CARAVELI-CHAPARRA</v>
          </cell>
          <cell r="K4663" t="str">
            <v>*25&lt;br&gt;PRADO VELASQUEZ ALFONSO,*610&lt;br&gt;FARFAN REYES MIRIAM ELIZABETH,*509&lt;br&gt;CRUZ LEDESMA, DEISY ROSALIA</v>
          </cell>
          <cell r="L4663" t="str">
            <v>CONFORME&lt;br/&gt;NOTIFICADO A LA EMPRESA</v>
          </cell>
          <cell r="O4663">
            <v>250000</v>
          </cell>
        </row>
        <row r="4664">
          <cell r="A4664">
            <v>2978354</v>
          </cell>
          <cell r="B4664">
            <v>7241</v>
          </cell>
          <cell r="C4664" t="str">
            <v>ITS</v>
          </cell>
          <cell r="D4664">
            <v>43726</v>
          </cell>
          <cell r="E4664">
            <v>2019</v>
          </cell>
          <cell r="F4664">
            <v>9</v>
          </cell>
          <cell r="G4664" t="str">
            <v>QUESTDOR S.A.C.</v>
          </cell>
          <cell r="H4664" t="str">
            <v>CERRO DE FIERRO</v>
          </cell>
          <cell r="I4664" t="str">
            <v>DIA- PROYECTO DE EXPLORACIÓN MINERA CERRO DE FIERRO</v>
          </cell>
          <cell r="J4664" t="str">
            <v>*040308&lt;br&gt;AREQUIPA-CARAVELI-CHAPARRA</v>
          </cell>
          <cell r="K4664" t="str">
            <v>*25&lt;br&gt;PRADO VELASQUEZ ALFONSO,*664&lt;br&gt;ARANDA SALAZAR SANTIAGO JOSUE (apoyo),*610&lt;br&gt;FARFAN REYES MIRIAM ELIZABETH</v>
          </cell>
          <cell r="L4664" t="str">
            <v>CONFORME&lt;br/&gt;NOTIFICADO A LA EMPRESA</v>
          </cell>
          <cell r="M4664" t="str">
            <v>ResDirec-0200-2019/MINEM-DGAAM</v>
          </cell>
          <cell r="N4664" t="str">
            <v>18/11/2019</v>
          </cell>
          <cell r="O4664">
            <v>160000</v>
          </cell>
        </row>
        <row r="4665">
          <cell r="A4665">
            <v>3086065</v>
          </cell>
          <cell r="B4665">
            <v>8570</v>
          </cell>
          <cell r="C4665" t="str">
            <v>FTA</v>
          </cell>
          <cell r="D4665">
            <v>44125</v>
          </cell>
          <cell r="E4665">
            <v>2020</v>
          </cell>
          <cell r="F4665">
            <v>10</v>
          </cell>
          <cell r="G4665" t="str">
            <v>QUESTDOR S.A.C.</v>
          </cell>
          <cell r="H4665" t="str">
            <v>PARCOY</v>
          </cell>
          <cell r="I4665" t="str">
            <v>PARCOY</v>
          </cell>
          <cell r="J4665" t="str">
            <v>*040313&lt;br&gt;AREQUIPA-CARAVELI-YAUCA</v>
          </cell>
          <cell r="K4665" t="str">
            <v>*610&lt;br&gt;FARFAN REYES MIRIAM ELIZABETH,*688&lt;br&gt;COTITO LEZAMA STEFANY ARACELY (Apoyo),*684&lt;br&gt;MARTEL GORA MIGUEL LUIS,*671&lt;br&gt;CUBAS PARIMANGO LORENZO JARED</v>
          </cell>
          <cell r="L4665" t="str">
            <v>APROBADO&lt;br/&gt;NOTIFICADO A LA EMPRESA</v>
          </cell>
          <cell r="M4665" t="str">
            <v>ResDirec-0148-2020/MINEM-DGAAM</v>
          </cell>
          <cell r="N4665" t="str">
            <v>06/11/2020</v>
          </cell>
          <cell r="O4665">
            <v>1951000</v>
          </cell>
          <cell r="P4665" t="str">
            <v>USD</v>
          </cell>
        </row>
        <row r="4666">
          <cell r="A4666">
            <v>1379170</v>
          </cell>
          <cell r="B4666">
            <v>770</v>
          </cell>
          <cell r="C4666" t="str">
            <v>DIA</v>
          </cell>
          <cell r="D4666">
            <v>37491</v>
          </cell>
          <cell r="E4666">
            <v>2002</v>
          </cell>
          <cell r="F4666">
            <v>8</v>
          </cell>
          <cell r="G4666" t="str">
            <v>QUILLABAMBA MINING S.A.C.</v>
          </cell>
          <cell r="H4666" t="str">
            <v>PRUEBA DE MINA</v>
          </cell>
          <cell r="I4666" t="str">
            <v>CAMPAMENTO PRUEBA DE MINA</v>
          </cell>
          <cell r="J4666" t="str">
            <v>*080902&lt;br&gt;CUSCO-LA CONVENCION-ECHARATE</v>
          </cell>
          <cell r="K4666" t="str">
            <v>*35&lt;br&gt;BLANCO IRMA</v>
          </cell>
          <cell r="L4666" t="str">
            <v>CONCLUIDO</v>
          </cell>
          <cell r="P4666" t="str">
            <v>USD</v>
          </cell>
        </row>
        <row r="4667">
          <cell r="A4667">
            <v>1389817</v>
          </cell>
          <cell r="B4667">
            <v>805</v>
          </cell>
          <cell r="C4667" t="str">
            <v>DIA</v>
          </cell>
          <cell r="D4667">
            <v>37578</v>
          </cell>
          <cell r="E4667">
            <v>2002</v>
          </cell>
          <cell r="F4667">
            <v>11</v>
          </cell>
          <cell r="G4667" t="str">
            <v>QUILLABAMBA MINING S.A.C.</v>
          </cell>
          <cell r="H4667" t="str">
            <v>TERRAZA DEL PUENTE</v>
          </cell>
          <cell r="I4667" t="str">
            <v>TERRAZA DEL PUENTE</v>
          </cell>
          <cell r="J4667" t="str">
            <v>*080902&lt;br&gt;CUSCO-LA CONVENCION-ECHARATE</v>
          </cell>
          <cell r="K4667" t="str">
            <v>*1&lt;br&gt;ACEVEDO FERNANDEZ ELIAS</v>
          </cell>
          <cell r="L4667" t="str">
            <v>ABANDONO</v>
          </cell>
          <cell r="P4667" t="str">
            <v>USD</v>
          </cell>
        </row>
        <row r="4668">
          <cell r="A4668">
            <v>1389819</v>
          </cell>
          <cell r="B4668">
            <v>806</v>
          </cell>
          <cell r="C4668" t="str">
            <v>DIA</v>
          </cell>
          <cell r="D4668">
            <v>37578</v>
          </cell>
          <cell r="E4668">
            <v>2002</v>
          </cell>
          <cell r="F4668">
            <v>11</v>
          </cell>
          <cell r="G4668" t="str">
            <v>QUILLABAMBA MINING S.A.C.</v>
          </cell>
          <cell r="I4668" t="str">
            <v>TERRAZA DE FUTBOL</v>
          </cell>
          <cell r="J4668" t="str">
            <v>*080902&lt;br&gt;CUSCO-LA CONVENCION-ECHARATE</v>
          </cell>
          <cell r="K4668" t="str">
            <v>*1&lt;br&gt;ACEVEDO FERNANDEZ ELIAS</v>
          </cell>
          <cell r="L4668" t="str">
            <v>ABANDONO</v>
          </cell>
          <cell r="P4668" t="str">
            <v>USD</v>
          </cell>
        </row>
        <row r="4669">
          <cell r="A4669">
            <v>1431216</v>
          </cell>
          <cell r="B4669">
            <v>942</v>
          </cell>
          <cell r="C4669" t="str">
            <v>DIA</v>
          </cell>
          <cell r="D4669">
            <v>37896</v>
          </cell>
          <cell r="E4669">
            <v>2003</v>
          </cell>
          <cell r="F4669">
            <v>10</v>
          </cell>
          <cell r="G4669" t="str">
            <v>QUINTANILLA BARRANTES CARLOS</v>
          </cell>
          <cell r="H4669" t="str">
            <v>HUANCAMINAS</v>
          </cell>
          <cell r="I4669" t="str">
            <v>HUANCAMINAS</v>
          </cell>
          <cell r="J4669" t="str">
            <v>*101101&lt;br&gt;HUANUCO-YAROWILCA-CHAVINILLO</v>
          </cell>
          <cell r="K4669" t="str">
            <v>*1&lt;br&gt;ACEVEDO FERNANDEZ ELIAS</v>
          </cell>
          <cell r="L4669" t="str">
            <v>APROBADO</v>
          </cell>
          <cell r="P4669" t="str">
            <v>USD</v>
          </cell>
        </row>
        <row r="4670">
          <cell r="A4670">
            <v>1312639</v>
          </cell>
          <cell r="B4670">
            <v>600</v>
          </cell>
          <cell r="C4670" t="str">
            <v>DIA</v>
          </cell>
          <cell r="D4670">
            <v>36952</v>
          </cell>
          <cell r="E4670">
            <v>2001</v>
          </cell>
          <cell r="F4670">
            <v>3</v>
          </cell>
          <cell r="G4670" t="str">
            <v>QUISPE ORIHUELA SILVIA</v>
          </cell>
          <cell r="H4670" t="str">
            <v>ROGER ANGEL 1984</v>
          </cell>
          <cell r="I4670" t="str">
            <v>ROGER ANGEL 1984</v>
          </cell>
          <cell r="J4670" t="str">
            <v>*120214&lt;br&gt;JUNIN-CONCEPCION-SAN JOSE DE QUERO</v>
          </cell>
          <cell r="K4670" t="str">
            <v>*1&lt;br&gt;ACEVEDO FERNANDEZ ELIAS</v>
          </cell>
          <cell r="L4670" t="str">
            <v>IMPROCEDENTE</v>
          </cell>
          <cell r="P4670" t="str">
            <v>USD</v>
          </cell>
        </row>
        <row r="4671">
          <cell r="A4671">
            <v>2106608</v>
          </cell>
          <cell r="B4671">
            <v>2441</v>
          </cell>
          <cell r="C4671" t="str">
            <v>DIA</v>
          </cell>
          <cell r="D4671">
            <v>40722</v>
          </cell>
          <cell r="E4671">
            <v>2011</v>
          </cell>
          <cell r="F4671">
            <v>6</v>
          </cell>
          <cell r="G4671" t="str">
            <v>RAE WALLACE PERU S.A.C.</v>
          </cell>
          <cell r="H4671" t="str">
            <v>TORO BLANCO</v>
          </cell>
          <cell r="I4671" t="str">
            <v>TORO BLANCO</v>
          </cell>
          <cell r="J4671" t="str">
            <v>*090607&lt;br&gt;HUANCAVELICA-HUAYTARA-PILPICHACA</v>
          </cell>
          <cell r="K4671" t="str">
            <v>*8&lt;br&gt;BREÑA TORRES GRACIELA</v>
          </cell>
          <cell r="L4671" t="str">
            <v>APROBADO&lt;br/&gt;NOTIFICADO A LA EMPRESA</v>
          </cell>
          <cell r="P4671" t="str">
            <v>USD</v>
          </cell>
        </row>
        <row r="4672">
          <cell r="A4672">
            <v>1755559</v>
          </cell>
          <cell r="B4672">
            <v>1813</v>
          </cell>
          <cell r="C4672" t="str">
            <v>EIAsd</v>
          </cell>
          <cell r="D4672">
            <v>39482</v>
          </cell>
          <cell r="E4672">
            <v>2008</v>
          </cell>
          <cell r="F4672">
            <v>2</v>
          </cell>
          <cell r="G4672" t="str">
            <v>RECURSOS DE LOS ANDES S.A.C.</v>
          </cell>
          <cell r="H4672" t="str">
            <v>COCHA</v>
          </cell>
          <cell r="I4672" t="str">
            <v>EXPLORACION COCHA</v>
          </cell>
          <cell r="J4672" t="str">
            <v>*120101&lt;br&gt;JUNIN-HUANCAYO-HUANCAYO</v>
          </cell>
          <cell r="K4672" t="str">
            <v>*38&lt;br&gt;COBEÑAS ALICIA</v>
          </cell>
          <cell r="L4672" t="str">
            <v>APROBADO&lt;br/&gt;NOTIFICADO A LA EMPRESA</v>
          </cell>
          <cell r="P4672" t="str">
            <v>USD</v>
          </cell>
        </row>
        <row r="4673">
          <cell r="A4673">
            <v>1597518</v>
          </cell>
          <cell r="B4673">
            <v>1408</v>
          </cell>
          <cell r="C4673" t="str">
            <v>DIA</v>
          </cell>
          <cell r="D4673">
            <v>38798</v>
          </cell>
          <cell r="E4673">
            <v>2006</v>
          </cell>
          <cell r="F4673">
            <v>3</v>
          </cell>
          <cell r="G4673" t="str">
            <v>RECURSOS DE LOS ANDES S.A.C.</v>
          </cell>
          <cell r="H4673" t="str">
            <v>COCHA</v>
          </cell>
          <cell r="I4673" t="str">
            <v>COCHA</v>
          </cell>
          <cell r="J4673" t="str">
            <v>*120101&lt;br&gt;JUNIN-HUANCAYO-HUANCAYO</v>
          </cell>
          <cell r="K4673" t="str">
            <v>*1&lt;br&gt;ACEVEDO FERNANDEZ ELIAS</v>
          </cell>
          <cell r="L4673" t="str">
            <v>APROBADO</v>
          </cell>
          <cell r="P4673" t="str">
            <v>USD</v>
          </cell>
        </row>
        <row r="4674">
          <cell r="A4674">
            <v>1631298</v>
          </cell>
          <cell r="B4674">
            <v>1498</v>
          </cell>
          <cell r="C4674" t="str">
            <v>DIA</v>
          </cell>
          <cell r="D4674">
            <v>38960</v>
          </cell>
          <cell r="E4674">
            <v>2006</v>
          </cell>
          <cell r="F4674">
            <v>8</v>
          </cell>
          <cell r="G4674" t="str">
            <v>RECURSOS DE LOS ANDES S.A.C.</v>
          </cell>
          <cell r="I4674" t="str">
            <v>COCHA (MODIFICACION)</v>
          </cell>
          <cell r="J4674" t="str">
            <v>*120101&lt;br&gt;JUNIN-HUANCAYO-HUANCAYO</v>
          </cell>
          <cell r="K4674" t="str">
            <v>*1&lt;br&gt;ACEVEDO FERNANDEZ ELIAS</v>
          </cell>
          <cell r="L4674" t="str">
            <v>APROBADO&lt;br/&gt;NOTIFICADO A LA EMPRESA</v>
          </cell>
          <cell r="P4674" t="str">
            <v>USD</v>
          </cell>
        </row>
        <row r="4675">
          <cell r="A4675">
            <v>1710259</v>
          </cell>
          <cell r="B4675">
            <v>1683</v>
          </cell>
          <cell r="C4675" t="str">
            <v>DIA</v>
          </cell>
          <cell r="D4675">
            <v>39296</v>
          </cell>
          <cell r="E4675">
            <v>2007</v>
          </cell>
          <cell r="F4675">
            <v>8</v>
          </cell>
          <cell r="G4675" t="str">
            <v>RECURSOS DE LOS ANDES S.A.C.</v>
          </cell>
          <cell r="I4675" t="str">
            <v>COCHA</v>
          </cell>
          <cell r="J4675" t="str">
            <v>*120101&lt;br&gt;JUNIN-HUANCAYO-HUANCAYO</v>
          </cell>
          <cell r="K4675" t="str">
            <v>*8&lt;br&gt;BREÑA TORRES GRACIELA</v>
          </cell>
          <cell r="L4675" t="str">
            <v>APROBADO&lt;br/&gt;NOTIFICADO A LA EMPRESA</v>
          </cell>
          <cell r="P4675" t="str">
            <v>USD</v>
          </cell>
        </row>
        <row r="4676">
          <cell r="A4676">
            <v>1746122</v>
          </cell>
          <cell r="B4676">
            <v>1784</v>
          </cell>
          <cell r="C4676" t="str">
            <v>DIA</v>
          </cell>
          <cell r="D4676">
            <v>39444</v>
          </cell>
          <cell r="E4676">
            <v>2007</v>
          </cell>
          <cell r="F4676">
            <v>12</v>
          </cell>
          <cell r="G4676" t="str">
            <v>RECURSOS DE LOS ANDES S.A.C.</v>
          </cell>
          <cell r="I4676" t="str">
            <v>LAGUNA</v>
          </cell>
          <cell r="J4676" t="str">
            <v>*190109&lt;br&gt;PASCO-PASCO-SIMON BOLIVAR</v>
          </cell>
          <cell r="K4676" t="str">
            <v>*8&lt;br&gt;BREÑA TORRES GRACIELA</v>
          </cell>
          <cell r="L4676" t="str">
            <v>APROBADO&lt;br/&gt;NOTIFICADO A LA EMPRESA</v>
          </cell>
          <cell r="P4676" t="str">
            <v>USD</v>
          </cell>
        </row>
        <row r="4677">
          <cell r="A4677">
            <v>1759951</v>
          </cell>
          <cell r="B4677">
            <v>1824</v>
          </cell>
          <cell r="C4677" t="str">
            <v>DIA</v>
          </cell>
          <cell r="D4677">
            <v>39493</v>
          </cell>
          <cell r="E4677">
            <v>2008</v>
          </cell>
          <cell r="F4677">
            <v>2</v>
          </cell>
          <cell r="G4677" t="str">
            <v>RECURSOS DE LOS ANDES S.A.C.</v>
          </cell>
          <cell r="H4677" t="str">
            <v>MITU</v>
          </cell>
          <cell r="I4677" t="str">
            <v>MITU</v>
          </cell>
          <cell r="J4677" t="str">
            <v>*120708&lt;br&gt;JUNIN-TARMA-SAN PEDRO DE CAJAS</v>
          </cell>
          <cell r="K4677" t="str">
            <v>*8&lt;br&gt;BREÑA TORRES GRACIELA</v>
          </cell>
          <cell r="L4677" t="str">
            <v>APROBADO&lt;br/&gt;NOTIFICADO A LA EMPRESA</v>
          </cell>
          <cell r="P4677" t="str">
            <v>USD</v>
          </cell>
        </row>
        <row r="4678">
          <cell r="A4678">
            <v>1763035</v>
          </cell>
          <cell r="B4678">
            <v>1842</v>
          </cell>
          <cell r="C4678" t="str">
            <v>DIA</v>
          </cell>
          <cell r="D4678">
            <v>39507</v>
          </cell>
          <cell r="E4678">
            <v>2008</v>
          </cell>
          <cell r="F4678">
            <v>2</v>
          </cell>
          <cell r="G4678" t="str">
            <v>RECURSOS DE LOS ANDES S.A.C.</v>
          </cell>
          <cell r="H4678" t="str">
            <v>LAGUNA</v>
          </cell>
          <cell r="I4678" t="str">
            <v>LAGUNA (MODIFICACIÓN)</v>
          </cell>
          <cell r="J4678" t="str">
            <v>*190109&lt;br&gt;PASCO-PASCO-SIMON BOLIVAR</v>
          </cell>
          <cell r="K4678" t="str">
            <v>*8&lt;br&gt;BREÑA TORRES GRACIELA</v>
          </cell>
          <cell r="L4678" t="str">
            <v>APROBADO&lt;br/&gt;NOTIFICADO A LA EMPRESA</v>
          </cell>
          <cell r="P4678" t="str">
            <v>USD</v>
          </cell>
        </row>
        <row r="4679">
          <cell r="A4679">
            <v>1292332</v>
          </cell>
          <cell r="B4679">
            <v>555</v>
          </cell>
          <cell r="C4679" t="str">
            <v>EIAsd</v>
          </cell>
          <cell r="D4679">
            <v>36761</v>
          </cell>
          <cell r="E4679">
            <v>2000</v>
          </cell>
          <cell r="F4679">
            <v>8</v>
          </cell>
          <cell r="G4679" t="str">
            <v>REFRACTARIOS PERUANOS S A</v>
          </cell>
          <cell r="H4679" t="str">
            <v>PACHACUTEC</v>
          </cell>
          <cell r="I4679" t="str">
            <v>EXPLORACION VETA ÑUSTA</v>
          </cell>
          <cell r="J4679" t="str">
            <v>*050621&lt;br&gt;AYACUCHO-LUCANAS-SANTA LUCIA</v>
          </cell>
          <cell r="K4679" t="str">
            <v>*1&lt;br&gt;ACEVEDO FERNANDEZ ELIAS</v>
          </cell>
          <cell r="L4679" t="str">
            <v>OPINADO</v>
          </cell>
          <cell r="P4679" t="str">
            <v>USD</v>
          </cell>
        </row>
        <row r="4680">
          <cell r="A4680">
            <v>1520557</v>
          </cell>
          <cell r="B4680">
            <v>1228</v>
          </cell>
          <cell r="C4680" t="str">
            <v>DIA</v>
          </cell>
          <cell r="D4680">
            <v>38420</v>
          </cell>
          <cell r="E4680">
            <v>2005</v>
          </cell>
          <cell r="F4680">
            <v>3</v>
          </cell>
          <cell r="G4680" t="str">
            <v>REFRACTARIOS PERUANOS S A</v>
          </cell>
          <cell r="H4680" t="str">
            <v>HERMANO JAIME</v>
          </cell>
          <cell r="I4680" t="str">
            <v>HERMANO JAIME</v>
          </cell>
          <cell r="J4680" t="str">
            <v>*120106&lt;br&gt;JUNIN-HUANCAYO-CHICCHE</v>
          </cell>
          <cell r="K4680" t="str">
            <v>*47&lt;br&gt;PINEDO CESAR</v>
          </cell>
          <cell r="L4680" t="str">
            <v>OPINADO</v>
          </cell>
          <cell r="P4680" t="str">
            <v>USD</v>
          </cell>
        </row>
        <row r="4681">
          <cell r="A4681">
            <v>1380742</v>
          </cell>
          <cell r="B4681">
            <v>4581</v>
          </cell>
          <cell r="C4681" t="str">
            <v>EIA</v>
          </cell>
          <cell r="D4681">
            <v>37480</v>
          </cell>
          <cell r="E4681">
            <v>2002</v>
          </cell>
          <cell r="F4681">
            <v>8</v>
          </cell>
          <cell r="G4681" t="str">
            <v>REFRACTARIOS PERUANOS S A</v>
          </cell>
          <cell r="H4681" t="str">
            <v>ACUMULACION AGATA</v>
          </cell>
          <cell r="I4681" t="str">
            <v xml:space="preserve">MINA DE ARCILLA REFRACTARIA </v>
          </cell>
          <cell r="J4681" t="str">
            <v>*120112&lt;br&gt;JUNIN-HUANCAYO-COLCA</v>
          </cell>
          <cell r="K4681" t="str">
            <v>*29&lt;br&gt;ARCHIVO</v>
          </cell>
          <cell r="L4681" t="str">
            <v>OPINADO</v>
          </cell>
          <cell r="P4681" t="str">
            <v>USD</v>
          </cell>
        </row>
        <row r="4682">
          <cell r="A4682">
            <v>1512174</v>
          </cell>
          <cell r="B4682">
            <v>4649</v>
          </cell>
          <cell r="C4682" t="str">
            <v>EIA</v>
          </cell>
          <cell r="D4682">
            <v>38373</v>
          </cell>
          <cell r="E4682">
            <v>2005</v>
          </cell>
          <cell r="F4682">
            <v>1</v>
          </cell>
          <cell r="G4682" t="str">
            <v>REFRACTARIOS PERUANOS S A</v>
          </cell>
          <cell r="H4682" t="str">
            <v>ACUMULACION SARA</v>
          </cell>
          <cell r="I4682" t="str">
            <v xml:space="preserve">OPERACIONES DE MINA Y BENEFICIO </v>
          </cell>
          <cell r="J4682" t="str">
            <v>*120108&lt;br&gt;JUNIN-HUANCAYO-CHONGOS ALTO</v>
          </cell>
          <cell r="K4682" t="str">
            <v>*60&lt;br&gt;VIALE LORENA</v>
          </cell>
          <cell r="L4682" t="str">
            <v>CONCLUIDO</v>
          </cell>
          <cell r="P4682" t="str">
            <v>USD</v>
          </cell>
        </row>
        <row r="4683">
          <cell r="A4683">
            <v>1537191</v>
          </cell>
          <cell r="B4683">
            <v>4671</v>
          </cell>
          <cell r="C4683" t="str">
            <v>EIA</v>
          </cell>
          <cell r="D4683">
            <v>38511</v>
          </cell>
          <cell r="E4683">
            <v>2005</v>
          </cell>
          <cell r="F4683">
            <v>6</v>
          </cell>
          <cell r="G4683" t="str">
            <v>REFRACTARIOS PERUANOS S A</v>
          </cell>
          <cell r="H4683" t="str">
            <v>PACHACUTEC</v>
          </cell>
          <cell r="I4683" t="str">
            <v>CONCESION MINERA "ACUMULACION MINERA LOS INCAS I" - EXPLOT DE MINERALES AURIFERO</v>
          </cell>
          <cell r="J4683" t="str">
            <v>*050621&lt;br&gt;AYACUCHO-LUCANAS-SANTA LUCIA</v>
          </cell>
          <cell r="K4683" t="str">
            <v>*47&lt;br&gt;PINEDO CESAR</v>
          </cell>
          <cell r="L4683" t="str">
            <v>CONCLUIDO</v>
          </cell>
          <cell r="P4683" t="str">
            <v>USD</v>
          </cell>
        </row>
        <row r="4684">
          <cell r="A4684">
            <v>2082312</v>
          </cell>
          <cell r="B4684">
            <v>6484</v>
          </cell>
          <cell r="C4684" t="str">
            <v>PC</v>
          </cell>
          <cell r="D4684">
            <v>40640</v>
          </cell>
          <cell r="E4684">
            <v>2011</v>
          </cell>
          <cell r="F4684">
            <v>4</v>
          </cell>
          <cell r="G4684" t="str">
            <v>REFRACTARIOS PERUANOS S A</v>
          </cell>
          <cell r="H4684" t="str">
            <v>LOS CONJUNTOS</v>
          </cell>
          <cell r="I4684" t="str">
            <v>OPINION TECNICA PLANDE CIERRE DE MINA UEA LOS CONJUNTOS</v>
          </cell>
          <cell r="J4684" t="str">
            <v>*120105&lt;br&gt;JUNIN-HUANCAYO-CHACAPAMPA</v>
          </cell>
          <cell r="K4684" t="str">
            <v>*13&lt;br&gt;DOLORES CAMONES SANTIAGO</v>
          </cell>
          <cell r="L4684" t="str">
            <v>CONCLUIDO</v>
          </cell>
          <cell r="P4684" t="str">
            <v>USD</v>
          </cell>
        </row>
        <row r="4685">
          <cell r="A4685">
            <v>1629702</v>
          </cell>
          <cell r="B4685">
            <v>1495</v>
          </cell>
          <cell r="C4685" t="str">
            <v>EIAsd</v>
          </cell>
          <cell r="D4685">
            <v>38951</v>
          </cell>
          <cell r="E4685">
            <v>2006</v>
          </cell>
          <cell r="F4685">
            <v>8</v>
          </cell>
          <cell r="G4685" t="str">
            <v>RELIANT VENTURES SAC.</v>
          </cell>
          <cell r="H4685" t="str">
            <v>SAN LUIS</v>
          </cell>
          <cell r="I4685" t="str">
            <v>EXPLORACION</v>
          </cell>
          <cell r="J4685" t="str">
            <v>*022007&lt;br&gt;ANCASH-YUNGAY-SHUPLUY</v>
          </cell>
          <cell r="K4685" t="str">
            <v>*1&lt;br&gt;ACEVEDO FERNANDEZ ELIAS</v>
          </cell>
          <cell r="L4685" t="str">
            <v>APROBADO</v>
          </cell>
          <cell r="P4685" t="str">
            <v>USD</v>
          </cell>
        </row>
        <row r="4686">
          <cell r="A4686">
            <v>1741235</v>
          </cell>
          <cell r="B4686">
            <v>1761</v>
          </cell>
          <cell r="C4686" t="str">
            <v>EIAsd</v>
          </cell>
          <cell r="D4686">
            <v>39422</v>
          </cell>
          <cell r="E4686">
            <v>2007</v>
          </cell>
          <cell r="F4686">
            <v>12</v>
          </cell>
          <cell r="G4686" t="str">
            <v>RELIANT VENTURES SAC.</v>
          </cell>
          <cell r="H4686" t="str">
            <v>SAN LUIS</v>
          </cell>
          <cell r="I4686" t="str">
            <v>SAN LUIS MODIFICACIÓN</v>
          </cell>
          <cell r="J4686" t="str">
            <v>*022007&lt;br&gt;ANCASH-YUNGAY-SHUPLUY</v>
          </cell>
          <cell r="K4686" t="str">
            <v>*10&lt;br&gt;CARRANZA VALDIVIESO JOSE</v>
          </cell>
          <cell r="L4686" t="str">
            <v>APROBADO&lt;br/&gt;NOTIFICADO A LA EMPRESA</v>
          </cell>
          <cell r="P4686" t="str">
            <v>USD</v>
          </cell>
        </row>
        <row r="4687">
          <cell r="A4687">
            <v>2066873</v>
          </cell>
          <cell r="B4687">
            <v>2359</v>
          </cell>
          <cell r="C4687" t="str">
            <v>EIAsd</v>
          </cell>
          <cell r="D4687">
            <v>40583</v>
          </cell>
          <cell r="E4687">
            <v>2011</v>
          </cell>
          <cell r="F4687">
            <v>2</v>
          </cell>
          <cell r="G4687" t="str">
            <v>RELIANT VENTURES SAC.</v>
          </cell>
          <cell r="H4687" t="str">
            <v>SAN LUIS</v>
          </cell>
          <cell r="I4687" t="str">
            <v>PROYECTO SAN LUIS</v>
          </cell>
          <cell r="J4687" t="str">
            <v>*022007&lt;br&gt;ANCASH-YUNGAY-SHUPLUY</v>
          </cell>
          <cell r="K4687" t="str">
            <v>*10&lt;br&gt;CARRANZA VALDIVIESO JOSE</v>
          </cell>
          <cell r="L4687" t="str">
            <v>DESISTIDO</v>
          </cell>
          <cell r="P4687" t="str">
            <v>USD</v>
          </cell>
        </row>
        <row r="4688">
          <cell r="A4688">
            <v>2100705</v>
          </cell>
          <cell r="B4688">
            <v>2432</v>
          </cell>
          <cell r="C4688" t="str">
            <v>EIAsd</v>
          </cell>
          <cell r="D4688">
            <v>40711</v>
          </cell>
          <cell r="E4688">
            <v>2011</v>
          </cell>
          <cell r="F4688">
            <v>6</v>
          </cell>
          <cell r="G4688" t="str">
            <v>RELIANT VENTURES SAC.</v>
          </cell>
          <cell r="H4688" t="str">
            <v>SAN LUIS</v>
          </cell>
          <cell r="I4688" t="str">
            <v>PROYECTO SAN LUIS</v>
          </cell>
          <cell r="J4688" t="str">
            <v>*022007&lt;br&gt;ANCASH-YUNGAY-SHUPLUY</v>
          </cell>
          <cell r="K4688" t="str">
            <v>*10&lt;br&gt;CARRANZA VALDIVIESO JOSE</v>
          </cell>
          <cell r="L4688" t="str">
            <v>APROBADO&lt;br/&gt;NOTIFICADO A LA EMPRESA</v>
          </cell>
          <cell r="P4688" t="str">
            <v>USD</v>
          </cell>
        </row>
        <row r="4689">
          <cell r="A4689">
            <v>2391705</v>
          </cell>
          <cell r="B4689">
            <v>3124</v>
          </cell>
          <cell r="C4689" t="str">
            <v>ITS</v>
          </cell>
          <cell r="D4689">
            <v>41771</v>
          </cell>
          <cell r="E4689">
            <v>2014</v>
          </cell>
          <cell r="F4689">
            <v>5</v>
          </cell>
          <cell r="G4689" t="str">
            <v>RELIANT VENTURES SAC.</v>
          </cell>
          <cell r="H4689" t="str">
            <v>PROYECTO BONITA</v>
          </cell>
          <cell r="I4689" t="str">
            <v>PROYECTO DE EXPLORACIÓN BONITA</v>
          </cell>
          <cell r="J4689" t="str">
            <v>*020102&lt;br&gt;ANCASH-HUARAZ-COCHABAMBA</v>
          </cell>
          <cell r="K4689" t="str">
            <v>*8&lt;br&gt;BREÑA TORRES GRACIELA,*251&lt;br&gt;INFANTE QUISPE, CESAR ANIBAL,*179&lt;br&gt;ZEGARRA ANCAJIMA, ANA SOFIA,*148&lt;br&gt;ROSALES GONZALES,LUIS</v>
          </cell>
          <cell r="L4689" t="str">
            <v>CONFORME&lt;br/&gt;NOTIFICADO A LA EMPRESA</v>
          </cell>
          <cell r="M4689" t="str">
            <v>ResDirec-0263-2014/MEM-DGAAM</v>
          </cell>
          <cell r="N4689" t="str">
            <v>03/06/2014</v>
          </cell>
          <cell r="O4689">
            <v>4000</v>
          </cell>
        </row>
        <row r="4690">
          <cell r="A4690">
            <v>1576280</v>
          </cell>
          <cell r="B4690">
            <v>1359</v>
          </cell>
          <cell r="C4690" t="str">
            <v>DIA</v>
          </cell>
          <cell r="D4690">
            <v>38688</v>
          </cell>
          <cell r="E4690">
            <v>2005</v>
          </cell>
          <cell r="F4690">
            <v>12</v>
          </cell>
          <cell r="G4690" t="str">
            <v>RELIANT VENTURES SAC.</v>
          </cell>
          <cell r="I4690" t="str">
            <v>SAN LUIS</v>
          </cell>
          <cell r="J4690" t="str">
            <v>*022007&lt;br&gt;ANCASH-YUNGAY-SHUPLUY</v>
          </cell>
          <cell r="K4690" t="str">
            <v>*1&lt;br&gt;ACEVEDO FERNANDEZ ELIAS</v>
          </cell>
          <cell r="L4690" t="str">
            <v>APROBADO</v>
          </cell>
          <cell r="P4690" t="str">
            <v>USD</v>
          </cell>
        </row>
        <row r="4691">
          <cell r="A4691">
            <v>1618745</v>
          </cell>
          <cell r="B4691">
            <v>1469</v>
          </cell>
          <cell r="C4691" t="str">
            <v>DIA</v>
          </cell>
          <cell r="D4691">
            <v>38909</v>
          </cell>
          <cell r="E4691">
            <v>2006</v>
          </cell>
          <cell r="F4691">
            <v>7</v>
          </cell>
          <cell r="G4691" t="str">
            <v>RELIANT VENTURES SAC.</v>
          </cell>
          <cell r="H4691" t="str">
            <v>SAN LUIS</v>
          </cell>
          <cell r="I4691" t="str">
            <v>SAN LUIS (MODIFICACION)</v>
          </cell>
          <cell r="J4691" t="str">
            <v>*022007&lt;br&gt;ANCASH-YUNGAY-SHUPLUY</v>
          </cell>
          <cell r="K4691" t="str">
            <v>*1&lt;br&gt;ACEVEDO FERNANDEZ ELIAS</v>
          </cell>
          <cell r="L4691" t="str">
            <v>APROBADO&lt;br/&gt;NOTIFICADO A LA EMPRESA</v>
          </cell>
          <cell r="P4691" t="str">
            <v>USD</v>
          </cell>
        </row>
        <row r="4692">
          <cell r="A4692">
            <v>2344210</v>
          </cell>
          <cell r="B4692">
            <v>4058</v>
          </cell>
          <cell r="C4692" t="str">
            <v>DIA</v>
          </cell>
          <cell r="D4692">
            <v>41594</v>
          </cell>
          <cell r="E4692">
            <v>2013</v>
          </cell>
          <cell r="F4692">
            <v>11</v>
          </cell>
          <cell r="G4692" t="str">
            <v>RELIANT VENTURES SAC.</v>
          </cell>
          <cell r="H4692" t="str">
            <v>BONITA</v>
          </cell>
          <cell r="I4692" t="str">
            <v>PROYECTO DE EXPLORACIÓN BONITA</v>
          </cell>
          <cell r="J4692" t="str">
            <v>*020102&lt;br&gt;ANCASH-HUARAZ-COCHABAMBA</v>
          </cell>
          <cell r="K4692" t="str">
            <v>*8&lt;br&gt;BREÑA TORRES GRACIELA,*310&lt;br&gt;ROSALES GONZALES LUIS ALBERTO,*279&lt;br&gt;CRUZ LEDESMA, DEISY,*179&lt;br&gt;ZEGARRA ANCAJIMA, ANA SOFIA</v>
          </cell>
          <cell r="L4692" t="str">
            <v>DESISTIDO&lt;br/&gt;NOTIFICADO A LA EMPRESA</v>
          </cell>
          <cell r="M4692" t="str">
            <v>ResDirec-0447-2013/MEM-AAM</v>
          </cell>
          <cell r="N4692" t="str">
            <v>26/11/2013</v>
          </cell>
          <cell r="O4692">
            <v>2985000</v>
          </cell>
          <cell r="P4692" t="str">
            <v>USD</v>
          </cell>
        </row>
        <row r="4693">
          <cell r="A4693">
            <v>2345831</v>
          </cell>
          <cell r="B4693">
            <v>4066</v>
          </cell>
          <cell r="C4693" t="str">
            <v>DIA</v>
          </cell>
          <cell r="D4693">
            <v>41603</v>
          </cell>
          <cell r="E4693">
            <v>2013</v>
          </cell>
          <cell r="F4693">
            <v>11</v>
          </cell>
          <cell r="G4693" t="str">
            <v>RELIANT VENTURES SAC.</v>
          </cell>
          <cell r="H4693" t="str">
            <v>PROYECTO BONITA</v>
          </cell>
          <cell r="I4693" t="str">
            <v>PROYECTO DE EXPLORACIÓN BONITA</v>
          </cell>
          <cell r="J4693" t="str">
            <v>*020102&lt;br&gt;ANCASH-HUARAZ-COCHABAMBA</v>
          </cell>
          <cell r="K4693" t="str">
            <v>*8&lt;br&gt;BREÑA TORRES GRACIELA,*310&lt;br&gt;ROSALES GONZALES LUIS ALBERTO,*279&lt;br&gt;CRUZ LEDESMA, DEISY,*179&lt;br&gt;ZEGARRA ANCAJIMA, ANA SOFIA</v>
          </cell>
          <cell r="L4693" t="str">
            <v>DESISTIDO&lt;br/&gt;NOTIFICADO A LA EMPRESA</v>
          </cell>
          <cell r="M4693" t="str">
            <v>ResDirec-0453-2013/MEM-AAM</v>
          </cell>
          <cell r="N4693" t="str">
            <v>29/11/2013</v>
          </cell>
          <cell r="O4693">
            <v>2985000</v>
          </cell>
          <cell r="P4693" t="str">
            <v>USD</v>
          </cell>
        </row>
        <row r="4694">
          <cell r="A4694">
            <v>2346988</v>
          </cell>
          <cell r="B4694">
            <v>4077</v>
          </cell>
          <cell r="C4694" t="str">
            <v>DIA</v>
          </cell>
          <cell r="D4694">
            <v>41607</v>
          </cell>
          <cell r="E4694">
            <v>2013</v>
          </cell>
          <cell r="F4694">
            <v>11</v>
          </cell>
          <cell r="G4694" t="str">
            <v>RELIANT VENTURES SAC.</v>
          </cell>
          <cell r="H4694" t="str">
            <v>PROYECTO BONITA</v>
          </cell>
          <cell r="I4694" t="str">
            <v>PROYECTO DE EXPLORACIÓN BONITA</v>
          </cell>
          <cell r="J4694" t="str">
            <v>*020102&lt;br&gt;ANCASH-HUARAZ-COCHABAMBA</v>
          </cell>
          <cell r="K4694" t="str">
            <v>*8&lt;br&gt;BREÑA TORRES GRACIELA,*310&lt;br&gt;ROSALES GONZALES LUIS ALBERTO,*279&lt;br&gt;CRUZ LEDESMA, DEISY,*179&lt;br&gt;ZEGARRA ANCAJIMA, ANA SOFIA</v>
          </cell>
          <cell r="L4694" t="str">
            <v>APROBADO&lt;br/&gt;NOTIFICADO A LA EMPRESA</v>
          </cell>
          <cell r="O4694">
            <v>2985000</v>
          </cell>
          <cell r="P4694" t="str">
            <v>USD</v>
          </cell>
        </row>
        <row r="4695">
          <cell r="A4695">
            <v>2038739</v>
          </cell>
          <cell r="B4695">
            <v>5038</v>
          </cell>
          <cell r="C4695" t="str">
            <v>EIA</v>
          </cell>
          <cell r="D4695">
            <v>40480</v>
          </cell>
          <cell r="E4695">
            <v>2010</v>
          </cell>
          <cell r="F4695">
            <v>10</v>
          </cell>
          <cell r="G4695" t="str">
            <v>RELIANT VENTURES SAC.</v>
          </cell>
          <cell r="H4695" t="str">
            <v>SAN LUIS</v>
          </cell>
          <cell r="I4695" t="str">
            <v>EXPLOTACION VETA AYELEN Y PROC. DE MINERALES DE ORO Y PLATA SAN LUIS</v>
          </cell>
          <cell r="J4695" t="str">
            <v>*022007&lt;br&gt;ANCASH-YUNGAY-SHUPLUY</v>
          </cell>
          <cell r="K4695" t="str">
            <v>*10&lt;br&gt;CARRANZA VALDIVIESO JOSE</v>
          </cell>
          <cell r="L4695" t="str">
            <v>APROBADO&lt;br/&gt;NOTIFICADO A LA EMPRESA</v>
          </cell>
          <cell r="P4695" t="str">
            <v>USD</v>
          </cell>
        </row>
        <row r="4696">
          <cell r="A4696">
            <v>2325604</v>
          </cell>
          <cell r="B4696">
            <v>6655</v>
          </cell>
          <cell r="C4696" t="str">
            <v>PC</v>
          </cell>
          <cell r="D4696">
            <v>41526</v>
          </cell>
          <cell r="E4696">
            <v>2013</v>
          </cell>
          <cell r="F4696">
            <v>9</v>
          </cell>
          <cell r="G4696" t="str">
            <v>RELIANT VENTURES SAC.</v>
          </cell>
          <cell r="H4696" t="str">
            <v>SAN LUIS</v>
          </cell>
          <cell r="I4696" t="str">
            <v>EXPLOTACION VETA  AYELEN Y PROCESAMIENTO DE MINERALES DE ORO Y PLATA SAN LUIS</v>
          </cell>
          <cell r="J4696" t="str">
            <v>*022007&lt;br&gt;ANCASH-YUNGAY-SHUPLUY</v>
          </cell>
          <cell r="K4696" t="str">
            <v>*21&lt;br&gt;PAREDES PACHECO RUFO</v>
          </cell>
          <cell r="L4696" t="str">
            <v>APROBADO&lt;br/&gt;NOTIFICADO A LA EMPRESA</v>
          </cell>
          <cell r="P4696" t="str">
            <v>USD</v>
          </cell>
        </row>
        <row r="4697">
          <cell r="A4697">
            <v>1452744</v>
          </cell>
          <cell r="B4697">
            <v>1017</v>
          </cell>
          <cell r="C4697" t="str">
            <v>DIA</v>
          </cell>
          <cell r="D4697">
            <v>38029</v>
          </cell>
          <cell r="E4697">
            <v>2004</v>
          </cell>
          <cell r="F4697">
            <v>2</v>
          </cell>
          <cell r="G4697" t="str">
            <v>REVOREDO GARCIA CALDERON RAUL ALEJANDRO</v>
          </cell>
          <cell r="I4697" t="str">
            <v>RUBENADA</v>
          </cell>
          <cell r="J4697" t="str">
            <v>*120206&lt;br&gt;JUNIN-CONCEPCION-COMAS</v>
          </cell>
          <cell r="K4697" t="str">
            <v>*1&lt;br&gt;ACEVEDO FERNANDEZ ELIAS</v>
          </cell>
          <cell r="L4697" t="str">
            <v>CONCLUIDO</v>
          </cell>
          <cell r="P4697" t="str">
            <v>USD</v>
          </cell>
        </row>
        <row r="4698">
          <cell r="A4698">
            <v>1267001</v>
          </cell>
          <cell r="B4698">
            <v>4472</v>
          </cell>
          <cell r="C4698" t="str">
            <v>EIA</v>
          </cell>
          <cell r="D4698">
            <v>36540</v>
          </cell>
          <cell r="E4698">
            <v>2000</v>
          </cell>
          <cell r="F4698">
            <v>1</v>
          </cell>
          <cell r="G4698" t="str">
            <v>REVOREDO GARCIA CALDERON RAUL ALEJANDRO</v>
          </cell>
          <cell r="H4698" t="str">
            <v>ZEUS 7</v>
          </cell>
          <cell r="I4698" t="str">
            <v>E.I.A AGRUPAMIENTO ZEUS 7</v>
          </cell>
          <cell r="J4698" t="str">
            <v>*050104&lt;br&gt;AYACUCHO-HUAMANGA-CARMEN ALTO</v>
          </cell>
          <cell r="K4698" t="str">
            <v>*29&lt;br&gt;ARCHIVO</v>
          </cell>
          <cell r="L4698" t="str">
            <v>ABANDONO</v>
          </cell>
          <cell r="P4698" t="str">
            <v>USD</v>
          </cell>
        </row>
        <row r="4699">
          <cell r="A4699">
            <v>877723</v>
          </cell>
          <cell r="B4699">
            <v>4343</v>
          </cell>
          <cell r="C4699" t="str">
            <v>EIA</v>
          </cell>
          <cell r="D4699">
            <v>35374</v>
          </cell>
          <cell r="E4699">
            <v>1996</v>
          </cell>
          <cell r="F4699">
            <v>11</v>
          </cell>
          <cell r="G4699" t="str">
            <v>RGT MINERALES S.A.</v>
          </cell>
          <cell r="H4699" t="str">
            <v>PLANTA RGT MINERALES</v>
          </cell>
          <cell r="I4699" t="str">
            <v>DEPOSITO DE RESIDUOS POR SEGREGACIÓN</v>
          </cell>
          <cell r="J4699" t="str">
            <v>*150102&lt;br&gt;LIMA-LIMA-ANCON</v>
          </cell>
          <cell r="K4699" t="str">
            <v>*1&lt;br&gt;ACEVEDO FERNANDEZ ELIAS</v>
          </cell>
          <cell r="L4699" t="str">
            <v>APROBADO</v>
          </cell>
          <cell r="P4699" t="str">
            <v>USD</v>
          </cell>
        </row>
        <row r="4700">
          <cell r="A4700">
            <v>1420462</v>
          </cell>
          <cell r="B4700">
            <v>909</v>
          </cell>
          <cell r="C4700" t="str">
            <v>DIA</v>
          </cell>
          <cell r="D4700">
            <v>37819</v>
          </cell>
          <cell r="E4700">
            <v>2003</v>
          </cell>
          <cell r="F4700">
            <v>7</v>
          </cell>
          <cell r="G4700" t="str">
            <v>RIESSA S.A.C.</v>
          </cell>
          <cell r="H4700" t="str">
            <v>CLEMENTINA</v>
          </cell>
          <cell r="I4700" t="str">
            <v>CLEMENTINA</v>
          </cell>
          <cell r="J4700" t="str">
            <v>*150506&lt;br&gt;LIMA-CAÑETE-COAYLLO</v>
          </cell>
          <cell r="K4700" t="str">
            <v>*35&lt;br&gt;BLANCO IRMA</v>
          </cell>
          <cell r="L4700" t="str">
            <v>APROBADO</v>
          </cell>
          <cell r="P4700" t="str">
            <v>USD</v>
          </cell>
        </row>
        <row r="4701">
          <cell r="A4701">
            <v>1451548</v>
          </cell>
          <cell r="B4701">
            <v>1015</v>
          </cell>
          <cell r="C4701" t="str">
            <v>DIA</v>
          </cell>
          <cell r="D4701">
            <v>38022</v>
          </cell>
          <cell r="E4701">
            <v>2004</v>
          </cell>
          <cell r="F4701">
            <v>2</v>
          </cell>
          <cell r="G4701" t="str">
            <v>RIESSA S.A.C.</v>
          </cell>
          <cell r="H4701" t="str">
            <v>CLEMENTINA</v>
          </cell>
          <cell r="I4701" t="str">
            <v>CLEMENTINA (MODIFICACIÓN)</v>
          </cell>
          <cell r="J4701" t="str">
            <v>*150506&lt;br&gt;LIMA-CAÑETE-COAYLLO</v>
          </cell>
          <cell r="K4701" t="str">
            <v>*35&lt;br&gt;BLANCO IRMA</v>
          </cell>
          <cell r="L4701" t="str">
            <v>APROBADO</v>
          </cell>
          <cell r="P4701" t="str">
            <v>USD</v>
          </cell>
        </row>
        <row r="4702">
          <cell r="A4702">
            <v>1231330</v>
          </cell>
          <cell r="B4702">
            <v>426</v>
          </cell>
          <cell r="C4702" t="str">
            <v>DIA</v>
          </cell>
          <cell r="D4702">
            <v>36284</v>
          </cell>
          <cell r="E4702">
            <v>1999</v>
          </cell>
          <cell r="F4702">
            <v>5</v>
          </cell>
          <cell r="G4702" t="str">
            <v>RIO ALGOM EXPLORATION</v>
          </cell>
          <cell r="H4702" t="str">
            <v>KINA</v>
          </cell>
          <cell r="I4702" t="str">
            <v>KINA</v>
          </cell>
          <cell r="J4702" t="str">
            <v>*040114&lt;br&gt;AREQUIPA-AREQUIPA-POLOBAYA</v>
          </cell>
          <cell r="K4702" t="str">
            <v>*1&lt;br&gt;ACEVEDO FERNANDEZ ELIAS</v>
          </cell>
          <cell r="L4702" t="str">
            <v>APROBADO</v>
          </cell>
          <cell r="P4702" t="str">
            <v>USD</v>
          </cell>
        </row>
        <row r="4703">
          <cell r="A4703">
            <v>1280263</v>
          </cell>
          <cell r="B4703">
            <v>532</v>
          </cell>
          <cell r="C4703" t="str">
            <v>DIA</v>
          </cell>
          <cell r="D4703">
            <v>36670</v>
          </cell>
          <cell r="E4703">
            <v>2000</v>
          </cell>
          <cell r="F4703">
            <v>5</v>
          </cell>
          <cell r="G4703" t="str">
            <v>RIO ALGOM EXPLORATION</v>
          </cell>
          <cell r="I4703" t="str">
            <v>CALATOS</v>
          </cell>
          <cell r="J4703" t="str">
            <v>*180106&lt;br&gt;MOQUEGUA-MARISCAL NIETO-TORATA</v>
          </cell>
          <cell r="K4703" t="str">
            <v>*1&lt;br&gt;ACEVEDO FERNANDEZ ELIAS</v>
          </cell>
          <cell r="L4703" t="str">
            <v>APROBADO</v>
          </cell>
          <cell r="P4703" t="str">
            <v>USD</v>
          </cell>
        </row>
        <row r="4704">
          <cell r="A4704">
            <v>1280264</v>
          </cell>
          <cell r="B4704">
            <v>533</v>
          </cell>
          <cell r="C4704" t="str">
            <v>DIA</v>
          </cell>
          <cell r="D4704">
            <v>36670</v>
          </cell>
          <cell r="E4704">
            <v>2000</v>
          </cell>
          <cell r="F4704">
            <v>5</v>
          </cell>
          <cell r="G4704" t="str">
            <v>RIO ALGOM EXPLORATION</v>
          </cell>
          <cell r="I4704" t="str">
            <v>MOQUEGUAW</v>
          </cell>
          <cell r="J4704" t="str">
            <v>*180101&lt;br&gt;MOQUEGUA-MARISCAL NIETO-MOQUEGUA</v>
          </cell>
          <cell r="K4704" t="str">
            <v>*1&lt;br&gt;ACEVEDO FERNANDEZ ELIAS</v>
          </cell>
          <cell r="L4704" t="str">
            <v>APROBADO</v>
          </cell>
          <cell r="P4704" t="str">
            <v>USD</v>
          </cell>
        </row>
        <row r="4705">
          <cell r="A4705">
            <v>1290345</v>
          </cell>
          <cell r="B4705">
            <v>549</v>
          </cell>
          <cell r="C4705" t="str">
            <v>DIA</v>
          </cell>
          <cell r="D4705">
            <v>36742</v>
          </cell>
          <cell r="E4705">
            <v>2000</v>
          </cell>
          <cell r="F4705">
            <v>8</v>
          </cell>
          <cell r="G4705" t="str">
            <v>RIO ALGOM EXPLORATION</v>
          </cell>
          <cell r="H4705" t="str">
            <v>WESTERN</v>
          </cell>
          <cell r="I4705" t="str">
            <v>WESTERN</v>
          </cell>
          <cell r="J4705" t="str">
            <v>*150515&lt;br&gt;LIMA-CAÑETE-SANTA CRUZ DE FLORES</v>
          </cell>
          <cell r="K4705" t="str">
            <v>*1&lt;br&gt;ACEVEDO FERNANDEZ ELIAS</v>
          </cell>
          <cell r="L4705" t="str">
            <v>APROBADO</v>
          </cell>
          <cell r="P4705" t="str">
            <v>USD</v>
          </cell>
        </row>
        <row r="4706">
          <cell r="A4706">
            <v>1310164</v>
          </cell>
          <cell r="B4706">
            <v>592</v>
          </cell>
          <cell r="C4706" t="str">
            <v>DIA</v>
          </cell>
          <cell r="D4706">
            <v>36930</v>
          </cell>
          <cell r="E4706">
            <v>2001</v>
          </cell>
          <cell r="F4706">
            <v>2</v>
          </cell>
          <cell r="G4706" t="str">
            <v>RIO ALGOM EXPLORATION</v>
          </cell>
          <cell r="H4706" t="str">
            <v>CALATOS</v>
          </cell>
          <cell r="I4706" t="str">
            <v>CALATOS</v>
          </cell>
          <cell r="J4706" t="str">
            <v>*180106&lt;br&gt;MOQUEGUA-MARISCAL NIETO-TORATA</v>
          </cell>
          <cell r="K4706" t="str">
            <v>*21&lt;br&gt;PAREDES PACHECO RUFO</v>
          </cell>
          <cell r="L4706" t="str">
            <v>APROBADO</v>
          </cell>
          <cell r="P4706" t="str">
            <v>USD</v>
          </cell>
        </row>
        <row r="4707">
          <cell r="A4707">
            <v>1311497</v>
          </cell>
          <cell r="B4707">
            <v>595</v>
          </cell>
          <cell r="C4707" t="str">
            <v>DIA</v>
          </cell>
          <cell r="D4707">
            <v>36942</v>
          </cell>
          <cell r="E4707">
            <v>2001</v>
          </cell>
          <cell r="F4707">
            <v>2</v>
          </cell>
          <cell r="G4707" t="str">
            <v>RIO ALGOM EXPLORATION</v>
          </cell>
          <cell r="H4707" t="str">
            <v>MOQUEGUAW</v>
          </cell>
          <cell r="I4707" t="str">
            <v>MOQUEGUAW</v>
          </cell>
          <cell r="J4707" t="str">
            <v>*180101&lt;br&gt;MOQUEGUA-MARISCAL NIETO-MOQUEGUA</v>
          </cell>
          <cell r="K4707" t="str">
            <v>*50&lt;br&gt;RODAS EDDI</v>
          </cell>
          <cell r="L4707" t="str">
            <v>APROBADO</v>
          </cell>
          <cell r="P4707" t="str">
            <v>USD</v>
          </cell>
        </row>
        <row r="4708">
          <cell r="A4708">
            <v>1320281</v>
          </cell>
          <cell r="B4708">
            <v>635</v>
          </cell>
          <cell r="C4708" t="str">
            <v>DIA</v>
          </cell>
          <cell r="D4708">
            <v>37027</v>
          </cell>
          <cell r="E4708">
            <v>2001</v>
          </cell>
          <cell r="F4708">
            <v>5</v>
          </cell>
          <cell r="G4708" t="str">
            <v>RIO ALGOM EXPLORATION</v>
          </cell>
          <cell r="H4708" t="str">
            <v>AUCAPAMPA</v>
          </cell>
          <cell r="I4708" t="str">
            <v>AUCAPAMPA</v>
          </cell>
          <cell r="J4708" t="str">
            <v>*030412&lt;br&gt;APURIMAC-AYMARAES-SAÑAYCA</v>
          </cell>
          <cell r="K4708" t="str">
            <v>*21&lt;br&gt;PAREDES PACHECO RUFO</v>
          </cell>
          <cell r="L4708" t="str">
            <v>APROBADO</v>
          </cell>
          <cell r="P4708" t="str">
            <v>USD</v>
          </cell>
        </row>
        <row r="4709">
          <cell r="A4709">
            <v>1397265</v>
          </cell>
          <cell r="B4709">
            <v>819</v>
          </cell>
          <cell r="C4709" t="str">
            <v>EIAsd</v>
          </cell>
          <cell r="D4709">
            <v>37643</v>
          </cell>
          <cell r="E4709">
            <v>2003</v>
          </cell>
          <cell r="F4709">
            <v>1</v>
          </cell>
          <cell r="G4709" t="str">
            <v>RIO BLANCO COPPER S.A.</v>
          </cell>
          <cell r="H4709" t="str">
            <v>RIO BLANCO</v>
          </cell>
          <cell r="I4709" t="str">
            <v>PERFORACIONES EXPLORATORIAS</v>
          </cell>
          <cell r="J4709" t="str">
            <v>*200303&lt;br&gt;PIURA-HUANCABAMBA-EL CARMEN DE LA FRONTERA</v>
          </cell>
          <cell r="K4709" t="str">
            <v>*35&lt;br&gt;BLANCO IRMA</v>
          </cell>
          <cell r="L4709" t="str">
            <v>APROBADO</v>
          </cell>
          <cell r="P4709" t="str">
            <v>USD</v>
          </cell>
        </row>
        <row r="4710">
          <cell r="A4710">
            <v>1612818</v>
          </cell>
          <cell r="B4710">
            <v>1448</v>
          </cell>
          <cell r="C4710" t="str">
            <v>EIAsd</v>
          </cell>
          <cell r="D4710">
            <v>38880</v>
          </cell>
          <cell r="E4710">
            <v>2006</v>
          </cell>
          <cell r="F4710">
            <v>6</v>
          </cell>
          <cell r="G4710" t="str">
            <v>RIO BLANCO COPPER S.A.</v>
          </cell>
          <cell r="H4710" t="str">
            <v>RIO BLANCO</v>
          </cell>
          <cell r="I4710" t="str">
            <v>AMPLIACION</v>
          </cell>
          <cell r="J4710" t="str">
            <v>*200303&lt;br&gt;PIURA-HUANCABAMBA-EL CARMEN DE LA FRONTERA</v>
          </cell>
          <cell r="K4710" t="str">
            <v>*1&lt;br&gt;ACEVEDO FERNANDEZ ELIAS</v>
          </cell>
          <cell r="L4710" t="str">
            <v>DESISTIDO&lt;br/&gt;NOTIFICADO A LA EMPRESA</v>
          </cell>
          <cell r="P4710" t="str">
            <v>USD</v>
          </cell>
        </row>
        <row r="4711">
          <cell r="A4711">
            <v>1823056</v>
          </cell>
          <cell r="B4711">
            <v>1949</v>
          </cell>
          <cell r="C4711" t="str">
            <v>EIAsd</v>
          </cell>
          <cell r="D4711">
            <v>39710</v>
          </cell>
          <cell r="E4711">
            <v>2008</v>
          </cell>
          <cell r="F4711">
            <v>9</v>
          </cell>
          <cell r="G4711" t="str">
            <v>RIO BLANCO COPPER S.A.</v>
          </cell>
          <cell r="H4711" t="str">
            <v>RIO BLANCO</v>
          </cell>
          <cell r="I4711" t="str">
            <v>RIO BLANCO - PROGRAMA DE EXPLORACIONES 2008 - 2010</v>
          </cell>
          <cell r="J4711" t="str">
            <v>*200303&lt;br&gt;PIURA-HUANCABAMBA-EL CARMEN DE LA FRONTERA</v>
          </cell>
          <cell r="K4711" t="str">
            <v>*32&lt;br&gt;BALDEON WILBER</v>
          </cell>
          <cell r="L4711" t="str">
            <v>DESISTIDO&lt;br/&gt;NOTIFICADO A LA EMPRESA</v>
          </cell>
          <cell r="P4711" t="str">
            <v>USD</v>
          </cell>
        </row>
        <row r="4712">
          <cell r="A4712">
            <v>1379727</v>
          </cell>
          <cell r="B4712">
            <v>775</v>
          </cell>
          <cell r="C4712" t="str">
            <v>DIA</v>
          </cell>
          <cell r="D4712">
            <v>37496</v>
          </cell>
          <cell r="E4712">
            <v>2002</v>
          </cell>
          <cell r="F4712">
            <v>8</v>
          </cell>
          <cell r="G4712" t="str">
            <v>RIO BLANCO COPPER S.A.</v>
          </cell>
          <cell r="H4712" t="str">
            <v>RIO BLANCO</v>
          </cell>
          <cell r="I4712" t="str">
            <v>CIRROSIS</v>
          </cell>
          <cell r="J4712" t="str">
            <v>*200303&lt;br&gt;PIURA-HUANCABAMBA-EL CARMEN DE LA FRONTERA</v>
          </cell>
          <cell r="K4712" t="str">
            <v>*57&lt;br&gt;SUAREZ JUAN</v>
          </cell>
          <cell r="L4712" t="str">
            <v>APROBADO</v>
          </cell>
          <cell r="P4712" t="str">
            <v>USD</v>
          </cell>
        </row>
        <row r="4713">
          <cell r="A4713">
            <v>1720104</v>
          </cell>
          <cell r="B4713">
            <v>1707</v>
          </cell>
          <cell r="C4713" t="str">
            <v>EIAsd</v>
          </cell>
          <cell r="D4713">
            <v>39337</v>
          </cell>
          <cell r="E4713">
            <v>2007</v>
          </cell>
          <cell r="F4713">
            <v>9</v>
          </cell>
          <cell r="G4713" t="str">
            <v>RIO TINTO MINERA PERU LIMITADA SAC</v>
          </cell>
          <cell r="H4713" t="str">
            <v>LA GRANJA</v>
          </cell>
          <cell r="I4713" t="str">
            <v>SEGUNDA MODIFICACION PROYECTO LA GRANJA</v>
          </cell>
          <cell r="J4713" t="str">
            <v>*060415&lt;br&gt;CAJAMARCA-CHOTA-QUEROCOTO</v>
          </cell>
          <cell r="K4713" t="str">
            <v>*39&lt;br&gt;ESPINOZA ARIAS REBECA</v>
          </cell>
          <cell r="L4713" t="str">
            <v>APROBADO&lt;br/&gt;NOTIFICADO A LA EMPRESA</v>
          </cell>
          <cell r="P4713" t="str">
            <v>USD</v>
          </cell>
        </row>
        <row r="4714">
          <cell r="A4714">
            <v>1738457</v>
          </cell>
          <cell r="B4714">
            <v>1756</v>
          </cell>
          <cell r="C4714" t="str">
            <v>EIAsd</v>
          </cell>
          <cell r="D4714">
            <v>39413</v>
          </cell>
          <cell r="E4714">
            <v>2007</v>
          </cell>
          <cell r="F4714">
            <v>11</v>
          </cell>
          <cell r="G4714" t="str">
            <v>RIO TINTO MINERA PERU LIMITADA SAC</v>
          </cell>
          <cell r="H4714" t="str">
            <v>LA GRANJA</v>
          </cell>
          <cell r="I4714" t="str">
            <v>LA GRANJA TERCERA MODIFICACION</v>
          </cell>
          <cell r="J4714" t="str">
            <v>*060415&lt;br&gt;CAJAMARCA-CHOTA-QUEROCOTO</v>
          </cell>
          <cell r="K4714" t="str">
            <v>*39&lt;br&gt;ESPINOZA ARIAS REBECA</v>
          </cell>
          <cell r="L4714" t="str">
            <v>APROBADO&lt;br/&gt;NOTIFICADO A LA EMPRESA</v>
          </cell>
          <cell r="P4714" t="str">
            <v>USD</v>
          </cell>
        </row>
        <row r="4715">
          <cell r="A4715">
            <v>1774899</v>
          </cell>
          <cell r="B4715">
            <v>1898</v>
          </cell>
          <cell r="C4715" t="str">
            <v>EIAsd</v>
          </cell>
          <cell r="D4715">
            <v>39549</v>
          </cell>
          <cell r="E4715">
            <v>2008</v>
          </cell>
          <cell r="F4715">
            <v>4</v>
          </cell>
          <cell r="G4715" t="str">
            <v>RIO TINTO MINERA PERU LIMITADA SAC</v>
          </cell>
          <cell r="H4715" t="str">
            <v>LA GRANJA</v>
          </cell>
          <cell r="I4715" t="str">
            <v>EXPLORACION LA GRANJA CUARTA MODIFICACION</v>
          </cell>
          <cell r="J4715" t="str">
            <v>*060415&lt;br&gt;CAJAMARCA-CHOTA-QUEROCOTO</v>
          </cell>
          <cell r="K4715" t="str">
            <v>*39&lt;br&gt;ESPINOZA ARIAS REBECA</v>
          </cell>
          <cell r="L4715" t="str">
            <v>APROBADO&lt;br/&gt;NOTIFICADO A LA EMPRESA</v>
          </cell>
          <cell r="P4715" t="str">
            <v>USD</v>
          </cell>
        </row>
        <row r="4716">
          <cell r="A4716">
            <v>1895811</v>
          </cell>
          <cell r="B4716">
            <v>2040</v>
          </cell>
          <cell r="C4716" t="str">
            <v>EIAsd</v>
          </cell>
          <cell r="D4716">
            <v>39982</v>
          </cell>
          <cell r="E4716">
            <v>2009</v>
          </cell>
          <cell r="F4716">
            <v>6</v>
          </cell>
          <cell r="G4716" t="str">
            <v>RIO TINTO MINERA PERU LIMITADA SAC</v>
          </cell>
          <cell r="H4716" t="str">
            <v>LA GRANJA</v>
          </cell>
          <cell r="I4716" t="str">
            <v>QUINTA MODIFICACION PROYECTO DE EXPLORACION LA GRANJA</v>
          </cell>
          <cell r="J4716" t="str">
            <v>*060415&lt;br&gt;CAJAMARCA-CHOTA-QUEROCOTO</v>
          </cell>
          <cell r="K4716" t="str">
            <v>*39&lt;br&gt;ESPINOZA ARIAS REBECA</v>
          </cell>
          <cell r="L4716" t="str">
            <v>DESISTIDO&lt;br/&gt;NOTIFICADO A LA EMPRESA</v>
          </cell>
          <cell r="P4716" t="str">
            <v>USD</v>
          </cell>
        </row>
        <row r="4717">
          <cell r="A4717">
            <v>1932977</v>
          </cell>
          <cell r="B4717">
            <v>2089</v>
          </cell>
          <cell r="C4717" t="str">
            <v>EIAsd</v>
          </cell>
          <cell r="D4717">
            <v>40108</v>
          </cell>
          <cell r="E4717">
            <v>2009</v>
          </cell>
          <cell r="F4717">
            <v>10</v>
          </cell>
          <cell r="G4717" t="str">
            <v>RIO TINTO MINERA PERU LIMITADA SAC</v>
          </cell>
          <cell r="H4717" t="str">
            <v>LA GRANJA</v>
          </cell>
          <cell r="I4717" t="str">
            <v>QUINTA MODIFICACIÓN DEL PROYECTO DE EXPLORACIÓN LA GRANJA</v>
          </cell>
          <cell r="J4717" t="str">
            <v>*060415&lt;br&gt;CAJAMARCA-CHOTA-QUEROCOTO</v>
          </cell>
          <cell r="K4717" t="str">
            <v>*39&lt;br&gt;ESPINOZA ARIAS REBECA</v>
          </cell>
          <cell r="L4717" t="str">
            <v>APROBADO&lt;br/&gt;NOTIFICADO A LA EMPRESA</v>
          </cell>
          <cell r="P4717" t="str">
            <v>USD</v>
          </cell>
        </row>
        <row r="4718">
          <cell r="A4718">
            <v>1983362</v>
          </cell>
          <cell r="B4718">
            <v>2177</v>
          </cell>
          <cell r="C4718" t="str">
            <v>EIAsd</v>
          </cell>
          <cell r="D4718">
            <v>40288</v>
          </cell>
          <cell r="E4718">
            <v>2010</v>
          </cell>
          <cell r="F4718">
            <v>4</v>
          </cell>
          <cell r="G4718" t="str">
            <v>RIO TINTO MINERA PERU LIMITADA SAC</v>
          </cell>
          <cell r="H4718" t="str">
            <v>LA GRANJA</v>
          </cell>
          <cell r="I4718" t="str">
            <v>EXPLORACION LA GRANJA SEXTA MODIFICACION</v>
          </cell>
          <cell r="J4718" t="str">
            <v>*060415&lt;br&gt;CAJAMARCA-CHOTA-QUEROCOTO</v>
          </cell>
          <cell r="K4718" t="str">
            <v>*39&lt;br&gt;ESPINOZA ARIAS REBECA</v>
          </cell>
          <cell r="L4718" t="str">
            <v>APROBADO&lt;br/&gt;NOTIFICADO A LA EMPRESA</v>
          </cell>
          <cell r="P4718" t="str">
            <v>USD</v>
          </cell>
        </row>
        <row r="4719">
          <cell r="A4719">
            <v>2058325</v>
          </cell>
          <cell r="B4719">
            <v>2341</v>
          </cell>
          <cell r="C4719" t="str">
            <v>EIAsd</v>
          </cell>
          <cell r="D4719">
            <v>40554</v>
          </cell>
          <cell r="E4719">
            <v>2011</v>
          </cell>
          <cell r="F4719">
            <v>1</v>
          </cell>
          <cell r="G4719" t="str">
            <v>RIO TINTO MINERA PERU LIMITADA SAC</v>
          </cell>
          <cell r="H4719" t="str">
            <v>LA GRANJA</v>
          </cell>
          <cell r="I4719" t="str">
            <v>SEPTIMA MODIFICACION LA GRANJA</v>
          </cell>
          <cell r="J4719" t="str">
            <v>*060415&lt;br&gt;CAJAMARCA-CHOTA-QUEROCOTO</v>
          </cell>
          <cell r="K4719" t="str">
            <v>*39&lt;br&gt;ESPINOZA ARIAS REBECA</v>
          </cell>
          <cell r="L4719" t="str">
            <v>APROBADO&lt;br/&gt;NOTIFICADO A LA EMPRESA</v>
          </cell>
          <cell r="P4719" t="str">
            <v>USD</v>
          </cell>
        </row>
        <row r="4720">
          <cell r="A4720">
            <v>2099534</v>
          </cell>
          <cell r="B4720">
            <v>2901</v>
          </cell>
          <cell r="C4720" t="str">
            <v>EIAsd</v>
          </cell>
          <cell r="D4720">
            <v>40704</v>
          </cell>
          <cell r="E4720">
            <v>2011</v>
          </cell>
          <cell r="F4720">
            <v>6</v>
          </cell>
          <cell r="G4720" t="str">
            <v>RIO TINTO MINERA PERU LIMITADA SAC</v>
          </cell>
          <cell r="H4720" t="str">
            <v>LA GRANJA</v>
          </cell>
          <cell r="I4720" t="str">
            <v>LA GRANJA OCTAVA MODIFICACION</v>
          </cell>
          <cell r="J4720" t="str">
            <v>*060415&lt;br&gt;CAJAMARCA-CHOTA-QUEROCOTO</v>
          </cell>
          <cell r="K4720" t="str">
            <v>*218&lt;br&gt;BERROSPI GALINDO ROSA CATHERINE</v>
          </cell>
          <cell r="L4720" t="str">
            <v>APROBADO&lt;br/&gt;NOTIFICADO A LA EMPRESA</v>
          </cell>
          <cell r="P4720" t="str">
            <v>USD</v>
          </cell>
        </row>
        <row r="4721">
          <cell r="A4721">
            <v>2198774</v>
          </cell>
          <cell r="B4721">
            <v>2995</v>
          </cell>
          <cell r="C4721" t="str">
            <v>EIAsd</v>
          </cell>
          <cell r="D4721">
            <v>41072</v>
          </cell>
          <cell r="E4721">
            <v>2012</v>
          </cell>
          <cell r="F4721">
            <v>6</v>
          </cell>
          <cell r="G4721" t="str">
            <v>RIO TINTO MINERA PERU LIMITADA SAC</v>
          </cell>
          <cell r="H4721" t="str">
            <v>LA GRANJA</v>
          </cell>
          <cell r="I4721" t="str">
            <v>9NA MODIFICACIÓN DEL EIASD DEL PROYECTO DE EXPLORACIÓN LA GRANJA</v>
          </cell>
          <cell r="J4721" t="str">
            <v>*060415&lt;br&gt;CAJAMARCA-CHOTA-QUEROCOTO</v>
          </cell>
          <cell r="K4721" t="str">
            <v>*128&lt;br&gt;ESTELA SILVA MELANIO,*346&lt;br&gt;TIPULA MAMANI, RICHARD JOHNSON,*295&lt;br&gt;DIAZ BERRIOS ABEL,*288&lt;br&gt;RUESTA RUIZ, PEDRO,*228&lt;br&gt;HERMOZA VASQUEZ, ANDREI DARIO,*227&lt;br&gt;BUSTAMANTE BECERRA JOSE LUIS,*218&lt;br&gt;BERROSPI GALINDO ROSA CATHERINE,*186&lt;br&gt;LUCEN BUSTAMANTE MARIELENA,*180&lt;br&gt;RAMIREZ PALET ALDO,*178&lt;br&gt;SUGUIMITZU, HUMBERTO,*177&lt;br&gt;PIMENTEL, JOSE,*172&lt;br&gt;BUSTAMANTE BECERRA, JOSE LUIS,*168&lt;br&gt;CACERES VASQUEZ FIORELA,*147&lt;br&gt;PEREZ BALDEON KAREN,*142&lt;br&gt;VELASQUEZ CONTRERAS ANNIE (APOYO)</v>
          </cell>
          <cell r="L4721" t="str">
            <v>APROBADO&lt;br/&gt;NOTIFICADO A LA EMPRESA</v>
          </cell>
          <cell r="M4721" t="str">
            <v>ResDirec-0402-2012/MEM-AAM</v>
          </cell>
          <cell r="N4721" t="str">
            <v>03/12/2012</v>
          </cell>
          <cell r="O4721">
            <v>35490000</v>
          </cell>
          <cell r="P4721" t="str">
            <v>USD</v>
          </cell>
        </row>
        <row r="4722">
          <cell r="A4722">
            <v>2311878</v>
          </cell>
          <cell r="B4722">
            <v>3933</v>
          </cell>
          <cell r="C4722" t="str">
            <v>EIAsd</v>
          </cell>
          <cell r="D4722">
            <v>41466</v>
          </cell>
          <cell r="E4722">
            <v>2013</v>
          </cell>
          <cell r="F4722">
            <v>7</v>
          </cell>
          <cell r="G4722" t="str">
            <v>RIO TINTO MINERA PERU LIMITADA SAC</v>
          </cell>
          <cell r="H4722" t="str">
            <v>LA GRANJA</v>
          </cell>
          <cell r="I4722" t="str">
            <v>10MA MODIFICACIÓN DEL EIASD DEL PROYECTO DE EXPLORACIÓN LA GRANJA</v>
          </cell>
          <cell r="J4722" t="str">
            <v>*060415&lt;br&gt;CAJAMARCA-CHOTA-QUEROCOTO</v>
          </cell>
          <cell r="K4722" t="str">
            <v>*128&lt;br&gt;ESTELA SILVA MELANIO,*347&lt;br&gt;TENORIO MALDONADO, MARIO,*346&lt;br&gt;TIPULA MAMANI, RICHARD JOHNSON,*310&lt;br&gt;ROSALES GONZALES LUIS ALBERTO,*295&lt;br&gt;DIAZ BERRIOS ABEL,*242&lt;br&gt;PASTRANA, MATEO,*241&lt;br&gt;TELLO ISLA, ANA CAROLINA,*227&lt;br&gt;BUSTAMANTE BECERRA JOSE LUIS,*186&lt;br&gt;LUCEN BUSTAMANTE MARIELENA,*183&lt;br&gt;ZZ_ANA02 (AQUINO ESPINOZA, PAVEL),*180&lt;br&gt;RAMIREZ PALET ALDO,*142&lt;br&gt;VELASQUEZ CONTRERAS ANNIE (APOYO)</v>
          </cell>
          <cell r="L4722" t="str">
            <v>APROBADO&lt;br/&gt;NOTIFICADO A LA EMPRESA</v>
          </cell>
          <cell r="M4722" t="str">
            <v>ResDirec-0491-2013/MEM-AAM</v>
          </cell>
          <cell r="N4722" t="str">
            <v>16/12/2013</v>
          </cell>
          <cell r="O4722">
            <v>70000000</v>
          </cell>
          <cell r="P4722" t="str">
            <v>USD</v>
          </cell>
        </row>
        <row r="4723">
          <cell r="A4723">
            <v>2427264</v>
          </cell>
          <cell r="B4723">
            <v>5385</v>
          </cell>
          <cell r="C4723" t="str">
            <v>ITS</v>
          </cell>
          <cell r="D4723">
            <v>41880</v>
          </cell>
          <cell r="E4723">
            <v>2014</v>
          </cell>
          <cell r="F4723">
            <v>8</v>
          </cell>
          <cell r="G4723" t="str">
            <v>RIO TINTO MINERA PERU LIMITADA SAC</v>
          </cell>
          <cell r="H4723" t="str">
            <v>LA GRANJA</v>
          </cell>
          <cell r="I4723" t="str">
            <v>10MA MODIFICACI¿ DEL EIASD DEL PROYECTO DE EXPLORACI¿ LA GRANJA</v>
          </cell>
          <cell r="J4723" t="str">
            <v>*060415&lt;br&gt;CAJAMARCA-CHOTA-QUEROCOTO</v>
          </cell>
          <cell r="K4723" t="str">
            <v>*25&lt;br&gt;PRADO VELASQUEZ ALFONSO,*304&lt;br&gt;VARGAS MARTÍNEZ, YOSLY VIRGINIA,*301&lt;br&gt;DIAZ ALVAREZ, CHRISTIAN ENRIQUE,*284&lt;br&gt;LINARES ALVARADO, JOSE LUIS,*278&lt;br&gt;TENORIO MALDONADO, MARIO,*256&lt;br&gt;DEL SOLAR PALOMINO, PABEL,*227&lt;br&gt;BUSTAMANTE BECERRA JOSE LUIS,*148&lt;br&gt;ROSALES GONZALES,LUIS</v>
          </cell>
          <cell r="L4723" t="str">
            <v>CONFORME&lt;br/&gt;NOTIFICADO A LA EMPRESA</v>
          </cell>
          <cell r="O4723">
            <v>81500</v>
          </cell>
        </row>
        <row r="4724">
          <cell r="A4724">
            <v>2491515</v>
          </cell>
          <cell r="B4724">
            <v>5714</v>
          </cell>
          <cell r="C4724" t="str">
            <v>EIAsd</v>
          </cell>
          <cell r="D4724">
            <v>42115</v>
          </cell>
          <cell r="E4724">
            <v>2015</v>
          </cell>
          <cell r="F4724">
            <v>4</v>
          </cell>
          <cell r="G4724" t="str">
            <v>RIO TINTO MINERA PERU LIMITADA SAC</v>
          </cell>
          <cell r="H4724" t="str">
            <v>LA GRANJA</v>
          </cell>
          <cell r="I4724" t="str">
            <v>DÉCIMO PRIMERA MODIFICACIÓN DEL EIASD DEL PROYECTO DE EXPLORACIÓN LA GRANJA</v>
          </cell>
          <cell r="J4724" t="str">
            <v>*060415&lt;br&gt;CAJAMARCA-CHOTA-QUEROCOTO</v>
          </cell>
          <cell r="K4724" t="str">
            <v>*227&lt;br&gt;BUSTAMANTE BECERRA JOSE LUIS,*346&lt;br&gt;TIPULA MAMANI, RICHARD JOHNSON,*310&lt;br&gt;ROSALES GONZALES LUIS ALBERTO,*256&lt;br&gt;DEL SOLAR PALOMINO, PABEL</v>
          </cell>
          <cell r="L4724" t="str">
            <v>DESISTIDO&lt;br/&gt;NOTIFICADO A LA EMPRESA</v>
          </cell>
          <cell r="O4724">
            <v>85000000</v>
          </cell>
          <cell r="P4724" t="str">
            <v>USD</v>
          </cell>
        </row>
        <row r="4725">
          <cell r="A4725">
            <v>2495548</v>
          </cell>
          <cell r="B4725">
            <v>5727</v>
          </cell>
          <cell r="C4725" t="str">
            <v>EIAsd</v>
          </cell>
          <cell r="D4725">
            <v>42130</v>
          </cell>
          <cell r="E4725">
            <v>2015</v>
          </cell>
          <cell r="F4725">
            <v>5</v>
          </cell>
          <cell r="G4725" t="str">
            <v>RIO TINTO MINERA PERU LIMITADA SAC</v>
          </cell>
          <cell r="H4725" t="str">
            <v>LA GRANJA</v>
          </cell>
          <cell r="I4725" t="str">
            <v>DÉCIMO PRIMERA MODIFICACIÓN DEL EIASD DEL PROYECTO DE EXPLORACIÓN LA GRANJA</v>
          </cell>
          <cell r="J4725" t="str">
            <v>*060415&lt;br&gt;CAJAMARCA-CHOTA-QUEROCOTO</v>
          </cell>
          <cell r="K4725" t="str">
            <v>*3&lt;br&gt;ALFARO LÓPEZ WUALTER,*347&lt;br&gt;TENORIO MALDONADO, MARIO,*346&lt;br&gt;TIPULA MAMANI, RICHARD JOHNSON,*342&lt;br&gt;VARGAS MARTINEZ, YOSLY VIRGINIA,*310&lt;br&gt;ROSALES GONZALES LUIS ALBERTO,*309&lt;br&gt;FARFAN REYES, MIRIAM ELIZABETH (APOYO),*301&lt;br&gt;DIAZ ALVAREZ, CHRISTIAN ENRIQUE,*295&lt;br&gt;DIAZ BERRIOS ABEL,*284&lt;br&gt;LINARES ALVARADO, JOSE LUIS,*227&lt;br&gt;BUSTAMANTE BECERRA JOSE LUIS</v>
          </cell>
          <cell r="L4725" t="str">
            <v>APROBADO&lt;br/&gt;NOTIFICADO A LA EMPRESA</v>
          </cell>
          <cell r="M4725" t="str">
            <v>ResDirec-0432-2015/MEM-DGAAM</v>
          </cell>
          <cell r="N4725" t="str">
            <v>11/11/2015</v>
          </cell>
          <cell r="O4725">
            <v>85000000</v>
          </cell>
          <cell r="P4725" t="str">
            <v>USD</v>
          </cell>
        </row>
        <row r="4726">
          <cell r="A4726">
            <v>2553356</v>
          </cell>
          <cell r="B4726">
            <v>6073</v>
          </cell>
          <cell r="C4726" t="str">
            <v>ITS</v>
          </cell>
          <cell r="D4726">
            <v>42321</v>
          </cell>
          <cell r="E4726">
            <v>2015</v>
          </cell>
          <cell r="F4726">
            <v>11</v>
          </cell>
          <cell r="G4726" t="str">
            <v>RIO TINTO MINERA PERU LIMITADA SAC</v>
          </cell>
          <cell r="H4726" t="str">
            <v>LA GRANJA</v>
          </cell>
          <cell r="I4726" t="str">
            <v>DECIMO PRIMERA MODIFICACION DEL EIASD DEL PROYECTO DE EXPLORACION LA GRANJA</v>
          </cell>
          <cell r="J4726" t="str">
            <v>*060415&lt;br&gt;CAJAMARCA-CHOTA-QUEROCOTO</v>
          </cell>
          <cell r="K4726" t="str">
            <v>*164&lt;br&gt;TREJO PANTOJA CYNTHIA,*345&lt;br&gt;YUCRA ZELA, SONIA LISSET,*312&lt;br&gt;PINEDO REA PAOLA VANESSA,*310&lt;br&gt;ROSALES GONZALES LUIS ALBERTO</v>
          </cell>
          <cell r="L4726" t="str">
            <v>CONFORME&lt;br/&gt;NOTIFICADO A LA EMPRESA</v>
          </cell>
          <cell r="M4726" t="str">
            <v>ResDirec-0486-2015/MEM-DGAAM</v>
          </cell>
          <cell r="N4726" t="str">
            <v>18/12/2015</v>
          </cell>
          <cell r="O4726">
            <v>81500</v>
          </cell>
        </row>
        <row r="4727">
          <cell r="A4727">
            <v>2584367</v>
          </cell>
          <cell r="B4727">
            <v>6211</v>
          </cell>
          <cell r="C4727" t="str">
            <v>ITS</v>
          </cell>
          <cell r="D4727">
            <v>42433</v>
          </cell>
          <cell r="E4727">
            <v>2016</v>
          </cell>
          <cell r="F4727">
            <v>3</v>
          </cell>
          <cell r="G4727" t="str">
            <v>RIO TINTO MINERA PERU LIMITADA SAC</v>
          </cell>
          <cell r="H4727" t="str">
            <v>LA GRANJA</v>
          </cell>
          <cell r="I4727" t="str">
            <v>DÉCIMO PRIMERA MODIFICACIÓN DEL EIASD DEL PROYECTO DE EXPLORACIÓN LA GRANJA</v>
          </cell>
          <cell r="J4727" t="str">
            <v>*060415&lt;br&gt;CAJAMARCA-CHOTA-QUEROCOTO</v>
          </cell>
          <cell r="K4727" t="str">
            <v>*227&lt;br&gt;BUSTAMANTE BECERRA JOSE LUIS,*347&lt;br&gt;TENORIO MALDONADO, MARIO,*346&lt;br&gt;TIPULA MAMANI, RICHARD JOHNSON,*342&lt;br&gt;VARGAS MARTINEZ, YOSLY VIRGINIA,*310&lt;br&gt;ROSALES GONZALES LUIS ALBERTO,*284&lt;br&gt;LINARES ALVARADO, JOSE LUIS</v>
          </cell>
          <cell r="L4727" t="str">
            <v>CONFORME&lt;br/&gt;NOTIFICADO A LA EMPRESA</v>
          </cell>
          <cell r="M4727" t="str">
            <v>ResDirec-0144-2016/MEM-DGAAM</v>
          </cell>
          <cell r="N4727" t="str">
            <v>10/05/2016</v>
          </cell>
          <cell r="O4727">
            <v>81500</v>
          </cell>
        </row>
        <row r="4728">
          <cell r="A4728">
            <v>2692223</v>
          </cell>
          <cell r="B4728">
            <v>6518</v>
          </cell>
          <cell r="C4728" t="str">
            <v>ITS</v>
          </cell>
          <cell r="D4728">
            <v>42822</v>
          </cell>
          <cell r="E4728">
            <v>2017</v>
          </cell>
          <cell r="F4728">
            <v>3</v>
          </cell>
          <cell r="G4728" t="str">
            <v>RIO TINTO MINERA PERU LIMITADA SAC</v>
          </cell>
          <cell r="H4728" t="str">
            <v>LA GRANJA</v>
          </cell>
          <cell r="I4728" t="str">
            <v>DÉCIMO PRIMERA MODIFICACIÓN DEL EIASD DEL PROYECTO DE EXPLORACIÓN LA GRANJA</v>
          </cell>
          <cell r="J4728" t="str">
            <v>*060415&lt;br&gt;CAJAMARCA-CHOTA-QUEROCOTO</v>
          </cell>
          <cell r="K4728" t="str">
            <v>*310&lt;br&gt;ROSALES GONZALES LUIS ALBERTO,*511&lt;br&gt;FARFAN REYES, MIRIAM ELIZABET,*508&lt;br&gt;SÁNCHEZ ALVAREZ, MELISSA,*500&lt;br&gt;TRELLES TICSE TANIA LUZ MARINA (apoyo),*346&lt;br&gt;TIPULA MAMANI, RICHARD JOHNSON</v>
          </cell>
          <cell r="L4728" t="str">
            <v>CONFORME&lt;br/&gt;NOTIFICADO A LA EMPRESA</v>
          </cell>
          <cell r="M4728" t="str">
            <v>ResDirec-0156-2017/MEM-DGAAM</v>
          </cell>
          <cell r="N4728" t="str">
            <v>23/05/2017</v>
          </cell>
          <cell r="O4728">
            <v>81500</v>
          </cell>
        </row>
        <row r="4729">
          <cell r="A4729">
            <v>2728849</v>
          </cell>
          <cell r="B4729">
            <v>6629</v>
          </cell>
          <cell r="C4729" t="str">
            <v>ITS</v>
          </cell>
          <cell r="D4729">
            <v>42948</v>
          </cell>
          <cell r="E4729">
            <v>2017</v>
          </cell>
          <cell r="F4729">
            <v>8</v>
          </cell>
          <cell r="G4729" t="str">
            <v>RIO TINTO MINERA PERU LIMITADA SAC</v>
          </cell>
          <cell r="H4729" t="str">
            <v>LA GRANJA</v>
          </cell>
          <cell r="I4729" t="str">
            <v>DÉCIMO PRIMERA MODIFICACIÓN DEL EIASD DEL PROYECTO DE EXPLORACIÓN LA GRANJA</v>
          </cell>
          <cell r="J4729" t="str">
            <v>*060415&lt;br&gt;CAJAMARCA-CHOTA-QUEROCOTO</v>
          </cell>
          <cell r="K4729" t="str">
            <v>*310&lt;br&gt;ROSALES GONZALES LUIS ALBERTO,*533&lt;br&gt;ELIAS CRUZADO, CARLOS ALBERTO,*532&lt;br&gt;QUINTANILLA TÁVARA, EDWIN,*511&lt;br&gt;FARFAN REYES, MIRIAM ELIZABET,*509&lt;br&gt;CRUZ LEDESMA, DEISY ROSALIA,*500&lt;br&gt;TRELLES TICSE TANIA LUZ MARINA (apoyo),*346&lt;br&gt;TIPULA MAMANI, RICHARD JOHNSON</v>
          </cell>
          <cell r="L4729" t="str">
            <v>CONFORME&lt;br/&gt;NOTIFICADO A LA EMPRESA</v>
          </cell>
          <cell r="M4729" t="str">
            <v>ResDirec-0281-2017/MEM-DGAAM</v>
          </cell>
          <cell r="N4729" t="str">
            <v>03/10/2017</v>
          </cell>
          <cell r="O4729">
            <v>390000</v>
          </cell>
        </row>
        <row r="4730">
          <cell r="A4730">
            <v>2870846</v>
          </cell>
          <cell r="B4730">
            <v>6979</v>
          </cell>
          <cell r="C4730" t="str">
            <v>ITS</v>
          </cell>
          <cell r="D4730">
            <v>43416</v>
          </cell>
          <cell r="E4730">
            <v>2018</v>
          </cell>
          <cell r="F4730">
            <v>11</v>
          </cell>
          <cell r="G4730" t="str">
            <v>RIO TINTO MINERA PERU LIMITADA SAC</v>
          </cell>
          <cell r="H4730" t="str">
            <v>LA GRANJA</v>
          </cell>
          <cell r="I4730" t="str">
            <v>D¿IMO SEGUNDA MODIFICACI¿ DEL EIASD DEL PROYECTO DE EXPLORACI¿ LA GRANJA</v>
          </cell>
          <cell r="J4730" t="str">
            <v>*060415&lt;br&gt;CAJAMARCA-CHOTA-QUEROCOTO</v>
          </cell>
          <cell r="K4730" t="str">
            <v>*221&lt;br&gt;SANGA YAMPASI WILSON WILFREDO,*601&lt;br&gt;SARMIENTO MEJIA, HENRY DANIEL,*598&lt;br&gt;CERNA GARCÍA, ROXANA ERIKA,*527&lt;br&gt;PARDO BONIFAZ, JIMMY FRANK,*313&lt;br&gt;LOPEZ FLORES, ROSSANA</v>
          </cell>
          <cell r="L4730" t="str">
            <v>CONFORME&lt;br/&gt;NOTIFICADO A LA EMPRESA</v>
          </cell>
          <cell r="M4730" t="str">
            <v>ResDirec-0015-2019/MEM-DGAAM</v>
          </cell>
          <cell r="N4730" t="str">
            <v>04/02/2019</v>
          </cell>
          <cell r="O4730">
            <v>33250000</v>
          </cell>
        </row>
        <row r="4731">
          <cell r="A4731">
            <v>2766015</v>
          </cell>
          <cell r="B4731">
            <v>7423</v>
          </cell>
          <cell r="C4731" t="str">
            <v>EIAsd</v>
          </cell>
          <cell r="D4731">
            <v>43071</v>
          </cell>
          <cell r="E4731">
            <v>2017</v>
          </cell>
          <cell r="F4731">
            <v>12</v>
          </cell>
          <cell r="G4731" t="str">
            <v>RIO TINTO MINERA PERU LIMITADA SAC</v>
          </cell>
          <cell r="H4731" t="str">
            <v>LA GRANJA</v>
          </cell>
          <cell r="I4731" t="str">
            <v>DÉCIMO SEGUNDA MODIFICACIÓN DEL EIASD DEL PROYECTO DE EXPLORACIÓN LA GRANJA</v>
          </cell>
          <cell r="J4731" t="str">
            <v>*060415&lt;br&gt;CAJAMARCA-CHOTA-QUEROCOTO</v>
          </cell>
          <cell r="K4731" t="str">
            <v>*128&lt;br&gt;ESTELA SILVA MELANIO,*660&lt;br&gt;PARDO BONIFAZ JIMMY FRANK,*610&lt;br&gt;FARFAN REYES MIRIAM ELIZABETH,*570&lt;br&gt;PEREZ BALDEON KAREN GRACIELA,*540&lt;br&gt;REYES CUBAS,ZARELA ,*500&lt;br&gt;TRELLES TICSE TANIA LUZ MARINA (apoyo),*495&lt;br&gt;CHAMORRO BELLIDO CARMEN ROSA,*438&lt;br&gt;PEREYRA VALENCIA ELIZABETH,*348&lt;br&gt;PEREZ SOLIS, EVELYN ENA,*313&lt;br&gt;LOPEZ FLORES, ROSSANA,*221&lt;br&gt;SANGA YAMPASI WILSON WILFREDO</v>
          </cell>
          <cell r="L4731" t="str">
            <v>APROBADO&lt;br/&gt;NOTIFICADO A LA EMPRESA</v>
          </cell>
          <cell r="M4731" t="str">
            <v>ResDirec-0115-2018/MEM-DGAAM</v>
          </cell>
          <cell r="N4731" t="str">
            <v>05/06/2018</v>
          </cell>
          <cell r="O4731">
            <v>33250000</v>
          </cell>
          <cell r="P4731" t="str">
            <v>USD</v>
          </cell>
        </row>
        <row r="4732">
          <cell r="A4732">
            <v>1229492</v>
          </cell>
          <cell r="B4732">
            <v>416</v>
          </cell>
          <cell r="C4732" t="str">
            <v>EIAsd</v>
          </cell>
          <cell r="D4732">
            <v>36269</v>
          </cell>
          <cell r="E4732">
            <v>1999</v>
          </cell>
          <cell r="F4732">
            <v>4</v>
          </cell>
          <cell r="G4732" t="str">
            <v>RIO TINTO MINING AND EXPLORATION S.A.C.</v>
          </cell>
          <cell r="H4732" t="str">
            <v>TIA MARIA</v>
          </cell>
          <cell r="I4732" t="str">
            <v>EXPLORACION</v>
          </cell>
          <cell r="J4732" t="str">
            <v>*040702&lt;br&gt;AREQUIPA-ISLAY-COCACHACRA</v>
          </cell>
          <cell r="K4732" t="str">
            <v>*29&lt;br&gt;ARCHIVO</v>
          </cell>
          <cell r="L4732" t="str">
            <v>APROBADO</v>
          </cell>
          <cell r="P4732" t="str">
            <v>USD</v>
          </cell>
        </row>
        <row r="4733">
          <cell r="A4733">
            <v>1230544</v>
          </cell>
          <cell r="B4733">
            <v>419</v>
          </cell>
          <cell r="C4733" t="str">
            <v>EIAsd</v>
          </cell>
          <cell r="D4733">
            <v>36277</v>
          </cell>
          <cell r="E4733">
            <v>1999</v>
          </cell>
          <cell r="F4733">
            <v>4</v>
          </cell>
          <cell r="G4733" t="str">
            <v>RIO TINTO MINING AND EXPLORATION S.A.C.</v>
          </cell>
          <cell r="H4733" t="str">
            <v>PUKAQAQA</v>
          </cell>
          <cell r="I4733" t="str">
            <v>EXPLORACION</v>
          </cell>
          <cell r="J4733" t="str">
            <v>*090118&lt;br&gt;HUANCAVELICA-HUANCAVELICA-ASCENSION</v>
          </cell>
          <cell r="K4733" t="str">
            <v>*1&lt;br&gt;ACEVEDO FERNANDEZ ELIAS</v>
          </cell>
          <cell r="L4733" t="str">
            <v>CONCLUIDO</v>
          </cell>
          <cell r="P4733" t="str">
            <v>USD</v>
          </cell>
        </row>
        <row r="4734">
          <cell r="A4734">
            <v>1269794</v>
          </cell>
          <cell r="B4734">
            <v>512</v>
          </cell>
          <cell r="C4734" t="str">
            <v>EIAsd</v>
          </cell>
          <cell r="D4734">
            <v>36564</v>
          </cell>
          <cell r="E4734">
            <v>2000</v>
          </cell>
          <cell r="F4734">
            <v>2</v>
          </cell>
          <cell r="G4734" t="str">
            <v>RIO TINTO MINING AND EXPLORATION S.A.C.</v>
          </cell>
          <cell r="H4734" t="str">
            <v>EL YARAL</v>
          </cell>
          <cell r="I4734" t="str">
            <v>EXPLORACION</v>
          </cell>
          <cell r="J4734" t="str">
            <v>*180302&lt;br&gt;MOQUEGUA-ILO-EL ALGARROBAL</v>
          </cell>
          <cell r="K4734" t="str">
            <v>*29&lt;br&gt;ARCHIVO</v>
          </cell>
          <cell r="L4734" t="str">
            <v>APROBADO</v>
          </cell>
          <cell r="P4734" t="str">
            <v>USD</v>
          </cell>
        </row>
        <row r="4735">
          <cell r="A4735">
            <v>1469185</v>
          </cell>
          <cell r="B4735">
            <v>1070</v>
          </cell>
          <cell r="C4735" t="str">
            <v>EIAsd</v>
          </cell>
          <cell r="D4735">
            <v>38132</v>
          </cell>
          <cell r="E4735">
            <v>2004</v>
          </cell>
          <cell r="F4735">
            <v>5</v>
          </cell>
          <cell r="G4735" t="str">
            <v>RIO TINTO MINING AND EXPLORATION S.A.C.</v>
          </cell>
          <cell r="H4735" t="str">
            <v>CONSTANCIA</v>
          </cell>
          <cell r="I4735" t="str">
            <v>EXPLORACIÓN</v>
          </cell>
          <cell r="J4735" t="str">
            <v>*080703&lt;br&gt;CUSCO-CHUMBIVILCAS-CHAMACA</v>
          </cell>
          <cell r="K4735" t="str">
            <v>*1&lt;br&gt;ACEVEDO FERNANDEZ ELIAS</v>
          </cell>
          <cell r="L4735" t="str">
            <v>APROBADO</v>
          </cell>
          <cell r="P4735" t="str">
            <v>USD</v>
          </cell>
        </row>
        <row r="4736">
          <cell r="A4736">
            <v>1670063</v>
          </cell>
          <cell r="B4736">
            <v>1589</v>
          </cell>
          <cell r="C4736" t="str">
            <v>EIAsd</v>
          </cell>
          <cell r="D4736">
            <v>39128</v>
          </cell>
          <cell r="E4736">
            <v>2007</v>
          </cell>
          <cell r="F4736">
            <v>2</v>
          </cell>
          <cell r="G4736" t="str">
            <v>RIO TINTO MINING AND EXPLORATION S.A.C.</v>
          </cell>
          <cell r="H4736" t="str">
            <v>LA GRANJA</v>
          </cell>
          <cell r="I4736" t="str">
            <v>EXPLORACION</v>
          </cell>
          <cell r="J4736" t="str">
            <v>*060415&lt;br&gt;CAJAMARCA-CHOTA-QUEROCOTO</v>
          </cell>
          <cell r="K4736" t="str">
            <v>*47&lt;br&gt;PINEDO CESAR</v>
          </cell>
          <cell r="L4736" t="str">
            <v>APROBADO</v>
          </cell>
          <cell r="P4736" t="str">
            <v>USD</v>
          </cell>
        </row>
        <row r="4737">
          <cell r="A4737">
            <v>1692648</v>
          </cell>
          <cell r="B4737">
            <v>1642</v>
          </cell>
          <cell r="C4737" t="str">
            <v>EIAsd</v>
          </cell>
          <cell r="D4737">
            <v>39232</v>
          </cell>
          <cell r="E4737">
            <v>2007</v>
          </cell>
          <cell r="F4737">
            <v>5</v>
          </cell>
          <cell r="G4737" t="str">
            <v>RIO TINTO MINING AND EXPLORATION S.A.C.</v>
          </cell>
          <cell r="H4737" t="str">
            <v>LA GRANJA</v>
          </cell>
          <cell r="I4737" t="str">
            <v>MODIFICACION EXPLORACION</v>
          </cell>
          <cell r="J4737" t="str">
            <v>*060415&lt;br&gt;CAJAMARCA-CHOTA-QUEROCOTO</v>
          </cell>
          <cell r="K4737" t="str">
            <v>*39&lt;br&gt;ESPINOZA ARIAS REBECA</v>
          </cell>
          <cell r="L4737" t="str">
            <v>APROBADO</v>
          </cell>
          <cell r="P4737" t="str">
            <v>USD</v>
          </cell>
        </row>
        <row r="4738">
          <cell r="A4738">
            <v>1256695</v>
          </cell>
          <cell r="B4738">
            <v>492</v>
          </cell>
          <cell r="C4738" t="str">
            <v>DIA</v>
          </cell>
          <cell r="D4738">
            <v>36445</v>
          </cell>
          <cell r="E4738">
            <v>1999</v>
          </cell>
          <cell r="F4738">
            <v>10</v>
          </cell>
          <cell r="G4738" t="str">
            <v>RIO TINTO MINING AND EXPLORATION S.A.C.</v>
          </cell>
          <cell r="H4738" t="str">
            <v>PANDACHI</v>
          </cell>
          <cell r="I4738" t="str">
            <v>PANDACHI</v>
          </cell>
          <cell r="J4738" t="str">
            <v>*140202&lt;br&gt;LAMBAYEQUE-FERREÑAFE-CAÑARIS</v>
          </cell>
          <cell r="K4738" t="str">
            <v>*1&lt;br&gt;ACEVEDO FERNANDEZ ELIAS</v>
          </cell>
          <cell r="L4738" t="str">
            <v>APROBADO</v>
          </cell>
          <cell r="P4738" t="str">
            <v>USD</v>
          </cell>
        </row>
        <row r="4739">
          <cell r="A4739">
            <v>1311677</v>
          </cell>
          <cell r="B4739">
            <v>596</v>
          </cell>
          <cell r="C4739" t="str">
            <v>DIA</v>
          </cell>
          <cell r="D4739">
            <v>36943</v>
          </cell>
          <cell r="E4739">
            <v>2001</v>
          </cell>
          <cell r="F4739">
            <v>2</v>
          </cell>
          <cell r="G4739" t="str">
            <v>RIO TINTO MINING AND EXPLORATION S.A.C.</v>
          </cell>
          <cell r="H4739" t="str">
            <v>LA COLORADA</v>
          </cell>
          <cell r="I4739" t="str">
            <v>LA COLORADA</v>
          </cell>
          <cell r="J4739" t="str">
            <v>*040706&lt;br&gt;AREQUIPA-ISLAY-PUNTA DE BOMBON</v>
          </cell>
          <cell r="K4739" t="str">
            <v>*21&lt;br&gt;PAREDES PACHECO RUFO</v>
          </cell>
          <cell r="L4739" t="str">
            <v>APROBADO</v>
          </cell>
          <cell r="P4739" t="str">
            <v>USD</v>
          </cell>
        </row>
        <row r="4740">
          <cell r="A4740">
            <v>1311678</v>
          </cell>
          <cell r="B4740">
            <v>597</v>
          </cell>
          <cell r="C4740" t="str">
            <v>DIA</v>
          </cell>
          <cell r="D4740">
            <v>36943</v>
          </cell>
          <cell r="E4740">
            <v>2001</v>
          </cell>
          <cell r="F4740">
            <v>2</v>
          </cell>
          <cell r="G4740" t="str">
            <v>RIO TINTO MINING AND EXPLORATION S.A.C.</v>
          </cell>
          <cell r="H4740" t="str">
            <v>LA LLAVE</v>
          </cell>
          <cell r="I4740" t="str">
            <v>LA LLAVE</v>
          </cell>
          <cell r="J4740" t="str">
            <v>*040702&lt;br&gt;AREQUIPA-ISLAY-COCACHACRA</v>
          </cell>
          <cell r="K4740" t="str">
            <v>*21&lt;br&gt;PAREDES PACHECO RUFO</v>
          </cell>
          <cell r="L4740" t="str">
            <v>APROBADO</v>
          </cell>
          <cell r="P4740" t="str">
            <v>USD</v>
          </cell>
        </row>
        <row r="4741">
          <cell r="A4741">
            <v>1315412</v>
          </cell>
          <cell r="B4741">
            <v>609</v>
          </cell>
          <cell r="C4741" t="str">
            <v>DIA</v>
          </cell>
          <cell r="D4741">
            <v>36979</v>
          </cell>
          <cell r="E4741">
            <v>2001</v>
          </cell>
          <cell r="F4741">
            <v>3</v>
          </cell>
          <cell r="G4741" t="str">
            <v>RIO TINTO MINING AND EXPLORATION S.A.C.</v>
          </cell>
          <cell r="H4741" t="str">
            <v>POSCO</v>
          </cell>
          <cell r="I4741" t="str">
            <v>POSCO</v>
          </cell>
          <cell r="J4741" t="str">
            <v>*040706&lt;br&gt;AREQUIPA-ISLAY-PUNTA DE BOMBON</v>
          </cell>
          <cell r="K4741" t="str">
            <v>*57&lt;br&gt;SUAREZ JUAN</v>
          </cell>
          <cell r="L4741" t="str">
            <v>APROBADO</v>
          </cell>
          <cell r="P4741" t="str">
            <v>USD</v>
          </cell>
        </row>
        <row r="4742">
          <cell r="A4742">
            <v>1332291</v>
          </cell>
          <cell r="B4742">
            <v>662</v>
          </cell>
          <cell r="C4742" t="str">
            <v>DIA</v>
          </cell>
          <cell r="D4742">
            <v>37117</v>
          </cell>
          <cell r="E4742">
            <v>2001</v>
          </cell>
          <cell r="F4742">
            <v>8</v>
          </cell>
          <cell r="G4742" t="str">
            <v>RIO TINTO MINING AND EXPLORATION S.A.C.</v>
          </cell>
          <cell r="H4742" t="str">
            <v>SACANCHE</v>
          </cell>
          <cell r="I4742" t="str">
            <v>SACANCHE</v>
          </cell>
          <cell r="J4742" t="str">
            <v>*220405&lt;br&gt;SAN MARTIN-HUALLAGA-SACANCHE</v>
          </cell>
          <cell r="K4742" t="str">
            <v>*57&lt;br&gt;SUAREZ JUAN</v>
          </cell>
          <cell r="L4742" t="str">
            <v>APROBADO</v>
          </cell>
          <cell r="P4742" t="str">
            <v>USD</v>
          </cell>
        </row>
        <row r="4743">
          <cell r="A4743">
            <v>1355110</v>
          </cell>
          <cell r="B4743">
            <v>713</v>
          </cell>
          <cell r="C4743" t="str">
            <v>DIA</v>
          </cell>
          <cell r="D4743">
            <v>37322</v>
          </cell>
          <cell r="E4743">
            <v>2002</v>
          </cell>
          <cell r="F4743">
            <v>3</v>
          </cell>
          <cell r="G4743" t="str">
            <v>RIO TINTO MINING AND EXPLORATION S.A.C.</v>
          </cell>
          <cell r="H4743" t="str">
            <v>MIRAMAR</v>
          </cell>
          <cell r="I4743" t="str">
            <v>MIRAMAR</v>
          </cell>
          <cell r="J4743" t="str">
            <v>*110304&lt;br&gt;ICA-NASCA-MARCONA</v>
          </cell>
          <cell r="K4743" t="str">
            <v>*57&lt;br&gt;SUAREZ JUAN</v>
          </cell>
          <cell r="L4743" t="str">
            <v>APROBADO</v>
          </cell>
          <cell r="P4743" t="str">
            <v>USD</v>
          </cell>
        </row>
        <row r="4744">
          <cell r="A4744">
            <v>1355111</v>
          </cell>
          <cell r="B4744">
            <v>714</v>
          </cell>
          <cell r="C4744" t="str">
            <v>DIA</v>
          </cell>
          <cell r="D4744">
            <v>37322</v>
          </cell>
          <cell r="E4744">
            <v>2002</v>
          </cell>
          <cell r="F4744">
            <v>3</v>
          </cell>
          <cell r="G4744" t="str">
            <v>RIO TINTO MINING AND EXPLORATION S.A.C.</v>
          </cell>
          <cell r="H4744" t="str">
            <v>CLAVELINAS</v>
          </cell>
          <cell r="I4744" t="str">
            <v>CLAVELINAS</v>
          </cell>
          <cell r="J4744" t="str">
            <v>*110304&lt;br&gt;ICA-NASCA-MARCONA</v>
          </cell>
          <cell r="K4744" t="str">
            <v>*57&lt;br&gt;SUAREZ JUAN</v>
          </cell>
          <cell r="L4744" t="str">
            <v>APROBADO</v>
          </cell>
          <cell r="P4744" t="str">
            <v>USD</v>
          </cell>
        </row>
        <row r="4745">
          <cell r="A4745">
            <v>1382975</v>
          </cell>
          <cell r="B4745">
            <v>782</v>
          </cell>
          <cell r="C4745" t="str">
            <v>DIA</v>
          </cell>
          <cell r="D4745">
            <v>37522</v>
          </cell>
          <cell r="E4745">
            <v>2002</v>
          </cell>
          <cell r="F4745">
            <v>9</v>
          </cell>
          <cell r="G4745" t="str">
            <v>RIO TINTO MINING AND EXPLORATION S.A.C.</v>
          </cell>
          <cell r="I4745" t="str">
            <v>AMATA</v>
          </cell>
          <cell r="J4745" t="str">
            <v>*180203&lt;br&gt;MOQUEGUA-GENERAL SANCHEZ CERRO-COALAQUE</v>
          </cell>
          <cell r="K4745" t="str">
            <v>*53&lt;br&gt;SANCHEZ LUIS</v>
          </cell>
          <cell r="L4745" t="str">
            <v>APROBADO</v>
          </cell>
          <cell r="P4745" t="str">
            <v>USD</v>
          </cell>
        </row>
        <row r="4746">
          <cell r="A4746">
            <v>1414802</v>
          </cell>
          <cell r="B4746">
            <v>884</v>
          </cell>
          <cell r="C4746" t="str">
            <v>DIA</v>
          </cell>
          <cell r="D4746">
            <v>37781</v>
          </cell>
          <cell r="E4746">
            <v>2003</v>
          </cell>
          <cell r="F4746">
            <v>6</v>
          </cell>
          <cell r="G4746" t="str">
            <v>RIO TINTO MINING AND EXPLORATION S.A.C.</v>
          </cell>
          <cell r="H4746" t="str">
            <v>SUSAPAYA</v>
          </cell>
          <cell r="I4746" t="str">
            <v>SUSAPAYA</v>
          </cell>
          <cell r="J4746" t="str">
            <v>*230406&lt;br&gt;TACNA-TARATA-SUSAPAYA</v>
          </cell>
          <cell r="K4746" t="str">
            <v>*29&lt;br&gt;ARCHIVO</v>
          </cell>
          <cell r="L4746" t="str">
            <v>APROBADO</v>
          </cell>
          <cell r="P4746" t="str">
            <v>USD</v>
          </cell>
        </row>
        <row r="4747">
          <cell r="A4747">
            <v>1417839</v>
          </cell>
          <cell r="B4747">
            <v>900</v>
          </cell>
          <cell r="C4747" t="str">
            <v>DIA</v>
          </cell>
          <cell r="D4747">
            <v>37802</v>
          </cell>
          <cell r="E4747">
            <v>2003</v>
          </cell>
          <cell r="F4747">
            <v>6</v>
          </cell>
          <cell r="G4747" t="str">
            <v>RIO TINTO MINING AND EXPLORATION S.A.C.</v>
          </cell>
          <cell r="H4747" t="str">
            <v>VALLECITO</v>
          </cell>
          <cell r="I4747" t="str">
            <v>VALLECITO</v>
          </cell>
          <cell r="J4747" t="str">
            <v>*230201&lt;br&gt;TACNA-CANDARAVE-CANDARAVE</v>
          </cell>
          <cell r="K4747" t="str">
            <v>*1&lt;br&gt;ACEVEDO FERNANDEZ ELIAS</v>
          </cell>
          <cell r="L4747" t="str">
            <v>APROBADO</v>
          </cell>
          <cell r="P4747" t="str">
            <v>USD</v>
          </cell>
        </row>
        <row r="4748">
          <cell r="A4748">
            <v>1420303</v>
          </cell>
          <cell r="B4748">
            <v>906</v>
          </cell>
          <cell r="C4748" t="str">
            <v>DIA</v>
          </cell>
          <cell r="D4748">
            <v>37818</v>
          </cell>
          <cell r="E4748">
            <v>2003</v>
          </cell>
          <cell r="F4748">
            <v>7</v>
          </cell>
          <cell r="G4748" t="str">
            <v>RIO TINTO MINING AND EXPLORATION S.A.C.</v>
          </cell>
          <cell r="I4748" t="str">
            <v>AMATA (AMPLIACIÓN DE PLAZOS)</v>
          </cell>
          <cell r="J4748" t="str">
            <v>*180203&lt;br&gt;MOQUEGUA-GENERAL SANCHEZ CERRO-COALAQUE</v>
          </cell>
          <cell r="K4748" t="str">
            <v>*53&lt;br&gt;SANCHEZ LUIS</v>
          </cell>
          <cell r="L4748" t="str">
            <v>APROBADO</v>
          </cell>
          <cell r="P4748" t="str">
            <v>USD</v>
          </cell>
        </row>
        <row r="4749">
          <cell r="A4749">
            <v>1430685</v>
          </cell>
          <cell r="B4749">
            <v>941</v>
          </cell>
          <cell r="C4749" t="str">
            <v>DIA</v>
          </cell>
          <cell r="D4749">
            <v>37893</v>
          </cell>
          <cell r="E4749">
            <v>2003</v>
          </cell>
          <cell r="F4749">
            <v>9</v>
          </cell>
          <cell r="G4749" t="str">
            <v>RIO TINTO MINING AND EXPLORATION S.A.C.</v>
          </cell>
          <cell r="H4749" t="str">
            <v>AMATA</v>
          </cell>
          <cell r="I4749" t="str">
            <v>AMATA (AMPLIACIÓN DE CRONOGRAMA DE ACTIVIDADES)</v>
          </cell>
          <cell r="J4749" t="str">
            <v>*180203&lt;br&gt;MOQUEGUA-GENERAL SANCHEZ CERRO-COALAQUE</v>
          </cell>
          <cell r="K4749" t="str">
            <v>*35&lt;br&gt;BLANCO IRMA</v>
          </cell>
          <cell r="L4749" t="str">
            <v>APROBADO</v>
          </cell>
          <cell r="P4749" t="str">
            <v>USD</v>
          </cell>
        </row>
        <row r="4750">
          <cell r="A4750">
            <v>1436855</v>
          </cell>
          <cell r="B4750">
            <v>968</v>
          </cell>
          <cell r="C4750" t="str">
            <v>DIA</v>
          </cell>
          <cell r="D4750">
            <v>37930</v>
          </cell>
          <cell r="E4750">
            <v>2003</v>
          </cell>
          <cell r="F4750">
            <v>11</v>
          </cell>
          <cell r="G4750" t="str">
            <v>RIO TINTO MINING AND EXPLORATION S.A.C.</v>
          </cell>
          <cell r="H4750" t="str">
            <v>ANCOAQUE</v>
          </cell>
          <cell r="I4750" t="str">
            <v>ANCOAQUE</v>
          </cell>
          <cell r="J4750" t="str">
            <v>*180106&lt;br&gt;MOQUEGUA-MARISCAL NIETO-TORATA</v>
          </cell>
          <cell r="K4750" t="str">
            <v>*1&lt;br&gt;ACEVEDO FERNANDEZ ELIAS</v>
          </cell>
          <cell r="L4750" t="str">
            <v>APROBADO</v>
          </cell>
          <cell r="P4750" t="str">
            <v>USD</v>
          </cell>
        </row>
        <row r="4751">
          <cell r="A4751">
            <v>1441581</v>
          </cell>
          <cell r="B4751">
            <v>978</v>
          </cell>
          <cell r="C4751" t="str">
            <v>DIA</v>
          </cell>
          <cell r="D4751">
            <v>37950</v>
          </cell>
          <cell r="E4751">
            <v>2003</v>
          </cell>
          <cell r="F4751">
            <v>11</v>
          </cell>
          <cell r="G4751" t="str">
            <v>RIO TINTO MINING AND EXPLORATION S.A.C.</v>
          </cell>
          <cell r="I4751" t="str">
            <v>KATANGA</v>
          </cell>
          <cell r="J4751" t="str">
            <v>*080705&lt;br&gt;CUSCO-CHUMBIVILCAS-LIVITACA</v>
          </cell>
          <cell r="K4751" t="str">
            <v>*1&lt;br&gt;ACEVEDO FERNANDEZ ELIAS</v>
          </cell>
          <cell r="L4751" t="str">
            <v>APROBADO</v>
          </cell>
          <cell r="P4751" t="str">
            <v>USD</v>
          </cell>
        </row>
        <row r="4752">
          <cell r="A4752">
            <v>1446475</v>
          </cell>
          <cell r="B4752">
            <v>990</v>
          </cell>
          <cell r="C4752" t="str">
            <v>DIA</v>
          </cell>
          <cell r="D4752">
            <v>37994</v>
          </cell>
          <cell r="E4752">
            <v>2004</v>
          </cell>
          <cell r="F4752">
            <v>1</v>
          </cell>
          <cell r="G4752" t="str">
            <v>RIO TINTO MINING AND EXPLORATION S.A.C.</v>
          </cell>
          <cell r="H4752" t="str">
            <v>HUACHOS</v>
          </cell>
          <cell r="I4752" t="str">
            <v>HUACHOS</v>
          </cell>
          <cell r="J4752" t="str">
            <v>*090404&lt;br&gt;HUANCAVELICA-CASTROVIRREYNA-CAPILLAS</v>
          </cell>
          <cell r="K4752" t="str">
            <v>*1&lt;br&gt;ACEVEDO FERNANDEZ ELIAS</v>
          </cell>
          <cell r="L4752" t="str">
            <v>APROBADO</v>
          </cell>
          <cell r="P4752" t="str">
            <v>USD</v>
          </cell>
        </row>
        <row r="4753">
          <cell r="A4753">
            <v>1497360</v>
          </cell>
          <cell r="B4753">
            <v>1155</v>
          </cell>
          <cell r="C4753" t="str">
            <v>DIA</v>
          </cell>
          <cell r="D4753">
            <v>38281</v>
          </cell>
          <cell r="E4753">
            <v>2004</v>
          </cell>
          <cell r="F4753">
            <v>10</v>
          </cell>
          <cell r="G4753" t="str">
            <v>RIO TINTO MINING AND EXPLORATION S.A.C.</v>
          </cell>
          <cell r="H4753" t="str">
            <v>YAVI YAVI</v>
          </cell>
          <cell r="I4753" t="str">
            <v>YAVI YAVI</v>
          </cell>
          <cell r="J4753" t="str">
            <v>*080704&lt;br&gt;CUSCO-CHUMBIVILCAS-COLQUEMARCA</v>
          </cell>
          <cell r="K4753" t="str">
            <v>*1&lt;br&gt;ACEVEDO FERNANDEZ ELIAS</v>
          </cell>
          <cell r="L4753" t="str">
            <v>APROBADO</v>
          </cell>
          <cell r="P4753" t="str">
            <v>USD</v>
          </cell>
        </row>
        <row r="4754">
          <cell r="A4754">
            <v>1554071</v>
          </cell>
          <cell r="B4754">
            <v>1312</v>
          </cell>
          <cell r="C4754" t="str">
            <v>DIA</v>
          </cell>
          <cell r="D4754">
            <v>38581</v>
          </cell>
          <cell r="E4754">
            <v>2005</v>
          </cell>
          <cell r="F4754">
            <v>8</v>
          </cell>
          <cell r="G4754" t="str">
            <v>RIO TINTO MINING AND EXPLORATION S.A.C.</v>
          </cell>
          <cell r="H4754" t="str">
            <v>HUINCHOS</v>
          </cell>
          <cell r="I4754" t="str">
            <v>HUINCHOS</v>
          </cell>
          <cell r="J4754" t="str">
            <v>*030504&lt;br&gt;APURIMAC-COTABAMBAS-HAQUIRA</v>
          </cell>
          <cell r="K4754" t="str">
            <v>*56&lt;br&gt;SOLARI HENRY</v>
          </cell>
          <cell r="L4754" t="str">
            <v>APROBADO</v>
          </cell>
          <cell r="P4754" t="str">
            <v>USD</v>
          </cell>
        </row>
        <row r="4755">
          <cell r="A4755">
            <v>1634397</v>
          </cell>
          <cell r="B4755">
            <v>1503</v>
          </cell>
          <cell r="C4755" t="str">
            <v>DIA</v>
          </cell>
          <cell r="D4755">
            <v>38971</v>
          </cell>
          <cell r="E4755">
            <v>2006</v>
          </cell>
          <cell r="F4755">
            <v>9</v>
          </cell>
          <cell r="G4755" t="str">
            <v>RIO TINTO MINING AND EXPLORATION S.A.C.</v>
          </cell>
          <cell r="I4755" t="str">
            <v>LA GRANJA</v>
          </cell>
          <cell r="J4755" t="str">
            <v>*060415&lt;br&gt;CAJAMARCA-CHOTA-QUEROCOTO</v>
          </cell>
          <cell r="K4755" t="str">
            <v>*47&lt;br&gt;PINEDO CESAR</v>
          </cell>
          <cell r="L4755" t="str">
            <v>APROBADO</v>
          </cell>
          <cell r="P4755" t="str">
            <v>USD</v>
          </cell>
        </row>
        <row r="4756">
          <cell r="A4756">
            <v>1655369</v>
          </cell>
          <cell r="B4756">
            <v>1554</v>
          </cell>
          <cell r="C4756" t="str">
            <v>DIA</v>
          </cell>
          <cell r="D4756">
            <v>39062</v>
          </cell>
          <cell r="E4756">
            <v>2006</v>
          </cell>
          <cell r="F4756">
            <v>12</v>
          </cell>
          <cell r="G4756" t="str">
            <v>RIO TINTO MINING AND EXPLORATION S.A.C.</v>
          </cell>
          <cell r="H4756" t="str">
            <v>LA GRANJA</v>
          </cell>
          <cell r="I4756" t="str">
            <v>LA GRANJA (MODIFICACION)</v>
          </cell>
          <cell r="J4756" t="str">
            <v>*060415&lt;br&gt;CAJAMARCA-CHOTA-QUEROCOTO</v>
          </cell>
          <cell r="K4756" t="str">
            <v>*47&lt;br&gt;PINEDO CESAR</v>
          </cell>
          <cell r="L4756" t="str">
            <v>APROBADO</v>
          </cell>
          <cell r="P4756" t="str">
            <v>USD</v>
          </cell>
        </row>
        <row r="4757">
          <cell r="A4757">
            <v>1688872</v>
          </cell>
          <cell r="B4757">
            <v>1639</v>
          </cell>
          <cell r="C4757" t="str">
            <v>DIA</v>
          </cell>
          <cell r="D4757">
            <v>39212</v>
          </cell>
          <cell r="E4757">
            <v>2007</v>
          </cell>
          <cell r="F4757">
            <v>5</v>
          </cell>
          <cell r="G4757" t="str">
            <v>RIO TINTO MINING AND EXPLORATION S.A.C.</v>
          </cell>
          <cell r="I4757" t="str">
            <v>LA GRANJA (MODIFICACION CRONOGRAMA)</v>
          </cell>
          <cell r="J4757" t="str">
            <v>*060415&lt;br&gt;CAJAMARCA-CHOTA-QUEROCOTO</v>
          </cell>
          <cell r="K4757" t="str">
            <v>*39&lt;br&gt;ESPINOZA ARIAS REBECA</v>
          </cell>
          <cell r="L4757" t="str">
            <v>DESISTIDO</v>
          </cell>
          <cell r="P4757" t="str">
            <v>USD</v>
          </cell>
        </row>
        <row r="4758">
          <cell r="A4758">
            <v>1696351</v>
          </cell>
          <cell r="B4758">
            <v>1654</v>
          </cell>
          <cell r="C4758" t="str">
            <v>DIA</v>
          </cell>
          <cell r="D4758">
            <v>39245</v>
          </cell>
          <cell r="E4758">
            <v>2007</v>
          </cell>
          <cell r="F4758">
            <v>6</v>
          </cell>
          <cell r="G4758" t="str">
            <v>RIO TINTO MINING AND EXPLORATION S.A.C.</v>
          </cell>
          <cell r="H4758" t="str">
            <v>CAMILACA</v>
          </cell>
          <cell r="I4758" t="str">
            <v>CAMILACA</v>
          </cell>
          <cell r="J4758" t="str">
            <v>*230203&lt;br&gt;TACNA-CANDARAVE-CAMILACA</v>
          </cell>
          <cell r="K4758" t="str">
            <v>*8&lt;br&gt;BREÑA TORRES GRACIELA</v>
          </cell>
          <cell r="L4758" t="str">
            <v>APROBADO&lt;br/&gt;NOTIFICADO A LA EMPRESA</v>
          </cell>
          <cell r="P4758" t="str">
            <v>USD</v>
          </cell>
        </row>
        <row r="4759">
          <cell r="A4759">
            <v>2624506</v>
          </cell>
          <cell r="B4759">
            <v>6186</v>
          </cell>
          <cell r="C4759" t="str">
            <v>DIA</v>
          </cell>
          <cell r="D4759">
            <v>42566</v>
          </cell>
          <cell r="E4759">
            <v>2016</v>
          </cell>
          <cell r="F4759">
            <v>7</v>
          </cell>
          <cell r="G4759" t="str">
            <v>RIO TINTO MINING AND EXPLORATION S.A.C.</v>
          </cell>
          <cell r="H4759" t="str">
            <v>SUYAWI</v>
          </cell>
          <cell r="I4759" t="str">
            <v>PROYECTO DE EXPLORACION MINERO SUYAWI</v>
          </cell>
          <cell r="J4759" t="str">
            <v>*230203&lt;br&gt;TACNA-CANDARAVE-CAMILACA</v>
          </cell>
          <cell r="K4759" t="str">
            <v>*25&lt;br&gt;PRADO VELASQUEZ ALFONSO,*341&lt;br&gt;INFANTE QUISPE, CESAR ANIBAL,*310&lt;br&gt;ROSALES GONZALES LUIS ALBERTO</v>
          </cell>
          <cell r="L4759" t="str">
            <v>APROBADO&lt;br/&gt;NOTIFICADO A LA EMPRESA</v>
          </cell>
          <cell r="O4759">
            <v>12018000</v>
          </cell>
          <cell r="P4759" t="str">
            <v>USD</v>
          </cell>
        </row>
        <row r="4760">
          <cell r="A4760">
            <v>2960536</v>
          </cell>
          <cell r="B4760">
            <v>8092</v>
          </cell>
          <cell r="C4760" t="str">
            <v>DIA</v>
          </cell>
          <cell r="D4760">
            <v>43669</v>
          </cell>
          <cell r="E4760">
            <v>2019</v>
          </cell>
          <cell r="F4760">
            <v>7</v>
          </cell>
          <cell r="G4760" t="str">
            <v>RIO TINTO MINING AND EXPLORATION S.A.C.</v>
          </cell>
          <cell r="H4760" t="str">
            <v>SUYAWI</v>
          </cell>
          <cell r="I4760" t="str">
            <v>MODIFICACION DE DIA PROYECTO DE EXPLORACION MINERO SUYAWI</v>
          </cell>
          <cell r="J4760" t="str">
            <v>*230203&lt;br&gt;TACNA-CANDARAVE-CAMILACA</v>
          </cell>
          <cell r="K4760" t="str">
            <v>*25&lt;br&gt;PRADO VELASQUEZ ALFONSO,*677&lt;br&gt;SERVAN VARGAS MARIO,*671&lt;br&gt;CUBAS PARIMANGO LORENZO JARED,*669&lt;br&gt;PARAVECINO SANTIAGO MARILU,*649&lt;br&gt;BOTTGER GAMARRA JOYCE CAROL,*610&lt;br&gt;FARFAN REYES MIRIAM ELIZABETH,*227&lt;br&gt;BUSTAMANTE BECERRA JOSE LUIS</v>
          </cell>
          <cell r="L4760" t="str">
            <v>APROBADO&lt;br/&gt;NOTIFICADO A LA EMPRESA</v>
          </cell>
          <cell r="M4760" t="str">
            <v>ResDirec-0233-2019/MINEM-DGAAM</v>
          </cell>
          <cell r="N4760" t="str">
            <v>30/12/2019</v>
          </cell>
          <cell r="O4760">
            <v>15000000</v>
          </cell>
          <cell r="P4760" t="str">
            <v>USD</v>
          </cell>
        </row>
        <row r="4761">
          <cell r="A4761">
            <v>2699466</v>
          </cell>
          <cell r="B4761">
            <v>6523</v>
          </cell>
          <cell r="C4761" t="str">
            <v>ITS</v>
          </cell>
          <cell r="D4761">
            <v>42850</v>
          </cell>
          <cell r="E4761">
            <v>2017</v>
          </cell>
          <cell r="F4761">
            <v>4</v>
          </cell>
          <cell r="G4761" t="str">
            <v>RIO TINTO MINING AND EXPLORATION S.A.C.</v>
          </cell>
          <cell r="H4761" t="str">
            <v>SUYAWI</v>
          </cell>
          <cell r="I4761" t="str">
            <v>PROYECTO DE EXPLORACION MINERO SUYAWI</v>
          </cell>
          <cell r="J4761" t="str">
            <v>*230203&lt;br&gt;TACNA-CANDARAVE-CAMILACA</v>
          </cell>
          <cell r="K4761" t="str">
            <v>*25&lt;br&gt;PRADO VELASQUEZ ALFONSO,*509&lt;br&gt;CRUZ LEDESMA, DEISY ROSALIA,*310&lt;br&gt;ROSALES GONZALES LUIS ALBERTO</v>
          </cell>
          <cell r="L4761" t="str">
            <v>CONFORME&lt;br/&gt;NOTIFICADO A LA EMPRESA</v>
          </cell>
          <cell r="M4761" t="str">
            <v>ResDirec-0146-2017/MEM-DGAAM</v>
          </cell>
          <cell r="N4761" t="str">
            <v>18/05/2017</v>
          </cell>
          <cell r="O4761">
            <v>67000</v>
          </cell>
        </row>
        <row r="4762">
          <cell r="A4762">
            <v>2799889</v>
          </cell>
          <cell r="B4762">
            <v>7532</v>
          </cell>
          <cell r="C4762" t="str">
            <v>DIA</v>
          </cell>
          <cell r="D4762">
            <v>43187</v>
          </cell>
          <cell r="E4762">
            <v>2018</v>
          </cell>
          <cell r="F4762">
            <v>3</v>
          </cell>
          <cell r="G4762" t="str">
            <v>RIO2 EXPLORACIONES S.A.C.</v>
          </cell>
          <cell r="H4762" t="str">
            <v>PROYECTO DE EXPLORACION MINERA SANTA</v>
          </cell>
          <cell r="I4762" t="str">
            <v>PROYECTO DE EXPLORACIÓN MINERA SANTA</v>
          </cell>
          <cell r="J4762" t="str">
            <v>*130502&lt;br&gt;LA LIBERTAD-JULCAN-CALAMARCA</v>
          </cell>
          <cell r="K4762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762" t="str">
            <v>APROBADO&lt;br/&gt;NOTIFICADO A LA EMPRESA</v>
          </cell>
          <cell r="O4762">
            <v>360000</v>
          </cell>
          <cell r="P4762" t="str">
            <v>USD</v>
          </cell>
        </row>
        <row r="4763">
          <cell r="A4763">
            <v>1255840</v>
          </cell>
          <cell r="B4763">
            <v>487</v>
          </cell>
          <cell r="C4763" t="str">
            <v>EIAsd</v>
          </cell>
          <cell r="D4763">
            <v>36437</v>
          </cell>
          <cell r="E4763">
            <v>1999</v>
          </cell>
          <cell r="F4763">
            <v>10</v>
          </cell>
          <cell r="G4763" t="str">
            <v>ROBLES CERNA LEONCIO SILVINO</v>
          </cell>
          <cell r="H4763" t="str">
            <v>NERUDA R</v>
          </cell>
          <cell r="I4763" t="str">
            <v>EXPLORACION</v>
          </cell>
          <cell r="J4763" t="str">
            <v>*021709&lt;br&gt;ANCASH-RECUAY-TAPACOCHA</v>
          </cell>
          <cell r="K4763" t="str">
            <v>*1&lt;br&gt;ACEVEDO FERNANDEZ ELIAS</v>
          </cell>
          <cell r="L4763" t="str">
            <v>CONCLUIDO</v>
          </cell>
          <cell r="P4763" t="str">
            <v>USD</v>
          </cell>
        </row>
        <row r="4764">
          <cell r="A4764">
            <v>1519621</v>
          </cell>
          <cell r="B4764">
            <v>1225</v>
          </cell>
          <cell r="C4764" t="str">
            <v>DIA</v>
          </cell>
          <cell r="D4764">
            <v>38414</v>
          </cell>
          <cell r="E4764">
            <v>2005</v>
          </cell>
          <cell r="F4764">
            <v>3</v>
          </cell>
          <cell r="G4764" t="str">
            <v>RODRIGUEZ CUBAS JULIO ENRIQUE</v>
          </cell>
          <cell r="H4764" t="str">
            <v>SABADO DE GLORIA (EXPLORACION)</v>
          </cell>
          <cell r="I4764" t="str">
            <v>SABADO DE GLORA</v>
          </cell>
          <cell r="J4764" t="str">
            <v>*060501&lt;br&gt;CAJAMARCA-CONTUMAZA-CONTUMAZA</v>
          </cell>
          <cell r="K4764" t="str">
            <v>*36&lt;br&gt;CAMBORDA RASUL</v>
          </cell>
          <cell r="L4764" t="str">
            <v>IMPROCEDENTE&lt;br/&gt;NOTIFICADO A LA EMPRESA</v>
          </cell>
          <cell r="P4764" t="str">
            <v>USD</v>
          </cell>
        </row>
        <row r="4765">
          <cell r="A4765">
            <v>1232763</v>
          </cell>
          <cell r="B4765">
            <v>434</v>
          </cell>
          <cell r="C4765" t="str">
            <v>DIA</v>
          </cell>
          <cell r="D4765">
            <v>36294</v>
          </cell>
          <cell r="E4765">
            <v>1999</v>
          </cell>
          <cell r="F4765">
            <v>5</v>
          </cell>
          <cell r="G4765" t="str">
            <v>RODRIGUEZ HARO BALDOMERO</v>
          </cell>
          <cell r="H4765" t="str">
            <v>MINA LEONILA</v>
          </cell>
          <cell r="I4765" t="str">
            <v>MINA LEONILA</v>
          </cell>
          <cell r="J4765" t="str">
            <v>*021909&lt;br&gt;ANCASH-SIHUAS-SAN JUAN</v>
          </cell>
          <cell r="K4765" t="str">
            <v>*1&lt;br&gt;ACEVEDO FERNANDEZ ELIAS</v>
          </cell>
          <cell r="L4765" t="str">
            <v>CONCLUIDO</v>
          </cell>
          <cell r="P4765" t="str">
            <v>USD</v>
          </cell>
        </row>
        <row r="4766">
          <cell r="A4766">
            <v>1328693</v>
          </cell>
          <cell r="B4766">
            <v>652</v>
          </cell>
          <cell r="C4766" t="str">
            <v>DIA</v>
          </cell>
          <cell r="D4766">
            <v>37085</v>
          </cell>
          <cell r="E4766">
            <v>2001</v>
          </cell>
          <cell r="F4766">
            <v>7</v>
          </cell>
          <cell r="G4766" t="str">
            <v>RODRIGUEZ LEON AUGUSTO ENRIQUE</v>
          </cell>
          <cell r="H4766" t="str">
            <v>DON AUGUSTO</v>
          </cell>
          <cell r="I4766" t="str">
            <v>DON AUGUSTO</v>
          </cell>
          <cell r="J4766" t="str">
            <v>*021014&lt;br&gt;ANCASH-HUARI-SAN MARCOS</v>
          </cell>
          <cell r="K4766" t="str">
            <v>*57&lt;br&gt;SUAREZ JUAN</v>
          </cell>
          <cell r="L4766" t="str">
            <v>APROBADO</v>
          </cell>
          <cell r="P4766" t="str">
            <v>USD</v>
          </cell>
        </row>
        <row r="4767">
          <cell r="A4767">
            <v>1403473</v>
          </cell>
          <cell r="B4767">
            <v>837</v>
          </cell>
          <cell r="C4767" t="str">
            <v>DIA</v>
          </cell>
          <cell r="D4767">
            <v>37690</v>
          </cell>
          <cell r="E4767">
            <v>2003</v>
          </cell>
          <cell r="F4767">
            <v>3</v>
          </cell>
          <cell r="G4767" t="str">
            <v>ROLANDO SALAZAR DAVID GUSTAVO</v>
          </cell>
          <cell r="H4767" t="str">
            <v>ROSY 2002</v>
          </cell>
          <cell r="I4767" t="str">
            <v>ROSY 2002</v>
          </cell>
          <cell r="J4767" t="str">
            <v>*090107&lt;br&gt;HUANCAVELICA-HUANCAVELICA-HUAYLLAHUARA</v>
          </cell>
          <cell r="K4767" t="str">
            <v>*35&lt;br&gt;BLANCO IRMA</v>
          </cell>
          <cell r="L4767" t="str">
            <v>APROBADO</v>
          </cell>
          <cell r="P4767" t="str">
            <v>USD</v>
          </cell>
        </row>
        <row r="4768">
          <cell r="A4768">
            <v>1198668</v>
          </cell>
          <cell r="B4768">
            <v>4385</v>
          </cell>
          <cell r="C4768" t="str">
            <v>EIA</v>
          </cell>
          <cell r="D4768">
            <v>36006</v>
          </cell>
          <cell r="E4768">
            <v>1998</v>
          </cell>
          <cell r="F4768">
            <v>7</v>
          </cell>
          <cell r="G4768" t="str">
            <v>ROMAÑA NAVARRO EDGAR</v>
          </cell>
          <cell r="H4768" t="str">
            <v>DANY Y MARY</v>
          </cell>
          <cell r="I4768" t="str">
            <v>EXPLOTACIÓN A TAJO ABIERTO DE CONCESIONES MINERAS NO-METÁLICAS</v>
          </cell>
          <cell r="J4768" t="str">
            <v>*070106&lt;br&gt;CALLAO-CALLAO-VENTANILLA</v>
          </cell>
          <cell r="K4768" t="str">
            <v>*44&lt;br&gt;MEDINA FERNANDO</v>
          </cell>
          <cell r="L4768" t="str">
            <v>APROBADO</v>
          </cell>
          <cell r="P4768" t="str">
            <v>USD</v>
          </cell>
        </row>
        <row r="4769">
          <cell r="A4769">
            <v>1358240</v>
          </cell>
          <cell r="B4769">
            <v>722</v>
          </cell>
          <cell r="C4769" t="str">
            <v>DIA</v>
          </cell>
          <cell r="D4769">
            <v>37349</v>
          </cell>
          <cell r="E4769">
            <v>2002</v>
          </cell>
          <cell r="F4769">
            <v>4</v>
          </cell>
          <cell r="G4769" t="str">
            <v>ROMERO LLANOS GERMAN RAMIRO</v>
          </cell>
          <cell r="H4769" t="str">
            <v>EL CACIQUE</v>
          </cell>
          <cell r="I4769" t="str">
            <v>EL CACIQUE</v>
          </cell>
          <cell r="J4769" t="str">
            <v>*060108&lt;br&gt;CAJAMARCA-CAJAMARCA-LOS BAÑOS DEL INCA</v>
          </cell>
          <cell r="K4769" t="str">
            <v>*1&lt;br&gt;ACEVEDO FERNANDEZ ELIAS</v>
          </cell>
          <cell r="L4769" t="str">
            <v>APROBADO</v>
          </cell>
          <cell r="P4769" t="str">
            <v>USD</v>
          </cell>
        </row>
        <row r="4770">
          <cell r="A4770">
            <v>1358244</v>
          </cell>
          <cell r="B4770">
            <v>725</v>
          </cell>
          <cell r="C4770" t="str">
            <v>DIA</v>
          </cell>
          <cell r="D4770">
            <v>37349</v>
          </cell>
          <cell r="E4770">
            <v>2002</v>
          </cell>
          <cell r="F4770">
            <v>4</v>
          </cell>
          <cell r="G4770" t="str">
            <v>ROMERO LLANOS SEGUNDO ALBERTO</v>
          </cell>
          <cell r="H4770" t="str">
            <v>ARENITA</v>
          </cell>
          <cell r="I4770" t="str">
            <v>ARENITA</v>
          </cell>
          <cell r="J4770" t="str">
            <v>*060108&lt;br&gt;CAJAMARCA-CAJAMARCA-LOS BAÑOS DEL INCA</v>
          </cell>
          <cell r="K4770" t="str">
            <v>*57&lt;br&gt;SUAREZ JUAN</v>
          </cell>
          <cell r="L4770" t="str">
            <v>APROBADO</v>
          </cell>
          <cell r="P4770" t="str">
            <v>USD</v>
          </cell>
        </row>
        <row r="4771">
          <cell r="A4771">
            <v>1408999</v>
          </cell>
          <cell r="B4771">
            <v>862</v>
          </cell>
          <cell r="C4771" t="str">
            <v>DIA</v>
          </cell>
          <cell r="D4771">
            <v>37734</v>
          </cell>
          <cell r="E4771">
            <v>2003</v>
          </cell>
          <cell r="F4771">
            <v>4</v>
          </cell>
          <cell r="G4771" t="str">
            <v>RUPPERT YAÑEZ EMIL ERNST ERWIN</v>
          </cell>
          <cell r="H4771" t="str">
            <v>SAPALACHE</v>
          </cell>
          <cell r="I4771" t="str">
            <v>SAPALACHE</v>
          </cell>
          <cell r="J4771" t="str">
            <v>*200303&lt;br&gt;PIURA-HUANCABAMBA-EL CARMEN DE LA FRONTERA</v>
          </cell>
          <cell r="K4771" t="str">
            <v>*35&lt;br&gt;BLANCO IRMA</v>
          </cell>
          <cell r="L4771" t="str">
            <v>ABANDONO</v>
          </cell>
          <cell r="P4771" t="str">
            <v>USD</v>
          </cell>
        </row>
        <row r="4772">
          <cell r="A4772">
            <v>1358241</v>
          </cell>
          <cell r="B4772">
            <v>723</v>
          </cell>
          <cell r="C4772" t="str">
            <v>DIA</v>
          </cell>
          <cell r="D4772">
            <v>37349</v>
          </cell>
          <cell r="E4772">
            <v>2002</v>
          </cell>
          <cell r="F4772">
            <v>4</v>
          </cell>
          <cell r="G4772" t="str">
            <v>S.M.R.L EL RESCATE DEL ALAMO DE CAJAMARCA</v>
          </cell>
          <cell r="H4772" t="str">
            <v>EL RESCATE DEL ALAMO</v>
          </cell>
          <cell r="I4772" t="str">
            <v>EL RESCATE DEL ALAMO</v>
          </cell>
          <cell r="J4772" t="str">
            <v>*060108&lt;br&gt;CAJAMARCA-CAJAMARCA-LOS BAÑOS DEL INCA</v>
          </cell>
          <cell r="K4772" t="str">
            <v>*1&lt;br&gt;ACEVEDO FERNANDEZ ELIAS</v>
          </cell>
          <cell r="L4772" t="str">
            <v>APROBADO</v>
          </cell>
          <cell r="P4772" t="str">
            <v>USD</v>
          </cell>
        </row>
        <row r="4773">
          <cell r="A4773">
            <v>1293844</v>
          </cell>
          <cell r="B4773">
            <v>562</v>
          </cell>
          <cell r="C4773" t="str">
            <v>DIA</v>
          </cell>
          <cell r="D4773">
            <v>36777</v>
          </cell>
          <cell r="E4773">
            <v>2000</v>
          </cell>
          <cell r="F4773">
            <v>9</v>
          </cell>
          <cell r="G4773" t="str">
            <v>S.M.R.L.  DESIREE</v>
          </cell>
          <cell r="H4773" t="str">
            <v>PAMPAMALI</v>
          </cell>
          <cell r="I4773" t="str">
            <v>PAMPAMALI</v>
          </cell>
          <cell r="J4773" t="str">
            <v>*090312&lt;br&gt;HUANCAVELICA-ANGARAES-SECCLLA</v>
          </cell>
          <cell r="K4773" t="str">
            <v>*1&lt;br&gt;ACEVEDO FERNANDEZ ELIAS</v>
          </cell>
          <cell r="L4773" t="str">
            <v>APROBADO</v>
          </cell>
          <cell r="P4773" t="str">
            <v>USD</v>
          </cell>
        </row>
        <row r="4774">
          <cell r="A4774">
            <v>1234754</v>
          </cell>
          <cell r="B4774">
            <v>461</v>
          </cell>
          <cell r="C4774" t="str">
            <v>EIAsd</v>
          </cell>
          <cell r="D4774">
            <v>36308</v>
          </cell>
          <cell r="E4774">
            <v>1999</v>
          </cell>
          <cell r="F4774">
            <v>5</v>
          </cell>
          <cell r="G4774" t="str">
            <v>S.M.R.L. AGRIPINA N° 3 DE ICA</v>
          </cell>
          <cell r="H4774" t="str">
            <v>AGRIPINA Nº 2A</v>
          </cell>
          <cell r="I4774" t="str">
            <v>EXPLORACION</v>
          </cell>
          <cell r="J4774" t="str">
            <v>*050621&lt;br&gt;AYACUCHO-LUCANAS-SANTA LUCIA</v>
          </cell>
          <cell r="K4774" t="str">
            <v>*29&lt;br&gt;ARCHIVO</v>
          </cell>
          <cell r="L4774" t="str">
            <v>CONCLUIDO</v>
          </cell>
          <cell r="P4774" t="str">
            <v>USD</v>
          </cell>
        </row>
        <row r="4775">
          <cell r="A4775">
            <v>1262214</v>
          </cell>
          <cell r="B4775">
            <v>4435</v>
          </cell>
          <cell r="C4775" t="str">
            <v>EIA</v>
          </cell>
          <cell r="D4775">
            <v>36493</v>
          </cell>
          <cell r="E4775">
            <v>1999</v>
          </cell>
          <cell r="F4775">
            <v>11</v>
          </cell>
          <cell r="G4775" t="str">
            <v>S.M.R.L. ARENAL EL TARO DE LIMA</v>
          </cell>
          <cell r="H4775" t="str">
            <v>ARENAL EL TARO</v>
          </cell>
          <cell r="I4775" t="str">
            <v>EXPLOTACION EN LA UEA</v>
          </cell>
          <cell r="J4775" t="str">
            <v>*150125&lt;br&gt;LIMA-LIMA-PUENTE PIEDRA</v>
          </cell>
          <cell r="K4775" t="str">
            <v>*1&lt;br&gt;ACEVEDO FERNANDEZ ELIAS</v>
          </cell>
          <cell r="L4775" t="str">
            <v>APROBADO</v>
          </cell>
          <cell r="P4775" t="str">
            <v>USD</v>
          </cell>
        </row>
        <row r="4776">
          <cell r="A4776">
            <v>2093644</v>
          </cell>
          <cell r="B4776">
            <v>6488</v>
          </cell>
          <cell r="C4776" t="str">
            <v>PC</v>
          </cell>
          <cell r="D4776">
            <v>40683</v>
          </cell>
          <cell r="E4776">
            <v>2011</v>
          </cell>
          <cell r="F4776">
            <v>5</v>
          </cell>
          <cell r="G4776" t="str">
            <v>S.M.R.L. BANGKOK</v>
          </cell>
          <cell r="H4776" t="str">
            <v>BANGKOK</v>
          </cell>
          <cell r="I4776" t="str">
            <v>CIERRE CANTERA BANGKOK</v>
          </cell>
          <cell r="J4776" t="str">
            <v>*150129&lt;br&gt;LIMA-LIMA-SAN BARTOLO</v>
          </cell>
          <cell r="K4776" t="str">
            <v>*24&lt;br&gt;PORTILLA CORNEJO MATEO</v>
          </cell>
          <cell r="L4776" t="str">
            <v>APROBADO&lt;br/&gt;NOTIFICADO A LA EMPRESA</v>
          </cell>
          <cell r="P4776" t="str">
            <v>USD</v>
          </cell>
        </row>
        <row r="4777">
          <cell r="A4777">
            <v>1373434</v>
          </cell>
          <cell r="B4777">
            <v>748</v>
          </cell>
          <cell r="C4777" t="str">
            <v>DIA</v>
          </cell>
          <cell r="D4777">
            <v>37446</v>
          </cell>
          <cell r="E4777">
            <v>2002</v>
          </cell>
          <cell r="F4777">
            <v>7</v>
          </cell>
          <cell r="G4777" t="str">
            <v>S.M.R.L. CALCITA 1-100</v>
          </cell>
          <cell r="H4777" t="str">
            <v>CALCITA 1-100</v>
          </cell>
          <cell r="I4777" t="str">
            <v>CALCITA 1-100</v>
          </cell>
          <cell r="J4777" t="str">
            <v>*021702&lt;br&gt;ANCASH-RECUAY-CATAC</v>
          </cell>
          <cell r="K4777" t="str">
            <v>*35&lt;br&gt;BLANCO IRMA</v>
          </cell>
          <cell r="L4777" t="str">
            <v>APROBADO</v>
          </cell>
          <cell r="P4777" t="str">
            <v>USD</v>
          </cell>
        </row>
        <row r="4778">
          <cell r="A4778">
            <v>1461922</v>
          </cell>
          <cell r="B4778">
            <v>1047</v>
          </cell>
          <cell r="C4778" t="str">
            <v>DIA</v>
          </cell>
          <cell r="D4778">
            <v>38089</v>
          </cell>
          <cell r="E4778">
            <v>2004</v>
          </cell>
          <cell r="F4778">
            <v>4</v>
          </cell>
          <cell r="G4778" t="str">
            <v>S.M.R.L. CARRIZAL DE ORO</v>
          </cell>
          <cell r="H4778" t="str">
            <v>CARRIZAL DE ORO</v>
          </cell>
          <cell r="I4778" t="str">
            <v>CARRIZAL DE ORO</v>
          </cell>
          <cell r="J4778" t="str">
            <v>*211203&lt;br&gt;PUNO-SANDIA-LIMBANI</v>
          </cell>
          <cell r="K4778" t="str">
            <v>*1&lt;br&gt;ACEVEDO FERNANDEZ ELIAS</v>
          </cell>
          <cell r="L4778" t="str">
            <v>ABANDONO</v>
          </cell>
          <cell r="P4778" t="str">
            <v>USD</v>
          </cell>
        </row>
        <row r="4779">
          <cell r="A4779">
            <v>1199598</v>
          </cell>
          <cell r="B4779">
            <v>4416</v>
          </cell>
          <cell r="C4779" t="str">
            <v>EIA</v>
          </cell>
          <cell r="D4779">
            <v>36376</v>
          </cell>
          <cell r="E4779">
            <v>1999</v>
          </cell>
          <cell r="F4779">
            <v>8</v>
          </cell>
          <cell r="G4779" t="str">
            <v>S.M.R.L. CHICAMA 1</v>
          </cell>
          <cell r="H4779" t="str">
            <v>CHICAMA 1</v>
          </cell>
          <cell r="I4779" t="str">
            <v>EXPLOTACION A CIELO ABIERTO</v>
          </cell>
          <cell r="J4779" t="str">
            <v>*130202&lt;br&gt;LA LIBERTAD-ASCOPE-CHICAMA</v>
          </cell>
          <cell r="K4779" t="str">
            <v>*29&lt;br&gt;ARCHIVO</v>
          </cell>
          <cell r="L4779" t="str">
            <v>CONCLUIDO</v>
          </cell>
          <cell r="P4779" t="str">
            <v>USD</v>
          </cell>
        </row>
        <row r="4780">
          <cell r="A4780">
            <v>1277502</v>
          </cell>
          <cell r="B4780">
            <v>523</v>
          </cell>
          <cell r="C4780" t="str">
            <v>EIAsd</v>
          </cell>
          <cell r="D4780">
            <v>36640</v>
          </cell>
          <cell r="E4780">
            <v>2000</v>
          </cell>
          <cell r="F4780">
            <v>4</v>
          </cell>
          <cell r="G4780" t="str">
            <v>S.M.R.L. COMPAÑIA MINERA GUADALUPE S.I.R.L.</v>
          </cell>
          <cell r="H4780" t="str">
            <v>GUADALUPE</v>
          </cell>
          <cell r="I4780" t="str">
            <v>EXPLORACION</v>
          </cell>
          <cell r="J4780" t="str">
            <v>*020112&lt;br&gt;ANCASH-HUARAZ-TARICA</v>
          </cell>
          <cell r="K4780" t="str">
            <v>*1&lt;br&gt;ACEVEDO FERNANDEZ ELIAS</v>
          </cell>
          <cell r="L4780" t="str">
            <v>APROBADO</v>
          </cell>
          <cell r="P4780" t="str">
            <v>USD</v>
          </cell>
        </row>
        <row r="4781">
          <cell r="A4781">
            <v>1345228</v>
          </cell>
          <cell r="B4781">
            <v>698</v>
          </cell>
          <cell r="C4781" t="str">
            <v>DIA</v>
          </cell>
          <cell r="D4781">
            <v>37235</v>
          </cell>
          <cell r="E4781">
            <v>2001</v>
          </cell>
          <cell r="F4781">
            <v>12</v>
          </cell>
          <cell r="G4781" t="str">
            <v>S.M.R.L. CUCHO</v>
          </cell>
          <cell r="H4781" t="str">
            <v>CUCHO</v>
          </cell>
          <cell r="I4781" t="str">
            <v>CUCHO</v>
          </cell>
          <cell r="J4781" t="str">
            <v>*051106&lt;br&gt;AYACUCHO-VILCAS HUAMAN-INDEPENDENCIA</v>
          </cell>
          <cell r="K4781" t="str">
            <v>*1&lt;br&gt;ACEVEDO FERNANDEZ ELIAS</v>
          </cell>
          <cell r="L4781" t="str">
            <v>APROBADO</v>
          </cell>
          <cell r="P4781" t="str">
            <v>USD</v>
          </cell>
        </row>
        <row r="4782">
          <cell r="A4782">
            <v>1452812</v>
          </cell>
          <cell r="B4782">
            <v>1018</v>
          </cell>
          <cell r="C4782" t="str">
            <v>DIA</v>
          </cell>
          <cell r="D4782">
            <v>38033</v>
          </cell>
          <cell r="E4782">
            <v>2004</v>
          </cell>
          <cell r="F4782">
            <v>2</v>
          </cell>
          <cell r="G4782" t="str">
            <v>S.M.R.L. CUCHO</v>
          </cell>
          <cell r="H4782" t="str">
            <v>CUCHO</v>
          </cell>
          <cell r="I4782" t="str">
            <v>CUCHO (MODIFICACIÓN)</v>
          </cell>
          <cell r="J4782" t="str">
            <v>*051106&lt;br&gt;AYACUCHO-VILCAS HUAMAN-INDEPENDENCIA</v>
          </cell>
          <cell r="K4782" t="str">
            <v>*1&lt;br&gt;ACEVEDO FERNANDEZ ELIAS</v>
          </cell>
          <cell r="L4782" t="str">
            <v>IMPROCEDENTE</v>
          </cell>
          <cell r="P4782" t="str">
            <v>USD</v>
          </cell>
        </row>
        <row r="4783">
          <cell r="A4783">
            <v>1470052</v>
          </cell>
          <cell r="B4783">
            <v>1073</v>
          </cell>
          <cell r="C4783" t="str">
            <v>DIA</v>
          </cell>
          <cell r="D4783">
            <v>38138</v>
          </cell>
          <cell r="E4783">
            <v>2004</v>
          </cell>
          <cell r="F4783">
            <v>5</v>
          </cell>
          <cell r="G4783" t="str">
            <v>S.M.R.L. CUCHO</v>
          </cell>
          <cell r="I4783" t="str">
            <v>CUCHO</v>
          </cell>
          <cell r="J4783" t="str">
            <v>*051106&lt;br&gt;AYACUCHO-VILCAS HUAMAN-INDEPENDENCIA</v>
          </cell>
          <cell r="K4783" t="str">
            <v>*1&lt;br&gt;ACEVEDO FERNANDEZ ELIAS</v>
          </cell>
          <cell r="L4783" t="str">
            <v>ABANDONO&lt;br/&gt;NOTIFICADO A LA EMPRESA</v>
          </cell>
          <cell r="P4783" t="str">
            <v>USD</v>
          </cell>
        </row>
        <row r="4784">
          <cell r="A4784">
            <v>2078131</v>
          </cell>
          <cell r="B4784">
            <v>2377</v>
          </cell>
          <cell r="C4784" t="str">
            <v>DIA</v>
          </cell>
          <cell r="D4784">
            <v>40624</v>
          </cell>
          <cell r="E4784">
            <v>2011</v>
          </cell>
          <cell r="F4784">
            <v>3</v>
          </cell>
          <cell r="G4784" t="str">
            <v>S.M.R.L. DIVIMIN III</v>
          </cell>
          <cell r="H4784" t="str">
            <v>DIVIMIN</v>
          </cell>
          <cell r="I4784" t="str">
            <v>DIVIMIN</v>
          </cell>
          <cell r="J4784" t="str">
            <v>*020507&lt;br&gt;ANCASH-BOLOGNESI-COLQUIOC</v>
          </cell>
          <cell r="K4784" t="str">
            <v>*25&lt;br&gt;PRADO VELASQUEZ ALFONSO</v>
          </cell>
          <cell r="L4784" t="str">
            <v>APROBADO&lt;br/&gt;NOTIFICADO A LA EMPRESA</v>
          </cell>
          <cell r="P4784" t="str">
            <v>USD</v>
          </cell>
        </row>
        <row r="4785">
          <cell r="A4785">
            <v>1472522</v>
          </cell>
          <cell r="B4785">
            <v>1083</v>
          </cell>
          <cell r="C4785" t="str">
            <v>DIA</v>
          </cell>
          <cell r="D4785">
            <v>38168</v>
          </cell>
          <cell r="E4785">
            <v>2004</v>
          </cell>
          <cell r="F4785">
            <v>6</v>
          </cell>
          <cell r="G4785" t="str">
            <v>S.M.R.L. DON JULIAN</v>
          </cell>
          <cell r="H4785" t="str">
            <v>DON JULIAN</v>
          </cell>
          <cell r="I4785" t="str">
            <v>DON JULIÁN</v>
          </cell>
          <cell r="J4785" t="str">
            <v>*020611&lt;br&gt;ANCASH-CARHUAZ-YUNGAR</v>
          </cell>
          <cell r="K4785" t="str">
            <v>*47&lt;br&gt;PINEDO CESAR</v>
          </cell>
          <cell r="L4785" t="str">
            <v>IMPROCEDENTE&lt;br/&gt;NOTIFICADO A LA EMPRESA</v>
          </cell>
          <cell r="P4785" t="str">
            <v>USD</v>
          </cell>
        </row>
        <row r="4786">
          <cell r="A4786">
            <v>1264035</v>
          </cell>
          <cell r="B4786">
            <v>4447</v>
          </cell>
          <cell r="C4786" t="str">
            <v>EIA</v>
          </cell>
          <cell r="D4786">
            <v>36510</v>
          </cell>
          <cell r="E4786">
            <v>1999</v>
          </cell>
          <cell r="F4786">
            <v>12</v>
          </cell>
          <cell r="G4786" t="str">
            <v>S.M.R.L. DON PANCHO I DE LIMA</v>
          </cell>
          <cell r="H4786" t="str">
            <v>DON PANCHO I</v>
          </cell>
          <cell r="I4786" t="str">
            <v xml:space="preserve">FUNCIONAMIENTO DE LAS PLANTAS PORTATILES </v>
          </cell>
          <cell r="J4786" t="str">
            <v>*150102&lt;br&gt;LIMA-LIMA-ANCON</v>
          </cell>
          <cell r="K4786" t="str">
            <v>*21&lt;br&gt;PAREDES PACHECO RUFO</v>
          </cell>
          <cell r="L4786" t="str">
            <v>APROBADO</v>
          </cell>
          <cell r="P4786" t="str">
            <v>USD</v>
          </cell>
        </row>
        <row r="4787">
          <cell r="A4787">
            <v>1387027</v>
          </cell>
          <cell r="B4787">
            <v>799</v>
          </cell>
          <cell r="C4787" t="str">
            <v>DIA</v>
          </cell>
          <cell r="D4787">
            <v>37554</v>
          </cell>
          <cell r="E4787">
            <v>2002</v>
          </cell>
          <cell r="F4787">
            <v>10</v>
          </cell>
          <cell r="G4787" t="str">
            <v>S.M.R.L. DON PROSPERO</v>
          </cell>
          <cell r="H4787" t="str">
            <v>DON PROSPERO</v>
          </cell>
          <cell r="I4787" t="str">
            <v>EVELYN GRACE</v>
          </cell>
          <cell r="J4787" t="str">
            <v>*050705&lt;br&gt;AYACUCHO-PARINACOCHAS-PULLO</v>
          </cell>
          <cell r="K4787" t="str">
            <v>*35&lt;br&gt;BLANCO IRMA</v>
          </cell>
          <cell r="L4787" t="str">
            <v>APROBADO</v>
          </cell>
          <cell r="P4787" t="str">
            <v>USD</v>
          </cell>
        </row>
        <row r="4788">
          <cell r="A4788">
            <v>1387033</v>
          </cell>
          <cell r="B4788">
            <v>800</v>
          </cell>
          <cell r="C4788" t="str">
            <v>DIA</v>
          </cell>
          <cell r="D4788">
            <v>37554</v>
          </cell>
          <cell r="E4788">
            <v>2002</v>
          </cell>
          <cell r="F4788">
            <v>10</v>
          </cell>
          <cell r="G4788" t="str">
            <v>S.M.R.L. DON PROSPERO</v>
          </cell>
          <cell r="I4788" t="str">
            <v>DON PRÓSPERO</v>
          </cell>
          <cell r="J4788" t="str">
            <v>*050705&lt;br&gt;AYACUCHO-PARINACOCHAS-PULLO</v>
          </cell>
          <cell r="K4788" t="str">
            <v>*57&lt;br&gt;SUAREZ JUAN</v>
          </cell>
          <cell r="L4788" t="str">
            <v>APROBADO</v>
          </cell>
          <cell r="P4788" t="str">
            <v>USD</v>
          </cell>
        </row>
        <row r="4789">
          <cell r="A4789">
            <v>1387036</v>
          </cell>
          <cell r="B4789">
            <v>801</v>
          </cell>
          <cell r="C4789" t="str">
            <v>DIA</v>
          </cell>
          <cell r="D4789">
            <v>37554</v>
          </cell>
          <cell r="E4789">
            <v>2002</v>
          </cell>
          <cell r="F4789">
            <v>10</v>
          </cell>
          <cell r="G4789" t="str">
            <v>S.M.R.L. DON PROSPERO</v>
          </cell>
          <cell r="I4789" t="str">
            <v>LAS PLAYAS DE MATIPUQUIO</v>
          </cell>
          <cell r="J4789" t="str">
            <v>*050705&lt;br&gt;AYACUCHO-PARINACOCHAS-PULLO</v>
          </cell>
          <cell r="K4789" t="str">
            <v>*53&lt;br&gt;SANCHEZ LUIS</v>
          </cell>
          <cell r="L4789" t="str">
            <v>APROBADO</v>
          </cell>
          <cell r="P4789" t="str">
            <v>USD</v>
          </cell>
        </row>
        <row r="4790">
          <cell r="A4790">
            <v>1292094</v>
          </cell>
          <cell r="B4790">
            <v>554</v>
          </cell>
          <cell r="C4790" t="str">
            <v>DIA</v>
          </cell>
          <cell r="D4790">
            <v>36759</v>
          </cell>
          <cell r="E4790">
            <v>2000</v>
          </cell>
          <cell r="F4790">
            <v>8</v>
          </cell>
          <cell r="G4790" t="str">
            <v>S.M.R.L. EL NIÑO</v>
          </cell>
          <cell r="H4790" t="str">
            <v>EL NIÑO</v>
          </cell>
          <cell r="I4790" t="str">
            <v>EL NIÑO</v>
          </cell>
          <cell r="J4790" t="str">
            <v>*211101&lt;br&gt;PUNO-SAN ROMAN-JULIACA</v>
          </cell>
          <cell r="K4790" t="str">
            <v>*1&lt;br&gt;ACEVEDO FERNANDEZ ELIAS</v>
          </cell>
          <cell r="L4790" t="str">
            <v>CONCLUIDO</v>
          </cell>
          <cell r="P4790" t="str">
            <v>USD</v>
          </cell>
        </row>
        <row r="4791">
          <cell r="A4791">
            <v>1358243</v>
          </cell>
          <cell r="B4791">
            <v>724</v>
          </cell>
          <cell r="C4791" t="str">
            <v>DIA</v>
          </cell>
          <cell r="D4791">
            <v>37349</v>
          </cell>
          <cell r="E4791">
            <v>2002</v>
          </cell>
          <cell r="F4791">
            <v>4</v>
          </cell>
          <cell r="G4791" t="str">
            <v>S.M.R.L. EL RESCATE LOS PINOS</v>
          </cell>
          <cell r="H4791" t="str">
            <v>EL RESCATE LOS PINOS</v>
          </cell>
          <cell r="I4791" t="str">
            <v>EL RESCATE LOS PINOS</v>
          </cell>
          <cell r="J4791" t="str">
            <v>*060108&lt;br&gt;CAJAMARCA-CAJAMARCA-LOS BAÑOS DEL INCA</v>
          </cell>
          <cell r="K4791" t="str">
            <v>*57&lt;br&gt;SUAREZ JUAN</v>
          </cell>
          <cell r="L4791" t="str">
            <v>APROBADO</v>
          </cell>
          <cell r="P4791" t="str">
            <v>USD</v>
          </cell>
        </row>
        <row r="4792">
          <cell r="A4792">
            <v>1347292</v>
          </cell>
          <cell r="B4792">
            <v>702</v>
          </cell>
          <cell r="C4792" t="str">
            <v>DIA</v>
          </cell>
          <cell r="D4792">
            <v>37253</v>
          </cell>
          <cell r="E4792">
            <v>2001</v>
          </cell>
          <cell r="F4792">
            <v>12</v>
          </cell>
          <cell r="G4792" t="str">
            <v>S.M.R.L. EL ROBLE DE TAPACOCHA</v>
          </cell>
          <cell r="H4792" t="str">
            <v>EL ROBLE DE TAPACOCHA</v>
          </cell>
          <cell r="I4792" t="str">
            <v>EL ROBLE DE TAPACOCHA</v>
          </cell>
          <cell r="J4792" t="str">
            <v>*021709&lt;br&gt;ANCASH-RECUAY-TAPACOCHA</v>
          </cell>
          <cell r="K4792" t="str">
            <v>*57&lt;br&gt;SUAREZ JUAN</v>
          </cell>
          <cell r="L4792" t="str">
            <v>APROBADO</v>
          </cell>
          <cell r="P4792" t="str">
            <v>USD</v>
          </cell>
        </row>
        <row r="4793">
          <cell r="A4793">
            <v>1500492</v>
          </cell>
          <cell r="B4793">
            <v>1168</v>
          </cell>
          <cell r="C4793" t="str">
            <v>EIAsd</v>
          </cell>
          <cell r="D4793">
            <v>38300</v>
          </cell>
          <cell r="E4793">
            <v>2004</v>
          </cell>
          <cell r="F4793">
            <v>11</v>
          </cell>
          <cell r="G4793" t="str">
            <v>S.M.R.L. EL ROSARIO DE BELEN EN LIQUIDACION</v>
          </cell>
          <cell r="H4793" t="str">
            <v>PATIBAL</v>
          </cell>
          <cell r="I4793" t="str">
            <v>EXPLORACION</v>
          </cell>
          <cell r="J4793" t="str">
            <v>*131002&lt;br&gt;LA LIBERTAD-SANTIAGO DE CHUCO-ANGASMARCA</v>
          </cell>
          <cell r="K4793" t="str">
            <v>*56&lt;br&gt;SOLARI HENRY</v>
          </cell>
          <cell r="L4793" t="str">
            <v>APROBADO</v>
          </cell>
          <cell r="P4793" t="str">
            <v>USD</v>
          </cell>
        </row>
        <row r="4794">
          <cell r="A4794">
            <v>1578698</v>
          </cell>
          <cell r="B4794">
            <v>4712</v>
          </cell>
          <cell r="C4794" t="str">
            <v>EIA</v>
          </cell>
          <cell r="D4794">
            <v>38700</v>
          </cell>
          <cell r="E4794">
            <v>2005</v>
          </cell>
          <cell r="F4794">
            <v>12</v>
          </cell>
          <cell r="G4794" t="str">
            <v>S.M.R.L. EL ROSARIO DE BELEN EN LIQUIDACION</v>
          </cell>
          <cell r="H4794" t="str">
            <v>PATIBAL</v>
          </cell>
          <cell r="I4794" t="str">
            <v>EXPLOTACION MINERA Y PAD DE LIXIVIACION</v>
          </cell>
          <cell r="J4794" t="str">
            <v>*131002&lt;br&gt;LA LIBERTAD-SANTIAGO DE CHUCO-ANGASMARCA</v>
          </cell>
          <cell r="K4794" t="str">
            <v>*33&lt;br&gt;BARBA LUIS</v>
          </cell>
          <cell r="L4794" t="str">
            <v>APROBADO&lt;br/&gt;NOTIFICADO A LA EMPRESA</v>
          </cell>
          <cell r="M4794" t="str">
            <v>ResDirec-0066-2015/MEM-DGAAM</v>
          </cell>
          <cell r="N4794" t="str">
            <v>30/01/2015</v>
          </cell>
          <cell r="P4794" t="str">
            <v>USD</v>
          </cell>
        </row>
        <row r="4795">
          <cell r="A4795">
            <v>2461623</v>
          </cell>
          <cell r="B4795">
            <v>4712</v>
          </cell>
          <cell r="C4795" t="str">
            <v>ITS</v>
          </cell>
          <cell r="D4795">
            <v>42009</v>
          </cell>
          <cell r="E4795">
            <v>2015</v>
          </cell>
          <cell r="F4795">
            <v>1</v>
          </cell>
          <cell r="G4795" t="str">
            <v>S.M.R.L. EL ROSARIO DE BELEN EN LIQUIDACION</v>
          </cell>
          <cell r="H4795" t="str">
            <v>PATIBAL</v>
          </cell>
          <cell r="I4795" t="str">
            <v>EXPLOTACION MINERA Y PAD DE LIXIVIACION</v>
          </cell>
          <cell r="J4795" t="str">
            <v>*131002&lt;br&gt;LA LIBERTAD-SANTIAGO DE CHUCO-ANGASMARCA</v>
          </cell>
          <cell r="K4795" t="str">
            <v>*25&lt;br&gt;PRADO VELASQUEZ ALFONSO,*288&lt;br&gt;RUESTA RUIZ, PEDRO,*284&lt;br&gt;LINARES ALVARADO, JOSE LUIS,*256&lt;br&gt;DEL SOLAR PALOMINO, PABEL,*227&lt;br&gt;BUSTAMANTE BECERRA JOSE LUIS</v>
          </cell>
          <cell r="L4795" t="str">
            <v>CONFORME&lt;br/&gt;NOTIFICADO A LA EMPRESA</v>
          </cell>
          <cell r="M4795" t="str">
            <v>ResDirec-0066-2015/MEM-DGAAM</v>
          </cell>
          <cell r="N4795" t="str">
            <v>30/01/2015</v>
          </cell>
          <cell r="O4795">
            <v>0</v>
          </cell>
        </row>
        <row r="4796">
          <cell r="A4796">
            <v>1707883</v>
          </cell>
          <cell r="B4796">
            <v>4804</v>
          </cell>
          <cell r="C4796" t="str">
            <v>EIA</v>
          </cell>
          <cell r="D4796">
            <v>39286</v>
          </cell>
          <cell r="E4796">
            <v>2007</v>
          </cell>
          <cell r="F4796">
            <v>7</v>
          </cell>
          <cell r="G4796" t="str">
            <v>S.M.R.L. EL ROSARIO DE BELEN EN LIQUIDACION</v>
          </cell>
          <cell r="H4796" t="str">
            <v>PATIBAL</v>
          </cell>
          <cell r="I4796" t="str">
            <v>SISTEMA DE UTILIZACION DE MEDIA TENSION MENOR A 30 MW</v>
          </cell>
          <cell r="J4796" t="str">
            <v>*131002&lt;br&gt;LA LIBERTAD-SANTIAGO DE CHUCO-ANGASMARCA</v>
          </cell>
          <cell r="K4796" t="str">
            <v>*41&lt;br&gt;GUTIERREZ DANI</v>
          </cell>
          <cell r="L4796" t="str">
            <v>APROBADO&lt;br/&gt;NOTIFICADO A LA EMPRESA</v>
          </cell>
          <cell r="P4796" t="str">
            <v>USD</v>
          </cell>
        </row>
        <row r="4797">
          <cell r="A4797">
            <v>2225252</v>
          </cell>
          <cell r="B4797">
            <v>5195</v>
          </cell>
          <cell r="C4797" t="str">
            <v>EIA</v>
          </cell>
          <cell r="D4797">
            <v>41150</v>
          </cell>
          <cell r="E4797">
            <v>2012</v>
          </cell>
          <cell r="F4797">
            <v>8</v>
          </cell>
          <cell r="G4797" t="str">
            <v>S.M.R.L. EL ROSARIO DE BELEN EN LIQUIDACION</v>
          </cell>
          <cell r="H4797" t="str">
            <v>PATIBAL</v>
          </cell>
          <cell r="I4797" t="str">
            <v>PLAN INTEGRAL UNIDAD PATIBAL</v>
          </cell>
          <cell r="J4797" t="str">
            <v>*131002&lt;br&gt;LA LIBERTAD-SANTIAGO DE CHUCO-ANGASMARCA</v>
          </cell>
          <cell r="L4797" t="str">
            <v>EVALUACIÓN</v>
          </cell>
          <cell r="P4797" t="str">
            <v>USD</v>
          </cell>
        </row>
        <row r="4798">
          <cell r="A4798">
            <v>2305205</v>
          </cell>
          <cell r="B4798">
            <v>5278</v>
          </cell>
          <cell r="C4798" t="str">
            <v>EIA</v>
          </cell>
          <cell r="D4798">
            <v>41451</v>
          </cell>
          <cell r="E4798">
            <v>2013</v>
          </cell>
          <cell r="F4798">
            <v>6</v>
          </cell>
          <cell r="G4798" t="str">
            <v>S.M.R.L. EL ROSARIO DE BELEN EN LIQUIDACION</v>
          </cell>
          <cell r="H4798" t="str">
            <v>PATIBAL</v>
          </cell>
          <cell r="I4798" t="str">
            <v>MODIFICACION DEL ESTUDIO DE IMPACTO AMBIENTAL DEL PROYECTO MINERO PATIBAL</v>
          </cell>
          <cell r="J4798" t="str">
            <v>*131002&lt;br&gt;LA LIBERTAD-SANTIAGO DE CHUCO-ANGASMARCA</v>
          </cell>
          <cell r="L4798" t="str">
            <v>EVALUACIÓN</v>
          </cell>
          <cell r="P4798" t="str">
            <v>USD</v>
          </cell>
        </row>
        <row r="4799">
          <cell r="A4799">
            <v>2169011</v>
          </cell>
          <cell r="B4799">
            <v>6532</v>
          </cell>
          <cell r="C4799" t="str">
            <v>PC</v>
          </cell>
          <cell r="D4799">
            <v>40959</v>
          </cell>
          <cell r="E4799">
            <v>2012</v>
          </cell>
          <cell r="F4799">
            <v>2</v>
          </cell>
          <cell r="G4799" t="str">
            <v>S.M.R.L. EL ROSARIO DE BELEN EN LIQUIDACION</v>
          </cell>
          <cell r="H4799" t="str">
            <v>PATIBAL</v>
          </cell>
          <cell r="I4799" t="str">
            <v>PLAN DE CIERRE DEL PROYECTO MINERO PATIBAL</v>
          </cell>
          <cell r="J4799" t="str">
            <v>*131002&lt;br&gt;LA LIBERTAD-SANTIAGO DE CHUCO-ANGASMARCA</v>
          </cell>
          <cell r="K4799" t="str">
            <v>*24&lt;br&gt;PORTILLA CORNEJO MATEO</v>
          </cell>
          <cell r="L4799" t="str">
            <v>APROBADO&lt;br/&gt;NOTIFICADO A LA EMPRESA</v>
          </cell>
          <cell r="M4799" t="str">
            <v>ResDirec-0217-2017/MEM-DGAAM</v>
          </cell>
          <cell r="N4799" t="str">
            <v>26/07/2017</v>
          </cell>
          <cell r="P4799" t="str">
            <v>USD</v>
          </cell>
        </row>
        <row r="4800">
          <cell r="A4800">
            <v>2526221</v>
          </cell>
          <cell r="B4800">
            <v>6771</v>
          </cell>
          <cell r="C4800" t="str">
            <v>PC</v>
          </cell>
          <cell r="D4800">
            <v>42227</v>
          </cell>
          <cell r="E4800">
            <v>2015</v>
          </cell>
          <cell r="F4800">
            <v>8</v>
          </cell>
          <cell r="G4800" t="str">
            <v>S.M.R.L. EL ROSARIO DE BELEN EN LIQUIDACION</v>
          </cell>
          <cell r="H4800" t="str">
            <v>PATIBAL</v>
          </cell>
          <cell r="I4800" t="str">
            <v>ACTUALIZACION DEL PLAN DE CIERRE DE MINAS DE LA UNIDAD PATIBAL</v>
          </cell>
          <cell r="J4800" t="str">
            <v>*131002&lt;br&gt;LA LIBERTAD-SANTIAGO DE CHUCO-ANGASMARCA</v>
          </cell>
          <cell r="K4800" t="str">
            <v>*24&lt;br&gt;PORTILLA CORNEJO MATEO</v>
          </cell>
          <cell r="L4800" t="str">
            <v>APROBADO</v>
          </cell>
          <cell r="P4800" t="str">
            <v>USD</v>
          </cell>
        </row>
        <row r="4801">
          <cell r="A4801">
            <v>1235023</v>
          </cell>
          <cell r="B4801">
            <v>4413</v>
          </cell>
          <cell r="C4801" t="str">
            <v>EIA</v>
          </cell>
          <cell r="D4801">
            <v>36311</v>
          </cell>
          <cell r="E4801">
            <v>1999</v>
          </cell>
          <cell r="F4801">
            <v>5</v>
          </cell>
          <cell r="G4801" t="str">
            <v>S.M.R.L. ESPERANZA DOS DE LIMA</v>
          </cell>
          <cell r="H4801" t="str">
            <v>ESPERANZA DOS</v>
          </cell>
          <cell r="I4801" t="str">
            <v>EXPLOTACIÓN MINERA</v>
          </cell>
          <cell r="J4801" t="str">
            <v>*150125&lt;br&gt;LIMA-LIMA-PUENTE PIEDRA</v>
          </cell>
          <cell r="K4801" t="str">
            <v>*1&lt;br&gt;ACEVEDO FERNANDEZ ELIAS</v>
          </cell>
          <cell r="L4801" t="str">
            <v>APROBADO</v>
          </cell>
          <cell r="P4801" t="str">
            <v>USD</v>
          </cell>
        </row>
        <row r="4802">
          <cell r="A4802">
            <v>2433823</v>
          </cell>
          <cell r="B4802">
            <v>6724</v>
          </cell>
          <cell r="C4802" t="str">
            <v>PC</v>
          </cell>
          <cell r="D4802">
            <v>41906</v>
          </cell>
          <cell r="E4802">
            <v>2014</v>
          </cell>
          <cell r="F4802">
            <v>9</v>
          </cell>
          <cell r="G4802" t="str">
            <v>S.M.R.L. ESPERANZA DOS DE LIMA</v>
          </cell>
          <cell r="H4802" t="str">
            <v>ESPERANZA DOS</v>
          </cell>
          <cell r="I4802" t="str">
            <v>PLAN DE CIERRE DE MINAS ESPERANZA DOS DE LIMA</v>
          </cell>
          <cell r="J4802" t="str">
            <v>*150125&lt;br&gt;LIMA-LIMA-PUENTE PIEDRA</v>
          </cell>
          <cell r="K4802" t="str">
            <v>*24&lt;br&gt;PORTILLA CORNEJO MATEO</v>
          </cell>
          <cell r="L4802" t="str">
            <v>APROBADO</v>
          </cell>
          <cell r="P4802" t="str">
            <v>USD</v>
          </cell>
        </row>
        <row r="4803">
          <cell r="A4803">
            <v>1344973</v>
          </cell>
          <cell r="B4803">
            <v>695</v>
          </cell>
          <cell r="C4803" t="str">
            <v>EIAsd</v>
          </cell>
          <cell r="D4803">
            <v>37231</v>
          </cell>
          <cell r="E4803">
            <v>2001</v>
          </cell>
          <cell r="F4803">
            <v>12</v>
          </cell>
          <cell r="G4803" t="str">
            <v>S.M.R.L. ESTRELLA DEL NORTE DE HUARAZ</v>
          </cell>
          <cell r="H4803" t="str">
            <v>ESTRELLA DEL NORTE</v>
          </cell>
          <cell r="I4803" t="str">
            <v>EXPLORACION</v>
          </cell>
          <cell r="J4803" t="str">
            <v>*021014&lt;br&gt;ANCASH-HUARI-SAN MARCOS</v>
          </cell>
          <cell r="K4803" t="str">
            <v>*57&lt;br&gt;SUAREZ JUAN</v>
          </cell>
          <cell r="L4803" t="str">
            <v>ABANDONO</v>
          </cell>
          <cell r="P4803" t="str">
            <v>USD</v>
          </cell>
        </row>
        <row r="4804">
          <cell r="A4804">
            <v>1331261</v>
          </cell>
          <cell r="B4804">
            <v>659</v>
          </cell>
          <cell r="C4804" t="str">
            <v>DIA</v>
          </cell>
          <cell r="D4804">
            <v>37110</v>
          </cell>
          <cell r="E4804">
            <v>2001</v>
          </cell>
          <cell r="F4804">
            <v>8</v>
          </cell>
          <cell r="G4804" t="str">
            <v>S.M.R.L. EVA DEL ROSARIO</v>
          </cell>
          <cell r="H4804" t="str">
            <v>EVA DEL ROSARIO</v>
          </cell>
          <cell r="I4804" t="str">
            <v>EVA DEL ROSARIO</v>
          </cell>
          <cell r="J4804" t="str">
            <v>*090202&lt;br&gt;HUANCAVELICA-ACOBAMBA-ANDABAMBA</v>
          </cell>
          <cell r="K4804" t="str">
            <v>*1&lt;br&gt;ACEVEDO FERNANDEZ ELIAS</v>
          </cell>
          <cell r="L4804" t="str">
            <v>CONCLUIDO</v>
          </cell>
          <cell r="P4804" t="str">
            <v>USD</v>
          </cell>
        </row>
        <row r="4805">
          <cell r="A4805">
            <v>1264273</v>
          </cell>
          <cell r="B4805">
            <v>4465</v>
          </cell>
          <cell r="C4805" t="str">
            <v>EIA</v>
          </cell>
          <cell r="D4805">
            <v>36514</v>
          </cell>
          <cell r="E4805">
            <v>1999</v>
          </cell>
          <cell r="F4805">
            <v>12</v>
          </cell>
          <cell r="G4805" t="str">
            <v>S.M.R.L. FRAY MARTIN DE PORRES N° 2 DE HUARAZ</v>
          </cell>
          <cell r="H4805" t="str">
            <v>FRAY MARTIN DE PORRAS Nº 2</v>
          </cell>
          <cell r="I4805" t="str">
            <v>EXPLOTACION Y TRATAMIENTO DE MINERAL CALIZA</v>
          </cell>
          <cell r="J4805" t="str">
            <v>*022004&lt;br&gt;ANCASH-YUNGAY-MATACOTO</v>
          </cell>
          <cell r="K4805" t="str">
            <v>*50&lt;br&gt;RODAS EDDI</v>
          </cell>
          <cell r="L4805" t="str">
            <v>APROBADO</v>
          </cell>
          <cell r="P4805" t="str">
            <v>USD</v>
          </cell>
        </row>
        <row r="4806">
          <cell r="A4806">
            <v>1296976</v>
          </cell>
          <cell r="B4806">
            <v>570</v>
          </cell>
          <cell r="C4806" t="str">
            <v>EIAsd</v>
          </cell>
          <cell r="D4806">
            <v>36808</v>
          </cell>
          <cell r="E4806">
            <v>2000</v>
          </cell>
          <cell r="F4806">
            <v>10</v>
          </cell>
          <cell r="G4806" t="str">
            <v>S.M.R.L. GEMA S.R.L.</v>
          </cell>
          <cell r="H4806" t="str">
            <v>GEMA</v>
          </cell>
          <cell r="I4806" t="str">
            <v>EXPLORACION DE BARITINA</v>
          </cell>
          <cell r="J4806" t="str">
            <v>*060810&lt;br&gt;CAJAMARCA-JAEN-SAN FELIPE</v>
          </cell>
          <cell r="K4806" t="str">
            <v>*29&lt;br&gt;ARCHIVO</v>
          </cell>
          <cell r="L4806" t="str">
            <v>CONCLUIDO</v>
          </cell>
          <cell r="P4806" t="str">
            <v>USD</v>
          </cell>
        </row>
        <row r="4807">
          <cell r="A4807">
            <v>1297014</v>
          </cell>
          <cell r="B4807">
            <v>571</v>
          </cell>
          <cell r="C4807" t="str">
            <v>DIA</v>
          </cell>
          <cell r="D4807">
            <v>36808</v>
          </cell>
          <cell r="E4807">
            <v>2000</v>
          </cell>
          <cell r="F4807">
            <v>10</v>
          </cell>
          <cell r="G4807" t="str">
            <v>S.M.R.L. GEMA S.R.L.</v>
          </cell>
          <cell r="H4807" t="str">
            <v>GEMA</v>
          </cell>
          <cell r="I4807" t="str">
            <v>GEMA 2</v>
          </cell>
          <cell r="J4807" t="str">
            <v>*240201&lt;br&gt;TUMBES-CONTRALMIRANTE VILLAR-ZORRITOS</v>
          </cell>
          <cell r="K4807" t="str">
            <v>*21&lt;br&gt;PAREDES PACHECO RUFO</v>
          </cell>
          <cell r="L4807" t="str">
            <v>APROBADO</v>
          </cell>
          <cell r="P4807" t="str">
            <v>USD</v>
          </cell>
        </row>
        <row r="4808">
          <cell r="A4808">
            <v>1486779</v>
          </cell>
          <cell r="B4808">
            <v>1119</v>
          </cell>
          <cell r="C4808" t="str">
            <v>DIA</v>
          </cell>
          <cell r="D4808">
            <v>38224</v>
          </cell>
          <cell r="E4808">
            <v>2004</v>
          </cell>
          <cell r="F4808">
            <v>8</v>
          </cell>
          <cell r="G4808" t="str">
            <v>S.M.R.L. GENESIS</v>
          </cell>
          <cell r="H4808" t="str">
            <v>GENESIS</v>
          </cell>
          <cell r="I4808" t="str">
            <v>GENESIS</v>
          </cell>
          <cell r="J4808" t="str">
            <v>*100311&lt;br&gt;HUANUCO-DOS DE MAYO-MARIAS</v>
          </cell>
          <cell r="K4808" t="str">
            <v>*1&lt;br&gt;ACEVEDO FERNANDEZ ELIAS</v>
          </cell>
          <cell r="L4808" t="str">
            <v>IMPROCEDENTE</v>
          </cell>
          <cell r="P4808" t="str">
            <v>USD</v>
          </cell>
        </row>
        <row r="4809">
          <cell r="A4809">
            <v>1294680</v>
          </cell>
          <cell r="B4809">
            <v>564</v>
          </cell>
          <cell r="C4809" t="str">
            <v>EIAsd</v>
          </cell>
          <cell r="D4809">
            <v>36784</v>
          </cell>
          <cell r="E4809">
            <v>2000</v>
          </cell>
          <cell r="F4809">
            <v>9</v>
          </cell>
          <cell r="G4809" t="str">
            <v>S.M.R.L. HALCON DE GORGOR N° 20 DE LIMA</v>
          </cell>
          <cell r="H4809" t="str">
            <v>CONCESION GEOLOGOS DEL 2000</v>
          </cell>
          <cell r="I4809" t="str">
            <v>EXPLORACION Y BENEFICIO PILOTO</v>
          </cell>
          <cell r="J4809" t="str">
            <v>*150303&lt;br&gt;LIMA-CAJATAMBO-GORGOR</v>
          </cell>
          <cell r="K4809" t="str">
            <v>*50&lt;br&gt;RODAS EDDI</v>
          </cell>
          <cell r="L4809" t="str">
            <v>CONCLUIDO</v>
          </cell>
          <cell r="P4809" t="str">
            <v>USD</v>
          </cell>
        </row>
        <row r="4810">
          <cell r="A4810">
            <v>1273435</v>
          </cell>
          <cell r="B4810">
            <v>517</v>
          </cell>
          <cell r="C4810" t="str">
            <v>DIA</v>
          </cell>
          <cell r="D4810">
            <v>36595</v>
          </cell>
          <cell r="E4810">
            <v>2000</v>
          </cell>
          <cell r="F4810">
            <v>3</v>
          </cell>
          <cell r="G4810" t="str">
            <v>S.M.R.L. KORITONQUI DE PUNO</v>
          </cell>
          <cell r="I4810" t="str">
            <v>KORITONQUI II</v>
          </cell>
          <cell r="J4810" t="str">
            <v>*211208&lt;br&gt;PUNO-SANDIA-YANAHUAYA</v>
          </cell>
          <cell r="K4810" t="str">
            <v>*1&lt;br&gt;ACEVEDO FERNANDEZ ELIAS</v>
          </cell>
          <cell r="L4810" t="str">
            <v>ABANDONO</v>
          </cell>
          <cell r="P4810" t="str">
            <v>USD</v>
          </cell>
        </row>
        <row r="4811">
          <cell r="A4811">
            <v>1350650</v>
          </cell>
          <cell r="B4811">
            <v>709</v>
          </cell>
          <cell r="C4811" t="str">
            <v>DIA</v>
          </cell>
          <cell r="D4811">
            <v>37285</v>
          </cell>
          <cell r="E4811">
            <v>2002</v>
          </cell>
          <cell r="F4811">
            <v>1</v>
          </cell>
          <cell r="G4811" t="str">
            <v>S.M.R.L. KORITONQUI DE PUNO</v>
          </cell>
          <cell r="I4811" t="str">
            <v>KORITONQUI II</v>
          </cell>
          <cell r="J4811" t="str">
            <v>*211208&lt;br&gt;PUNO-SANDIA-YANAHUAYA</v>
          </cell>
          <cell r="K4811" t="str">
            <v>*1&lt;br&gt;ACEVEDO FERNANDEZ ELIAS</v>
          </cell>
          <cell r="L4811" t="str">
            <v>APROBADO</v>
          </cell>
          <cell r="P4811" t="str">
            <v>USD</v>
          </cell>
        </row>
        <row r="4812">
          <cell r="A4812">
            <v>1264200</v>
          </cell>
          <cell r="B4812">
            <v>4453</v>
          </cell>
          <cell r="C4812" t="str">
            <v>EIA</v>
          </cell>
          <cell r="D4812">
            <v>36511</v>
          </cell>
          <cell r="E4812">
            <v>1999</v>
          </cell>
          <cell r="F4812">
            <v>12</v>
          </cell>
          <cell r="G4812" t="str">
            <v>S.M.R.L. LA CAMPANA DE HUANCAYO</v>
          </cell>
          <cell r="H4812" t="str">
            <v>VASCONIA</v>
          </cell>
          <cell r="I4812" t="str">
            <v>EXPLOTACION DE ARCILLA Y CAOLINES</v>
          </cell>
          <cell r="J4812" t="str">
            <v>*150125&lt;br&gt;LIMA-LIMA-PUENTE PIEDRA</v>
          </cell>
          <cell r="K4812" t="str">
            <v>*53&lt;br&gt;SANCHEZ LUIS</v>
          </cell>
          <cell r="L4812" t="str">
            <v>APROBADO</v>
          </cell>
          <cell r="P4812" t="str">
            <v>USD</v>
          </cell>
        </row>
        <row r="4813">
          <cell r="A4813">
            <v>1528589</v>
          </cell>
          <cell r="B4813">
            <v>1252</v>
          </cell>
          <cell r="C4813" t="str">
            <v>DIA</v>
          </cell>
          <cell r="D4813">
            <v>38463</v>
          </cell>
          <cell r="E4813">
            <v>2005</v>
          </cell>
          <cell r="F4813">
            <v>4</v>
          </cell>
          <cell r="G4813" t="str">
            <v>S.M.R.L. LIFEIAM</v>
          </cell>
          <cell r="H4813" t="str">
            <v>CHOGÑA</v>
          </cell>
          <cell r="I4813" t="str">
            <v>NO INDICA</v>
          </cell>
          <cell r="J4813" t="str">
            <v>*080702&lt;br&gt;CUSCO-CHUMBIVILCAS-CAPACMARCA</v>
          </cell>
          <cell r="K4813" t="str">
            <v>*1&lt;br&gt;ACEVEDO FERNANDEZ ELIAS</v>
          </cell>
          <cell r="L4813" t="str">
            <v>ABANDONO&lt;br/&gt;NOTIFICADO A LA EMPRESA</v>
          </cell>
          <cell r="P4813" t="str">
            <v>USD</v>
          </cell>
        </row>
        <row r="4814">
          <cell r="A4814">
            <v>1854003</v>
          </cell>
          <cell r="B4814">
            <v>1994</v>
          </cell>
          <cell r="C4814" t="str">
            <v>DIA</v>
          </cell>
          <cell r="D4814">
            <v>39835</v>
          </cell>
          <cell r="E4814">
            <v>2009</v>
          </cell>
          <cell r="F4814">
            <v>1</v>
          </cell>
          <cell r="G4814" t="str">
            <v>S.M.R.L. LIFEIAM</v>
          </cell>
          <cell r="H4814" t="str">
            <v>GIFTIAM</v>
          </cell>
          <cell r="I4814" t="str">
            <v>GIFTIAM</v>
          </cell>
          <cell r="J4814" t="str">
            <v>*080704&lt;br&gt;CUSCO-CHUMBIVILCAS-COLQUEMARCA</v>
          </cell>
          <cell r="K4814" t="str">
            <v>*8&lt;br&gt;BREÑA TORRES GRACIELA</v>
          </cell>
          <cell r="L4814" t="str">
            <v>APROBADO&lt;br/&gt;NOTIFICADO A LA EMPRESA</v>
          </cell>
          <cell r="P4814" t="str">
            <v>USD</v>
          </cell>
        </row>
        <row r="4815">
          <cell r="A4815">
            <v>1374324</v>
          </cell>
          <cell r="B4815">
            <v>752</v>
          </cell>
          <cell r="C4815" t="str">
            <v>DIA</v>
          </cell>
          <cell r="D4815">
            <v>37449</v>
          </cell>
          <cell r="E4815">
            <v>2002</v>
          </cell>
          <cell r="F4815">
            <v>7</v>
          </cell>
          <cell r="G4815" t="str">
            <v>S.M.R.L. LUCUMA DORADA</v>
          </cell>
          <cell r="I4815" t="str">
            <v>LÚCUMA DORADA</v>
          </cell>
          <cell r="J4815" t="str">
            <v>*090413&lt;br&gt;HUANCAVELICA-CASTROVIRREYNA-TICRAPO</v>
          </cell>
          <cell r="K4815" t="str">
            <v>*57&lt;br&gt;SUAREZ JUAN</v>
          </cell>
          <cell r="L4815" t="str">
            <v>APROBADO</v>
          </cell>
          <cell r="P4815" t="str">
            <v>USD</v>
          </cell>
        </row>
        <row r="4816">
          <cell r="A4816">
            <v>1626702</v>
          </cell>
          <cell r="B4816">
            <v>6347</v>
          </cell>
          <cell r="C4816" t="str">
            <v>PC</v>
          </cell>
          <cell r="D4816">
            <v>38945</v>
          </cell>
          <cell r="E4816">
            <v>2006</v>
          </cell>
          <cell r="F4816">
            <v>8</v>
          </cell>
          <cell r="G4816" t="str">
            <v>S.M.R.L. LUCUMA DORADA</v>
          </cell>
          <cell r="H4816" t="str">
            <v>LUCUMA DORADA</v>
          </cell>
          <cell r="J4816" t="str">
            <v>*090413&lt;br&gt;HUANCAVELICA-CASTROVIRREYNA-TICRAPO</v>
          </cell>
          <cell r="K4816" t="str">
            <v>*29&lt;br&gt;ARCHIVO</v>
          </cell>
          <cell r="L4816" t="str">
            <v>CONCLUIDO</v>
          </cell>
          <cell r="P4816" t="str">
            <v>USD</v>
          </cell>
        </row>
        <row r="4817">
          <cell r="A4817">
            <v>1443737</v>
          </cell>
          <cell r="B4817">
            <v>982</v>
          </cell>
          <cell r="C4817" t="str">
            <v>DIA</v>
          </cell>
          <cell r="D4817">
            <v>37964</v>
          </cell>
          <cell r="E4817">
            <v>2003</v>
          </cell>
          <cell r="F4817">
            <v>12</v>
          </cell>
          <cell r="G4817" t="str">
            <v>S.M.R.L. MIGUELITO N° 1 DE HUARAZ</v>
          </cell>
          <cell r="I4817" t="str">
            <v>MIGUELITO Nº1</v>
          </cell>
          <cell r="J4817" t="str">
            <v>*021302&lt;br&gt;ANCASH-MARISCAL LUZURIAGA-CASCA</v>
          </cell>
          <cell r="K4817" t="str">
            <v>*1&lt;br&gt;ACEVEDO FERNANDEZ ELIAS</v>
          </cell>
          <cell r="L4817" t="str">
            <v>APROBADO</v>
          </cell>
          <cell r="P4817" t="str">
            <v>USD</v>
          </cell>
        </row>
        <row r="4818">
          <cell r="A4818">
            <v>1490565</v>
          </cell>
          <cell r="B4818">
            <v>1130</v>
          </cell>
          <cell r="C4818" t="str">
            <v>DIA</v>
          </cell>
          <cell r="D4818">
            <v>38245</v>
          </cell>
          <cell r="E4818">
            <v>2004</v>
          </cell>
          <cell r="F4818">
            <v>9</v>
          </cell>
          <cell r="G4818" t="str">
            <v>S.M.R.L. MIGUELITO N° 1 DE HUARAZ</v>
          </cell>
          <cell r="I4818" t="str">
            <v>MIGUELITO Nº1 (MODIFICACIÓN)</v>
          </cell>
          <cell r="J4818" t="str">
            <v>*021302&lt;br&gt;ANCASH-MARISCAL LUZURIAGA-CASCA</v>
          </cell>
          <cell r="K4818" t="str">
            <v>*1&lt;br&gt;ACEVEDO FERNANDEZ ELIAS</v>
          </cell>
          <cell r="L4818" t="str">
            <v>ABANDONO</v>
          </cell>
          <cell r="P4818" t="str">
            <v>USD</v>
          </cell>
        </row>
        <row r="4819">
          <cell r="A4819">
            <v>1539070</v>
          </cell>
          <cell r="B4819">
            <v>1285</v>
          </cell>
          <cell r="C4819" t="str">
            <v>DIA</v>
          </cell>
          <cell r="D4819">
            <v>38518</v>
          </cell>
          <cell r="E4819">
            <v>2005</v>
          </cell>
          <cell r="F4819">
            <v>6</v>
          </cell>
          <cell r="G4819" t="str">
            <v>S.M.R.L. MIGUELITO N° 1 DE HUARAZ</v>
          </cell>
          <cell r="H4819" t="str">
            <v>MIGUELITO Nº1</v>
          </cell>
          <cell r="I4819" t="str">
            <v>MIGUELITO Nº 1</v>
          </cell>
          <cell r="J4819" t="str">
            <v>*021302&lt;br&gt;ANCASH-MARISCAL LUZURIAGA-CASCA</v>
          </cell>
          <cell r="K4819" t="str">
            <v>*1&lt;br&gt;ACEVEDO FERNANDEZ ELIAS</v>
          </cell>
          <cell r="L4819" t="str">
            <v>APROBADO</v>
          </cell>
          <cell r="P4819" t="str">
            <v>USD</v>
          </cell>
        </row>
        <row r="4820">
          <cell r="A4820">
            <v>1317518</v>
          </cell>
          <cell r="B4820">
            <v>621</v>
          </cell>
          <cell r="C4820" t="str">
            <v>EIAsd</v>
          </cell>
          <cell r="D4820">
            <v>36999</v>
          </cell>
          <cell r="E4820">
            <v>2001</v>
          </cell>
          <cell r="F4820">
            <v>4</v>
          </cell>
          <cell r="G4820" t="str">
            <v>S.M.R.L. MINASCHAYOC</v>
          </cell>
          <cell r="H4820" t="str">
            <v>MINASCHAYOC</v>
          </cell>
          <cell r="I4820" t="str">
            <v>EXPLORACION</v>
          </cell>
          <cell r="J4820" t="str">
            <v>*050602&lt;br&gt;AYACUCHO-LUCANAS-AUCARA</v>
          </cell>
          <cell r="K4820" t="str">
            <v>*29&lt;br&gt;ARCHIVO</v>
          </cell>
          <cell r="L4820" t="str">
            <v>CONCLUIDO</v>
          </cell>
          <cell r="P4820" t="str">
            <v>USD</v>
          </cell>
        </row>
        <row r="4821">
          <cell r="A4821">
            <v>1422969</v>
          </cell>
          <cell r="B4821">
            <v>916</v>
          </cell>
          <cell r="C4821" t="str">
            <v>DIA</v>
          </cell>
          <cell r="D4821">
            <v>37840</v>
          </cell>
          <cell r="E4821">
            <v>2003</v>
          </cell>
          <cell r="F4821">
            <v>8</v>
          </cell>
          <cell r="G4821" t="str">
            <v>S.M.R.L. NIÑO DE PRAGA 1</v>
          </cell>
          <cell r="H4821" t="str">
            <v>NIÑO DE PRAGA</v>
          </cell>
          <cell r="I4821" t="str">
            <v>NIÑO DE PRAGA</v>
          </cell>
          <cell r="J4821" t="str">
            <v>*050705&lt;br&gt;AYACUCHO-PARINACOCHAS-PULLO</v>
          </cell>
          <cell r="K4821" t="str">
            <v>*37&lt;br&gt;CENTURIÓN ULISES</v>
          </cell>
          <cell r="L4821" t="str">
            <v>APROBADO</v>
          </cell>
          <cell r="P4821" t="str">
            <v>USD</v>
          </cell>
        </row>
        <row r="4822">
          <cell r="A4822">
            <v>1394976</v>
          </cell>
          <cell r="B4822">
            <v>814</v>
          </cell>
          <cell r="C4822" t="str">
            <v>DIA</v>
          </cell>
          <cell r="D4822">
            <v>37629</v>
          </cell>
          <cell r="E4822">
            <v>2003</v>
          </cell>
          <cell r="F4822">
            <v>1</v>
          </cell>
          <cell r="G4822" t="str">
            <v>S.M.R.L. NUESTRA PROVIDENCIA</v>
          </cell>
          <cell r="H4822" t="str">
            <v>NUESTRA PROVIDENCIA</v>
          </cell>
          <cell r="I4822" t="str">
            <v>NUESTRA PROVIDENCIA</v>
          </cell>
          <cell r="J4822" t="str">
            <v>*151018&lt;br&gt;LIMA-YAUYOS-LARAOS</v>
          </cell>
          <cell r="K4822" t="str">
            <v>*57&lt;br&gt;SUAREZ JUAN</v>
          </cell>
          <cell r="L4822" t="str">
            <v>APROBADO</v>
          </cell>
          <cell r="P4822" t="str">
            <v>USD</v>
          </cell>
        </row>
        <row r="4823">
          <cell r="A4823">
            <v>1259305</v>
          </cell>
          <cell r="B4823">
            <v>495</v>
          </cell>
          <cell r="C4823" t="str">
            <v>DIA</v>
          </cell>
          <cell r="D4823">
            <v>36468</v>
          </cell>
          <cell r="E4823">
            <v>1999</v>
          </cell>
          <cell r="F4823">
            <v>11</v>
          </cell>
          <cell r="G4823" t="str">
            <v>S.M.R.L. NUEVO HORIZONTE DE PUNO</v>
          </cell>
          <cell r="H4823" t="str">
            <v>NUEVO HORIZONTE</v>
          </cell>
          <cell r="I4823" t="str">
            <v>NUEVO HORIZONTE</v>
          </cell>
          <cell r="J4823" t="str">
            <v>*211206&lt;br&gt;PUNO-SANDIA-QUIACA</v>
          </cell>
          <cell r="K4823" t="str">
            <v>*1&lt;br&gt;ACEVEDO FERNANDEZ ELIAS</v>
          </cell>
          <cell r="L4823" t="str">
            <v>CONCLUIDO</v>
          </cell>
          <cell r="P4823" t="str">
            <v>USD</v>
          </cell>
        </row>
        <row r="4824">
          <cell r="A4824">
            <v>1436317</v>
          </cell>
          <cell r="B4824">
            <v>965</v>
          </cell>
          <cell r="C4824" t="str">
            <v>EIAsd</v>
          </cell>
          <cell r="D4824">
            <v>37929</v>
          </cell>
          <cell r="E4824">
            <v>2003</v>
          </cell>
          <cell r="F4824">
            <v>11</v>
          </cell>
          <cell r="G4824" t="str">
            <v>S.M.R.L. NUEVO PROGRESO II</v>
          </cell>
          <cell r="H4824" t="str">
            <v>NUEVACIÓN Y ATOCPUNTA</v>
          </cell>
          <cell r="I4824" t="str">
            <v>EXPLORACIÓN</v>
          </cell>
          <cell r="J4824" t="str">
            <v>*090706&lt;br&gt;HUANCAVELICA-TAYACAJA-DANIEL HERNANDEZ</v>
          </cell>
          <cell r="K4824" t="str">
            <v>*57&lt;br&gt;SUAREZ JUAN</v>
          </cell>
          <cell r="L4824" t="str">
            <v>APROBADO</v>
          </cell>
          <cell r="P4824" t="str">
            <v>USD</v>
          </cell>
        </row>
        <row r="4825">
          <cell r="A4825">
            <v>1230558</v>
          </cell>
          <cell r="B4825">
            <v>420</v>
          </cell>
          <cell r="C4825" t="str">
            <v>EIAsd</v>
          </cell>
          <cell r="D4825">
            <v>36277</v>
          </cell>
          <cell r="E4825">
            <v>1999</v>
          </cell>
          <cell r="F4825">
            <v>4</v>
          </cell>
          <cell r="G4825" t="str">
            <v>S.M.R.L. NUEVO TORCONTA DOS</v>
          </cell>
          <cell r="H4825" t="str">
            <v>NUEVA AVENTURA 1</v>
          </cell>
          <cell r="I4825" t="str">
            <v>EXPLORACION</v>
          </cell>
          <cell r="J4825" t="str">
            <v>*040128&lt;br&gt;AREQUIPA-AREQUIPA-YURA</v>
          </cell>
          <cell r="K4825" t="str">
            <v>*29&lt;br&gt;ARCHIVO</v>
          </cell>
          <cell r="L4825" t="str">
            <v>CONCLUIDO</v>
          </cell>
          <cell r="P4825" t="str">
            <v>USD</v>
          </cell>
        </row>
        <row r="4826">
          <cell r="A4826">
            <v>1368763</v>
          </cell>
          <cell r="B4826">
            <v>745</v>
          </cell>
          <cell r="C4826" t="str">
            <v>DIA</v>
          </cell>
          <cell r="D4826">
            <v>37457</v>
          </cell>
          <cell r="E4826">
            <v>2002</v>
          </cell>
          <cell r="F4826">
            <v>7</v>
          </cell>
          <cell r="G4826" t="str">
            <v>S.M.R.L. ÑAUSACOCHA</v>
          </cell>
          <cell r="H4826" t="str">
            <v>ÐAUSACOCHA</v>
          </cell>
          <cell r="I4826" t="str">
            <v>ÑAUSACOCHA</v>
          </cell>
          <cell r="J4826" t="str">
            <v>*190305&lt;br&gt;PASCO-OXAPAMPA-POZUZO</v>
          </cell>
          <cell r="K4826" t="str">
            <v>*35&lt;br&gt;BLANCO IRMA</v>
          </cell>
          <cell r="L4826" t="str">
            <v>APROBADO</v>
          </cell>
          <cell r="P4826" t="str">
            <v>USD</v>
          </cell>
        </row>
        <row r="4827">
          <cell r="A4827">
            <v>1220303</v>
          </cell>
          <cell r="B4827">
            <v>4404</v>
          </cell>
          <cell r="C4827" t="str">
            <v>EIA</v>
          </cell>
          <cell r="D4827">
            <v>36192</v>
          </cell>
          <cell r="E4827">
            <v>1999</v>
          </cell>
          <cell r="F4827">
            <v>2</v>
          </cell>
          <cell r="G4827" t="str">
            <v>S.M.R.L. PALOMO UNO</v>
          </cell>
          <cell r="H4827" t="str">
            <v>PALOMO UNO</v>
          </cell>
          <cell r="I4827" t="str">
            <v>EXPLOTACION DE CONCESION MINERA</v>
          </cell>
          <cell r="J4827" t="str">
            <v>*150138&lt;br&gt;LIMA-LIMA-SANTA MARIA DEL MAR</v>
          </cell>
          <cell r="K4827" t="str">
            <v>*21&lt;br&gt;PAREDES PACHECO RUFO</v>
          </cell>
          <cell r="L4827" t="str">
            <v>CONCLUIDO</v>
          </cell>
          <cell r="P4827" t="str">
            <v>USD</v>
          </cell>
        </row>
        <row r="4828">
          <cell r="A4828">
            <v>1420891</v>
          </cell>
          <cell r="B4828">
            <v>911</v>
          </cell>
          <cell r="C4828" t="str">
            <v>DIA</v>
          </cell>
          <cell r="D4828">
            <v>37823</v>
          </cell>
          <cell r="E4828">
            <v>2003</v>
          </cell>
          <cell r="F4828">
            <v>7</v>
          </cell>
          <cell r="G4828" t="str">
            <v>S.M.R.L. PATRICIA CR DE HUARAZ</v>
          </cell>
          <cell r="H4828" t="str">
            <v>PATRICIA CR</v>
          </cell>
          <cell r="I4828" t="str">
            <v>PATRICIA CR</v>
          </cell>
          <cell r="J4828" t="str">
            <v>*020606&lt;br&gt;ANCASH-CARHUAZ-MARCARA</v>
          </cell>
          <cell r="K4828" t="str">
            <v>*1&lt;br&gt;ACEVEDO FERNANDEZ ELIAS</v>
          </cell>
          <cell r="L4828" t="str">
            <v>ABANDONO</v>
          </cell>
          <cell r="P4828" t="str">
            <v>USD</v>
          </cell>
        </row>
        <row r="4829">
          <cell r="A4829">
            <v>1750959</v>
          </cell>
          <cell r="B4829">
            <v>1802</v>
          </cell>
          <cell r="C4829" t="str">
            <v>DIA</v>
          </cell>
          <cell r="D4829">
            <v>39462</v>
          </cell>
          <cell r="E4829">
            <v>2008</v>
          </cell>
          <cell r="F4829">
            <v>1</v>
          </cell>
          <cell r="G4829" t="str">
            <v>S.M.R.L. PEPITA N°1 DE ICA</v>
          </cell>
          <cell r="I4829" t="str">
            <v>PEPITA 49</v>
          </cell>
          <cell r="J4829" t="str">
            <v>*050601&lt;br&gt;AYACUCHO-LUCANAS-PUQUIO</v>
          </cell>
          <cell r="K4829" t="str">
            <v>*8&lt;br&gt;BREÑA TORRES GRACIELA</v>
          </cell>
          <cell r="L4829" t="str">
            <v>APROBADO&lt;br/&gt;NOTIFICADO A LA EMPRESA</v>
          </cell>
          <cell r="P4829" t="str">
            <v>USD</v>
          </cell>
        </row>
        <row r="4830">
          <cell r="A4830">
            <v>1764245</v>
          </cell>
          <cell r="B4830">
            <v>1844</v>
          </cell>
          <cell r="C4830" t="str">
            <v>DIA</v>
          </cell>
          <cell r="D4830">
            <v>39512</v>
          </cell>
          <cell r="E4830">
            <v>2008</v>
          </cell>
          <cell r="F4830">
            <v>3</v>
          </cell>
          <cell r="G4830" t="str">
            <v>S.M.R.L. PEPITA N°1 DE ICA</v>
          </cell>
          <cell r="H4830" t="str">
            <v>PEPITA 49</v>
          </cell>
          <cell r="I4830" t="str">
            <v>PEPITA 49  MODIFICACION</v>
          </cell>
          <cell r="J4830" t="str">
            <v>*050601&lt;br&gt;AYACUCHO-LUCANAS-PUQUIO</v>
          </cell>
          <cell r="K4830" t="str">
            <v>*8&lt;br&gt;BREÑA TORRES GRACIELA</v>
          </cell>
          <cell r="L4830" t="str">
            <v>APROBADO&lt;br/&gt;NOTIFICADO A LA EMPRESA</v>
          </cell>
          <cell r="P4830" t="str">
            <v>USD</v>
          </cell>
        </row>
        <row r="4831">
          <cell r="A4831">
            <v>1334243</v>
          </cell>
          <cell r="B4831">
            <v>667</v>
          </cell>
          <cell r="C4831" t="str">
            <v>DIA</v>
          </cell>
          <cell r="D4831">
            <v>37138</v>
          </cell>
          <cell r="E4831">
            <v>2001</v>
          </cell>
          <cell r="F4831">
            <v>9</v>
          </cell>
          <cell r="G4831" t="str">
            <v>S.M.R.L. POQUE DOS</v>
          </cell>
          <cell r="H4831" t="str">
            <v>POQUE</v>
          </cell>
          <cell r="I4831" t="str">
            <v>POQUE</v>
          </cell>
          <cell r="J4831" t="str">
            <v>*100509&lt;br&gt;HUANUCO-HUAMALIES-PUÑOS</v>
          </cell>
          <cell r="K4831" t="str">
            <v>*57&lt;br&gt;SUAREZ JUAN</v>
          </cell>
          <cell r="L4831" t="str">
            <v>ABANDONO</v>
          </cell>
          <cell r="P4831" t="str">
            <v>USD</v>
          </cell>
        </row>
        <row r="4832">
          <cell r="A4832">
            <v>1412706</v>
          </cell>
          <cell r="B4832">
            <v>878</v>
          </cell>
          <cell r="C4832" t="str">
            <v>DIA</v>
          </cell>
          <cell r="D4832">
            <v>37764</v>
          </cell>
          <cell r="E4832">
            <v>2003</v>
          </cell>
          <cell r="F4832">
            <v>5</v>
          </cell>
          <cell r="G4832" t="str">
            <v>S.M.R.L. ROMACHA DE HUANCAYO</v>
          </cell>
          <cell r="H4832" t="str">
            <v>ROMACHA</v>
          </cell>
          <cell r="I4832" t="str">
            <v>ROMACHA</v>
          </cell>
          <cell r="J4832" t="str">
            <v>*120406&lt;br&gt;JUNIN-JAUJA-CURICACA</v>
          </cell>
          <cell r="K4832" t="str">
            <v>*1&lt;br&gt;ACEVEDO FERNANDEZ ELIAS</v>
          </cell>
          <cell r="L4832" t="str">
            <v>ABANDONO&lt;br/&gt;NOTIFICADO A LA EMPRESA</v>
          </cell>
          <cell r="P4832" t="str">
            <v>USD</v>
          </cell>
        </row>
        <row r="4833">
          <cell r="A4833">
            <v>1123547</v>
          </cell>
          <cell r="B4833">
            <v>4351</v>
          </cell>
          <cell r="C4833" t="str">
            <v>EIA</v>
          </cell>
          <cell r="D4833">
            <v>35548</v>
          </cell>
          <cell r="E4833">
            <v>1997</v>
          </cell>
          <cell r="F4833">
            <v>4</v>
          </cell>
          <cell r="G4833" t="str">
            <v>S.M.R.L. SAN MIGUEL N°1</v>
          </cell>
          <cell r="H4833" t="str">
            <v>SAN MIGUEL 1</v>
          </cell>
          <cell r="I4833" t="str">
            <v>OPERACIONDE PLANTA PORTATIL DE CLASIFICADO Y CHANCADO  Y EXPLOTACION</v>
          </cell>
          <cell r="J4833" t="str">
            <v>*150106&lt;br&gt;LIMA-LIMA-CARABAYLLO</v>
          </cell>
          <cell r="K4833" t="str">
            <v>*85&lt;br&gt;FALLA JORGE</v>
          </cell>
          <cell r="L4833" t="str">
            <v>DESAPROBADO</v>
          </cell>
          <cell r="P4833" t="str">
            <v>USD</v>
          </cell>
        </row>
        <row r="4834">
          <cell r="A4834">
            <v>1308011</v>
          </cell>
          <cell r="B4834">
            <v>589</v>
          </cell>
          <cell r="C4834" t="str">
            <v>EIAsd</v>
          </cell>
          <cell r="D4834">
            <v>36910</v>
          </cell>
          <cell r="E4834">
            <v>2001</v>
          </cell>
          <cell r="F4834">
            <v>1</v>
          </cell>
          <cell r="G4834" t="str">
            <v>S.M.R.L. SAN PEDRO DE HUANCAYO</v>
          </cell>
          <cell r="H4834" t="str">
            <v>SAN PEDRO</v>
          </cell>
          <cell r="I4834" t="str">
            <v>EXPLORACION</v>
          </cell>
          <cell r="J4834" t="str">
            <v>*120706&lt;br&gt;JUNIN-TARMA-PALCA</v>
          </cell>
          <cell r="K4834" t="str">
            <v>*21&lt;br&gt;PAREDES PACHECO RUFO</v>
          </cell>
          <cell r="L4834" t="str">
            <v>APROBADO</v>
          </cell>
          <cell r="P4834" t="str">
            <v>USD</v>
          </cell>
        </row>
        <row r="4835">
          <cell r="A4835">
            <v>1412183</v>
          </cell>
          <cell r="B4835">
            <v>877</v>
          </cell>
          <cell r="C4835" t="str">
            <v>DIA</v>
          </cell>
          <cell r="D4835">
            <v>37761</v>
          </cell>
          <cell r="E4835">
            <v>2003</v>
          </cell>
          <cell r="F4835">
            <v>5</v>
          </cell>
          <cell r="G4835" t="str">
            <v>S.M.R.L. SAN SALVADOR DE HUANCAPON 2</v>
          </cell>
          <cell r="H4835" t="str">
            <v>HUANCAPON</v>
          </cell>
          <cell r="I4835" t="str">
            <v>HUANCAPON</v>
          </cell>
          <cell r="J4835" t="str">
            <v>*150304&lt;br&gt;LIMA-CAJATAMBO-HUANCAPON</v>
          </cell>
          <cell r="K4835" t="str">
            <v>*35&lt;br&gt;BLANCO IRMA</v>
          </cell>
          <cell r="L4835" t="str">
            <v>APROBADO</v>
          </cell>
          <cell r="P4835" t="str">
            <v>USD</v>
          </cell>
        </row>
        <row r="4836">
          <cell r="A4836">
            <v>1455337</v>
          </cell>
          <cell r="B4836">
            <v>1025</v>
          </cell>
          <cell r="C4836" t="str">
            <v>DIA</v>
          </cell>
          <cell r="D4836">
            <v>38044</v>
          </cell>
          <cell r="E4836">
            <v>2004</v>
          </cell>
          <cell r="F4836">
            <v>2</v>
          </cell>
          <cell r="G4836" t="str">
            <v>S.M.R.L. SAN SALVADOR DE HUANCAPON 2</v>
          </cell>
          <cell r="I4836" t="str">
            <v>HUACAPON (MODIFICACION POR AMPLIACION)</v>
          </cell>
          <cell r="J4836" t="str">
            <v>*150304&lt;br&gt;LIMA-CAJATAMBO-HUANCAPON</v>
          </cell>
          <cell r="K4836" t="str">
            <v>*47&lt;br&gt;PINEDO CESAR</v>
          </cell>
          <cell r="L4836" t="str">
            <v>ABANDONO&lt;br/&gt;NOTIFICADO A LA EMPRESA</v>
          </cell>
          <cell r="P4836" t="str">
            <v>USD</v>
          </cell>
        </row>
        <row r="4837">
          <cell r="A4837">
            <v>1279559</v>
          </cell>
          <cell r="B4837">
            <v>529</v>
          </cell>
          <cell r="C4837" t="str">
            <v>EIAsd</v>
          </cell>
          <cell r="D4837">
            <v>36663</v>
          </cell>
          <cell r="E4837">
            <v>2000</v>
          </cell>
          <cell r="F4837">
            <v>5</v>
          </cell>
          <cell r="G4837" t="str">
            <v>S.M.R.L. SANTA BARBARA DE TRUJILLO</v>
          </cell>
          <cell r="H4837" t="str">
            <v>SANTA BARBARA</v>
          </cell>
          <cell r="I4837" t="str">
            <v>EXPLORACION</v>
          </cell>
          <cell r="J4837" t="str">
            <v>*130802&lt;br&gt;LA LIBERTAD-PATAZ-BULDIBUYO</v>
          </cell>
          <cell r="K4837" t="str">
            <v>*50&lt;br&gt;RODAS EDDI</v>
          </cell>
          <cell r="L4837" t="str">
            <v>APROBADO</v>
          </cell>
          <cell r="P4837" t="str">
            <v>USD</v>
          </cell>
        </row>
        <row r="4838">
          <cell r="A4838">
            <v>1367675</v>
          </cell>
          <cell r="B4838">
            <v>742</v>
          </cell>
          <cell r="C4838" t="str">
            <v>DIA</v>
          </cell>
          <cell r="D4838">
            <v>37420</v>
          </cell>
          <cell r="E4838">
            <v>2002</v>
          </cell>
          <cell r="F4838">
            <v>6</v>
          </cell>
          <cell r="G4838" t="str">
            <v>S.M.R.L. SANTA CRUZ DE CUNUYO</v>
          </cell>
          <cell r="H4838" t="str">
            <v>SANTA CRUZ DE CUNUYO</v>
          </cell>
          <cell r="I4838" t="str">
            <v>SANTA CRUZ DE CUNUYO</v>
          </cell>
          <cell r="J4838" t="str">
            <v>*211005&lt;br&gt;PUNO-SAN ANTONIO DE PUTINA-SINA</v>
          </cell>
          <cell r="K4838" t="str">
            <v>*35&lt;br&gt;BLANCO IRMA</v>
          </cell>
          <cell r="L4838" t="str">
            <v>APROBADO</v>
          </cell>
          <cell r="P4838" t="str">
            <v>USD</v>
          </cell>
        </row>
        <row r="4839">
          <cell r="A4839">
            <v>1354345</v>
          </cell>
          <cell r="B4839">
            <v>4566</v>
          </cell>
          <cell r="C4839" t="str">
            <v>EIA</v>
          </cell>
          <cell r="D4839">
            <v>37315</v>
          </cell>
          <cell r="E4839">
            <v>2002</v>
          </cell>
          <cell r="F4839">
            <v>2</v>
          </cell>
          <cell r="G4839" t="str">
            <v>S.M.R.L. SANTA ROSA 1 DE LIMA</v>
          </cell>
          <cell r="H4839" t="str">
            <v>SANTA ROSA</v>
          </cell>
          <cell r="I4839" t="str">
            <v xml:space="preserve">EXTRACCION DE AGREGADOS PARA LA CONSTRUCCION </v>
          </cell>
          <cell r="J4839" t="str">
            <v>*150103&lt;br&gt;LIMA-LIMA-ATE</v>
          </cell>
          <cell r="K4839" t="str">
            <v>*57&lt;br&gt;SUAREZ JUAN</v>
          </cell>
          <cell r="L4839" t="str">
            <v>APROBADO</v>
          </cell>
          <cell r="P4839" t="str">
            <v>USD</v>
          </cell>
        </row>
        <row r="4840">
          <cell r="A4840">
            <v>1476842</v>
          </cell>
          <cell r="B4840">
            <v>1088</v>
          </cell>
          <cell r="C4840" t="str">
            <v>DIA</v>
          </cell>
          <cell r="D4840">
            <v>38170</v>
          </cell>
          <cell r="E4840">
            <v>2004</v>
          </cell>
          <cell r="F4840">
            <v>7</v>
          </cell>
          <cell r="G4840" t="str">
            <v>S.M.R.L. SANTA ROSA DE RONCHA - 95</v>
          </cell>
          <cell r="H4840" t="str">
            <v>GERONIMO - 2001</v>
          </cell>
          <cell r="I4840" t="str">
            <v>GERONIMO - 2001</v>
          </cell>
          <cell r="J4840" t="str">
            <v>*120204&lt;br&gt;JUNIN-CONCEPCION-CHAMBARA</v>
          </cell>
          <cell r="K4840" t="str">
            <v>*1&lt;br&gt;ACEVEDO FERNANDEZ ELIAS</v>
          </cell>
          <cell r="L4840" t="str">
            <v>IMPROCEDENTE&lt;br/&gt;NOTIFICADO A LA EMPRESA</v>
          </cell>
          <cell r="P4840" t="str">
            <v>USD</v>
          </cell>
        </row>
        <row r="4841">
          <cell r="A4841">
            <v>1316265</v>
          </cell>
          <cell r="B4841">
            <v>612</v>
          </cell>
          <cell r="C4841" t="str">
            <v>EIAsd</v>
          </cell>
          <cell r="D4841">
            <v>36987</v>
          </cell>
          <cell r="E4841">
            <v>2001</v>
          </cell>
          <cell r="F4841">
            <v>4</v>
          </cell>
          <cell r="G4841" t="str">
            <v>S.M.R.L. SANTAS GLORIA</v>
          </cell>
          <cell r="H4841" t="str">
            <v>SANTAS GLORIA</v>
          </cell>
          <cell r="I4841" t="str">
            <v>EXPLORACION METALICA DE PLOMO-PLATA</v>
          </cell>
          <cell r="J4841" t="str">
            <v>*150718&lt;br&gt;LIMA-HUAROCHIRI-SAN DAMIAN</v>
          </cell>
          <cell r="K4841" t="str">
            <v>*57&lt;br&gt;SUAREZ JUAN</v>
          </cell>
          <cell r="L4841" t="str">
            <v>APROBADO</v>
          </cell>
          <cell r="P4841" t="str">
            <v>USD</v>
          </cell>
        </row>
        <row r="4842">
          <cell r="A4842">
            <v>1334647</v>
          </cell>
          <cell r="B4842">
            <v>669</v>
          </cell>
          <cell r="C4842" t="str">
            <v>DIA</v>
          </cell>
          <cell r="D4842">
            <v>37141</v>
          </cell>
          <cell r="E4842">
            <v>2001</v>
          </cell>
          <cell r="F4842">
            <v>9</v>
          </cell>
          <cell r="G4842" t="str">
            <v>S.M.R.L. SANTIAGO 99</v>
          </cell>
          <cell r="H4842" t="str">
            <v>VIRGEN DEL ROSARIO 2001</v>
          </cell>
          <cell r="I4842" t="str">
            <v>VIRGEN DEL ROSARIO 2001</v>
          </cell>
          <cell r="J4842" t="str">
            <v>*190102&lt;br&gt;PASCO-PASCO-HUACHON</v>
          </cell>
          <cell r="K4842" t="str">
            <v>*1&lt;br&gt;ACEVEDO FERNANDEZ ELIAS</v>
          </cell>
          <cell r="L4842" t="str">
            <v>APROBADO</v>
          </cell>
          <cell r="P4842" t="str">
            <v>USD</v>
          </cell>
        </row>
        <row r="4843">
          <cell r="A4843">
            <v>1208241</v>
          </cell>
          <cell r="B4843">
            <v>4394</v>
          </cell>
          <cell r="C4843" t="str">
            <v>EIA</v>
          </cell>
          <cell r="D4843">
            <v>36087</v>
          </cell>
          <cell r="E4843">
            <v>1998</v>
          </cell>
          <cell r="F4843">
            <v>10</v>
          </cell>
          <cell r="G4843" t="str">
            <v>S.M.R.L. SEGUNDA SEÑAL PERDIDA</v>
          </cell>
          <cell r="H4843" t="str">
            <v>SEGUNDA SEÑAL PERDIDA</v>
          </cell>
          <cell r="I4843" t="str">
            <v>EXPLOTACIÓN DE AGREGADOS DE CONSTRUCCIÓN</v>
          </cell>
          <cell r="J4843" t="str">
            <v>*150109&lt;br&gt;LIMA-LIMA-CIENEGUILLA</v>
          </cell>
          <cell r="K4843" t="str">
            <v>*1&lt;br&gt;ACEVEDO FERNANDEZ ELIAS</v>
          </cell>
          <cell r="L4843" t="str">
            <v>APROBADO</v>
          </cell>
          <cell r="P4843" t="str">
            <v>USD</v>
          </cell>
        </row>
        <row r="4844">
          <cell r="A4844">
            <v>1318564</v>
          </cell>
          <cell r="B4844">
            <v>626</v>
          </cell>
          <cell r="C4844" t="str">
            <v>DIA</v>
          </cell>
          <cell r="D4844">
            <v>37011</v>
          </cell>
          <cell r="E4844">
            <v>2001</v>
          </cell>
          <cell r="F4844">
            <v>4</v>
          </cell>
          <cell r="G4844" t="str">
            <v>S.M.R.L. SEÑOR DE LUREN RGAN N° 2 DE HUARAZ</v>
          </cell>
          <cell r="I4844" t="str">
            <v>SEÑOR DE LUREN R.G.N.A. Nº 2</v>
          </cell>
          <cell r="J4844" t="str">
            <v>*020201&lt;br&gt;ANCASH-AIJA-AIJA</v>
          </cell>
          <cell r="K4844" t="str">
            <v>*21&lt;br&gt;PAREDES PACHECO RUFO</v>
          </cell>
          <cell r="L4844" t="str">
            <v>APROBADO</v>
          </cell>
          <cell r="P4844" t="str">
            <v>USD</v>
          </cell>
        </row>
        <row r="4845">
          <cell r="A4845">
            <v>1422672</v>
          </cell>
          <cell r="B4845">
            <v>915</v>
          </cell>
          <cell r="C4845" t="str">
            <v>DIA</v>
          </cell>
          <cell r="D4845">
            <v>37838</v>
          </cell>
          <cell r="E4845">
            <v>2003</v>
          </cell>
          <cell r="F4845">
            <v>8</v>
          </cell>
          <cell r="G4845" t="str">
            <v>S.M.R.L. SEÑOR DE LUREN RGAN N° 2 DE HUARAZ</v>
          </cell>
          <cell r="I4845" t="str">
            <v>SEÑOR DE LUREN</v>
          </cell>
          <cell r="J4845" t="str">
            <v>*020201&lt;br&gt;ANCASH-AIJA-AIJA</v>
          </cell>
          <cell r="K4845" t="str">
            <v>*35&lt;br&gt;BLANCO IRMA</v>
          </cell>
          <cell r="L4845" t="str">
            <v>APROBADO</v>
          </cell>
          <cell r="P4845" t="str">
            <v>USD</v>
          </cell>
        </row>
        <row r="4846">
          <cell r="A4846">
            <v>1467246</v>
          </cell>
          <cell r="B4846">
            <v>1058</v>
          </cell>
          <cell r="C4846" t="str">
            <v>DIA</v>
          </cell>
          <cell r="D4846">
            <v>38121</v>
          </cell>
          <cell r="E4846">
            <v>2004</v>
          </cell>
          <cell r="F4846">
            <v>5</v>
          </cell>
          <cell r="G4846" t="str">
            <v>S.M.R.L. SEÑOR DE LUREN RGAN N° 2 DE HUARAZ</v>
          </cell>
          <cell r="H4846" t="str">
            <v>SEÑOR DE LUREN</v>
          </cell>
          <cell r="I4846" t="str">
            <v>SEÑOR DE LUREN (MODIFICACION DE CRONOGRAMA)</v>
          </cell>
          <cell r="J4846" t="str">
            <v>*020201&lt;br&gt;ANCASH-AIJA-AIJA</v>
          </cell>
          <cell r="K4846" t="str">
            <v>*47&lt;br&gt;PINEDO CESAR</v>
          </cell>
          <cell r="L4846" t="str">
            <v>APROBADO</v>
          </cell>
          <cell r="P4846" t="str">
            <v>USD</v>
          </cell>
        </row>
        <row r="4847">
          <cell r="A4847">
            <v>1320031</v>
          </cell>
          <cell r="B4847">
            <v>633</v>
          </cell>
          <cell r="C4847" t="str">
            <v>DIA</v>
          </cell>
          <cell r="D4847">
            <v>37025</v>
          </cell>
          <cell r="E4847">
            <v>2001</v>
          </cell>
          <cell r="F4847">
            <v>5</v>
          </cell>
          <cell r="G4847" t="str">
            <v>S.M.R.L. SOCIEDAD MINERA CARMEN DE JESUS</v>
          </cell>
          <cell r="H4847" t="str">
            <v>SOCIEDAD MINERA CARMEN DE JESUS</v>
          </cell>
          <cell r="I4847" t="str">
            <v>SOCIEDAD MINERA CARMEN DE JESUS</v>
          </cell>
          <cell r="J4847" t="str">
            <v>*050901&lt;br&gt;AYACUCHO-SUCRE-QUEROBAMBA</v>
          </cell>
          <cell r="K4847" t="str">
            <v>*57&lt;br&gt;SUAREZ JUAN</v>
          </cell>
          <cell r="L4847" t="str">
            <v>APROBADO</v>
          </cell>
          <cell r="P4847" t="str">
            <v>USD</v>
          </cell>
        </row>
        <row r="4848">
          <cell r="A4848">
            <v>1264040</v>
          </cell>
          <cell r="B4848">
            <v>4445</v>
          </cell>
          <cell r="C4848" t="str">
            <v>EIA</v>
          </cell>
          <cell r="D4848">
            <v>36510</v>
          </cell>
          <cell r="E4848">
            <v>1999</v>
          </cell>
          <cell r="F4848">
            <v>12</v>
          </cell>
          <cell r="G4848" t="str">
            <v>S.M.R.L. SOL COBRIZO</v>
          </cell>
          <cell r="H4848" t="str">
            <v>SOL COBRIZO</v>
          </cell>
          <cell r="I4848" t="str">
            <v>EXPLOTACION Y TRATAMIENTO MECANICO DE MATERIALES DE CONSTRUCCION</v>
          </cell>
          <cell r="J4848" t="str">
            <v>*150143&lt;br&gt;LIMA-LIMA-VILLA MARIA DEL TRIUNFO</v>
          </cell>
          <cell r="K4848" t="str">
            <v>*1&lt;br&gt;ACEVEDO FERNANDEZ ELIAS</v>
          </cell>
          <cell r="L4848" t="str">
            <v>DESAPROBADO</v>
          </cell>
          <cell r="P4848" t="str">
            <v>USD</v>
          </cell>
        </row>
        <row r="4849">
          <cell r="A4849">
            <v>1198442</v>
          </cell>
          <cell r="B4849">
            <v>4383</v>
          </cell>
          <cell r="C4849" t="str">
            <v>EIA</v>
          </cell>
          <cell r="D4849">
            <v>36000</v>
          </cell>
          <cell r="E4849">
            <v>1998</v>
          </cell>
          <cell r="F4849">
            <v>7</v>
          </cell>
          <cell r="G4849" t="str">
            <v>S.M.R.L. SOLEDAD I DE LIMA</v>
          </cell>
          <cell r="H4849" t="str">
            <v>SOLEDAD I</v>
          </cell>
          <cell r="I4849" t="str">
            <v>PLANTA MOVIL O PORTATIL SOLEDAD</v>
          </cell>
          <cell r="J4849" t="str">
            <v>*150125&lt;br&gt;LIMA-LIMA-PUENTE PIEDRA</v>
          </cell>
          <cell r="K4849" t="str">
            <v>*29&lt;br&gt;ARCHIVO</v>
          </cell>
          <cell r="L4849" t="str">
            <v>APROBADO</v>
          </cell>
          <cell r="P4849" t="str">
            <v>USD</v>
          </cell>
        </row>
        <row r="4850">
          <cell r="A4850">
            <v>1320287</v>
          </cell>
          <cell r="B4850">
            <v>636</v>
          </cell>
          <cell r="C4850" t="str">
            <v>DIA</v>
          </cell>
          <cell r="D4850">
            <v>37027</v>
          </cell>
          <cell r="E4850">
            <v>2001</v>
          </cell>
          <cell r="F4850">
            <v>5</v>
          </cell>
          <cell r="G4850" t="str">
            <v>S.M.R.L. TARATA 2000</v>
          </cell>
          <cell r="H4850" t="str">
            <v>TARATA 2000</v>
          </cell>
          <cell r="I4850" t="str">
            <v>TARATA 2000</v>
          </cell>
          <cell r="J4850" t="str">
            <v>*190102&lt;br&gt;PASCO-PASCO-HUACHON</v>
          </cell>
          <cell r="K4850" t="str">
            <v>*1&lt;br&gt;ACEVEDO FERNANDEZ ELIAS</v>
          </cell>
          <cell r="L4850" t="str">
            <v>CONCLUIDO</v>
          </cell>
          <cell r="P4850" t="str">
            <v>USD</v>
          </cell>
        </row>
        <row r="4851">
          <cell r="A4851">
            <v>1328845</v>
          </cell>
          <cell r="B4851">
            <v>653</v>
          </cell>
          <cell r="C4851" t="str">
            <v>EIAsd</v>
          </cell>
          <cell r="D4851">
            <v>37088</v>
          </cell>
          <cell r="E4851">
            <v>2001</v>
          </cell>
          <cell r="F4851">
            <v>7</v>
          </cell>
          <cell r="G4851" t="str">
            <v>S.M.R.L. TEODORO</v>
          </cell>
          <cell r="H4851" t="str">
            <v>TEODORO</v>
          </cell>
          <cell r="I4851" t="str">
            <v>EXPLORACION</v>
          </cell>
          <cell r="J4851" t="str">
            <v>*150722&lt;br&gt;LIMA-HUAROCHIRI-SAN MATEO</v>
          </cell>
          <cell r="K4851" t="str">
            <v>*1&lt;br&gt;ACEVEDO FERNANDEZ ELIAS</v>
          </cell>
          <cell r="L4851" t="str">
            <v>APROBADO</v>
          </cell>
          <cell r="P4851" t="str">
            <v>USD</v>
          </cell>
        </row>
        <row r="4852">
          <cell r="A4852">
            <v>1236405</v>
          </cell>
          <cell r="B4852">
            <v>469</v>
          </cell>
          <cell r="C4852" t="str">
            <v>EIAsd</v>
          </cell>
          <cell r="D4852">
            <v>36320</v>
          </cell>
          <cell r="E4852">
            <v>1999</v>
          </cell>
          <cell r="F4852">
            <v>6</v>
          </cell>
          <cell r="G4852" t="str">
            <v>S.M.R.L. TORINI 93</v>
          </cell>
          <cell r="H4852" t="str">
            <v>TORINI 93</v>
          </cell>
          <cell r="I4852" t="str">
            <v>EXPLORACION</v>
          </cell>
          <cell r="J4852" t="str">
            <v>*210702&lt;br&gt;PUNO-LAMPA-CABANILLA</v>
          </cell>
          <cell r="K4852" t="str">
            <v>*44&lt;br&gt;MEDINA FERNANDO</v>
          </cell>
          <cell r="L4852" t="str">
            <v>CONCLUIDO</v>
          </cell>
          <cell r="P4852" t="str">
            <v>USD</v>
          </cell>
        </row>
        <row r="4853">
          <cell r="A4853">
            <v>1742807</v>
          </cell>
          <cell r="B4853">
            <v>1766</v>
          </cell>
          <cell r="C4853" t="str">
            <v>DIA</v>
          </cell>
          <cell r="D4853">
            <v>39427</v>
          </cell>
          <cell r="E4853">
            <v>2007</v>
          </cell>
          <cell r="F4853">
            <v>12</v>
          </cell>
          <cell r="G4853" t="str">
            <v>S.M.R.L. VECA XV</v>
          </cell>
          <cell r="H4853" t="str">
            <v>VECA XV</v>
          </cell>
          <cell r="I4853" t="str">
            <v>VECA XV</v>
          </cell>
          <cell r="J4853" t="str">
            <v>*130907&lt;br&gt;LA LIBERTAD-SANCHEZ CARRION-SARIN</v>
          </cell>
          <cell r="K4853" t="str">
            <v>*8&lt;br&gt;BREÑA TORRES GRACIELA</v>
          </cell>
          <cell r="L4853" t="str">
            <v>APROBADO</v>
          </cell>
          <cell r="P4853" t="str">
            <v>USD</v>
          </cell>
        </row>
        <row r="4854">
          <cell r="A4854">
            <v>1745631</v>
          </cell>
          <cell r="B4854">
            <v>1782</v>
          </cell>
          <cell r="C4854" t="str">
            <v>EIAsd</v>
          </cell>
          <cell r="D4854">
            <v>39442</v>
          </cell>
          <cell r="E4854">
            <v>2007</v>
          </cell>
          <cell r="F4854">
            <v>12</v>
          </cell>
          <cell r="G4854" t="str">
            <v>S.M.R.L. VENTANILLA</v>
          </cell>
          <cell r="H4854" t="str">
            <v>LIMONITA</v>
          </cell>
          <cell r="I4854" t="str">
            <v>EXPLORACIÓN LIMONITA</v>
          </cell>
          <cell r="J4854" t="str">
            <v>*050615&lt;br&gt;AYACUCHO-LUCANAS-SAN CRISTOBAL</v>
          </cell>
          <cell r="K4854" t="str">
            <v>*10&lt;br&gt;CARRANZA VALDIVIESO JOSE</v>
          </cell>
          <cell r="L4854" t="str">
            <v>ABANDONO&lt;br/&gt;NOTIFICADO A LA EMPRESA</v>
          </cell>
          <cell r="P4854" t="str">
            <v>USD</v>
          </cell>
        </row>
        <row r="4855">
          <cell r="A4855">
            <v>1745643</v>
          </cell>
          <cell r="B4855">
            <v>4834</v>
          </cell>
          <cell r="C4855" t="str">
            <v>EIA</v>
          </cell>
          <cell r="D4855">
            <v>39442</v>
          </cell>
          <cell r="E4855">
            <v>2007</v>
          </cell>
          <cell r="F4855">
            <v>12</v>
          </cell>
          <cell r="G4855" t="str">
            <v>S.M.R.L. VENTANILLA</v>
          </cell>
          <cell r="H4855" t="str">
            <v>BISECA</v>
          </cell>
          <cell r="I4855" t="str">
            <v xml:space="preserve"> PLANTA PORTATIL BISECA</v>
          </cell>
          <cell r="J4855" t="str">
            <v>*050611&lt;br&gt;AYACUCHO-LUCANAS-LUCANAS</v>
          </cell>
          <cell r="K4855" t="str">
            <v>*2&lt;br&gt;ACOSTA ARCE MICHAEL</v>
          </cell>
          <cell r="L4855" t="str">
            <v>APROBADO&lt;br/&gt;NOTIFICADO A LA EMPRESA</v>
          </cell>
          <cell r="P4855" t="str">
            <v>USD</v>
          </cell>
        </row>
        <row r="4856">
          <cell r="A4856">
            <v>2116353</v>
          </cell>
          <cell r="B4856">
            <v>5126</v>
          </cell>
          <cell r="C4856" t="str">
            <v>EIA</v>
          </cell>
          <cell r="D4856">
            <v>40757</v>
          </cell>
          <cell r="E4856">
            <v>2011</v>
          </cell>
          <cell r="F4856">
            <v>8</v>
          </cell>
          <cell r="G4856" t="str">
            <v>S.M.R.L. VENTANILLA</v>
          </cell>
          <cell r="H4856" t="str">
            <v>BISECA</v>
          </cell>
          <cell r="I4856" t="str">
            <v>MODIFICACION DEL EIA PLANTA PORTAIL BISECA</v>
          </cell>
          <cell r="J4856" t="str">
            <v>*050616&lt;br&gt;AYACUCHO-LUCANAS-SAN JUAN</v>
          </cell>
          <cell r="K4856" t="str">
            <v>*2&lt;br&gt;ACOSTA ARCE MICHAEL</v>
          </cell>
          <cell r="L4856" t="str">
            <v>APROBADO</v>
          </cell>
          <cell r="M4856" t="str">
            <v>ResDirec-0638-2014/MEM-DGAAM</v>
          </cell>
          <cell r="N4856" t="str">
            <v>31/12/2014</v>
          </cell>
          <cell r="P4856" t="str">
            <v>USD</v>
          </cell>
        </row>
        <row r="4857">
          <cell r="A4857">
            <v>2448993</v>
          </cell>
          <cell r="B4857">
            <v>5126</v>
          </cell>
          <cell r="C4857" t="str">
            <v>ITS</v>
          </cell>
          <cell r="D4857">
            <v>41955</v>
          </cell>
          <cell r="E4857">
            <v>2014</v>
          </cell>
          <cell r="F4857">
            <v>11</v>
          </cell>
          <cell r="G4857" t="str">
            <v>S.M.R.L. VENTANILLA</v>
          </cell>
          <cell r="H4857" t="str">
            <v>BISECA</v>
          </cell>
          <cell r="I4857" t="str">
            <v>MODIFICACION DEL EIA PLANTA PORTAIL BISECA</v>
          </cell>
          <cell r="J4857" t="str">
            <v>*050616&lt;br&gt;AYACUCHO-LUCANAS-SAN JUAN,*050611&lt;br&gt;AYACUCHO-LUCANAS-LUCANAS</v>
          </cell>
          <cell r="K4857" t="str">
            <v>*2&lt;br&gt;ACOSTA ARCE MICHAEL,*307&lt;br&gt;PEREZ SOLIS, EVELYN ENA,*277&lt;br&gt;PADILLA VILLAR, FERNANDO JORGE (APOYO),*274&lt;br&gt;LOPEZ FLORES, ROSSANA,*219&lt;br&gt;HUARINO CHURA LUIS ANTONIO</v>
          </cell>
          <cell r="L4857" t="str">
            <v>CONFORME&lt;br/&gt;NOTIFICADO A LA EMPRESA</v>
          </cell>
          <cell r="M4857" t="str">
            <v>ResDirec-0638-2014/MEM-DGAAM</v>
          </cell>
          <cell r="N4857" t="str">
            <v>31/12/2014</v>
          </cell>
          <cell r="O4857">
            <v>700000</v>
          </cell>
        </row>
        <row r="4858">
          <cell r="A4858">
            <v>2410791</v>
          </cell>
          <cell r="B4858">
            <v>4212</v>
          </cell>
          <cell r="C4858" t="str">
            <v>DIA</v>
          </cell>
          <cell r="D4858">
            <v>41829</v>
          </cell>
          <cell r="E4858">
            <v>2014</v>
          </cell>
          <cell r="F4858">
            <v>7</v>
          </cell>
          <cell r="G4858" t="str">
            <v>S.M.R.L. VENTANILLA</v>
          </cell>
          <cell r="H4858" t="str">
            <v>SAN JUAN DE LUCANAS</v>
          </cell>
          <cell r="I4858" t="str">
            <v>PLAN DE EXPLORACION SAN JUAN DE LUCANAS</v>
          </cell>
          <cell r="J4858" t="str">
            <v>*050616&lt;br&gt;AYACUCHO-LUCANAS-SAN JUAN</v>
          </cell>
          <cell r="K4858" t="str">
            <v>*8&lt;br&gt;BREÑA TORRES GRACIELA,*341&lt;br&gt;INFANTE QUISPE, CESAR ANIBAL,*310&lt;br&gt;ROSALES GONZALES LUIS ALBERTO,*179&lt;br&gt;ZEGARRA ANCAJIMA, ANA SOFIA,*25&lt;br&gt;PRADO VELASQUEZ ALFONSO</v>
          </cell>
          <cell r="L4858" t="str">
            <v>DESISTIDO&lt;br/&gt;NOTIFICADO A LA EMPRESA</v>
          </cell>
          <cell r="M4858" t="str">
            <v>ResDirec-0373-2014/MEM-DGAAM</v>
          </cell>
          <cell r="N4858" t="str">
            <v>21/07/2014</v>
          </cell>
          <cell r="O4858">
            <v>500000</v>
          </cell>
          <cell r="P4858" t="str">
            <v>USD</v>
          </cell>
        </row>
        <row r="4859">
          <cell r="A4859">
            <v>2260775</v>
          </cell>
          <cell r="B4859">
            <v>6617</v>
          </cell>
          <cell r="C4859" t="str">
            <v>PC</v>
          </cell>
          <cell r="D4859">
            <v>41288</v>
          </cell>
          <cell r="E4859">
            <v>2013</v>
          </cell>
          <cell r="F4859">
            <v>1</v>
          </cell>
          <cell r="G4859" t="str">
            <v>S.M.R.L. VENTANILLA</v>
          </cell>
          <cell r="H4859" t="str">
            <v>BISECA</v>
          </cell>
          <cell r="I4859" t="str">
            <v>CIERRE PLANTA SAN JUAN AMPLIACION Y REINICIO DE MINA SAN JUAN DE LUCANAS</v>
          </cell>
          <cell r="J4859" t="str">
            <v>*050616&lt;br&gt;AYACUCHO-LUCANAS-SAN JUAN</v>
          </cell>
          <cell r="K4859" t="str">
            <v>*34&lt;br&gt;BEDRIÑANA RIOS ABAD</v>
          </cell>
          <cell r="L4859" t="str">
            <v>APROBADO</v>
          </cell>
          <cell r="M4859" t="str">
            <v>ResDirec-0192-2017/MEM-DGAAM</v>
          </cell>
          <cell r="N4859" t="str">
            <v>17/07/2017</v>
          </cell>
          <cell r="P4859" t="str">
            <v>USD</v>
          </cell>
        </row>
        <row r="4860">
          <cell r="A4860">
            <v>1296974</v>
          </cell>
          <cell r="B4860">
            <v>569</v>
          </cell>
          <cell r="C4860" t="str">
            <v>DIA</v>
          </cell>
          <cell r="D4860">
            <v>36808</v>
          </cell>
          <cell r="E4860">
            <v>2000</v>
          </cell>
          <cell r="F4860">
            <v>10</v>
          </cell>
          <cell r="G4860" t="str">
            <v>S.M.R.L. VIRGEN DEL CARMEN</v>
          </cell>
          <cell r="H4860" t="str">
            <v>VIRGEN DEL CARMEN 2</v>
          </cell>
          <cell r="I4860" t="str">
            <v>VIRGEN DEL CARMEN 2</v>
          </cell>
          <cell r="J4860" t="str">
            <v>*022008&lt;br&gt;ANCASH-YUNGAY-YANAMA</v>
          </cell>
          <cell r="K4860" t="str">
            <v>*29&lt;br&gt;ARCHIVO</v>
          </cell>
          <cell r="L4860" t="str">
            <v>CONCLUIDO</v>
          </cell>
          <cell r="P4860" t="str">
            <v>USD</v>
          </cell>
        </row>
        <row r="4861">
          <cell r="A4861">
            <v>1499164</v>
          </cell>
          <cell r="B4861">
            <v>1164</v>
          </cell>
          <cell r="C4861" t="str">
            <v>EIAsd</v>
          </cell>
          <cell r="D4861">
            <v>38289</v>
          </cell>
          <cell r="E4861">
            <v>2004</v>
          </cell>
          <cell r="F4861">
            <v>10</v>
          </cell>
          <cell r="G4861" t="str">
            <v>S.M.R.L. VIRGEN DEL CARMEN 10</v>
          </cell>
          <cell r="H4861" t="str">
            <v>VIRGEN DEL CARMEN</v>
          </cell>
          <cell r="I4861" t="str">
            <v>EXPLORACION</v>
          </cell>
          <cell r="J4861" t="str">
            <v>*040608&lt;br&gt;AREQUIPA-CONDESUYOS-YANAQUIHUA</v>
          </cell>
          <cell r="K4861" t="str">
            <v>*56&lt;br&gt;SOLARI HENRY</v>
          </cell>
          <cell r="L4861" t="str">
            <v>APROBADO</v>
          </cell>
          <cell r="P4861" t="str">
            <v>USD</v>
          </cell>
        </row>
        <row r="4862">
          <cell r="A4862">
            <v>1339714</v>
          </cell>
          <cell r="B4862">
            <v>680</v>
          </cell>
          <cell r="C4862" t="str">
            <v>DIA</v>
          </cell>
          <cell r="D4862">
            <v>37186</v>
          </cell>
          <cell r="E4862">
            <v>2001</v>
          </cell>
          <cell r="F4862">
            <v>10</v>
          </cell>
          <cell r="G4862" t="str">
            <v>S.M.R.L. VIRGEN MARIA AUXILIADORA DE AREQUIPA</v>
          </cell>
          <cell r="I4862" t="str">
            <v>VIRGEN MARIA AUXILIADORA</v>
          </cell>
          <cell r="J4862" t="str">
            <v>*040602&lt;br&gt;AREQUIPA-CONDESUYOS-ANDARAY</v>
          </cell>
          <cell r="K4862" t="str">
            <v>*57&lt;br&gt;SUAREZ JUAN</v>
          </cell>
          <cell r="L4862" t="str">
            <v>APROBADO</v>
          </cell>
          <cell r="P4862" t="str">
            <v>USD</v>
          </cell>
        </row>
        <row r="4863">
          <cell r="A4863">
            <v>1404077</v>
          </cell>
          <cell r="B4863">
            <v>841</v>
          </cell>
          <cell r="C4863" t="str">
            <v>DIA</v>
          </cell>
          <cell r="D4863">
            <v>37694</v>
          </cell>
          <cell r="E4863">
            <v>2003</v>
          </cell>
          <cell r="F4863">
            <v>3</v>
          </cell>
          <cell r="G4863" t="str">
            <v>S.M.R.L. VIRGEN MARIA AUXILIADORA DE AREQUIPA</v>
          </cell>
          <cell r="H4863" t="str">
            <v>VIRGEN MARIA AUXILIADORA</v>
          </cell>
          <cell r="I4863" t="str">
            <v>VIRGEN MARÍA AUXILIADORA DE AREQUIPA</v>
          </cell>
          <cell r="J4863" t="str">
            <v>*040602&lt;br&gt;AREQUIPA-CONDESUYOS-ANDARAY</v>
          </cell>
          <cell r="K4863" t="str">
            <v>*57&lt;br&gt;SUAREZ JUAN</v>
          </cell>
          <cell r="L4863" t="str">
            <v>APROBADO</v>
          </cell>
          <cell r="P4863" t="str">
            <v>USD</v>
          </cell>
        </row>
        <row r="4864">
          <cell r="A4864">
            <v>1456640</v>
          </cell>
          <cell r="B4864">
            <v>1030</v>
          </cell>
          <cell r="C4864" t="str">
            <v>DIA</v>
          </cell>
          <cell r="D4864">
            <v>38054</v>
          </cell>
          <cell r="E4864">
            <v>2004</v>
          </cell>
          <cell r="F4864">
            <v>3</v>
          </cell>
          <cell r="G4864" t="str">
            <v>SALAS RIOS ZOLON ALBERTO</v>
          </cell>
          <cell r="H4864" t="str">
            <v>DIABLO FUERTE I</v>
          </cell>
          <cell r="I4864" t="str">
            <v>DIABLO FUERTE I</v>
          </cell>
          <cell r="J4864" t="str">
            <v>*230106&lt;br&gt;TACNA-TACNA-PACHIA</v>
          </cell>
          <cell r="K4864" t="str">
            <v>*1&lt;br&gt;ACEVEDO FERNANDEZ ELIAS</v>
          </cell>
          <cell r="L4864" t="str">
            <v>CONCLUIDO</v>
          </cell>
          <cell r="P4864" t="str">
            <v>USD</v>
          </cell>
        </row>
        <row r="4865">
          <cell r="A4865">
            <v>2180582</v>
          </cell>
          <cell r="B4865">
            <v>2932</v>
          </cell>
          <cell r="C4865" t="str">
            <v>DIA</v>
          </cell>
          <cell r="D4865">
            <v>41008</v>
          </cell>
          <cell r="E4865">
            <v>2012</v>
          </cell>
          <cell r="F4865">
            <v>4</v>
          </cell>
          <cell r="G4865" t="str">
            <v>SALAVERRY SALAVERRY MANUEL GUSTAVO</v>
          </cell>
          <cell r="H4865" t="str">
            <v>CONCESION MINERA METALICA TABOR 77</v>
          </cell>
          <cell r="I4865" t="str">
            <v>SAN JOSE</v>
          </cell>
          <cell r="J4865" t="str">
            <v>*061102&lt;br&gt;CAJAMARCA-SAN MIGUEL-BOLIVAR</v>
          </cell>
          <cell r="K4865" t="str">
            <v>*8&lt;br&gt;BREÑA TORRES GRACIELA,*310&lt;br&gt;ROSALES GONZALES LUIS ALBERTO,*150&lt;br&gt;CHAVEZ MENDOZA ANGEL</v>
          </cell>
          <cell r="L4865" t="str">
            <v>APROBADO&lt;br/&gt;NOTIFICADO A LA EMPRESA</v>
          </cell>
          <cell r="O4865">
            <v>95000</v>
          </cell>
          <cell r="P4865" t="str">
            <v>USD</v>
          </cell>
        </row>
        <row r="4866">
          <cell r="A4866">
            <v>1444554</v>
          </cell>
          <cell r="B4866">
            <v>984</v>
          </cell>
          <cell r="C4866" t="str">
            <v>DIA</v>
          </cell>
          <cell r="D4866">
            <v>37966</v>
          </cell>
          <cell r="E4866">
            <v>2003</v>
          </cell>
          <cell r="F4866">
            <v>12</v>
          </cell>
          <cell r="G4866" t="str">
            <v>SALDAÑA MUJICA MIGUEL ANGEL</v>
          </cell>
          <cell r="H4866" t="str">
            <v>RICA</v>
          </cell>
          <cell r="I4866" t="str">
            <v>RICA</v>
          </cell>
          <cell r="J4866" t="str">
            <v>*151022&lt;br&gt;LIMA-YAUYOS-OMAS</v>
          </cell>
          <cell r="K4866" t="str">
            <v>*1&lt;br&gt;ACEVEDO FERNANDEZ ELIAS</v>
          </cell>
          <cell r="L4866" t="str">
            <v>APROBADO</v>
          </cell>
          <cell r="P4866" t="str">
            <v>USD</v>
          </cell>
        </row>
        <row r="4867">
          <cell r="A4867">
            <v>2352917</v>
          </cell>
          <cell r="B4867">
            <v>5291</v>
          </cell>
          <cell r="C4867" t="str">
            <v>EIA</v>
          </cell>
          <cell r="D4867">
            <v>41628</v>
          </cell>
          <cell r="E4867">
            <v>2013</v>
          </cell>
          <cell r="F4867">
            <v>12</v>
          </cell>
          <cell r="G4867" t="str">
            <v>SALMUERAS SUDAMERICANAS S.A.</v>
          </cell>
          <cell r="H4867" t="str">
            <v>SALMUERAS</v>
          </cell>
          <cell r="I4867" t="str">
            <v>EIA PROYECTO SALMUERAS PAR ALA PRODUCIONDE SULFATO DE POTASIO</v>
          </cell>
          <cell r="J4867" t="str">
            <v>*140308&lt;br&gt;LAMBAYEQUE-LAMBAYEQUE-OLMOS</v>
          </cell>
          <cell r="K4867" t="str">
            <v>*110&lt;br&gt;RAMIREZ ALDO</v>
          </cell>
          <cell r="L4867" t="str">
            <v>OPINADO</v>
          </cell>
          <cell r="P4867" t="str">
            <v>USD</v>
          </cell>
        </row>
        <row r="4868">
          <cell r="A4868">
            <v>2208954</v>
          </cell>
          <cell r="B4868">
            <v>3080</v>
          </cell>
          <cell r="C4868" t="str">
            <v>DIA</v>
          </cell>
          <cell r="D4868">
            <v>41094</v>
          </cell>
          <cell r="E4868">
            <v>2012</v>
          </cell>
          <cell r="F4868">
            <v>7</v>
          </cell>
          <cell r="G4868" t="str">
            <v>SALMUERAS SUDAMERICANAS S.A.</v>
          </cell>
          <cell r="H4868" t="str">
            <v>MÓRROPE</v>
          </cell>
          <cell r="I4868" t="str">
            <v>PROYECTO DE EXPLORACIÓN MÓRROPE</v>
          </cell>
          <cell r="J4868" t="str">
            <v>*140306&lt;br&gt;LAMBAYEQUE-LAMBAYEQUE-MORROPE,*140308&lt;br&gt;LAMBAYEQUE-LAMBAYEQUE-OLMOS</v>
          </cell>
          <cell r="K4868" t="str">
            <v>*8&lt;br&gt;BREÑA TORRES GRACIELA,*186&lt;br&gt;LUCEN BUSTAMANTE MARIELENA,*179&lt;br&gt;ZEGARRA ANCAJIMA, ANA SOFIA,*178&lt;br&gt;SUGUIMITZU, HUMBERTO,*147&lt;br&gt;PEREZ BALDEON KAREN</v>
          </cell>
          <cell r="L4868" t="str">
            <v>DESISTIDO&lt;br/&gt;NOTIFICADO A LA EMPRESA</v>
          </cell>
          <cell r="M4868" t="str">
            <v>ResDirec-0231-2012/MEM-AAM</v>
          </cell>
          <cell r="N4868" t="str">
            <v>12/07/2012</v>
          </cell>
          <cell r="O4868">
            <v>427347.79</v>
          </cell>
          <cell r="P4868" t="str">
            <v>USD</v>
          </cell>
        </row>
        <row r="4869">
          <cell r="A4869">
            <v>2213965</v>
          </cell>
          <cell r="B4869">
            <v>3097</v>
          </cell>
          <cell r="C4869" t="str">
            <v>DIA</v>
          </cell>
          <cell r="D4869">
            <v>41107</v>
          </cell>
          <cell r="E4869">
            <v>2012</v>
          </cell>
          <cell r="F4869">
            <v>7</v>
          </cell>
          <cell r="G4869" t="str">
            <v>SALMUERAS SUDAMERICANAS S.A.</v>
          </cell>
          <cell r="H4869" t="str">
            <v>MORROPE</v>
          </cell>
          <cell r="I4869" t="str">
            <v>PROYECTO DE EXPLORACION MORROPE</v>
          </cell>
          <cell r="J4869" t="str">
            <v>*140306&lt;br&gt;LAMBAYEQUE-LAMBAYEQUE-MORROPE,*140308&lt;br&gt;LAMBAYEQUE-LAMBAYEQUE-OLMOS</v>
          </cell>
          <cell r="K4869" t="str">
            <v>*8&lt;br&gt;BREÑA TORRES GRACIELA,*179&lt;br&gt;ZEGARRA ANCAJIMA, ANA SOFIA,*147&lt;br&gt;PEREZ BALDEON KAREN</v>
          </cell>
          <cell r="L4869" t="str">
            <v>APROBADO&lt;br/&gt;NOTIFICADO A LA EMPRESA</v>
          </cell>
          <cell r="O4869">
            <v>427347.79</v>
          </cell>
          <cell r="P4869" t="str">
            <v>USD</v>
          </cell>
        </row>
        <row r="4870">
          <cell r="A4870">
            <v>2434725</v>
          </cell>
          <cell r="B4870">
            <v>5424</v>
          </cell>
          <cell r="C4870" t="str">
            <v>EIA-d</v>
          </cell>
          <cell r="D4870">
            <v>41911</v>
          </cell>
          <cell r="E4870">
            <v>2014</v>
          </cell>
          <cell r="F4870">
            <v>9</v>
          </cell>
          <cell r="G4870" t="str">
            <v>SAMCO MINERALS S.A.</v>
          </cell>
          <cell r="H4870" t="str">
            <v>DINO</v>
          </cell>
          <cell r="I4870" t="str">
            <v>EIA DETALLADO- CATEGORIA III, DEL PROYECTO DINO II</v>
          </cell>
          <cell r="K4870" t="str">
            <v>*221&lt;br&gt;SANGA YAMPASI WILSON WILFREDO,*348&lt;br&gt;PEREZ SOLIS, EVELYN ENA,*313&lt;br&gt;LOPEZ FLORES, ROSSANA,*295&lt;br&gt;DIAZ BERRIOS ABEL,*233&lt;br&gt;MESIAS CASTRO, JACKSON</v>
          </cell>
          <cell r="L4870" t="str">
            <v>APROBADO</v>
          </cell>
          <cell r="P4870" t="str">
            <v>USD</v>
          </cell>
        </row>
        <row r="4871">
          <cell r="A4871">
            <v>2226262</v>
          </cell>
          <cell r="B4871">
            <v>3075</v>
          </cell>
          <cell r="C4871" t="str">
            <v>DIA</v>
          </cell>
          <cell r="D4871">
            <v>41157</v>
          </cell>
          <cell r="E4871">
            <v>2012</v>
          </cell>
          <cell r="F4871">
            <v>9</v>
          </cell>
          <cell r="G4871" t="str">
            <v>SAMCO MINERALS S.A.</v>
          </cell>
          <cell r="H4871" t="str">
            <v>DINO</v>
          </cell>
          <cell r="I4871" t="str">
            <v>DINO</v>
          </cell>
          <cell r="J4871" t="str">
            <v>*120402&lt;br&gt;JUNIN-JAUJA-ACOLLA,*120433&lt;br&gt;JUNIN-JAUJA-YAULI,*120422&lt;br&gt;JUNIN-JAUJA-PACA</v>
          </cell>
          <cell r="K4871" t="str">
            <v>*63&lt;br&gt;ATOCCSA GOMEZ ROSSANA (APOYO),*295&lt;br&gt;DIAZ BERRIOS ABEL,*277&lt;br&gt;PADILLA VILLAR, FERNANDO JORGE (APOYO),*233&lt;br&gt;MESIAS CASTRO, JACKSON,*219&lt;br&gt;HUARINO CHURA LUIS ANTONIO,*186&lt;br&gt;LUCEN BUSTAMANTE MARIELENA,*158&lt;br&gt;SCOTTO ESPINOZA, CARLOS,*147&lt;br&gt;PEREZ BALDEON KAREN</v>
          </cell>
          <cell r="L4871" t="str">
            <v>APROBADO&lt;br/&gt;NOTIFICADO A LA EMPRESA</v>
          </cell>
          <cell r="M4871" t="str">
            <v>ResDirec-0396-2012/MEM-AAM</v>
          </cell>
          <cell r="N4871" t="str">
            <v>28/11/2012</v>
          </cell>
          <cell r="O4871">
            <v>2500000</v>
          </cell>
          <cell r="P4871" t="str">
            <v>USD</v>
          </cell>
        </row>
        <row r="4872">
          <cell r="A4872">
            <v>1206474</v>
          </cell>
          <cell r="B4872">
            <v>4391</v>
          </cell>
          <cell r="C4872" t="str">
            <v>EIA</v>
          </cell>
          <cell r="D4872">
            <v>36069</v>
          </cell>
          <cell r="E4872">
            <v>1998</v>
          </cell>
          <cell r="F4872">
            <v>10</v>
          </cell>
          <cell r="G4872" t="str">
            <v>SAN MARTIN CONTRATISTAS GENERALES S.A.</v>
          </cell>
          <cell r="H4872" t="str">
            <v xml:space="preserve">LAS DUNAS Y LAS DUNAS 2 </v>
          </cell>
          <cell r="I4872" t="str">
            <v>INICIO DE OPERACIONES DE CANTERA DE YESO</v>
          </cell>
          <cell r="J4872" t="str">
            <v>*110504&lt;br&gt;ICA-PISCO-INDEPENDENCIA</v>
          </cell>
          <cell r="K4872" t="str">
            <v>*1&lt;br&gt;ACEVEDO FERNANDEZ ELIAS</v>
          </cell>
          <cell r="L4872" t="str">
            <v>APROBADO</v>
          </cell>
          <cell r="P4872" t="str">
            <v>USD</v>
          </cell>
        </row>
        <row r="4873">
          <cell r="A4873">
            <v>1330145</v>
          </cell>
          <cell r="B4873">
            <v>655</v>
          </cell>
          <cell r="C4873" t="str">
            <v>DIA</v>
          </cell>
          <cell r="D4873">
            <v>37096</v>
          </cell>
          <cell r="E4873">
            <v>2001</v>
          </cell>
          <cell r="F4873">
            <v>7</v>
          </cell>
          <cell r="G4873" t="str">
            <v>SAN MARTIN CONTRATISTAS GENERALES S.A.</v>
          </cell>
          <cell r="H4873" t="str">
            <v>LA INMACULADA</v>
          </cell>
          <cell r="I4873" t="str">
            <v>LA INMACULADA</v>
          </cell>
          <cell r="J4873" t="str">
            <v>*150404&lt;br&gt;LIMA-CANTA-HUAROS</v>
          </cell>
          <cell r="K4873" t="str">
            <v>*57&lt;br&gt;SUAREZ JUAN</v>
          </cell>
          <cell r="L4873" t="str">
            <v>APROBADO</v>
          </cell>
          <cell r="P4873" t="str">
            <v>USD</v>
          </cell>
        </row>
        <row r="4874">
          <cell r="A4874">
            <v>1345222</v>
          </cell>
          <cell r="B4874">
            <v>696</v>
          </cell>
          <cell r="C4874" t="str">
            <v>DIA</v>
          </cell>
          <cell r="D4874">
            <v>37235</v>
          </cell>
          <cell r="E4874">
            <v>2001</v>
          </cell>
          <cell r="F4874">
            <v>12</v>
          </cell>
          <cell r="G4874" t="str">
            <v>SAN MARTIN CONTRATISTAS GENERALES S.A.</v>
          </cell>
          <cell r="I4874" t="str">
            <v>LOMA BLANCA</v>
          </cell>
          <cell r="J4874" t="str">
            <v>*120801&lt;br&gt;JUNIN-YAULI-LA OROYA</v>
          </cell>
          <cell r="K4874" t="str">
            <v>*57&lt;br&gt;SUAREZ JUAN</v>
          </cell>
          <cell r="L4874" t="str">
            <v>APROBADO</v>
          </cell>
          <cell r="P4874" t="str">
            <v>USD</v>
          </cell>
        </row>
        <row r="4875">
          <cell r="A4875">
            <v>1345225</v>
          </cell>
          <cell r="B4875">
            <v>697</v>
          </cell>
          <cell r="C4875" t="str">
            <v>DIA</v>
          </cell>
          <cell r="D4875">
            <v>37235</v>
          </cell>
          <cell r="E4875">
            <v>2001</v>
          </cell>
          <cell r="F4875">
            <v>12</v>
          </cell>
          <cell r="G4875" t="str">
            <v>SAN MARTIN CONTRATISTAS GENERALES S.A.</v>
          </cell>
          <cell r="H4875" t="str">
            <v>LOMA BLANCA</v>
          </cell>
          <cell r="I4875" t="str">
            <v>LOMA BLANCA Nº 1</v>
          </cell>
          <cell r="J4875" t="str">
            <v>*120801&lt;br&gt;JUNIN-YAULI-LA OROYA</v>
          </cell>
          <cell r="K4875" t="str">
            <v>*57&lt;br&gt;SUAREZ JUAN</v>
          </cell>
          <cell r="L4875" t="str">
            <v>APROBADO</v>
          </cell>
          <cell r="P4875" t="str">
            <v>USD</v>
          </cell>
        </row>
        <row r="4876">
          <cell r="A4876">
            <v>1380521</v>
          </cell>
          <cell r="B4876">
            <v>777</v>
          </cell>
          <cell r="C4876" t="str">
            <v>EIAsd</v>
          </cell>
          <cell r="D4876">
            <v>37504</v>
          </cell>
          <cell r="E4876">
            <v>2002</v>
          </cell>
          <cell r="F4876">
            <v>9</v>
          </cell>
          <cell r="G4876" t="str">
            <v>SANCHEZ PAREDES SANTOS ORLANDO</v>
          </cell>
          <cell r="H4876" t="str">
            <v>AGUA PERDIDA</v>
          </cell>
          <cell r="I4876" t="str">
            <v>EXPLORACIÓN</v>
          </cell>
          <cell r="J4876" t="str">
            <v>*050612&lt;br&gt;AYACUCHO-LUCANAS-OCAÑA</v>
          </cell>
          <cell r="K4876" t="str">
            <v>*58&lt;br&gt;ULLOA MATEO</v>
          </cell>
          <cell r="L4876" t="str">
            <v>ABANDONO</v>
          </cell>
          <cell r="P4876" t="str">
            <v>USD</v>
          </cell>
        </row>
        <row r="4877">
          <cell r="A4877">
            <v>1992809</v>
          </cell>
          <cell r="B4877">
            <v>2193</v>
          </cell>
          <cell r="C4877" t="str">
            <v>DIA</v>
          </cell>
          <cell r="D4877">
            <v>40322</v>
          </cell>
          <cell r="E4877">
            <v>2010</v>
          </cell>
          <cell r="F4877">
            <v>5</v>
          </cell>
          <cell r="G4877" t="str">
            <v>SANTA BARBARA RESOURCES PERU S.A.C.</v>
          </cell>
          <cell r="H4877" t="str">
            <v>SANCOS</v>
          </cell>
          <cell r="I4877" t="str">
            <v>SANCOS</v>
          </cell>
          <cell r="J4877" t="str">
            <v>*050619&lt;br&gt;AYACUCHO-LUCANAS-SANCOS</v>
          </cell>
          <cell r="K4877" t="str">
            <v>*8&lt;br&gt;BREÑA TORRES GRACIELA</v>
          </cell>
          <cell r="L4877" t="str">
            <v>APROBADO&lt;br/&gt;NOTIFICADO A LA EMPRESA</v>
          </cell>
          <cell r="P4877" t="str">
            <v>USD</v>
          </cell>
        </row>
        <row r="4878">
          <cell r="A4878">
            <v>2076783</v>
          </cell>
          <cell r="B4878">
            <v>2372</v>
          </cell>
          <cell r="C4878" t="str">
            <v>DIA</v>
          </cell>
          <cell r="D4878">
            <v>40617</v>
          </cell>
          <cell r="E4878">
            <v>2011</v>
          </cell>
          <cell r="F4878">
            <v>3</v>
          </cell>
          <cell r="G4878" t="str">
            <v>SANTA BARBARA RESOURCES PERU S.A.C.</v>
          </cell>
          <cell r="H4878" t="str">
            <v>ANTALLA</v>
          </cell>
          <cell r="I4878" t="str">
            <v>ANTALLA</v>
          </cell>
          <cell r="J4878" t="str">
            <v>*050613&lt;br&gt;AYACUCHO-LUCANAS-OTOCA</v>
          </cell>
          <cell r="K4878" t="str">
            <v>*25&lt;br&gt;PRADO VELASQUEZ ALFONSO</v>
          </cell>
          <cell r="L4878" t="str">
            <v>APROBADO&lt;br/&gt;NOTIFICADO A LA EMPRESA</v>
          </cell>
          <cell r="P4878" t="str">
            <v>USD</v>
          </cell>
        </row>
        <row r="4879">
          <cell r="A4879">
            <v>1158349</v>
          </cell>
          <cell r="B4879">
            <v>4366</v>
          </cell>
          <cell r="C4879" t="str">
            <v>EIA</v>
          </cell>
          <cell r="D4879">
            <v>35734</v>
          </cell>
          <cell r="E4879">
            <v>1997</v>
          </cell>
          <cell r="F4879">
            <v>10</v>
          </cell>
          <cell r="G4879" t="str">
            <v>SANTA CATHERINA S.A.C.</v>
          </cell>
          <cell r="H4879" t="str">
            <v>MI BEATITA</v>
          </cell>
          <cell r="I4879" t="str">
            <v>EXPLOTACIÓN Y PLANTA PORTÁTIL</v>
          </cell>
          <cell r="J4879" t="str">
            <v>*150123&lt;br&gt;LIMA-LIMA-PACHACAMAC</v>
          </cell>
          <cell r="K4879" t="str">
            <v>*1&lt;br&gt;ACEVEDO FERNANDEZ ELIAS</v>
          </cell>
          <cell r="L4879" t="str">
            <v>APROBADO</v>
          </cell>
          <cell r="P4879" t="str">
            <v>USD</v>
          </cell>
        </row>
        <row r="4880">
          <cell r="A4880">
            <v>1270018</v>
          </cell>
          <cell r="B4880">
            <v>513</v>
          </cell>
          <cell r="C4880" t="str">
            <v>DIA</v>
          </cell>
          <cell r="D4880">
            <v>36565</v>
          </cell>
          <cell r="E4880">
            <v>2000</v>
          </cell>
          <cell r="F4880">
            <v>2</v>
          </cell>
          <cell r="G4880" t="str">
            <v>SAVAGE EXPLORATION SUCURSAL DEL PERU</v>
          </cell>
          <cell r="H4880" t="str">
            <v>CERCAPUQUIO</v>
          </cell>
          <cell r="I4880" t="str">
            <v>CERCAPUQUIO</v>
          </cell>
          <cell r="J4880" t="str">
            <v>*120108&lt;br&gt;JUNIN-HUANCAYO-CHONGOS ALTO</v>
          </cell>
          <cell r="K4880" t="str">
            <v>*1&lt;br&gt;ACEVEDO FERNANDEZ ELIAS</v>
          </cell>
          <cell r="L4880" t="str">
            <v>APROBADO</v>
          </cell>
          <cell r="P4880" t="str">
            <v>USD</v>
          </cell>
        </row>
        <row r="4881">
          <cell r="A4881">
            <v>1274570</v>
          </cell>
          <cell r="B4881">
            <v>519</v>
          </cell>
          <cell r="C4881" t="str">
            <v>DIA</v>
          </cell>
          <cell r="D4881">
            <v>36606</v>
          </cell>
          <cell r="E4881">
            <v>2000</v>
          </cell>
          <cell r="F4881">
            <v>3</v>
          </cell>
          <cell r="G4881" t="str">
            <v>SAVAGE EXPLORATION SUCURSAL DEL PERU</v>
          </cell>
          <cell r="H4881" t="str">
            <v>TIYUNO</v>
          </cell>
          <cell r="I4881" t="str">
            <v>TIYUNO</v>
          </cell>
          <cell r="J4881" t="str">
            <v>*081006&lt;br&gt;CUSCO-PARURO-OMACHA</v>
          </cell>
          <cell r="K4881" t="str">
            <v>*1&lt;br&gt;ACEVEDO FERNANDEZ ELIAS</v>
          </cell>
          <cell r="L4881" t="str">
            <v>APROBADO</v>
          </cell>
          <cell r="P4881" t="str">
            <v>USD</v>
          </cell>
        </row>
        <row r="4882">
          <cell r="A4882">
            <v>2435227</v>
          </cell>
          <cell r="B4882">
            <v>5451</v>
          </cell>
          <cell r="C4882" t="str">
            <v>EIA-d</v>
          </cell>
          <cell r="D4882">
            <v>41912</v>
          </cell>
          <cell r="E4882">
            <v>2014</v>
          </cell>
          <cell r="F4882">
            <v>9</v>
          </cell>
          <cell r="G4882" t="str">
            <v>SAVAR AGENTES DE ADUANA S A</v>
          </cell>
          <cell r="H4882" t="str">
            <v>ALMACEN PARACAS</v>
          </cell>
          <cell r="I4882" t="str">
            <v>ALMACEN DE CONCENTRADOS - ZONA INDUSTRIAL DE PARACAS</v>
          </cell>
          <cell r="K4882" t="str">
            <v>*227&lt;br&gt;BUSTAMANTE BECERRA JOSE LUIS,*295&lt;br&gt;DIAZ BERRIOS ABEL,*284&lt;br&gt;LINARES ALVARADO, JOSE LUIS,*256&lt;br&gt;DEL SOLAR PALOMINO, PABEL</v>
          </cell>
          <cell r="L4882" t="str">
            <v>APROBADO</v>
          </cell>
          <cell r="P4882" t="str">
            <v>USD</v>
          </cell>
        </row>
        <row r="4883">
          <cell r="A4883">
            <v>2445090</v>
          </cell>
          <cell r="B4883">
            <v>5510</v>
          </cell>
          <cell r="C4883" t="str">
            <v>EIA-d</v>
          </cell>
          <cell r="D4883">
            <v>41946</v>
          </cell>
          <cell r="E4883">
            <v>2014</v>
          </cell>
          <cell r="F4883">
            <v>11</v>
          </cell>
          <cell r="G4883" t="str">
            <v>SAVAR AGENTES DE ADUANA S A</v>
          </cell>
          <cell r="H4883" t="str">
            <v>ALMACEN PARACAS</v>
          </cell>
          <cell r="I4883" t="str">
            <v>ALMACEN DE CONCENTRADOS ZONA INDUSTRIAL DE PARACAS</v>
          </cell>
          <cell r="J4883" t="str">
            <v>*110505&lt;br&gt;ICA-PISCO-PARACAS</v>
          </cell>
          <cell r="K4883" t="str">
            <v>*25&lt;br&gt;PRADO VELASQUEZ ALFONSO,*347&lt;br&gt;TENORIO MALDONADO, MARIO,*346&lt;br&gt;TIPULA MAMANI, RICHARD JOHNSON,*342&lt;br&gt;VARGAS MARTINEZ, YOSLY VIRGINIA,*304&lt;br&gt;VARGAS MARTÍNEZ, YOSLY VIRGINIA,*301&lt;br&gt;DIAZ ALVAREZ, CHRISTIAN ENRIQUE,*295&lt;br&gt;DIAZ BERRIOS ABEL,*288&lt;br&gt;RUESTA RUIZ, PEDRO,*284&lt;br&gt;LINARES ALVARADO, JOSE LUIS,*227&lt;br&gt;BUSTAMANTE BECERRA JOSE LUIS</v>
          </cell>
          <cell r="L4883" t="str">
            <v>APROBADO</v>
          </cell>
          <cell r="M4883" t="str">
            <v>ResDirec-0379-2015/MEM-DGAAM</v>
          </cell>
          <cell r="N4883" t="str">
            <v>28/09/2015</v>
          </cell>
          <cell r="O4883">
            <v>8000000</v>
          </cell>
          <cell r="P4883" t="str">
            <v>USD</v>
          </cell>
        </row>
        <row r="4884">
          <cell r="A4884">
            <v>2642864</v>
          </cell>
          <cell r="B4884">
            <v>6858</v>
          </cell>
          <cell r="C4884" t="str">
            <v>PC</v>
          </cell>
          <cell r="D4884">
            <v>42640</v>
          </cell>
          <cell r="E4884">
            <v>2016</v>
          </cell>
          <cell r="F4884">
            <v>9</v>
          </cell>
          <cell r="G4884" t="str">
            <v>SAVAR AGENTES DE ADUANA S A</v>
          </cell>
          <cell r="H4884" t="str">
            <v>ALMACEN  DE CONCENTRADOS</v>
          </cell>
          <cell r="I4884" t="str">
            <v>PLAN DE CIERRE DE MINAS DEL ALMACEN DE CONCENTRADOS  - ZONA INDUSTRIAL PARACAS</v>
          </cell>
          <cell r="J4884" t="str">
            <v>*110505&lt;br&gt;ICA-PISCO-PARACAS</v>
          </cell>
          <cell r="K4884" t="str">
            <v>*24&lt;br&gt;PORTILLA CORNEJO MATEO</v>
          </cell>
          <cell r="L4884" t="str">
            <v>EVALUACIÓN</v>
          </cell>
          <cell r="P4884" t="str">
            <v>USD</v>
          </cell>
        </row>
        <row r="4885">
          <cell r="A4885">
            <v>1246116</v>
          </cell>
          <cell r="B4885">
            <v>473</v>
          </cell>
          <cell r="C4885" t="str">
            <v>EIAsd</v>
          </cell>
          <cell r="D4885">
            <v>36368</v>
          </cell>
          <cell r="E4885">
            <v>1999</v>
          </cell>
          <cell r="F4885">
            <v>7</v>
          </cell>
          <cell r="G4885" t="str">
            <v>SAYA BECERRA EMILIANO</v>
          </cell>
          <cell r="H4885" t="str">
            <v>SANTA ELISA</v>
          </cell>
          <cell r="I4885" t="str">
            <v>EXPLORACION</v>
          </cell>
          <cell r="J4885" t="str">
            <v>*210307&lt;br&gt;PUNO-CARABAYA-ITUATA</v>
          </cell>
          <cell r="K4885" t="str">
            <v>*1&lt;br&gt;ACEVEDO FERNANDEZ ELIAS</v>
          </cell>
          <cell r="L4885" t="str">
            <v>ABANDONO</v>
          </cell>
          <cell r="P4885" t="str">
            <v>USD</v>
          </cell>
        </row>
        <row r="4886">
          <cell r="A4886">
            <v>1299786</v>
          </cell>
          <cell r="B4886">
            <v>576</v>
          </cell>
          <cell r="C4886" t="str">
            <v>DIA</v>
          </cell>
          <cell r="D4886">
            <v>36836</v>
          </cell>
          <cell r="E4886">
            <v>2000</v>
          </cell>
          <cell r="F4886">
            <v>11</v>
          </cell>
          <cell r="G4886" t="str">
            <v>SEGURA Y ARTETA  CARLOS VICTOR HUMBERTO</v>
          </cell>
          <cell r="H4886" t="str">
            <v>BELLA UNION</v>
          </cell>
          <cell r="I4886" t="str">
            <v>BELLA UNIÓN</v>
          </cell>
          <cell r="J4886" t="str">
            <v>*120801&lt;br&gt;JUNIN-YAULI-LA OROYA</v>
          </cell>
          <cell r="K4886" t="str">
            <v>*21&lt;br&gt;PAREDES PACHECO RUFO</v>
          </cell>
          <cell r="L4886" t="str">
            <v>APROBADO</v>
          </cell>
          <cell r="P4886" t="str">
            <v>USD</v>
          </cell>
        </row>
        <row r="4887">
          <cell r="A4887">
            <v>1406296</v>
          </cell>
          <cell r="B4887">
            <v>848</v>
          </cell>
          <cell r="C4887" t="str">
            <v>DIA</v>
          </cell>
          <cell r="D4887">
            <v>37712</v>
          </cell>
          <cell r="E4887">
            <v>2003</v>
          </cell>
          <cell r="F4887">
            <v>4</v>
          </cell>
          <cell r="G4887" t="str">
            <v>SERPA MASIAS GUILLERMO ENRIQUE</v>
          </cell>
          <cell r="H4887" t="str">
            <v>CARLA I</v>
          </cell>
          <cell r="I4887" t="str">
            <v>CARLA I</v>
          </cell>
          <cell r="J4887" t="str">
            <v>*110503&lt;br&gt;ICA-PISCO-HUMAY</v>
          </cell>
          <cell r="K4887" t="str">
            <v>*53&lt;br&gt;SANCHEZ LUIS</v>
          </cell>
          <cell r="L4887" t="str">
            <v>DESAPROBADO</v>
          </cell>
          <cell r="P4887" t="str">
            <v>USD</v>
          </cell>
        </row>
        <row r="4888">
          <cell r="A4888">
            <v>1234489</v>
          </cell>
          <cell r="B4888">
            <v>451</v>
          </cell>
          <cell r="C4888" t="str">
            <v>EIAsd</v>
          </cell>
          <cell r="D4888">
            <v>36306</v>
          </cell>
          <cell r="E4888">
            <v>1999</v>
          </cell>
          <cell r="F4888">
            <v>5</v>
          </cell>
          <cell r="G4888" t="str">
            <v>SERVICIOS CORPORATIVOS PACASMAYO S.A.C.</v>
          </cell>
          <cell r="H4888" t="str">
            <v>SANTO DOMINGO</v>
          </cell>
          <cell r="I4888" t="str">
            <v>EXPLORACION</v>
          </cell>
          <cell r="J4888" t="str">
            <v>*030305&lt;br&gt;APURIMAC-ANTABAMBA-OROPESA</v>
          </cell>
          <cell r="K4888" t="str">
            <v>*44&lt;br&gt;MEDINA FERNANDO</v>
          </cell>
          <cell r="L4888" t="str">
            <v>ABANDONO</v>
          </cell>
          <cell r="P4888" t="str">
            <v>USD</v>
          </cell>
        </row>
        <row r="4889">
          <cell r="A4889">
            <v>1234493</v>
          </cell>
          <cell r="B4889">
            <v>453</v>
          </cell>
          <cell r="C4889" t="str">
            <v>EIAsd</v>
          </cell>
          <cell r="D4889">
            <v>36306</v>
          </cell>
          <cell r="E4889">
            <v>1999</v>
          </cell>
          <cell r="F4889">
            <v>5</v>
          </cell>
          <cell r="G4889" t="str">
            <v>SERVICIOS CORPORATIVOS PACASMAYO S.A.C.</v>
          </cell>
          <cell r="H4889" t="str">
            <v>CELLO CCASA Y CERRO NEGRO</v>
          </cell>
          <cell r="I4889" t="str">
            <v>EXPLORACION</v>
          </cell>
          <cell r="J4889" t="str">
            <v>*050605&lt;br&gt;AYACUCHO-LUCANAS-CHAVIÑA</v>
          </cell>
          <cell r="K4889" t="str">
            <v>*44&lt;br&gt;MEDINA FERNANDO</v>
          </cell>
          <cell r="L4889" t="str">
            <v>ABANDONO</v>
          </cell>
          <cell r="P4889" t="str">
            <v>USD</v>
          </cell>
        </row>
        <row r="4890">
          <cell r="A4890">
            <v>1327989</v>
          </cell>
          <cell r="B4890">
            <v>4538</v>
          </cell>
          <cell r="C4890" t="str">
            <v>EIA</v>
          </cell>
          <cell r="D4890">
            <v>37082</v>
          </cell>
          <cell r="E4890">
            <v>2001</v>
          </cell>
          <cell r="F4890">
            <v>7</v>
          </cell>
          <cell r="G4890" t="str">
            <v>SERVICIOS SELVA CENTRAL S.A.</v>
          </cell>
          <cell r="H4890" t="str">
            <v>PUERTO DEL CALLAO</v>
          </cell>
          <cell r="I4890" t="str">
            <v>DEPOSITO DE CONCENTRADOS DE MINERALES</v>
          </cell>
          <cell r="J4890" t="str">
            <v>*070101&lt;br&gt;CALLAO-CALLAO-CALLAO</v>
          </cell>
          <cell r="K4890" t="str">
            <v>*53&lt;br&gt;SANCHEZ LUIS</v>
          </cell>
          <cell r="L4890" t="str">
            <v>APROBADO</v>
          </cell>
          <cell r="P4890" t="str">
            <v>USD</v>
          </cell>
        </row>
        <row r="4891">
          <cell r="A4891">
            <v>1429463</v>
          </cell>
          <cell r="B4891">
            <v>936</v>
          </cell>
          <cell r="C4891" t="str">
            <v>EIAsd</v>
          </cell>
          <cell r="D4891">
            <v>37883</v>
          </cell>
          <cell r="E4891">
            <v>2003</v>
          </cell>
          <cell r="F4891">
            <v>9</v>
          </cell>
          <cell r="G4891" t="str">
            <v>SHAHUINDO S.A.C.</v>
          </cell>
          <cell r="H4891" t="str">
            <v>SHAHUINDO</v>
          </cell>
          <cell r="I4891" t="str">
            <v>EXPLORACIÓN</v>
          </cell>
          <cell r="J4891" t="str">
            <v>*060202&lt;br&gt;CAJAMARCA-CAJABAMBA-CACHACHI</v>
          </cell>
          <cell r="K4891" t="str">
            <v>*1&lt;br&gt;ACEVEDO FERNANDEZ ELIAS</v>
          </cell>
          <cell r="L4891" t="str">
            <v>APROBADO</v>
          </cell>
          <cell r="P4891" t="str">
            <v>USD</v>
          </cell>
        </row>
        <row r="4892">
          <cell r="A4892">
            <v>1983785</v>
          </cell>
          <cell r="B4892">
            <v>2178</v>
          </cell>
          <cell r="C4892" t="str">
            <v>EIAsd</v>
          </cell>
          <cell r="D4892">
            <v>40289</v>
          </cell>
          <cell r="E4892">
            <v>2010</v>
          </cell>
          <cell r="F4892">
            <v>4</v>
          </cell>
          <cell r="G4892" t="str">
            <v>SHAHUINDO S.A.C.</v>
          </cell>
          <cell r="H4892" t="str">
            <v>SHAHUINDO</v>
          </cell>
          <cell r="I4892" t="str">
            <v>SULLIDEN SHAHUINDO</v>
          </cell>
          <cell r="J4892" t="str">
            <v>*060202&lt;br&gt;CAJAMARCA-CAJABAMBA-CACHACHI</v>
          </cell>
          <cell r="K4892" t="str">
            <v>*1&lt;br&gt;ACEVEDO FERNANDEZ ELIAS</v>
          </cell>
          <cell r="L4892" t="str">
            <v>APROBADO</v>
          </cell>
          <cell r="P4892" t="str">
            <v>USD</v>
          </cell>
        </row>
        <row r="4893">
          <cell r="A4893">
            <v>2045147</v>
          </cell>
          <cell r="B4893">
            <v>2309</v>
          </cell>
          <cell r="C4893" t="str">
            <v>EIAsd</v>
          </cell>
          <cell r="D4893">
            <v>40504</v>
          </cell>
          <cell r="E4893">
            <v>2010</v>
          </cell>
          <cell r="F4893">
            <v>11</v>
          </cell>
          <cell r="G4893" t="str">
            <v>SHAHUINDO S.A.C.</v>
          </cell>
          <cell r="H4893" t="str">
            <v>SHAHUINDO</v>
          </cell>
          <cell r="I4893" t="str">
            <v>MODIFICACION PROYECTO SULLIDEN SHAHUINDO</v>
          </cell>
          <cell r="J4893" t="str">
            <v>*060202&lt;br&gt;CAJAMARCA-CAJABAMBA-CACHACHI</v>
          </cell>
          <cell r="K4893" t="str">
            <v>*297&lt;br&gt;SANTOYO TELLO JULIO RAUL</v>
          </cell>
          <cell r="L4893" t="str">
            <v>APROBADO&lt;br/&gt;NOTIFICADO A LA EMPRESA</v>
          </cell>
          <cell r="P4893" t="str">
            <v>USD</v>
          </cell>
        </row>
        <row r="4894">
          <cell r="A4894">
            <v>2137683</v>
          </cell>
          <cell r="B4894">
            <v>2594</v>
          </cell>
          <cell r="C4894" t="str">
            <v>EIAsd</v>
          </cell>
          <cell r="D4894">
            <v>40840</v>
          </cell>
          <cell r="E4894">
            <v>2011</v>
          </cell>
          <cell r="F4894">
            <v>10</v>
          </cell>
          <cell r="G4894" t="str">
            <v>SHAHUINDO S.A.C.</v>
          </cell>
          <cell r="H4894" t="str">
            <v>SHAHUINDO</v>
          </cell>
          <cell r="I4894" t="str">
            <v>2° MODIFICACION PROYECTO SULLIDEN SHAHUINDO</v>
          </cell>
          <cell r="J4894" t="str">
            <v>*060202&lt;br&gt;CAJAMARCA-CAJABAMBA-CACHACHI</v>
          </cell>
          <cell r="K4894" t="str">
            <v>*28&lt;br&gt;VELIZ SOTO KRISTIAM,*297&lt;br&gt;SANTOYO TELLO JULIO RAUL,*222&lt;br&gt;DEL CASTILLO ALCANTARA ROSA AIME,*219&lt;br&gt;HUARINO CHURA LUIS ANTONIO,*165&lt;br&gt;VASQUEZ ANGULO GABRIELA (APOYO),*149&lt;br&gt;LESMA JARA ALFREDO (APOYO),*128&lt;br&gt;ESTELA SILVA MELANIO,*63&lt;br&gt;ATOCCSA GOMEZ ROSSANA (APOYO)</v>
          </cell>
          <cell r="L4894" t="str">
            <v>APROBADO&lt;br/&gt;NOTIFICADO A LA EMPRESA</v>
          </cell>
          <cell r="M4894" t="str">
            <v>ResDirec-0096-2012/MEM-AAM</v>
          </cell>
          <cell r="N4894" t="str">
            <v>27/03/2012</v>
          </cell>
          <cell r="O4894">
            <v>10000000</v>
          </cell>
          <cell r="P4894" t="str">
            <v>USD</v>
          </cell>
        </row>
        <row r="4895">
          <cell r="A4895">
            <v>2368602</v>
          </cell>
          <cell r="B4895">
            <v>2978</v>
          </cell>
          <cell r="C4895" t="str">
            <v>ITS</v>
          </cell>
          <cell r="D4895">
            <v>41687</v>
          </cell>
          <cell r="E4895">
            <v>2014</v>
          </cell>
          <cell r="F4895">
            <v>2</v>
          </cell>
          <cell r="G4895" t="str">
            <v>SHAHUINDO S.A.C.</v>
          </cell>
          <cell r="H4895" t="str">
            <v>SHAHUINDO</v>
          </cell>
          <cell r="I4895" t="str">
            <v>2° MODIFICACION PROYECTO SULLIDEN SHAHUINDO</v>
          </cell>
          <cell r="J4895" t="str">
            <v>*060202&lt;br&gt;CAJAMARCA-CAJABAMBA-CACHACHI</v>
          </cell>
          <cell r="K4895" t="str">
            <v>*3&lt;br&gt;ALFARO LÓPEZ WUALTER,*263&lt;br&gt;PINEDO REA, PAOLA VANESSA,*167&lt;br&gt;SOTOMAYOR TACA SAUL,*10&lt;br&gt;CARRANZA VALDIVIESO JOSE</v>
          </cell>
          <cell r="L4895" t="str">
            <v>CONFORME&lt;br/&gt;NOTIFICADO A LA EMPRESA</v>
          </cell>
          <cell r="M4895" t="str">
            <v>ResDirec-0146-2014/MEM-DGAAM</v>
          </cell>
          <cell r="N4895" t="str">
            <v>26/03/2014</v>
          </cell>
          <cell r="O4895">
            <v>1522046</v>
          </cell>
        </row>
        <row r="4896">
          <cell r="A4896">
            <v>2451970</v>
          </cell>
          <cell r="B4896">
            <v>3129</v>
          </cell>
          <cell r="C4896" t="str">
            <v>ITS</v>
          </cell>
          <cell r="D4896">
            <v>41969</v>
          </cell>
          <cell r="E4896">
            <v>2014</v>
          </cell>
          <cell r="F4896">
            <v>11</v>
          </cell>
          <cell r="G4896" t="str">
            <v>SHAHUINDO S.A.C.</v>
          </cell>
          <cell r="H4896" t="str">
            <v>SHAHUINDO</v>
          </cell>
          <cell r="I4896" t="str">
            <v>Estudio de Impacto Ambiental del Proyecto Shahuindo</v>
          </cell>
          <cell r="J4896" t="str">
            <v>*060202&lt;br&gt;CAJAMARCA-CAJABAMBA-CACHACHI</v>
          </cell>
          <cell r="K4896" t="str">
            <v>*1&lt;br&gt;ACEVEDO FERNANDEZ ELIAS,*311&lt;br&gt;ROJAS VALLADARES, TANIA LUPE,*299&lt;br&gt;REYES UBILLUS ISMAEL,*298&lt;br&gt;LOPEZ ROMERO, RICHARD (APOYO),*220&lt;br&gt;VILLACORTA OLAZA MARCO ANTONIO,*25&lt;br&gt;PRADO VELASQUEZ ALFONSO,*20&lt;br&gt;LEON IRIARTE MARITZA</v>
          </cell>
          <cell r="L4896" t="str">
            <v>CONFORME&lt;br/&gt;NOTIFICADO A LA EMPRESA</v>
          </cell>
          <cell r="M4896" t="str">
            <v>ResDirec-0613-2014/MEM-DGAAM</v>
          </cell>
          <cell r="N4896" t="str">
            <v>18/12/2014</v>
          </cell>
          <cell r="O4896">
            <v>32476737</v>
          </cell>
        </row>
        <row r="4897">
          <cell r="A4897">
            <v>2254029</v>
          </cell>
          <cell r="B4897">
            <v>5252</v>
          </cell>
          <cell r="C4897" t="str">
            <v>EIA</v>
          </cell>
          <cell r="D4897">
            <v>41261</v>
          </cell>
          <cell r="E4897">
            <v>2012</v>
          </cell>
          <cell r="F4897">
            <v>12</v>
          </cell>
          <cell r="G4897" t="str">
            <v>SHAHUINDO S.A.C.</v>
          </cell>
          <cell r="H4897" t="str">
            <v>SHAHUINDO</v>
          </cell>
          <cell r="I4897" t="str">
            <v>EXPLOTACION Y BENEFICIO MINERO PARA EL PROYECTO MINERO "SHAHUINDO"</v>
          </cell>
          <cell r="J4897" t="str">
            <v>*060202&lt;br&gt;CAJAMARCA-CAJABAMBA-CACHACHI</v>
          </cell>
          <cell r="K4897" t="str">
            <v>*10&lt;br&gt;CARRANZA VALDIVIESO JOSE</v>
          </cell>
          <cell r="L4897" t="str">
            <v>APROBADO&lt;br/&gt;NOTIFICADO A LA EMPRESA</v>
          </cell>
          <cell r="M4897" t="str">
            <v>ResDirec-0265-2015/MEM-DGAAM</v>
          </cell>
          <cell r="N4897" t="str">
            <v>07/07/2015</v>
          </cell>
          <cell r="P4897" t="str">
            <v>USD</v>
          </cell>
        </row>
        <row r="4898">
          <cell r="A4898">
            <v>2506220</v>
          </cell>
          <cell r="B4898">
            <v>5252</v>
          </cell>
          <cell r="C4898" t="str">
            <v>ITS</v>
          </cell>
          <cell r="D4898">
            <v>42166</v>
          </cell>
          <cell r="E4898">
            <v>2015</v>
          </cell>
          <cell r="F4898">
            <v>6</v>
          </cell>
          <cell r="G4898" t="str">
            <v>SHAHUINDO S.A.C.</v>
          </cell>
          <cell r="H4898" t="str">
            <v>SHAHUINDO</v>
          </cell>
          <cell r="I4898" t="str">
            <v>REUBICACI¿ Y OPTIMIZACI¿ DE COMPONENTES AUXILIARES</v>
          </cell>
          <cell r="J4898" t="str">
            <v>*060202&lt;br&gt;CAJAMARCA-CAJABAMBA-CACHACHI</v>
          </cell>
          <cell r="K4898" t="str">
            <v>*1&lt;br&gt;ACEVEDO FERNANDEZ ELIAS,*321&lt;br&gt;ATENCIO MERINO MIGUEL (APOYO),*311&lt;br&gt;ROJAS VALLADARES, TANIA LUPE,*299&lt;br&gt;REYES UBILLUS ISMAEL,*220&lt;br&gt;VILLACORTA OLAZA MARCO ANTONIO,*20&lt;br&gt;LEON IRIARTE MARITZA</v>
          </cell>
          <cell r="L4898" t="str">
            <v>CONFORME&lt;br/&gt;NOTIFICADO A LA EMPRESA</v>
          </cell>
          <cell r="M4898" t="str">
            <v>ResDirec-0265-2015/MEM-DGAAM</v>
          </cell>
          <cell r="N4898" t="str">
            <v>07/07/2015</v>
          </cell>
          <cell r="O4898">
            <v>6576960.4199999999</v>
          </cell>
        </row>
        <row r="4899">
          <cell r="A4899">
            <v>1399685</v>
          </cell>
          <cell r="B4899">
            <v>826</v>
          </cell>
          <cell r="C4899" t="str">
            <v>DIA</v>
          </cell>
          <cell r="D4899">
            <v>37659</v>
          </cell>
          <cell r="E4899">
            <v>2003</v>
          </cell>
          <cell r="F4899">
            <v>2</v>
          </cell>
          <cell r="G4899" t="str">
            <v>SHAHUINDO S.A.C.</v>
          </cell>
          <cell r="H4899" t="str">
            <v>SHAHUINDO</v>
          </cell>
          <cell r="I4899" t="str">
            <v>SHAHUINDO</v>
          </cell>
          <cell r="J4899" t="str">
            <v>*060202&lt;br&gt;CAJAMARCA-CAJABAMBA-CACHACHI</v>
          </cell>
          <cell r="K4899" t="str">
            <v>*35&lt;br&gt;BLANCO IRMA</v>
          </cell>
          <cell r="L4899" t="str">
            <v>APROBADO</v>
          </cell>
          <cell r="P4899" t="str">
            <v>USD</v>
          </cell>
        </row>
        <row r="4900">
          <cell r="A4900">
            <v>1650788</v>
          </cell>
          <cell r="B4900">
            <v>1537</v>
          </cell>
          <cell r="C4900" t="str">
            <v>DIA</v>
          </cell>
          <cell r="D4900">
            <v>39041</v>
          </cell>
          <cell r="E4900">
            <v>2006</v>
          </cell>
          <cell r="F4900">
            <v>11</v>
          </cell>
          <cell r="G4900" t="str">
            <v>SHAHUINDO S.A.C.</v>
          </cell>
          <cell r="H4900" t="str">
            <v>SHAHUINDO</v>
          </cell>
          <cell r="I4900" t="str">
            <v>SHAHUINDO</v>
          </cell>
          <cell r="J4900" t="str">
            <v>*060202&lt;br&gt;CAJAMARCA-CAJABAMBA-CACHACHI</v>
          </cell>
          <cell r="K4900" t="str">
            <v>*33&lt;br&gt;BARBA LUIS</v>
          </cell>
          <cell r="L4900" t="str">
            <v>APROBADO</v>
          </cell>
          <cell r="P4900" t="str">
            <v>USD</v>
          </cell>
        </row>
        <row r="4901">
          <cell r="A4901">
            <v>2466089</v>
          </cell>
          <cell r="B4901">
            <v>5621</v>
          </cell>
          <cell r="C4901" t="str">
            <v>EIA-d</v>
          </cell>
          <cell r="D4901">
            <v>42023</v>
          </cell>
          <cell r="E4901">
            <v>2015</v>
          </cell>
          <cell r="F4901">
            <v>1</v>
          </cell>
          <cell r="G4901" t="str">
            <v>SHAHUINDO S.A.C.</v>
          </cell>
          <cell r="H4901" t="str">
            <v>SHAHUINDO</v>
          </cell>
          <cell r="I4901" t="str">
            <v>MEIA DE EXPLOTACIÓN DEL PROYECTO MINERO SHAHUINDO</v>
          </cell>
          <cell r="K4901" t="str">
            <v>*1&lt;br&gt;ACEVEDO FERNANDEZ ELIAS,*340&lt;br&gt;REYES UBILLUS ISMAEL,*311&lt;br&gt;ROJAS VALLADARES, TANIA LUPE,*298&lt;br&gt;LOPEZ ROMERO, RICHARD (APOYO),*20&lt;br&gt;LEON IRIARTE MARITZA,*8&lt;br&gt;BREÑA TORRES GRACIELA</v>
          </cell>
          <cell r="L4901" t="str">
            <v>APROBADO</v>
          </cell>
          <cell r="P4901" t="str">
            <v>USD</v>
          </cell>
        </row>
        <row r="4902">
          <cell r="A4902">
            <v>1908642</v>
          </cell>
          <cell r="B4902">
            <v>2049</v>
          </cell>
          <cell r="C4902" t="str">
            <v>DIA</v>
          </cell>
          <cell r="D4902">
            <v>40018</v>
          </cell>
          <cell r="E4902">
            <v>2009</v>
          </cell>
          <cell r="F4902">
            <v>7</v>
          </cell>
          <cell r="G4902" t="str">
            <v>SHAHUINDO S.A.C.</v>
          </cell>
          <cell r="H4902" t="str">
            <v>SHAHUINDO</v>
          </cell>
          <cell r="I4902" t="str">
            <v>SHAHUINDO</v>
          </cell>
          <cell r="J4902" t="str">
            <v>*060202&lt;br&gt;CAJAMARCA-CAJABAMBA-CACHACHI</v>
          </cell>
          <cell r="K4902" t="str">
            <v>*48&lt;br&gt;QUENALLATA ANA</v>
          </cell>
          <cell r="L4902" t="str">
            <v>APROBADO&lt;br/&gt;NOTIFICADO A LA EMPRESA</v>
          </cell>
          <cell r="P4902" t="str">
            <v>USD</v>
          </cell>
        </row>
        <row r="4903">
          <cell r="A4903">
            <v>1941986</v>
          </cell>
          <cell r="B4903">
            <v>2106</v>
          </cell>
          <cell r="C4903" t="str">
            <v>DIA</v>
          </cell>
          <cell r="D4903">
            <v>40142</v>
          </cell>
          <cell r="E4903">
            <v>2009</v>
          </cell>
          <cell r="F4903">
            <v>11</v>
          </cell>
          <cell r="G4903" t="str">
            <v>SHAHUINDO S.A.C.</v>
          </cell>
          <cell r="H4903" t="str">
            <v>SHAHUINDO</v>
          </cell>
          <cell r="I4903" t="str">
            <v>SHAHUINDO</v>
          </cell>
          <cell r="J4903" t="str">
            <v>*060202&lt;br&gt;CAJAMARCA-CAJABAMBA-CACHACHI</v>
          </cell>
          <cell r="K4903" t="str">
            <v>*25&lt;br&gt;PRADO VELASQUEZ ALFONSO</v>
          </cell>
          <cell r="L4903" t="str">
            <v>NO PRESENTADO&lt;br/&gt;NOTIFICADO A LA EMPRESA</v>
          </cell>
          <cell r="P4903" t="str">
            <v>USD</v>
          </cell>
        </row>
        <row r="4904">
          <cell r="A4904">
            <v>1945104</v>
          </cell>
          <cell r="B4904">
            <v>2115</v>
          </cell>
          <cell r="C4904" t="str">
            <v>DIA</v>
          </cell>
          <cell r="D4904">
            <v>40154</v>
          </cell>
          <cell r="E4904">
            <v>2009</v>
          </cell>
          <cell r="F4904">
            <v>12</v>
          </cell>
          <cell r="G4904" t="str">
            <v>SHAHUINDO S.A.C.</v>
          </cell>
          <cell r="H4904" t="str">
            <v>SHAHUINDO</v>
          </cell>
          <cell r="I4904" t="str">
            <v>SHAHUINDO</v>
          </cell>
          <cell r="J4904" t="str">
            <v>*060202&lt;br&gt;CAJAMARCA-CAJABAMBA-CACHACHI</v>
          </cell>
          <cell r="K4904" t="str">
            <v>*25&lt;br&gt;PRADO VELASQUEZ ALFONSO</v>
          </cell>
          <cell r="L4904" t="str">
            <v>APROBADO&lt;br/&gt;NOTIFICADO A LA EMPRESA</v>
          </cell>
          <cell r="P4904" t="str">
            <v>USD</v>
          </cell>
        </row>
        <row r="4905">
          <cell r="A4905">
            <v>2581330</v>
          </cell>
          <cell r="B4905">
            <v>6061</v>
          </cell>
          <cell r="C4905" t="str">
            <v>DIA</v>
          </cell>
          <cell r="D4905">
            <v>42422</v>
          </cell>
          <cell r="E4905">
            <v>2016</v>
          </cell>
          <cell r="F4905">
            <v>2</v>
          </cell>
          <cell r="G4905" t="str">
            <v>SHAHUINDO S.A.C.</v>
          </cell>
          <cell r="H4905" t="str">
            <v>SHAHUINDO</v>
          </cell>
          <cell r="I4905" t="str">
            <v>SAN LORENZO</v>
          </cell>
          <cell r="J4905" t="str">
            <v>*060202&lt;br&gt;CAJAMARCA-CAJABAMBA-CACHACHI</v>
          </cell>
          <cell r="K4905" t="str">
            <v>*25&lt;br&gt;PRADO VELASQUEZ ALFONSO,*341&lt;br&gt;INFANTE QUISPE, CESAR ANIBAL,*332&lt;br&gt;CANO VARGAS, SAMIR (APOYO),*310&lt;br&gt;ROSALES GONZALES LUIS ALBERTO</v>
          </cell>
          <cell r="L4905" t="str">
            <v>APROBADO&lt;br/&gt;NOTIFICADO A LA EMPRESA</v>
          </cell>
          <cell r="O4905">
            <v>873600</v>
          </cell>
          <cell r="P4905" t="str">
            <v>USD</v>
          </cell>
        </row>
        <row r="4906">
          <cell r="A4906">
            <v>2616281</v>
          </cell>
          <cell r="B4906">
            <v>5937</v>
          </cell>
          <cell r="C4906" t="str">
            <v>DIA</v>
          </cell>
          <cell r="D4906">
            <v>42537</v>
          </cell>
          <cell r="E4906">
            <v>2016</v>
          </cell>
          <cell r="F4906">
            <v>6</v>
          </cell>
          <cell r="G4906" t="str">
            <v>SHAHUINDO S.A.C.</v>
          </cell>
          <cell r="H4906" t="str">
            <v>SHAHUINDO</v>
          </cell>
          <cell r="I4906" t="str">
            <v>LA CHILCA</v>
          </cell>
          <cell r="J4906" t="str">
            <v>*060202&lt;br&gt;CAJAMARCA-CAJABAMBA-CACHACHI</v>
          </cell>
          <cell r="K4906" t="str">
            <v>*1&lt;br&gt;ACEVEDO FERNANDEZ ELIAS,*441&lt;br&gt;MESIAS CASTRO JACKSON,*418&lt;br&gt;ZARATE SANCHEZ MARLON GUIDO (apoyo),*311&lt;br&gt;ROJAS VALLADARES, TANIA LUPE,*310&lt;br&gt;ROSALES GONZALES LUIS ALBERTO,*295&lt;br&gt;DIAZ BERRIOS ABEL,*220&lt;br&gt;VILLACORTA OLAZA MARCO ANTONIO,*20&lt;br&gt;LEON IRIARTE MARITZA</v>
          </cell>
          <cell r="L4906" t="str">
            <v>APROBADO&lt;br/&gt;NOTIFICADO A LA EMPRESA</v>
          </cell>
          <cell r="M4906" t="str">
            <v>ResDirec-0270-2016/MEM-DGAAM</v>
          </cell>
          <cell r="N4906" t="str">
            <v>13/09/2016</v>
          </cell>
          <cell r="O4906">
            <v>1000000</v>
          </cell>
          <cell r="P4906" t="str">
            <v>USD</v>
          </cell>
        </row>
        <row r="4907">
          <cell r="A4907">
            <v>2522338</v>
          </cell>
          <cell r="B4907">
            <v>5815</v>
          </cell>
          <cell r="C4907" t="str">
            <v>EIA-d</v>
          </cell>
          <cell r="D4907">
            <v>42216</v>
          </cell>
          <cell r="E4907">
            <v>2015</v>
          </cell>
          <cell r="F4907">
            <v>7</v>
          </cell>
          <cell r="G4907" t="str">
            <v>SHAHUINDO S.A.C.</v>
          </cell>
          <cell r="H4907" t="str">
            <v>SHAHUINDO</v>
          </cell>
          <cell r="I4907" t="str">
            <v>MEIA DEL PROYECTO MINERO SHAHUINDO</v>
          </cell>
          <cell r="J4907" t="str">
            <v>*060202&lt;br&gt;CAJAMARCA-CAJABAMBA-CACHACHI</v>
          </cell>
          <cell r="K4907" t="str">
            <v>*1&lt;br&gt;ACEVEDO FERNANDEZ ELIAS,*340&lt;br&gt;REYES UBILLUS ISMAEL,*321&lt;br&gt;ATENCIO MERINO MIGUEL (APOYO),*311&lt;br&gt;ROJAS VALLADARES, TANIA LUPE,*300&lt;br&gt;CRUZ CORONEL, HUMBERTO,*295&lt;br&gt;DIAZ BERRIOS ABEL,*294&lt;br&gt;BEGGLO CACERES-OLAZO ADRIAN ,*288&lt;br&gt;RUESTA RUIZ, PEDRO,*220&lt;br&gt;VILLACORTA OLAZA MARCO ANTONIO,*25&lt;br&gt;PRADO VELASQUEZ ALFONSO,*20&lt;br&gt;LEON IRIARTE MARITZA</v>
          </cell>
          <cell r="L4907" t="str">
            <v>APROBADO&lt;br/&gt;NOTIFICADO A LA EMPRESA</v>
          </cell>
          <cell r="M4907" t="str">
            <v>ResDirec-0132-2016/MEM-DGAAM</v>
          </cell>
          <cell r="N4907" t="str">
            <v>02/05/2016</v>
          </cell>
          <cell r="P4907" t="str">
            <v>USD</v>
          </cell>
        </row>
        <row r="4908">
          <cell r="A4908" t="str">
            <v>02516-2016</v>
          </cell>
          <cell r="B4908">
            <v>6344</v>
          </cell>
          <cell r="C4908" t="str">
            <v>ITS</v>
          </cell>
          <cell r="D4908">
            <v>42611</v>
          </cell>
          <cell r="E4908">
            <v>2016</v>
          </cell>
          <cell r="F4908">
            <v>8</v>
          </cell>
          <cell r="G4908" t="str">
            <v>SHAHUINDO S.A.C.</v>
          </cell>
          <cell r="H4908" t="str">
            <v>SHAHUINDO</v>
          </cell>
          <cell r="I4908" t="str">
            <v>ITS INSTALACIÓN DE RED DE DISTRIBUCIÓN ELÉCTRICA Y AMPLIACIÓN DE LA PLATAFORMA DE CHANCADO</v>
          </cell>
          <cell r="J4908" t="str">
            <v>*060202&lt;br&gt;CAJAMARCA-CAJABAMBA-CACHACHI</v>
          </cell>
          <cell r="K4908" t="str">
            <v>*381&lt;br&gt;ZZ_SENACE MILLONES VARGAS, CESAR AUGUSTO,*452&lt;br&gt;ZZ_SENACE GONZALES PAREDES, LUIS ANTONIO,*416&lt;br&gt;ZZ_SENACE BREÑA TORRES, MILVA GRACIELA,*413&lt;br&gt;ZZ_SENACE ATARAMA MORI,DANNY EDUARDO,*386&lt;br&gt;ZZ_SENACE CORAL ONCOY, BEATRIZ E.,*382&lt;br&gt;ZZ_SENACE PÉREZ NUÑEZ, FABIÁN</v>
          </cell>
          <cell r="L4908" t="str">
            <v>CONFORME&lt;br/&gt;NOTIFICADO A LA EMPRESA</v>
          </cell>
          <cell r="O4908">
            <v>77312669.599999994</v>
          </cell>
        </row>
        <row r="4909">
          <cell r="A4909" t="str">
            <v>00872-2017</v>
          </cell>
          <cell r="B4909">
            <v>6497</v>
          </cell>
          <cell r="C4909" t="str">
            <v>ITS</v>
          </cell>
          <cell r="D4909">
            <v>42794</v>
          </cell>
          <cell r="E4909">
            <v>2017</v>
          </cell>
          <cell r="F4909">
            <v>2</v>
          </cell>
          <cell r="G4909" t="str">
            <v>SHAHUINDO S.A.C.</v>
          </cell>
          <cell r="H4909" t="str">
            <v>SHAHUINDO</v>
          </cell>
          <cell r="I4909" t="str">
            <v>MODIFICACIÓN DE INSTALACIONES AUXILIARES</v>
          </cell>
          <cell r="J4909" t="str">
            <v>*060202&lt;br&gt;CAJAMARCA-CAJABAMBA-CACHACHI</v>
          </cell>
          <cell r="K4909" t="str">
            <v>*382&lt;br&gt;ZZ_SENACE PÉREZ NUÑEZ, FABIÁN,*489&lt;br&gt;ZZ_SENACE TREJO PANTOJA, CYNTHIA KELLY,*488&lt;br&gt;ZZ_SENACE TELLO COCHACHEZ, MARCO ANTONIO,*479&lt;br&gt;ZZ_SENACE  BORJAS ALCANTARA, DAVID VICTOR,*478&lt;br&gt;ZZ_SENACE BENAVENTE SILVA, KURLANT YUSSEIN,*416&lt;br&gt;ZZ_SENACE BREÑA TORRES, MILVA GRACIELA,*413&lt;br&gt;ZZ_SENACE ATARAMA MORI,DANNY EDUARDO</v>
          </cell>
          <cell r="L4909" t="str">
            <v>CONFORME&lt;br/&gt;NOTIFICADO A LA EMPRESA</v>
          </cell>
          <cell r="O4909">
            <v>587469.18000000005</v>
          </cell>
        </row>
        <row r="4910">
          <cell r="A4910" t="str">
            <v>02690-2017</v>
          </cell>
          <cell r="B4910">
            <v>6569</v>
          </cell>
          <cell r="C4910" t="str">
            <v>ITS</v>
          </cell>
          <cell r="D4910">
            <v>42896</v>
          </cell>
          <cell r="E4910">
            <v>2017</v>
          </cell>
          <cell r="F4910">
            <v>6</v>
          </cell>
          <cell r="G4910" t="str">
            <v>SHAHUINDO S.A.C.</v>
          </cell>
          <cell r="H4910" t="str">
            <v>SHAHUINDO</v>
          </cell>
          <cell r="I4910" t="str">
            <v>ITS Modificaciones en la Plataforma de Chancado, Ampliación del tajo e Implementación de Instalaciones Auxiliares</v>
          </cell>
          <cell r="J4910" t="str">
            <v>*060202&lt;br&gt;CAJAMARCA-CAJABAMBA-CACHACHI</v>
          </cell>
          <cell r="K4910" t="str">
            <v>*382&lt;br&gt;ZZ_SENACE PÉREZ NUÑEZ, FABIÁN,*489&lt;br&gt;ZZ_SENACE TREJO PANTOJA, CYNTHIA KELLY,*488&lt;br&gt;ZZ_SENACE TELLO COCHACHEZ, MARCO ANTONIO,*482&lt;br&gt;ZZ_SENACE MARTEL GORA, MIGUEL LUIS,*481&lt;br&gt;ZZ_SENACE CORAL ONCOY, BEATRIZ ELIZABETH,*479&lt;br&gt;ZZ_SENACE  BORJAS ALCANTARA, DAVID VICTOR,*416&lt;br&gt;ZZ_SENACE BREÑA TORRES, MILVA GRACIELA,*415&lt;br&gt;ZZ_SENACE BEATRIZ HUAMANI PAUCCARA</v>
          </cell>
          <cell r="L4910" t="str">
            <v>CONFORME&lt;br/&gt;NOTIFICADO A LA EMPRESA</v>
          </cell>
          <cell r="O4910">
            <v>13619623.77</v>
          </cell>
        </row>
        <row r="4911">
          <cell r="A4911">
            <v>2429667</v>
          </cell>
          <cell r="B4911">
            <v>6721</v>
          </cell>
          <cell r="C4911" t="str">
            <v>PC</v>
          </cell>
          <cell r="D4911">
            <v>41890</v>
          </cell>
          <cell r="E4911">
            <v>2014</v>
          </cell>
          <cell r="F4911">
            <v>9</v>
          </cell>
          <cell r="G4911" t="str">
            <v>SHAHUINDO S.A.C.</v>
          </cell>
          <cell r="H4911" t="str">
            <v>SHAHUINDO</v>
          </cell>
          <cell r="I4911" t="str">
            <v>PLAN DE CIERRE DEL PROYECTO SHAHUINDO</v>
          </cell>
          <cell r="J4911" t="str">
            <v>*060202&lt;br&gt;CAJAMARCA-CAJABAMBA-CACHACHI</v>
          </cell>
          <cell r="K4911" t="str">
            <v>*21&lt;br&gt;PAREDES PACHECO RUFO</v>
          </cell>
          <cell r="L4911" t="str">
            <v>APROBADO</v>
          </cell>
          <cell r="P4911" t="str">
            <v>USD</v>
          </cell>
        </row>
        <row r="4912">
          <cell r="A4912">
            <v>2778199</v>
          </cell>
          <cell r="B4912">
            <v>6777</v>
          </cell>
          <cell r="C4912" t="str">
            <v>ITS</v>
          </cell>
          <cell r="D4912">
            <v>43115</v>
          </cell>
          <cell r="E4912">
            <v>2018</v>
          </cell>
          <cell r="F4912">
            <v>1</v>
          </cell>
          <cell r="G4912" t="str">
            <v>SHAHUINDO S.A.C.</v>
          </cell>
          <cell r="H4912" t="str">
            <v>SHAHUINDO</v>
          </cell>
          <cell r="I4912" t="str">
            <v>PROYECTO DE EXPLORACIÓN SHAHUINDO</v>
          </cell>
          <cell r="J4912" t="str">
            <v>*060202&lt;br&gt;CAJAMARCA-CAJABAMBA-CACHACHI</v>
          </cell>
          <cell r="K4912" t="str">
            <v>*1&lt;br&gt;ACEVEDO FERNANDEZ ELIAS,*570&lt;br&gt;PEREZ BALDEON KAREN GRACIELA,*504&lt;br&gt;GUERRERO LAZO LUZ MILAGROS (apoyo),*311&lt;br&gt;ROJAS VALLADARES, TANIA LUPE,*220&lt;br&gt;VILLACORTA OLAZA MARCO ANTONIO</v>
          </cell>
          <cell r="L4912" t="str">
            <v>CONFORME&lt;br/&gt;NOTIFICADO A LA EMPRESA</v>
          </cell>
          <cell r="O4912">
            <v>4480000</v>
          </cell>
        </row>
        <row r="4913">
          <cell r="A4913">
            <v>2659789</v>
          </cell>
          <cell r="B4913">
            <v>6908</v>
          </cell>
          <cell r="C4913" t="str">
            <v>EIAsd</v>
          </cell>
          <cell r="D4913">
            <v>42702</v>
          </cell>
          <cell r="E4913">
            <v>2016</v>
          </cell>
          <cell r="F4913">
            <v>11</v>
          </cell>
          <cell r="G4913" t="str">
            <v>SHAHUINDO S.A.C.</v>
          </cell>
          <cell r="H4913" t="str">
            <v>SHAHUINDO</v>
          </cell>
          <cell r="I4913" t="str">
            <v>SHAHUINDO</v>
          </cell>
          <cell r="J4913" t="str">
            <v>*060202&lt;br&gt;CAJAMARCA-CAJABAMBA-CACHACHI</v>
          </cell>
          <cell r="K4913" t="str">
            <v>*1&lt;br&gt;ACEVEDO FERNANDEZ ELIAS,*460&lt;br&gt;trasy chochabot,*418&lt;br&gt;ZARATE SANCHEZ MARLON GUIDO (apoyo),*311&lt;br&gt;ROJAS VALLADARES, TANIA LUPE,*310&lt;br&gt;ROSALES GONZALES LUIS ALBERTO,*295&lt;br&gt;DIAZ BERRIOS ABEL,*220&lt;br&gt;VILLACORTA OLAZA MARCO ANTONIO,*25&lt;br&gt;PRADO VELASQUEZ ALFONSO,*20&lt;br&gt;LEON IRIARTE MARITZA</v>
          </cell>
          <cell r="L4913" t="str">
            <v>APROBADO&lt;br/&gt;NOTIFICADO A LA EMPRESA</v>
          </cell>
          <cell r="M4913" t="str">
            <v>ResDirec-0202-2017/MEM-DGAAM</v>
          </cell>
          <cell r="N4913" t="str">
            <v>19/07/2017</v>
          </cell>
          <cell r="O4913">
            <v>13200000</v>
          </cell>
          <cell r="P4913" t="str">
            <v>USD</v>
          </cell>
        </row>
        <row r="4914">
          <cell r="A4914" t="str">
            <v>M-ITS-00121-2018</v>
          </cell>
          <cell r="B4914">
            <v>6939</v>
          </cell>
          <cell r="C4914" t="str">
            <v>ITS</v>
          </cell>
          <cell r="D4914">
            <v>43248</v>
          </cell>
          <cell r="E4914">
            <v>2018</v>
          </cell>
          <cell r="F4914">
            <v>5</v>
          </cell>
          <cell r="G4914" t="str">
            <v>SHAHUINDO S.A.C.</v>
          </cell>
          <cell r="H4914" t="str">
            <v>SHAHUINDO</v>
          </cell>
          <cell r="I4914" t="str">
            <v>Cuarto Informe Técnico Sustentatorio: Modificación de Componentes Principales y Auxiliares de la Unidad Minera Shahuindo</v>
          </cell>
          <cell r="J4914" t="str">
            <v>*060202&lt;br&gt;CAJAMARCA-CAJABAMBA-CACHACHI</v>
          </cell>
          <cell r="K4914" t="str">
            <v>*479&lt;br&gt;ZZ_SENACE  BORJAS ALCANTARA, DAVID VICTOR,*574&lt;br&gt;JOSE ALEJANDRO ZEGARRA,*482&lt;br&gt;ZZ_SENACE MARTEL GORA, MIGUEL LUIS</v>
          </cell>
          <cell r="L4914" t="str">
            <v>CONFORME&lt;br/&gt;NOTIFICADO A LA EMPRESA</v>
          </cell>
          <cell r="O4914">
            <v>3500000</v>
          </cell>
        </row>
        <row r="4915">
          <cell r="A4915">
            <v>2901163</v>
          </cell>
          <cell r="B4915">
            <v>7718</v>
          </cell>
          <cell r="C4915" t="str">
            <v>FTA</v>
          </cell>
          <cell r="D4915">
            <v>43510</v>
          </cell>
          <cell r="E4915">
            <v>2019</v>
          </cell>
          <cell r="F4915">
            <v>2</v>
          </cell>
          <cell r="G4915" t="str">
            <v>SHAHUINDO S.A.C.</v>
          </cell>
          <cell r="H4915" t="str">
            <v>PROYECTO DE EXPLORACIÓN ALGAMARCA</v>
          </cell>
          <cell r="I4915" t="str">
            <v>ALGAMARCA</v>
          </cell>
          <cell r="J4915" t="str">
            <v>*060202&lt;br&gt;CAJAMARCA-CAJABAMBA-CACHACHI</v>
          </cell>
          <cell r="K4915" t="str">
            <v>*599&lt;br&gt;CHUQUIMANTARI ARTEAGA,RUDDY ANDRE,*635&lt;br&gt;LEON SAAVEDRA SEBASTIAN,*610&lt;br&gt;FARFAN REYES MIRIAM ELIZABETH</v>
          </cell>
          <cell r="L4915" t="str">
            <v>APROBADO&lt;br/&gt;NOTIFICADO A LA EMPRESA</v>
          </cell>
          <cell r="M4915" t="str">
            <v>ResDirec-0033-2019/MEM-DGAAM</v>
          </cell>
          <cell r="N4915" t="str">
            <v>04/03/2019</v>
          </cell>
          <cell r="O4915">
            <v>3809500</v>
          </cell>
          <cell r="P4915" t="str">
            <v>USD</v>
          </cell>
        </row>
        <row r="4916">
          <cell r="A4916">
            <v>3010389</v>
          </cell>
          <cell r="B4916">
            <v>8361</v>
          </cell>
          <cell r="C4916" t="str">
            <v>PAD</v>
          </cell>
          <cell r="D4916">
            <v>43838</v>
          </cell>
          <cell r="E4916">
            <v>2020</v>
          </cell>
          <cell r="F4916">
            <v>1</v>
          </cell>
          <cell r="G4916" t="str">
            <v>SHAHUINDO S.A.C.</v>
          </cell>
          <cell r="H4916" t="str">
            <v>SHAHUINDO</v>
          </cell>
          <cell r="I4916" t="str">
            <v>PLAN AMBIENTAL DETALLADO DE LA U.M. SHAHUINDO</v>
          </cell>
          <cell r="J4916" t="str">
            <v>*060202&lt;br&gt;CAJAMARCA-CAJABAMBA-CACHACHI</v>
          </cell>
          <cell r="K4916" t="str">
            <v>*1&lt;br&gt;ACEVEDO FERNANDEZ ELIAS,*676&lt;br&gt;VILLAR VASQUEZ MERCEDES DEL PILAR,*311&lt;br&gt;ROJAS VALLADARES, TANIA LUPE</v>
          </cell>
          <cell r="L4916" t="str">
            <v>APROBADO&lt;br/&gt;NOTIFICADO A LA EMPRESA</v>
          </cell>
          <cell r="M4916" t="str">
            <v>ResDirec-0162-2020/MINEM-DGAAM</v>
          </cell>
          <cell r="N4916" t="str">
            <v>27/11/2020</v>
          </cell>
          <cell r="O4916">
            <v>0.01</v>
          </cell>
          <cell r="P4916" t="str">
            <v>USD</v>
          </cell>
        </row>
        <row r="4917">
          <cell r="A4917">
            <v>1343540</v>
          </cell>
          <cell r="B4917">
            <v>693</v>
          </cell>
          <cell r="C4917" t="str">
            <v>EIAsd</v>
          </cell>
          <cell r="D4917">
            <v>37221</v>
          </cell>
          <cell r="E4917">
            <v>2001</v>
          </cell>
          <cell r="F4917">
            <v>11</v>
          </cell>
          <cell r="G4917" t="str">
            <v>SHOUGANG HIERRO PERU S.A.A.</v>
          </cell>
          <cell r="H4917" t="str">
            <v>MARCONA</v>
          </cell>
          <cell r="I4917" t="str">
            <v>EXPLORACION</v>
          </cell>
          <cell r="J4917" t="str">
            <v>*110304&lt;br&gt;ICA-NASCA-MARCONA</v>
          </cell>
          <cell r="K4917" t="str">
            <v>*57&lt;br&gt;SUAREZ JUAN</v>
          </cell>
          <cell r="L4917" t="str">
            <v>APROBADO</v>
          </cell>
          <cell r="P4917" t="str">
            <v>USD</v>
          </cell>
        </row>
        <row r="4918">
          <cell r="A4918">
            <v>1167164</v>
          </cell>
          <cell r="B4918">
            <v>4372</v>
          </cell>
          <cell r="C4918" t="str">
            <v>EIA</v>
          </cell>
          <cell r="D4918">
            <v>35800</v>
          </cell>
          <cell r="E4918">
            <v>1998</v>
          </cell>
          <cell r="F4918">
            <v>1</v>
          </cell>
          <cell r="G4918" t="str">
            <v>SHOUGANG HIERRO PERU S.A.A.</v>
          </cell>
          <cell r="H4918" t="str">
            <v>MARCONA</v>
          </cell>
          <cell r="I4918" t="str">
            <v>TRATAMIENTO Y NUEVO DEPÓSITO DE RELAVES</v>
          </cell>
          <cell r="J4918" t="str">
            <v>*110304&lt;br&gt;ICA-NASCA-MARCONA</v>
          </cell>
          <cell r="K4918" t="str">
            <v>*85&lt;br&gt;FALLA JORGE</v>
          </cell>
          <cell r="L4918" t="str">
            <v>APROBADO</v>
          </cell>
          <cell r="P4918" t="str">
            <v>USD</v>
          </cell>
        </row>
        <row r="4919">
          <cell r="A4919">
            <v>1352353</v>
          </cell>
          <cell r="B4919">
            <v>4564</v>
          </cell>
          <cell r="C4919" t="str">
            <v>EIA</v>
          </cell>
          <cell r="D4919">
            <v>37298</v>
          </cell>
          <cell r="E4919">
            <v>2002</v>
          </cell>
          <cell r="F4919">
            <v>2</v>
          </cell>
          <cell r="G4919" t="str">
            <v>SHOUGANG HIERRO PERU S.A.A.</v>
          </cell>
          <cell r="H4919" t="str">
            <v>MARCONA</v>
          </cell>
          <cell r="I4919" t="str">
            <v>PLANTA DE TRATAMIENTO DE AGUAS RESIDUALES DOMESTICAS</v>
          </cell>
          <cell r="J4919" t="str">
            <v>*110304&lt;br&gt;ICA-NASCA-MARCONA</v>
          </cell>
          <cell r="K4919" t="str">
            <v>*53&lt;br&gt;SANCHEZ LUIS</v>
          </cell>
          <cell r="L4919" t="str">
            <v>ABANDONO</v>
          </cell>
          <cell r="P4919" t="str">
            <v>USD</v>
          </cell>
        </row>
        <row r="4920">
          <cell r="A4920">
            <v>1569595</v>
          </cell>
          <cell r="B4920">
            <v>4707</v>
          </cell>
          <cell r="C4920" t="str">
            <v>EIA</v>
          </cell>
          <cell r="D4920">
            <v>38658</v>
          </cell>
          <cell r="E4920">
            <v>2005</v>
          </cell>
          <cell r="F4920">
            <v>11</v>
          </cell>
          <cell r="G4920" t="str">
            <v>SHOUGANG HIERRO PERU S.A.A.</v>
          </cell>
          <cell r="H4920" t="str">
            <v>MARCONA</v>
          </cell>
          <cell r="I4920" t="str">
            <v>PLANTA DE TRATAMIENTO DE AGUAS RESIDUALES DOMESTICAS</v>
          </cell>
          <cell r="J4920" t="str">
            <v>*110304&lt;br&gt;ICA-NASCA-MARCONA</v>
          </cell>
          <cell r="K4920" t="str">
            <v>*43&lt;br&gt;LEON ALDO</v>
          </cell>
          <cell r="L4920" t="str">
            <v>APROBADO</v>
          </cell>
          <cell r="P4920" t="str">
            <v>USD</v>
          </cell>
        </row>
        <row r="4921">
          <cell r="A4921">
            <v>1616860</v>
          </cell>
          <cell r="B4921">
            <v>4741</v>
          </cell>
          <cell r="C4921" t="str">
            <v>EIA</v>
          </cell>
          <cell r="D4921">
            <v>38902</v>
          </cell>
          <cell r="E4921">
            <v>2006</v>
          </cell>
          <cell r="F4921">
            <v>7</v>
          </cell>
          <cell r="G4921" t="str">
            <v>SHOUGANG HIERRO PERU S.A.A.</v>
          </cell>
          <cell r="H4921" t="str">
            <v>PTA. BENEFICIO SAN NICOLAS</v>
          </cell>
          <cell r="I4921" t="str">
            <v>MODIFICACION DE EIA DEL DEPOSITO DE RELAVES "PAMPA CHOCLON"</v>
          </cell>
          <cell r="J4921" t="str">
            <v>*110304&lt;br&gt;ICA-NASCA-MARCONA</v>
          </cell>
          <cell r="K4921" t="str">
            <v>*43&lt;br&gt;LEON ALDO</v>
          </cell>
          <cell r="L4921" t="str">
            <v>IMPROCEDENTE&lt;br/&gt;NOTIFICADO A LA EMPRESA</v>
          </cell>
          <cell r="P4921" t="str">
            <v>USD</v>
          </cell>
        </row>
        <row r="4922">
          <cell r="A4922">
            <v>1808550</v>
          </cell>
          <cell r="B4922">
            <v>4876</v>
          </cell>
          <cell r="C4922" t="str">
            <v>EIA</v>
          </cell>
          <cell r="D4922">
            <v>39664</v>
          </cell>
          <cell r="E4922">
            <v>2008</v>
          </cell>
          <cell r="F4922">
            <v>8</v>
          </cell>
          <cell r="G4922" t="str">
            <v>SHOUGANG HIERRO PERU S.A.A.</v>
          </cell>
          <cell r="H4922" t="str">
            <v>PTA. BENEFICIO SAN NICOLAS</v>
          </cell>
          <cell r="I4922" t="str">
            <v>PLANTA DE COBRE Y VERTIMIENTOS DE RELAVES AL DEPOSITO CHOCLON N°1</v>
          </cell>
          <cell r="J4922" t="str">
            <v>*110304&lt;br&gt;ICA-NASCA-MARCONA</v>
          </cell>
          <cell r="K4922" t="str">
            <v>*32&lt;br&gt;BALDEON WILBER</v>
          </cell>
          <cell r="L4922" t="str">
            <v>DESISTIDO&lt;br/&gt;NOTIFICADO A LA EMPRESA</v>
          </cell>
          <cell r="P4922" t="str">
            <v>USD</v>
          </cell>
        </row>
        <row r="4923">
          <cell r="A4923">
            <v>1837640</v>
          </cell>
          <cell r="B4923">
            <v>4897</v>
          </cell>
          <cell r="C4923" t="str">
            <v>EIA</v>
          </cell>
          <cell r="D4923">
            <v>39765</v>
          </cell>
          <cell r="E4923">
            <v>2008</v>
          </cell>
          <cell r="F4923">
            <v>11</v>
          </cell>
          <cell r="G4923" t="str">
            <v>SHOUGANG HIERRO PERU S.A.A.</v>
          </cell>
          <cell r="H4923" t="str">
            <v>MARCONA</v>
          </cell>
          <cell r="I4923" t="str">
            <v xml:space="preserve">ESTUDIO DE IMPACTO AMBIENTAL DE RELLENO SANITARIO DE LA EMPRESA SHOUGANG HIERRO </v>
          </cell>
          <cell r="J4923" t="str">
            <v>*110304&lt;br&gt;ICA-NASCA-MARCONA</v>
          </cell>
          <cell r="K4923" t="str">
            <v>*39&lt;br&gt;ESPINOZA ARIAS REBECA</v>
          </cell>
          <cell r="L4923" t="str">
            <v>DESISTIDO&lt;br/&gt;NOTIFICADO A LA EMPRESA</v>
          </cell>
          <cell r="P4923" t="str">
            <v>USD</v>
          </cell>
        </row>
        <row r="4924">
          <cell r="A4924">
            <v>1840397</v>
          </cell>
          <cell r="B4924">
            <v>4903</v>
          </cell>
          <cell r="C4924" t="str">
            <v>EIA</v>
          </cell>
          <cell r="D4924">
            <v>39780</v>
          </cell>
          <cell r="E4924">
            <v>2008</v>
          </cell>
          <cell r="F4924">
            <v>11</v>
          </cell>
          <cell r="G4924" t="str">
            <v>SHOUGANG HIERRO PERU S.A.A.</v>
          </cell>
          <cell r="H4924" t="str">
            <v>PTA. BENEFICIO SAN NICOLAS</v>
          </cell>
          <cell r="I4924" t="str">
            <v>EIA LINEA DE TRANSMISION 220 KV Y NUEVA S.E. 220/22.9&amp;13.8 KV SAN NICOLAS</v>
          </cell>
          <cell r="J4924" t="str">
            <v>*110304&lt;br&gt;ICA-NASCA-MARCONA</v>
          </cell>
          <cell r="K4924" t="str">
            <v>*4&lt;br&gt;AQUINO ESPINOZA PAVEL</v>
          </cell>
          <cell r="L4924" t="str">
            <v>DESISTIDO&lt;br/&gt;NOTIFICADO A LA EMPRESA</v>
          </cell>
          <cell r="P4924" t="str">
            <v>USD</v>
          </cell>
        </row>
        <row r="4925">
          <cell r="A4925">
            <v>1846394</v>
          </cell>
          <cell r="B4925">
            <v>4910</v>
          </cell>
          <cell r="C4925" t="str">
            <v>EIA</v>
          </cell>
          <cell r="D4925">
            <v>39801</v>
          </cell>
          <cell r="E4925">
            <v>2008</v>
          </cell>
          <cell r="F4925">
            <v>12</v>
          </cell>
          <cell r="G4925" t="str">
            <v>SHOUGANG HIERRO PERU S.A.A.</v>
          </cell>
          <cell r="H4925" t="str">
            <v>PTA. BENEFICIO SAN NICOLAS</v>
          </cell>
          <cell r="I4925" t="str">
            <v>ESTUDIO DE IMPACTO AMBIENTAL DEL INCREMENTO DE CAPACIDAD DEL MUELLE SAN NICOLAS</v>
          </cell>
          <cell r="J4925" t="str">
            <v>*110304&lt;br&gt;ICA-NASCA-MARCONA</v>
          </cell>
          <cell r="K4925" t="str">
            <v>*4&lt;br&gt;AQUINO ESPINOZA PAVEL</v>
          </cell>
          <cell r="L4925" t="str">
            <v>APROBADO&lt;br/&gt;NOTIFICADO A LA EMPRESA</v>
          </cell>
          <cell r="P4925" t="str">
            <v>USD</v>
          </cell>
        </row>
        <row r="4926">
          <cell r="A4926">
            <v>1861429</v>
          </cell>
          <cell r="B4926">
            <v>4919</v>
          </cell>
          <cell r="C4926" t="str">
            <v>EIA</v>
          </cell>
          <cell r="D4926">
            <v>39861</v>
          </cell>
          <cell r="E4926">
            <v>2009</v>
          </cell>
          <cell r="F4926">
            <v>2</v>
          </cell>
          <cell r="G4926" t="str">
            <v>SHOUGANG HIERRO PERU S.A.A.</v>
          </cell>
          <cell r="H4926" t="str">
            <v>MARCONA</v>
          </cell>
          <cell r="I4926" t="str">
            <v>MODIFICACION DE PROGRAMA DE MONITOREO - PLANTA DE TRATAMIENTO</v>
          </cell>
          <cell r="J4926" t="str">
            <v>*110304&lt;br&gt;ICA-NASCA-MARCONA</v>
          </cell>
          <cell r="K4926" t="str">
            <v>*32&lt;br&gt;BALDEON WILBER</v>
          </cell>
          <cell r="L4926" t="str">
            <v>APROBADO&lt;br/&gt;NOTIFICADO A LA EMPRESA</v>
          </cell>
          <cell r="P4926" t="str">
            <v>USD</v>
          </cell>
        </row>
        <row r="4927">
          <cell r="A4927">
            <v>1879511</v>
          </cell>
          <cell r="B4927">
            <v>4932</v>
          </cell>
          <cell r="C4927" t="str">
            <v>EIA</v>
          </cell>
          <cell r="D4927">
            <v>39931</v>
          </cell>
          <cell r="E4927">
            <v>2009</v>
          </cell>
          <cell r="F4927">
            <v>4</v>
          </cell>
          <cell r="G4927" t="str">
            <v>SHOUGANG HIERRO PERU S.A.A.</v>
          </cell>
          <cell r="H4927" t="str">
            <v>MARCONA</v>
          </cell>
          <cell r="I4927" t="str">
            <v>AMPLIACION DE OPERACIONES EN MINA Y PLANTA DE BENEFICIO</v>
          </cell>
          <cell r="J4927" t="str">
            <v>*110304&lt;br&gt;ICA-NASCA-MARCONA</v>
          </cell>
          <cell r="K4927" t="str">
            <v>*21&lt;br&gt;PAREDES PACHECO RUFO</v>
          </cell>
          <cell r="L4927" t="str">
            <v>APROBADO&lt;br/&gt;NOTIFICADO A LA EMPRESA</v>
          </cell>
          <cell r="P4927" t="str">
            <v>USD</v>
          </cell>
        </row>
        <row r="4928">
          <cell r="A4928">
            <v>2040236</v>
          </cell>
          <cell r="B4928">
            <v>5039</v>
          </cell>
          <cell r="C4928" t="str">
            <v>EIA</v>
          </cell>
          <cell r="D4928">
            <v>40487</v>
          </cell>
          <cell r="E4928">
            <v>2010</v>
          </cell>
          <cell r="F4928">
            <v>11</v>
          </cell>
          <cell r="G4928" t="str">
            <v>SHOUGANG HIERRO PERU S.A.A.</v>
          </cell>
          <cell r="H4928" t="str">
            <v>MARCONA</v>
          </cell>
          <cell r="I4928" t="str">
            <v xml:space="preserve">SUBESTACION ELECTRICA EL HIERRO. LINEA DE TRANSMISION 220 KV EL HIERRO MARCONA  </v>
          </cell>
          <cell r="J4928" t="str">
            <v>*110304&lt;br&gt;ICA-NASCA-MARCONA</v>
          </cell>
          <cell r="K4928" t="str">
            <v>*7&lt;br&gt;BERROSPI GALINDO ROSA</v>
          </cell>
          <cell r="L4928" t="str">
            <v>APROBADO&lt;br/&gt;NOTIFICADO A LA EMPRESA</v>
          </cell>
          <cell r="M4928" t="str">
            <v>ResDirec-0519-2014/MEM-DGAAM</v>
          </cell>
          <cell r="N4928" t="str">
            <v>14/10/2014</v>
          </cell>
          <cell r="P4928" t="str">
            <v>USD</v>
          </cell>
        </row>
        <row r="4929">
          <cell r="A4929">
            <v>2423620</v>
          </cell>
          <cell r="B4929">
            <v>5039</v>
          </cell>
          <cell r="C4929" t="str">
            <v>ITS</v>
          </cell>
          <cell r="D4929">
            <v>41864</v>
          </cell>
          <cell r="E4929">
            <v>2014</v>
          </cell>
          <cell r="F4929">
            <v>8</v>
          </cell>
          <cell r="G4929" t="str">
            <v>SHOUGANG HIERRO PERU S.A.A.</v>
          </cell>
          <cell r="H4929" t="str">
            <v>MARCONA</v>
          </cell>
          <cell r="I4929" t="str">
            <v xml:space="preserve">SUBESTACION ELECTRICA EL HIERRO. LINEA DE TRANSMISION 220 KV EL HIERRO MARCONA  </v>
          </cell>
          <cell r="J4929" t="str">
            <v>*110304&lt;br&gt;ICA-NASCA-MARCONA</v>
          </cell>
          <cell r="K4929" t="str">
            <v>*10&lt;br&gt;CARRANZA VALDIVIESO JOSE,*306&lt;br&gt;MIRANDA UNCHUPAICO, JULIO (APOYO),*283&lt;br&gt;YUCRA ZELA, SONIA,*257&lt;br&gt;MIRANDA UNCHUPAICO, JULIO EDUARDO,*181&lt;br&gt;LEON HUAMAN BETTY,*25&lt;br&gt;PRADO VELASQUEZ ALFONSO</v>
          </cell>
          <cell r="L4929" t="str">
            <v>CONFORME&lt;br/&gt;NOTIFICADO A LA EMPRESA</v>
          </cell>
          <cell r="M4929" t="str">
            <v>ResDirec-0519-2014/MEM-DGAAM</v>
          </cell>
          <cell r="N4929" t="str">
            <v>14/10/2014</v>
          </cell>
          <cell r="O4929">
            <v>0</v>
          </cell>
        </row>
        <row r="4930">
          <cell r="A4930">
            <v>2053295</v>
          </cell>
          <cell r="B4930">
            <v>5060</v>
          </cell>
          <cell r="C4930" t="str">
            <v>EIA</v>
          </cell>
          <cell r="D4930">
            <v>40539</v>
          </cell>
          <cell r="E4930">
            <v>2010</v>
          </cell>
          <cell r="F4930">
            <v>12</v>
          </cell>
          <cell r="G4930" t="str">
            <v>SHOUGANG HIERRO PERU S.A.A.</v>
          </cell>
          <cell r="H4930" t="str">
            <v>MARCONA</v>
          </cell>
          <cell r="I4930" t="str">
            <v>NUEVO RELLENO SANITARIO DE SHOUGANG HIERRO PERU S.A.A.</v>
          </cell>
          <cell r="J4930" t="str">
            <v>*110304&lt;br&gt;ICA-NASCA-MARCONA</v>
          </cell>
          <cell r="K4930" t="str">
            <v>*4&lt;br&gt;AQUINO ESPINOZA PAVEL</v>
          </cell>
          <cell r="L4930" t="str">
            <v>NO PRESENTADO&lt;br/&gt;NOTIFICADO A LA EMPRESA</v>
          </cell>
          <cell r="P4930" t="str">
            <v>USD</v>
          </cell>
        </row>
        <row r="4931">
          <cell r="A4931">
            <v>2200573</v>
          </cell>
          <cell r="B4931">
            <v>5170</v>
          </cell>
          <cell r="C4931" t="str">
            <v>EIA</v>
          </cell>
          <cell r="D4931">
            <v>41078</v>
          </cell>
          <cell r="E4931">
            <v>2012</v>
          </cell>
          <cell r="F4931">
            <v>6</v>
          </cell>
          <cell r="G4931" t="str">
            <v>SHOUGANG HIERRO PERU S.A.A.</v>
          </cell>
          <cell r="H4931" t="str">
            <v>MARCONA</v>
          </cell>
          <cell r="I4931" t="str">
            <v xml:space="preserve">NUEVO RELLENO SANITARIO DE SHOUGANG HIERO PERU S.A.A. </v>
          </cell>
          <cell r="J4931" t="str">
            <v>*110304&lt;br&gt;ICA-NASCA-MARCONA</v>
          </cell>
          <cell r="K4931" t="str">
            <v>*10&lt;br&gt;CARRANZA VALDIVIESO JOSE</v>
          </cell>
          <cell r="L4931" t="str">
            <v>APROBADO&lt;br/&gt;NOTIFICADO A LA EMPRESA</v>
          </cell>
          <cell r="P4931" t="str">
            <v>USD</v>
          </cell>
        </row>
        <row r="4932">
          <cell r="A4932">
            <v>2283295</v>
          </cell>
          <cell r="B4932">
            <v>5262</v>
          </cell>
          <cell r="C4932" t="str">
            <v>EIA</v>
          </cell>
          <cell r="D4932">
            <v>41375</v>
          </cell>
          <cell r="E4932">
            <v>2013</v>
          </cell>
          <cell r="F4932">
            <v>4</v>
          </cell>
          <cell r="G4932" t="str">
            <v>SHOUGANG HIERRO PERU S.A.A.</v>
          </cell>
          <cell r="H4932" t="str">
            <v>PTA. BENEFICIO SAN NICOLAS</v>
          </cell>
          <cell r="I4932" t="str">
            <v>MODIFICACION DEL PROGRAMA DE MONITOREO ELIMINACION DE LOS PUNTOS DE MONITOREO</v>
          </cell>
          <cell r="J4932" t="str">
            <v>*110304&lt;br&gt;ICA-NASCA-MARCONA</v>
          </cell>
          <cell r="K4932" t="str">
            <v>*10&lt;br&gt;CARRANZA VALDIVIESO JOSE</v>
          </cell>
          <cell r="L4932" t="str">
            <v>APROBADO&lt;br/&gt;NOTIFICADO A LA EMPRESA</v>
          </cell>
          <cell r="P4932" t="str">
            <v>USD</v>
          </cell>
        </row>
        <row r="4933">
          <cell r="A4933">
            <v>2535963</v>
          </cell>
          <cell r="B4933">
            <v>5879</v>
          </cell>
          <cell r="C4933" t="str">
            <v>EIA-d</v>
          </cell>
          <cell r="D4933">
            <v>42262</v>
          </cell>
          <cell r="E4933">
            <v>2015</v>
          </cell>
          <cell r="F4933">
            <v>9</v>
          </cell>
          <cell r="G4933" t="str">
            <v>SHOUGANG HIERRO PERU S.A.A.</v>
          </cell>
          <cell r="H4933" t="str">
            <v>MARCONA</v>
          </cell>
          <cell r="I4933" t="str">
            <v>MODIFICACIÓN EIA PLANTA DE TRATAMIENTO AGUAS RESIDUALES DOME</v>
          </cell>
          <cell r="K4933" t="str">
            <v>*25&lt;br&gt;PRADO VELASQUEZ ALFONSO,*345&lt;br&gt;YUCRA ZELA, SONIA LISSET,*331&lt;br&gt;SOSA RUIZ, EYMI DEL PILAR,*181&lt;br&gt;LEON HUAMAN BETTY,*164&lt;br&gt;TREJO PANTOJA CYNTHIA</v>
          </cell>
          <cell r="L4933" t="str">
            <v>EVALUACIÓN</v>
          </cell>
          <cell r="P4933" t="str">
            <v>USD</v>
          </cell>
        </row>
        <row r="4934">
          <cell r="A4934">
            <v>1626175</v>
          </cell>
          <cell r="B4934">
            <v>6292</v>
          </cell>
          <cell r="C4934" t="str">
            <v>PC</v>
          </cell>
          <cell r="D4934">
            <v>38944</v>
          </cell>
          <cell r="E4934">
            <v>2006</v>
          </cell>
          <cell r="F4934">
            <v>8</v>
          </cell>
          <cell r="G4934" t="str">
            <v>SHOUGANG HIERRO PERU S.A.A.</v>
          </cell>
          <cell r="H4934" t="str">
            <v>MARCONA</v>
          </cell>
          <cell r="I4934" t="str">
            <v>UNIDAD MINERA CPS N° 1</v>
          </cell>
          <cell r="J4934" t="str">
            <v>*110304&lt;br&gt;ICA-NASCA-MARCONA</v>
          </cell>
          <cell r="K4934" t="str">
            <v>*13&lt;br&gt;DOLORES CAMONES SANTIAGO</v>
          </cell>
          <cell r="L4934" t="str">
            <v>APROBADO&lt;br/&gt;NOTIFICADO A LA EMPRESA</v>
          </cell>
          <cell r="P4934" t="str">
            <v>USD</v>
          </cell>
        </row>
        <row r="4935">
          <cell r="A4935" t="str">
            <v>02147-2016</v>
          </cell>
          <cell r="B4935">
            <v>6336</v>
          </cell>
          <cell r="C4935" t="str">
            <v>ITS</v>
          </cell>
          <cell r="D4935">
            <v>42577</v>
          </cell>
          <cell r="E4935">
            <v>2016</v>
          </cell>
          <cell r="F4935">
            <v>7</v>
          </cell>
          <cell r="G4935" t="str">
            <v>SHOUGANG HIERRO PERU S.A.A.</v>
          </cell>
          <cell r="H4935" t="str">
            <v>MARCONA</v>
          </cell>
          <cell r="I4935" t="str">
            <v>AMPLIACION DE OPERACIONES EN MINA Y PLANTA DE BENEFICIO</v>
          </cell>
          <cell r="J4935" t="str">
            <v>*110304&lt;br&gt;ICA-NASCA-MARCONA</v>
          </cell>
          <cell r="K4935" t="str">
            <v>*381&lt;br&gt;ZZ_SENACE MILLONES VARGAS, CESAR AUGUSTO,*416&lt;br&gt;ZZ_SENACE BREÑA TORRES, MILVA GRACIELA,*415&lt;br&gt;ZZ_SENACE BEATRIZ HUAMANI PAUCCARA,*414&lt;br&gt;ZZ_SENACE LUCEN BUSTAMANTE, MARIELENA NEREYDA,*413&lt;br&gt;ZZ_SENACE ATARAMA MORI,DANNY EDUARDO,*412&lt;br&gt;ZZ_SENACE SOLORZANO ORTIZ, ISABEL MERCEDES,*386&lt;br&gt;ZZ_SENACE CORAL ONCOY, BEATRIZ E.,*382&lt;br&gt;ZZ_SENACE PÉREZ NUÑEZ, FABIÁN</v>
          </cell>
          <cell r="L4935" t="str">
            <v>NO CONFORME&lt;br/&gt;NOTIFICADO A LA EMPRESA</v>
          </cell>
          <cell r="O4935">
            <v>1300000000</v>
          </cell>
        </row>
        <row r="4936">
          <cell r="A4936" t="str">
            <v>02579-2016</v>
          </cell>
          <cell r="B4936">
            <v>6345</v>
          </cell>
          <cell r="C4936" t="str">
            <v>ITS</v>
          </cell>
          <cell r="D4936">
            <v>42617</v>
          </cell>
          <cell r="E4936">
            <v>2016</v>
          </cell>
          <cell r="F4936">
            <v>9</v>
          </cell>
          <cell r="G4936" t="str">
            <v>SHOUGANG HIERRO PERU S.A.A.</v>
          </cell>
          <cell r="H4936" t="str">
            <v>MARCONA</v>
          </cell>
          <cell r="I4936" t="str">
            <v>AMPLIACION DE OPERACIONES EN MINA Y PLANTA DE BENEFICIO</v>
          </cell>
          <cell r="J4936" t="str">
            <v>*110304&lt;br&gt;ICA-NASCA-MARCONA</v>
          </cell>
          <cell r="K4936" t="str">
            <v>*381&lt;br&gt;ZZ_SENACE MILLONES VARGAS, CESAR AUGUSTO,*451&lt;br&gt;ZZ_SENACE QUISPE SULCA, JHONNY IBAN,*416&lt;br&gt;ZZ_SENACE BREÑA TORRES, MILVA GRACIELA,*413&lt;br&gt;ZZ_SENACE ATARAMA MORI,DANNY EDUARDO,*412&lt;br&gt;ZZ_SENACE SOLORZANO ORTIZ, ISABEL MERCEDES,*386&lt;br&gt;ZZ_SENACE CORAL ONCOY, BEATRIZ E.</v>
          </cell>
          <cell r="L4936" t="str">
            <v>CONFORME</v>
          </cell>
          <cell r="O4936">
            <v>1300000000</v>
          </cell>
        </row>
        <row r="4937">
          <cell r="A4937">
            <v>1976284</v>
          </cell>
          <cell r="B4937">
            <v>6444</v>
          </cell>
          <cell r="C4937" t="str">
            <v>PC</v>
          </cell>
          <cell r="D4937">
            <v>40263</v>
          </cell>
          <cell r="E4937">
            <v>2010</v>
          </cell>
          <cell r="F4937">
            <v>3</v>
          </cell>
          <cell r="G4937" t="str">
            <v>SHOUGANG HIERRO PERU S.A.A.</v>
          </cell>
          <cell r="H4937" t="str">
            <v>MARCONA</v>
          </cell>
          <cell r="I4937" t="str">
            <v>MODIFICACION DE LA UNIDAD MINERA CPS Nº 1 MINA 7</v>
          </cell>
          <cell r="J4937" t="str">
            <v>*110304&lt;br&gt;ICA-NASCA-MARCONA</v>
          </cell>
          <cell r="K4937" t="str">
            <v>*13&lt;br&gt;DOLORES CAMONES SANTIAGO</v>
          </cell>
          <cell r="L4937" t="str">
            <v>APROBADO&lt;br/&gt;NOTIFICADO A LA EMPRESA</v>
          </cell>
          <cell r="P4937" t="str">
            <v>USD</v>
          </cell>
        </row>
        <row r="4938">
          <cell r="A4938">
            <v>2146725</v>
          </cell>
          <cell r="B4938">
            <v>6517</v>
          </cell>
          <cell r="C4938" t="str">
            <v>PC</v>
          </cell>
          <cell r="D4938">
            <v>40876</v>
          </cell>
          <cell r="E4938">
            <v>2011</v>
          </cell>
          <cell r="F4938">
            <v>11</v>
          </cell>
          <cell r="G4938" t="str">
            <v>SHOUGANG HIERRO PERU S.A.A.</v>
          </cell>
          <cell r="H4938" t="str">
            <v>MARCONA</v>
          </cell>
          <cell r="I4938" t="str">
            <v>ACTUALIZACION DEL PLAN DE CIERRE DE MINAS UNIDAD CPS Nº1</v>
          </cell>
          <cell r="J4938" t="str">
            <v>*110304&lt;br&gt;ICA-NASCA-MARCONA</v>
          </cell>
          <cell r="K4938" t="str">
            <v>*21&lt;br&gt;PAREDES PACHECO RUFO</v>
          </cell>
          <cell r="L4938" t="str">
            <v>APROBADO&lt;br/&gt;NOTIFICADO A LA EMPRESA</v>
          </cell>
          <cell r="P4938" t="str">
            <v>USD</v>
          </cell>
        </row>
        <row r="4939">
          <cell r="A4939">
            <v>2273255</v>
          </cell>
          <cell r="B4939">
            <v>6625</v>
          </cell>
          <cell r="C4939" t="str">
            <v>PC</v>
          </cell>
          <cell r="D4939">
            <v>41339</v>
          </cell>
          <cell r="E4939">
            <v>2013</v>
          </cell>
          <cell r="F4939">
            <v>3</v>
          </cell>
          <cell r="G4939" t="str">
            <v>SHOUGANG HIERRO PERU S.A.A.</v>
          </cell>
          <cell r="H4939" t="str">
            <v>MARCONA</v>
          </cell>
          <cell r="I4939" t="str">
            <v>MODIFICACION DEL PLAN DE CIERRE DE MINA MARCONA</v>
          </cell>
          <cell r="J4939" t="str">
            <v>*110304&lt;br&gt;ICA-NASCA-MARCONA</v>
          </cell>
          <cell r="K4939" t="str">
            <v>*21&lt;br&gt;PAREDES PACHECO RUFO</v>
          </cell>
          <cell r="L4939" t="str">
            <v>APROBADO&lt;br/&gt;NOTIFICADO A LA EMPRESA</v>
          </cell>
          <cell r="P4939" t="str">
            <v>USD</v>
          </cell>
        </row>
        <row r="4940">
          <cell r="A4940">
            <v>2449905</v>
          </cell>
          <cell r="B4940">
            <v>6731</v>
          </cell>
          <cell r="C4940" t="str">
            <v>PC</v>
          </cell>
          <cell r="D4940">
            <v>41960</v>
          </cell>
          <cell r="E4940">
            <v>2014</v>
          </cell>
          <cell r="F4940">
            <v>11</v>
          </cell>
          <cell r="G4940" t="str">
            <v>SHOUGANG HIERRO PERU S.A.A.</v>
          </cell>
          <cell r="H4940" t="str">
            <v>MARCONA</v>
          </cell>
          <cell r="I4940" t="str">
            <v>TERCERA ACTUALIZACION DE PLAN DE CIERRE UNIDAD DE PRODUCCION CPS N°1</v>
          </cell>
          <cell r="J4940" t="str">
            <v>*110304&lt;br&gt;ICA-NASCA-MARCONA</v>
          </cell>
          <cell r="K4940" t="str">
            <v>*24&lt;br&gt;PORTILLA CORNEJO MATEO</v>
          </cell>
          <cell r="L4940" t="str">
            <v>APROBADO</v>
          </cell>
          <cell r="P4940" t="str">
            <v>USD</v>
          </cell>
        </row>
        <row r="4941">
          <cell r="A4941">
            <v>2571784</v>
          </cell>
          <cell r="B4941">
            <v>6813</v>
          </cell>
          <cell r="C4941" t="str">
            <v>PC</v>
          </cell>
          <cell r="D4941">
            <v>42390</v>
          </cell>
          <cell r="E4941">
            <v>2016</v>
          </cell>
          <cell r="F4941">
            <v>1</v>
          </cell>
          <cell r="G4941" t="str">
            <v>SHOUGANG HIERRO PERU S.A.A.</v>
          </cell>
          <cell r="H4941" t="str">
            <v>MARCONA</v>
          </cell>
          <cell r="I4941" t="str">
            <v xml:space="preserve">MODIFICACION DE PLAN DE CIERRE DE MINAS MARCONA </v>
          </cell>
          <cell r="J4941" t="str">
            <v>*110304&lt;br&gt;ICA-NASCA-MARCONA</v>
          </cell>
          <cell r="K4941" t="str">
            <v>*24&lt;br&gt;PORTILLA CORNEJO MATEO</v>
          </cell>
          <cell r="L4941" t="str">
            <v>APROBADO</v>
          </cell>
          <cell r="P4941" t="str">
            <v>USD</v>
          </cell>
        </row>
        <row r="4942">
          <cell r="A4942">
            <v>2974814</v>
          </cell>
          <cell r="B4942">
            <v>7239</v>
          </cell>
          <cell r="C4942" t="str">
            <v>ITS</v>
          </cell>
          <cell r="D4942">
            <v>43717</v>
          </cell>
          <cell r="E4942">
            <v>2019</v>
          </cell>
          <cell r="F4942">
            <v>9</v>
          </cell>
          <cell r="G4942" t="str">
            <v>SHOUGANG HIERRO PERU S.A.A.</v>
          </cell>
          <cell r="I4942" t="str">
            <v>PRIMER INFORME TÉCNICO SUSTENTATORIO EN RELACIÓN AL PROGRAMA DE ADECUACIÓN Y MANEJO AMBIENTAL</v>
          </cell>
          <cell r="J4942" t="str">
            <v>*110304&lt;br&gt;ICA-NASCA-MARCONA</v>
          </cell>
          <cell r="K4942" t="str">
            <v>*1&lt;br&gt;ACEVEDO FERNANDEZ ELIAS,*673&lt;br&gt;LIBERATO SOLANO JEAN CUTTER,*646&lt;br&gt;Mercedes del pilar villar Vasquez,*610&lt;br&gt;FARFAN REYES MIRIAM ELIZABETH,*311&lt;br&gt;ROJAS VALLADARES, TANIA LUPE,*220&lt;br&gt;VILLACORTA OLAZA MARCO ANTONIO,*25&lt;br&gt;PRADO VELASQUEZ ALFONSO</v>
          </cell>
          <cell r="L4942" t="str">
            <v>CONFORME</v>
          </cell>
          <cell r="O4942">
            <v>3080000</v>
          </cell>
        </row>
        <row r="4943">
          <cell r="A4943">
            <v>3032422</v>
          </cell>
          <cell r="B4943">
            <v>7256</v>
          </cell>
          <cell r="C4943" t="str">
            <v>ITS</v>
          </cell>
          <cell r="D4943">
            <v>43902</v>
          </cell>
          <cell r="E4943">
            <v>2020</v>
          </cell>
          <cell r="F4943">
            <v>3</v>
          </cell>
          <cell r="G4943" t="str">
            <v>SHOUGANG HIERRO PERU S.A.A.</v>
          </cell>
          <cell r="H4943" t="str">
            <v>MARCONA</v>
          </cell>
          <cell r="I4943" t="str">
            <v>SEUNGOD ITS EN RELACIÓN AL PROGRAMA DE ADECUACIÓN Y MANEJO AMBIENTAL</v>
          </cell>
          <cell r="J4943" t="str">
            <v>*110304&lt;br&gt;ICA-NASCA-MARCONA</v>
          </cell>
          <cell r="K4943" t="str">
            <v>*1&lt;br&gt;ACEVEDO FERNANDEZ ELIAS,*676&lt;br&gt;VILLAR VASQUEZ MERCEDES DEL PILAR,*673&lt;br&gt;LIBERATO SOLANO JEAN CUTTER,*527&lt;br&gt;PARDO BONIFAZ, JIMMY FRANK,*311&lt;br&gt;ROJAS VALLADARES, TANIA LUPE,*220&lt;br&gt;VILLACORTA OLAZA MARCO ANTONIO</v>
          </cell>
          <cell r="L4943" t="str">
            <v>NO CONFORME&lt;br/&gt;NOTIFICADO A LA EMPRESA</v>
          </cell>
          <cell r="M4943" t="str">
            <v>ResDirec-0058-2020/MINEM-DGAAM</v>
          </cell>
          <cell r="N4943" t="str">
            <v>22/05/2020</v>
          </cell>
          <cell r="O4943">
            <v>75000000</v>
          </cell>
        </row>
        <row r="4944">
          <cell r="A4944">
            <v>3045849</v>
          </cell>
          <cell r="B4944">
            <v>7387</v>
          </cell>
          <cell r="C4944" t="str">
            <v>ITS</v>
          </cell>
          <cell r="D4944">
            <v>44001</v>
          </cell>
          <cell r="E4944">
            <v>2020</v>
          </cell>
          <cell r="F4944">
            <v>6</v>
          </cell>
          <cell r="G4944" t="str">
            <v>SHOUGANG HIERRO PERU S.A.A.</v>
          </cell>
          <cell r="H4944" t="str">
            <v>MARCONA</v>
          </cell>
          <cell r="I4944" t="str">
            <v>2do ITS en relación al Programa de Adecuación y Manejo Ambiental de la U.M San Juan de Marcona</v>
          </cell>
          <cell r="J4944" t="str">
            <v>*110304&lt;br&gt;ICA-NASCA-MARCONA</v>
          </cell>
          <cell r="K4944" t="str">
            <v>*1&lt;br&gt;ACEVEDO FERNANDEZ ELIAS,*684&lt;br&gt;MARTEL GORA MIGUEL LUIS,*676&lt;br&gt;VILLAR VASQUEZ MERCEDES DEL PILAR,*660&lt;br&gt;PARDO BONIFAZ JIMMY FRANK,*527&lt;br&gt;PARDO BONIFAZ, JIMMY FRANK,*311&lt;br&gt;ROJAS VALLADARES, TANIA LUPE,*25&lt;br&gt;PRADO VELASQUEZ ALFONSO</v>
          </cell>
          <cell r="L4944" t="str">
            <v>CONFORME</v>
          </cell>
          <cell r="O4944">
            <v>73500000</v>
          </cell>
        </row>
        <row r="4945">
          <cell r="A4945">
            <v>3000583</v>
          </cell>
          <cell r="B4945">
            <v>8124</v>
          </cell>
          <cell r="C4945" t="str">
            <v>PC</v>
          </cell>
          <cell r="D4945">
            <v>43803</v>
          </cell>
          <cell r="E4945">
            <v>2019</v>
          </cell>
          <cell r="F4945">
            <v>12</v>
          </cell>
          <cell r="G4945" t="str">
            <v>SHOUGANG HIERRO PERU S.A.A.</v>
          </cell>
          <cell r="H4945" t="str">
            <v>MARCONA</v>
          </cell>
          <cell r="I4945" t="str">
            <v>ACTUALIZACIÓN DEL PLAN DE CIERRE DE MINA 2019</v>
          </cell>
          <cell r="J4945" t="str">
            <v>*110304&lt;br&gt;ICA-NASCA-MARCONA</v>
          </cell>
          <cell r="K4945" t="str">
            <v>*9&lt;br&gt;CAMPOS DIAZ LUIS,*683&lt;br&gt;LA ROSA ORBEZO NOHELIA THAIS,*672&lt;br&gt;TRUJILLO ESPINOZA JANETT GUISSELA,*495&lt;br&gt;CHAMORRO BELLIDO CARMEN ROSA,*188&lt;br&gt;PORTILLA CORNEJO MATEO,*128&lt;br&gt;ESTELA SILVA MELANIO,*34&lt;br&gt;BEDRIÑANA RIOS ABAD,*25&lt;br&gt;PRADO VELASQUEZ ALFONSO</v>
          </cell>
          <cell r="L4945" t="str">
            <v>EVALUACIÓN</v>
          </cell>
          <cell r="O4945">
            <v>0</v>
          </cell>
          <cell r="P4945" t="str">
            <v>USD</v>
          </cell>
        </row>
        <row r="4946">
          <cell r="A4946">
            <v>3010453</v>
          </cell>
          <cell r="B4946">
            <v>8297</v>
          </cell>
          <cell r="C4946" t="str">
            <v>PAD</v>
          </cell>
          <cell r="D4946">
            <v>43838</v>
          </cell>
          <cell r="E4946">
            <v>2020</v>
          </cell>
          <cell r="F4946">
            <v>1</v>
          </cell>
          <cell r="G4946" t="str">
            <v>SHOUGANG HIERRO PERU S.A.A.</v>
          </cell>
          <cell r="H4946" t="str">
            <v>MARCONA</v>
          </cell>
          <cell r="I4946" t="str">
            <v>PLAN AMBIENTAL DETALLADO DE LA UNIDAD MINERA MARCONA</v>
          </cell>
          <cell r="J4946" t="str">
            <v>*110304&lt;br&gt;ICA-NASCA-MARCONA</v>
          </cell>
          <cell r="K4946" t="str">
            <v>*221&lt;br&gt;SANGA YAMPASI WILSON WILFREDO,*687&lt;br&gt;CISNEROS PRADO ELIZABETH (Apoyo),*683&lt;br&gt;LA ROSA ORBEZO NOHELIA THAIS,*668&lt;br&gt;MEJIA ISIDRO JHONNY ANIVAL</v>
          </cell>
          <cell r="L4946" t="str">
            <v>EVALUACIÓN</v>
          </cell>
          <cell r="O4946">
            <v>18609308</v>
          </cell>
          <cell r="P4946" t="str">
            <v>USD</v>
          </cell>
        </row>
        <row r="4947">
          <cell r="A4947">
            <v>1510934</v>
          </cell>
          <cell r="B4947">
            <v>1202</v>
          </cell>
          <cell r="C4947" t="str">
            <v>EIAsd</v>
          </cell>
          <cell r="D4947">
            <v>38366</v>
          </cell>
          <cell r="E4947">
            <v>2005</v>
          </cell>
          <cell r="F4947">
            <v>1</v>
          </cell>
          <cell r="G4947" t="str">
            <v>SIDERAL COMPAÑIA MINERA S.A.C.</v>
          </cell>
          <cell r="H4947" t="str">
            <v>CERRO BLANCO</v>
          </cell>
          <cell r="I4947" t="str">
            <v>EXPLORACION</v>
          </cell>
          <cell r="J4947" t="str">
            <v>*040804&lt;br&gt;AREQUIPA-LA UNION-HUAYNACOTAS</v>
          </cell>
          <cell r="K4947" t="str">
            <v>*60&lt;br&gt;VIALE LORENA</v>
          </cell>
          <cell r="L4947" t="str">
            <v>ABANDONO</v>
          </cell>
          <cell r="P4947" t="str">
            <v>USD</v>
          </cell>
        </row>
        <row r="4948">
          <cell r="A4948">
            <v>1791966</v>
          </cell>
          <cell r="B4948">
            <v>1918</v>
          </cell>
          <cell r="C4948" t="str">
            <v>EIAsd</v>
          </cell>
          <cell r="D4948">
            <v>39616</v>
          </cell>
          <cell r="E4948">
            <v>2008</v>
          </cell>
          <cell r="F4948">
            <v>6</v>
          </cell>
          <cell r="G4948" t="str">
            <v>SIENNA MINERALS S.A.C.</v>
          </cell>
          <cell r="H4948" t="str">
            <v>IGOR</v>
          </cell>
          <cell r="I4948" t="str">
            <v>EXPLORACION IGOR</v>
          </cell>
          <cell r="J4948" t="str">
            <v>*130605&lt;br&gt;LA LIBERTAD-OTUZCO-HUARANCHAL</v>
          </cell>
          <cell r="K4948" t="str">
            <v>*38&lt;br&gt;COBEÑAS ALICIA</v>
          </cell>
          <cell r="L4948" t="str">
            <v>APROBADO&lt;br/&gt;NOTIFICADO A LA EMPRESA</v>
          </cell>
          <cell r="P4948" t="str">
            <v>USD</v>
          </cell>
        </row>
        <row r="4949">
          <cell r="A4949">
            <v>2106864</v>
          </cell>
          <cell r="B4949">
            <v>2443</v>
          </cell>
          <cell r="C4949" t="str">
            <v>EIAsd</v>
          </cell>
          <cell r="D4949">
            <v>40722</v>
          </cell>
          <cell r="E4949">
            <v>2011</v>
          </cell>
          <cell r="F4949">
            <v>6</v>
          </cell>
          <cell r="G4949" t="str">
            <v>SIENNA MINERALS S.A.C.</v>
          </cell>
          <cell r="H4949" t="str">
            <v>IGOR</v>
          </cell>
          <cell r="I4949" t="str">
            <v>MOD EIASDE PORYECTOR IGOR</v>
          </cell>
          <cell r="J4949" t="str">
            <v>*130605&lt;br&gt;LA LIBERTAD-OTUZCO-HUARANCHAL,*131102&lt;br&gt;LA LIBERTAD-GRAN CHIMU-LUCMA</v>
          </cell>
          <cell r="K4949" t="str">
            <v>*297&lt;br&gt;SANTOYO TELLO JULIO RAUL</v>
          </cell>
          <cell r="L4949" t="str">
            <v>APROBADO&lt;br/&gt;NOTIFICADO A LA EMPRESA</v>
          </cell>
          <cell r="P4949" t="str">
            <v>USD</v>
          </cell>
        </row>
        <row r="4950">
          <cell r="A4950">
            <v>1564694</v>
          </cell>
          <cell r="B4950">
            <v>1339</v>
          </cell>
          <cell r="C4950" t="str">
            <v>DIA</v>
          </cell>
          <cell r="D4950">
            <v>38636</v>
          </cell>
          <cell r="E4950">
            <v>2005</v>
          </cell>
          <cell r="F4950">
            <v>10</v>
          </cell>
          <cell r="G4950" t="str">
            <v>SIENNA MINERALS S.A.C.</v>
          </cell>
          <cell r="I4950" t="str">
            <v>IGOR</v>
          </cell>
          <cell r="J4950" t="str">
            <v>*130605&lt;br&gt;LA LIBERTAD-OTUZCO-HUARANCHAL</v>
          </cell>
          <cell r="K4950" t="str">
            <v>*47&lt;br&gt;PINEDO CESAR</v>
          </cell>
          <cell r="L4950" t="str">
            <v>APROBADO</v>
          </cell>
          <cell r="P4950" t="str">
            <v>USD</v>
          </cell>
        </row>
        <row r="4951">
          <cell r="A4951">
            <v>1589872</v>
          </cell>
          <cell r="B4951">
            <v>1389</v>
          </cell>
          <cell r="C4951" t="str">
            <v>DIA</v>
          </cell>
          <cell r="D4951">
            <v>38758</v>
          </cell>
          <cell r="E4951">
            <v>2006</v>
          </cell>
          <cell r="F4951">
            <v>2</v>
          </cell>
          <cell r="G4951" t="str">
            <v>SIENNA MINERALS S.A.C.</v>
          </cell>
          <cell r="H4951" t="str">
            <v>IGOR</v>
          </cell>
          <cell r="I4951" t="str">
            <v>IGOR (MODIFICACION)</v>
          </cell>
          <cell r="J4951" t="str">
            <v>*130605&lt;br&gt;LA LIBERTAD-OTUZCO-HUARANCHAL</v>
          </cell>
          <cell r="K4951" t="str">
            <v>*47&lt;br&gt;PINEDO CESAR</v>
          </cell>
          <cell r="L4951" t="str">
            <v>IMPROCEDENTE&lt;br/&gt;NOTIFICADO A LA EMPRESA</v>
          </cell>
          <cell r="P4951" t="str">
            <v>USD</v>
          </cell>
        </row>
        <row r="4952">
          <cell r="A4952">
            <v>1622697</v>
          </cell>
          <cell r="B4952">
            <v>1477</v>
          </cell>
          <cell r="C4952" t="str">
            <v>DIA</v>
          </cell>
          <cell r="D4952">
            <v>38931</v>
          </cell>
          <cell r="E4952">
            <v>2006</v>
          </cell>
          <cell r="F4952">
            <v>8</v>
          </cell>
          <cell r="G4952" t="str">
            <v>SIENNA MINERALS S.A.C.</v>
          </cell>
          <cell r="I4952" t="str">
            <v>IGOR</v>
          </cell>
          <cell r="J4952" t="str">
            <v>*130605&lt;br&gt;LA LIBERTAD-OTUZCO-HUARANCHAL</v>
          </cell>
          <cell r="K4952" t="str">
            <v>*49&lt;br&gt;RETAMOZO PLACIDO</v>
          </cell>
          <cell r="L4952" t="str">
            <v>APROBADO</v>
          </cell>
          <cell r="P4952" t="str">
            <v>USD</v>
          </cell>
        </row>
        <row r="4953">
          <cell r="A4953">
            <v>1645366</v>
          </cell>
          <cell r="B4953">
            <v>1528</v>
          </cell>
          <cell r="C4953" t="str">
            <v>DIA</v>
          </cell>
          <cell r="D4953">
            <v>39016</v>
          </cell>
          <cell r="E4953">
            <v>2006</v>
          </cell>
          <cell r="F4953">
            <v>10</v>
          </cell>
          <cell r="G4953" t="str">
            <v>SIENNA MINERALS S.A.C.</v>
          </cell>
          <cell r="H4953" t="str">
            <v>PACHIN ALTO</v>
          </cell>
          <cell r="I4953" t="str">
            <v>PACHIN ALTO</v>
          </cell>
          <cell r="J4953" t="str">
            <v>*130601&lt;br&gt;LA LIBERTAD-OTUZCO-OTUZCO</v>
          </cell>
          <cell r="K4953" t="str">
            <v>*47&lt;br&gt;PINEDO CESAR</v>
          </cell>
          <cell r="L4953" t="str">
            <v>APROBADO</v>
          </cell>
          <cell r="P4953" t="str">
            <v>USD</v>
          </cell>
        </row>
        <row r="4954">
          <cell r="A4954">
            <v>1698435</v>
          </cell>
          <cell r="B4954">
            <v>1661</v>
          </cell>
          <cell r="C4954" t="str">
            <v>DIA</v>
          </cell>
          <cell r="D4954">
            <v>39254</v>
          </cell>
          <cell r="E4954">
            <v>2007</v>
          </cell>
          <cell r="F4954">
            <v>6</v>
          </cell>
          <cell r="G4954" t="str">
            <v>SIENNA MINERALS S.A.C.</v>
          </cell>
          <cell r="I4954" t="str">
            <v>IGOR</v>
          </cell>
          <cell r="J4954" t="str">
            <v>*130605&lt;br&gt;LA LIBERTAD-OTUZCO-HUARANCHAL</v>
          </cell>
          <cell r="K4954" t="str">
            <v>*22&lt;br&gt;PASTRANA VILLAR GLADYS</v>
          </cell>
          <cell r="L4954" t="str">
            <v>IMPROCEDENTE&lt;br/&gt;NOTIFICADO A LA EMPRESA</v>
          </cell>
          <cell r="P4954" t="str">
            <v>USD</v>
          </cell>
        </row>
        <row r="4955">
          <cell r="A4955">
            <v>1707423</v>
          </cell>
          <cell r="B4955">
            <v>1678</v>
          </cell>
          <cell r="C4955" t="str">
            <v>DIA</v>
          </cell>
          <cell r="D4955">
            <v>39282</v>
          </cell>
          <cell r="E4955">
            <v>2007</v>
          </cell>
          <cell r="F4955">
            <v>7</v>
          </cell>
          <cell r="G4955" t="str">
            <v>SIENNA MINERALS S.A.C.</v>
          </cell>
          <cell r="I4955" t="str">
            <v>IGOR</v>
          </cell>
          <cell r="J4955" t="str">
            <v>*130605&lt;br&gt;LA LIBERTAD-OTUZCO-HUARANCHAL</v>
          </cell>
          <cell r="K4955" t="str">
            <v>*8&lt;br&gt;BREÑA TORRES GRACIELA</v>
          </cell>
          <cell r="L4955" t="str">
            <v>APROBADO</v>
          </cell>
          <cell r="P4955" t="str">
            <v>USD</v>
          </cell>
        </row>
        <row r="4956">
          <cell r="A4956">
            <v>1234924</v>
          </cell>
          <cell r="B4956">
            <v>464</v>
          </cell>
          <cell r="C4956" t="str">
            <v>EIAsd</v>
          </cell>
          <cell r="D4956">
            <v>36308</v>
          </cell>
          <cell r="E4956">
            <v>1999</v>
          </cell>
          <cell r="F4956">
            <v>5</v>
          </cell>
          <cell r="G4956" t="str">
            <v>SIERRA ANTAPITE S.A.C.</v>
          </cell>
          <cell r="H4956" t="str">
            <v>ANTAPITE</v>
          </cell>
          <cell r="I4956" t="str">
            <v>EXPLORACION</v>
          </cell>
          <cell r="J4956" t="str">
            <v>*090605&lt;br&gt;HUANCAVELICA-HUAYTARA-LARAMARCA</v>
          </cell>
          <cell r="K4956" t="str">
            <v>*44&lt;br&gt;MEDINA FERNANDO</v>
          </cell>
          <cell r="L4956" t="str">
            <v>APROBADO</v>
          </cell>
          <cell r="P4956" t="str">
            <v>USD</v>
          </cell>
        </row>
        <row r="4957">
          <cell r="A4957">
            <v>1283232</v>
          </cell>
          <cell r="B4957">
            <v>4491</v>
          </cell>
          <cell r="C4957" t="str">
            <v>EIA</v>
          </cell>
          <cell r="D4957">
            <v>36697</v>
          </cell>
          <cell r="E4957">
            <v>2000</v>
          </cell>
          <cell r="F4957">
            <v>6</v>
          </cell>
          <cell r="G4957" t="str">
            <v>SIERRA ANTAPITE S.A.C.</v>
          </cell>
          <cell r="H4957" t="str">
            <v>ANTAPITE</v>
          </cell>
          <cell r="I4957" t="str">
            <v>EXPLOTACION AURIFERA</v>
          </cell>
          <cell r="J4957" t="str">
            <v>*090606&lt;br&gt;HUANCAVELICA-HUAYTARA-OCOYO</v>
          </cell>
          <cell r="K4957" t="str">
            <v>*53&lt;br&gt;SANCHEZ LUIS</v>
          </cell>
          <cell r="L4957" t="str">
            <v>APROBADO</v>
          </cell>
          <cell r="P4957" t="str">
            <v>USD</v>
          </cell>
        </row>
        <row r="4958">
          <cell r="A4958">
            <v>1609543</v>
          </cell>
          <cell r="B4958">
            <v>4734</v>
          </cell>
          <cell r="C4958" t="str">
            <v>EIA</v>
          </cell>
          <cell r="D4958">
            <v>38866</v>
          </cell>
          <cell r="E4958">
            <v>2006</v>
          </cell>
          <cell r="F4958">
            <v>5</v>
          </cell>
          <cell r="G4958" t="str">
            <v>SIERRA ANTAPITE S.A.C.</v>
          </cell>
          <cell r="H4958" t="str">
            <v>ANTAPITE</v>
          </cell>
          <cell r="I4958" t="str">
            <v>AMPLIACION DE LAS OPERACIONES MINERO METALURGICAS DE 450 A 1000 T/D</v>
          </cell>
          <cell r="J4958" t="str">
            <v>*090606&lt;br&gt;HUANCAVELICA-HUAYTARA-OCOYO</v>
          </cell>
          <cell r="K4958" t="str">
            <v>*56&lt;br&gt;SOLARI HENRY</v>
          </cell>
          <cell r="L4958" t="str">
            <v>NO PRESENTADO</v>
          </cell>
          <cell r="P4958" t="str">
            <v>USD</v>
          </cell>
        </row>
        <row r="4959">
          <cell r="A4959">
            <v>1613912</v>
          </cell>
          <cell r="B4959">
            <v>4737</v>
          </cell>
          <cell r="C4959" t="str">
            <v>EIA</v>
          </cell>
          <cell r="D4959">
            <v>38884</v>
          </cell>
          <cell r="E4959">
            <v>2006</v>
          </cell>
          <cell r="F4959">
            <v>6</v>
          </cell>
          <cell r="G4959" t="str">
            <v>SIERRA ANTAPITE S.A.C.</v>
          </cell>
          <cell r="H4959" t="str">
            <v>ANTAPITE</v>
          </cell>
          <cell r="I4959" t="str">
            <v>AMPLIACION DE LAS OPERACIONES MINERO METALURGICAS DE 450 A 1000 T/D</v>
          </cell>
          <cell r="J4959" t="str">
            <v>*090606&lt;br&gt;HUANCAVELICA-HUAYTARA-OCOYO</v>
          </cell>
          <cell r="K4959" t="str">
            <v>*49&lt;br&gt;RETAMOZO PLACIDO</v>
          </cell>
          <cell r="L4959" t="str">
            <v>APROBADO</v>
          </cell>
          <cell r="P4959" t="str">
            <v>USD</v>
          </cell>
        </row>
        <row r="4960">
          <cell r="A4960">
            <v>1757036</v>
          </cell>
          <cell r="B4960">
            <v>4845</v>
          </cell>
          <cell r="C4960" t="str">
            <v>EIA</v>
          </cell>
          <cell r="D4960">
            <v>39485</v>
          </cell>
          <cell r="E4960">
            <v>2008</v>
          </cell>
          <cell r="F4960">
            <v>2</v>
          </cell>
          <cell r="G4960" t="str">
            <v>SIERRA ANTAPITE S.A.C.</v>
          </cell>
          <cell r="H4960" t="str">
            <v>ANTAPITE</v>
          </cell>
          <cell r="I4960" t="str">
            <v>MODIFICACION DE PUNTOS DE MONITOREO</v>
          </cell>
          <cell r="J4960" t="str">
            <v>*090606&lt;br&gt;HUANCAVELICA-HUAYTARA-OCOYO</v>
          </cell>
          <cell r="K4960" t="str">
            <v>*12&lt;br&gt;DEL CASTILLO ALCANTARA AIME</v>
          </cell>
          <cell r="L4960" t="str">
            <v>DESISTIDO&lt;br/&gt;NOTIFICADO A LA EMPRESA</v>
          </cell>
          <cell r="P4960" t="str">
            <v>USD</v>
          </cell>
        </row>
        <row r="4961">
          <cell r="A4961">
            <v>2038731</v>
          </cell>
          <cell r="B4961">
            <v>5037</v>
          </cell>
          <cell r="C4961" t="str">
            <v>EIA</v>
          </cell>
          <cell r="D4961">
            <v>40480</v>
          </cell>
          <cell r="E4961">
            <v>2010</v>
          </cell>
          <cell r="F4961">
            <v>10</v>
          </cell>
          <cell r="G4961" t="str">
            <v>SIERRA ANTAPITE S.A.C.</v>
          </cell>
          <cell r="H4961" t="str">
            <v>ANTAPITE</v>
          </cell>
          <cell r="I4961" t="str">
            <v>ELIMINACION DE ESTACIONES DE MONITOREO E-1A Y E-15</v>
          </cell>
          <cell r="J4961" t="str">
            <v>*090606&lt;br&gt;HUANCAVELICA-HUAYTARA-OCOYO</v>
          </cell>
          <cell r="K4961" t="str">
            <v>*12&lt;br&gt;DEL CASTILLO ALCANTARA AIME</v>
          </cell>
          <cell r="L4961" t="str">
            <v>ABANDONO&lt;br/&gt;NOTIFICADO A LA EMPRESA</v>
          </cell>
          <cell r="P4961" t="str">
            <v>USD</v>
          </cell>
        </row>
        <row r="4962">
          <cell r="A4962">
            <v>2070771</v>
          </cell>
          <cell r="B4962">
            <v>5074</v>
          </cell>
          <cell r="C4962" t="str">
            <v>EIA</v>
          </cell>
          <cell r="D4962">
            <v>40596</v>
          </cell>
          <cell r="E4962">
            <v>2011</v>
          </cell>
          <cell r="F4962">
            <v>2</v>
          </cell>
          <cell r="G4962" t="str">
            <v>SIERRA ANTAPITE S.A.C.</v>
          </cell>
          <cell r="H4962" t="str">
            <v>ANTAPITE</v>
          </cell>
          <cell r="I4962" t="str">
            <v>PLAN DE IMPLEMENTACION PARA EL CUMPLIMIENTO DE LMP - ANTAPITE</v>
          </cell>
          <cell r="J4962" t="str">
            <v>*090606&lt;br&gt;HUANCAVELICA-HUAYTARA-OCOYO</v>
          </cell>
          <cell r="K4962" t="str">
            <v>*12&lt;br&gt;DEL CASTILLO ALCANTARA AIME</v>
          </cell>
          <cell r="L4962" t="str">
            <v>NO PRESENTADO&lt;br/&gt;NOTIFICADO A LA EMPRESA</v>
          </cell>
          <cell r="P4962" t="str">
            <v>USD</v>
          </cell>
        </row>
        <row r="4963">
          <cell r="A4963">
            <v>2225243</v>
          </cell>
          <cell r="B4963">
            <v>5189</v>
          </cell>
          <cell r="C4963" t="str">
            <v>EIA</v>
          </cell>
          <cell r="D4963">
            <v>41150</v>
          </cell>
          <cell r="E4963">
            <v>2012</v>
          </cell>
          <cell r="F4963">
            <v>8</v>
          </cell>
          <cell r="G4963" t="str">
            <v>SIERRA ANTAPITE S.A.C.</v>
          </cell>
          <cell r="H4963" t="str">
            <v>ANTAPITE</v>
          </cell>
          <cell r="I4963" t="str">
            <v>PLAN INTEGRAL UNIDAD ANTAPITE</v>
          </cell>
          <cell r="J4963" t="str">
            <v>*090606&lt;br&gt;HUANCAVELICA-HUAYTARA-OCOYO</v>
          </cell>
          <cell r="L4963" t="str">
            <v>EVALUACIÓN</v>
          </cell>
          <cell r="P4963" t="str">
            <v>USD</v>
          </cell>
        </row>
        <row r="4964">
          <cell r="A4964">
            <v>1626424</v>
          </cell>
          <cell r="B4964">
            <v>6335</v>
          </cell>
          <cell r="C4964" t="str">
            <v>PC</v>
          </cell>
          <cell r="D4964">
            <v>38945</v>
          </cell>
          <cell r="E4964">
            <v>2006</v>
          </cell>
          <cell r="F4964">
            <v>8</v>
          </cell>
          <cell r="G4964" t="str">
            <v>SIERRA ANTAPITE S.A.C.</v>
          </cell>
          <cell r="H4964" t="str">
            <v>ANTAPITE</v>
          </cell>
          <cell r="J4964" t="str">
            <v>*090605&lt;br&gt;HUANCAVELICA-HUAYTARA-LARAMARCA</v>
          </cell>
          <cell r="K4964" t="str">
            <v>*13&lt;br&gt;DOLORES CAMONES SANTIAGO</v>
          </cell>
          <cell r="L4964" t="str">
            <v>CONCLUIDO</v>
          </cell>
          <cell r="P4964" t="str">
            <v>USD</v>
          </cell>
        </row>
        <row r="4965">
          <cell r="A4965">
            <v>1808076</v>
          </cell>
          <cell r="B4965">
            <v>6413</v>
          </cell>
          <cell r="C4965" t="str">
            <v>PC</v>
          </cell>
          <cell r="D4965">
            <v>39661</v>
          </cell>
          <cell r="E4965">
            <v>2008</v>
          </cell>
          <cell r="F4965">
            <v>8</v>
          </cell>
          <cell r="G4965" t="str">
            <v>SIERRA ANTAPITE S.A.C.</v>
          </cell>
          <cell r="H4965" t="str">
            <v>ANTAPITE</v>
          </cell>
          <cell r="I4965" t="str">
            <v>PLAN DE CIERRE DE MINAS A NIVEL A FACTIBILIDAD DE LA AMPLIACION DE OPERACIONES</v>
          </cell>
          <cell r="J4965" t="str">
            <v>*090606&lt;br&gt;HUANCAVELICA-HUAYTARA-OCOYO</v>
          </cell>
          <cell r="K4965" t="str">
            <v>*13&lt;br&gt;DOLORES CAMONES SANTIAGO</v>
          </cell>
          <cell r="L4965" t="str">
            <v>APROBADO&lt;br/&gt;NOTIFICADO A LA EMPRESA</v>
          </cell>
          <cell r="P4965" t="str">
            <v>USD</v>
          </cell>
        </row>
        <row r="4966">
          <cell r="A4966">
            <v>2184781</v>
          </cell>
          <cell r="B4966">
            <v>6542</v>
          </cell>
          <cell r="C4966" t="str">
            <v>PC</v>
          </cell>
          <cell r="D4966">
            <v>41022</v>
          </cell>
          <cell r="E4966">
            <v>2012</v>
          </cell>
          <cell r="F4966">
            <v>4</v>
          </cell>
          <cell r="G4966" t="str">
            <v>SIERRA ANTAPITE S.A.C.</v>
          </cell>
          <cell r="H4966" t="str">
            <v>ANTAPITE</v>
          </cell>
          <cell r="I4966" t="str">
            <v>MODIFICACION DEL CRONOGRAMA DEL PLAN DE CIERRE</v>
          </cell>
          <cell r="J4966" t="str">
            <v>*090606&lt;br&gt;HUANCAVELICA-HUAYTARA-OCOYO</v>
          </cell>
          <cell r="K4966" t="str">
            <v>*13&lt;br&gt;DOLORES CAMONES SANTIAGO</v>
          </cell>
          <cell r="L4966" t="str">
            <v>APROBADO&lt;br/&gt;NOTIFICADO A LA EMPRESA</v>
          </cell>
          <cell r="P4966" t="str">
            <v>USD</v>
          </cell>
        </row>
        <row r="4967">
          <cell r="A4967">
            <v>2253646</v>
          </cell>
          <cell r="B4967">
            <v>6606</v>
          </cell>
          <cell r="C4967" t="str">
            <v>PC</v>
          </cell>
          <cell r="D4967">
            <v>41257</v>
          </cell>
          <cell r="E4967">
            <v>2012</v>
          </cell>
          <cell r="F4967">
            <v>12</v>
          </cell>
          <cell r="G4967" t="str">
            <v>SIERRA ANTAPITE S.A.C.</v>
          </cell>
          <cell r="H4967" t="str">
            <v>ANTAPITE</v>
          </cell>
          <cell r="I4967" t="str">
            <v>ACTUALIZACION DEL PLAN DE CIERRE</v>
          </cell>
          <cell r="J4967" t="str">
            <v>*090606&lt;br&gt;HUANCAVELICA-HUAYTARA-OCOYO</v>
          </cell>
          <cell r="K4967" t="str">
            <v>*34&lt;br&gt;BEDRIÑANA RIOS ABAD</v>
          </cell>
          <cell r="L4967" t="str">
            <v>APROBADO&lt;br/&gt;NOTIFICADO A LA EMPRESA</v>
          </cell>
          <cell r="P4967" t="str">
            <v>USD</v>
          </cell>
        </row>
        <row r="4968">
          <cell r="A4968">
            <v>2631884</v>
          </cell>
          <cell r="B4968">
            <v>6848</v>
          </cell>
          <cell r="C4968" t="str">
            <v>PC</v>
          </cell>
          <cell r="D4968">
            <v>42594</v>
          </cell>
          <cell r="E4968">
            <v>2016</v>
          </cell>
          <cell r="F4968">
            <v>8</v>
          </cell>
          <cell r="G4968" t="str">
            <v>SIERRA ANTAPITE S.A.C.</v>
          </cell>
          <cell r="H4968" t="str">
            <v>ANTAPITE</v>
          </cell>
          <cell r="I4968" t="str">
            <v>MODIFICACION DEL PLAN DE CIERRE DE UNIDAD MINERA  ANTAPITE</v>
          </cell>
          <cell r="J4968" t="str">
            <v>*090606&lt;br&gt;HUANCAVELICA-HUAYTARA-OCOYO</v>
          </cell>
          <cell r="K4968" t="str">
            <v>*24&lt;br&gt;PORTILLA CORNEJO MATEO</v>
          </cell>
          <cell r="L4968" t="str">
            <v>EVALUACIÓN</v>
          </cell>
          <cell r="P4968" t="str">
            <v>USD</v>
          </cell>
        </row>
        <row r="4969">
          <cell r="A4969" t="str">
            <v>M-ITS-00065-2018</v>
          </cell>
          <cell r="B4969">
            <v>6869</v>
          </cell>
          <cell r="C4969" t="str">
            <v>ITS</v>
          </cell>
          <cell r="D4969">
            <v>43208</v>
          </cell>
          <cell r="E4969">
            <v>2018</v>
          </cell>
          <cell r="F4969">
            <v>4</v>
          </cell>
          <cell r="G4969" t="str">
            <v>SIERRA ANTAPITE S.A.C.</v>
          </cell>
          <cell r="H4969" t="str">
            <v>ANTAPITE</v>
          </cell>
          <cell r="I4969" t="str">
            <v>Introducción de Mejoras Tecnológicas de la Planta de Beneficio Antapite</v>
          </cell>
          <cell r="J4969" t="str">
            <v>*090605&lt;br&gt;HUANCAVELICA-HUAYTARA-LARAMARCA,*090606&lt;br&gt;HUANCAVELICA-HUAYTARA-OCOYO</v>
          </cell>
          <cell r="K4969" t="str">
            <v>*416&lt;br&gt;ZZ_SENACE BREÑA TORRES, MILVA GRACIELA,*542&lt;br&gt;JOAN CATHERINE LOZA MONTOYA,*489&lt;br&gt;ZZ_SENACE TREJO PANTOJA, CYNTHIA KELLY,*482&lt;br&gt;ZZ_SENACE MARTEL GORA, MIGUEL LUIS</v>
          </cell>
          <cell r="L4969" t="str">
            <v>CONFORME&lt;br/&gt;NOTIFICADO A LA EMPRESA</v>
          </cell>
          <cell r="O4969">
            <v>70984</v>
          </cell>
        </row>
        <row r="4970">
          <cell r="A4970">
            <v>3010458</v>
          </cell>
          <cell r="B4970">
            <v>8319</v>
          </cell>
          <cell r="C4970" t="str">
            <v>PAD</v>
          </cell>
          <cell r="D4970">
            <v>43838</v>
          </cell>
          <cell r="E4970">
            <v>2020</v>
          </cell>
          <cell r="F4970">
            <v>1</v>
          </cell>
          <cell r="G4970" t="str">
            <v>SIERRA ANTAPITE S.A.C.</v>
          </cell>
          <cell r="H4970" t="str">
            <v>ANTAPITE</v>
          </cell>
          <cell r="I4970" t="str">
            <v>PLAN AMBIENTAL DETALLADO DE LA UNIDAD MINERA ANTAPITE - 34 COMPONENTES</v>
          </cell>
          <cell r="J4970" t="str">
            <v>*090606&lt;br&gt;HUANCAVELICA-HUAYTARA-OCOYO</v>
          </cell>
          <cell r="K4970" t="str">
            <v>*227&lt;br&gt;BUSTAMANTE BECERRA JOSE LUIS,*649&lt;br&gt;BOTTGER GAMARRA JOYCE CAROL</v>
          </cell>
          <cell r="L4970" t="str">
            <v>EVALUACIÓN</v>
          </cell>
          <cell r="O4970">
            <v>487463.66</v>
          </cell>
          <cell r="P4970" t="str">
            <v>USD</v>
          </cell>
        </row>
        <row r="4971">
          <cell r="A4971">
            <v>3010467</v>
          </cell>
          <cell r="B4971">
            <v>8387</v>
          </cell>
          <cell r="C4971" t="str">
            <v>PAD</v>
          </cell>
          <cell r="D4971">
            <v>43838</v>
          </cell>
          <cell r="E4971">
            <v>2020</v>
          </cell>
          <cell r="F4971">
            <v>1</v>
          </cell>
          <cell r="G4971" t="str">
            <v>SIERRA ANTAPITE S.A.C.</v>
          </cell>
          <cell r="H4971" t="str">
            <v>ANTAPITE</v>
          </cell>
          <cell r="I4971" t="str">
            <v>PLAN AMBIENTAL DETALLADO DE LA UNIDAD MINERA ANTAPITE - 05 COMPONENTES</v>
          </cell>
          <cell r="J4971" t="str">
            <v>*090605&lt;br&gt;HUANCAVELICA-HUAYTARA-LARAMARCA,*090606&lt;br&gt;HUANCAVELICA-HUAYTARA-OCOYO</v>
          </cell>
          <cell r="K4971" t="str">
            <v>*227&lt;br&gt;BUSTAMANTE BECERRA JOSE LUIS,*649&lt;br&gt;BOTTGER GAMARRA JOYCE CAROL</v>
          </cell>
          <cell r="L4971" t="str">
            <v>EVALUACIÓN</v>
          </cell>
          <cell r="O4971">
            <v>487463.66</v>
          </cell>
          <cell r="P4971" t="str">
            <v>USD</v>
          </cell>
        </row>
        <row r="4972">
          <cell r="A4972">
            <v>2029131</v>
          </cell>
          <cell r="B4972">
            <v>5034</v>
          </cell>
          <cell r="C4972" t="str">
            <v>EIA</v>
          </cell>
          <cell r="D4972">
            <v>40441</v>
          </cell>
          <cell r="E4972">
            <v>2010</v>
          </cell>
          <cell r="F4972">
            <v>9</v>
          </cell>
          <cell r="G4972" t="str">
            <v>SIERRA POLI S.A.C.</v>
          </cell>
          <cell r="H4972" t="str">
            <v>AZULCOCHA</v>
          </cell>
          <cell r="I4972" t="str">
            <v>MODIFICACION DEL EIA DE LA UEA AZULCOCHA - DEPOSITO DE RELAVES AZULCOCHA</v>
          </cell>
          <cell r="J4972" t="str">
            <v>*120214&lt;br&gt;JUNIN-CONCEPCION-SAN JOSE DE QUERO</v>
          </cell>
          <cell r="K4972" t="str">
            <v>*12&lt;br&gt;DEL CASTILLO ALCANTARA AIME</v>
          </cell>
          <cell r="L4972" t="str">
            <v>APROBADO&lt;br/&gt;NOTIFICADO A LA EMPRESA</v>
          </cell>
          <cell r="P4972" t="str">
            <v>USD</v>
          </cell>
        </row>
        <row r="4973">
          <cell r="A4973">
            <v>3010470</v>
          </cell>
          <cell r="B4973">
            <v>8369</v>
          </cell>
          <cell r="C4973" t="str">
            <v>PAD</v>
          </cell>
          <cell r="D4973">
            <v>43838</v>
          </cell>
          <cell r="E4973">
            <v>2020</v>
          </cell>
          <cell r="F4973">
            <v>1</v>
          </cell>
          <cell r="G4973" t="str">
            <v>SIERRA POLI S.A.C.</v>
          </cell>
          <cell r="H4973" t="str">
            <v>AZULCOCHA</v>
          </cell>
          <cell r="I4973" t="str">
            <v>PLAN AMBIENTAL DETALLADO UNIDAD MINERA AZULCOCHA</v>
          </cell>
          <cell r="J4973" t="str">
            <v>*120214&lt;br&gt;JUNIN-CONCEPCION-SAN JOSE DE QUERO,*151030&lt;br&gt;LIMA-YAUYOS-TOMAS</v>
          </cell>
          <cell r="K4973" t="str">
            <v>*617&lt;br&gt;QUISPE CLEMENTE, KARLA BRIGHITT,*618&lt;br&gt;BERROSPI GALINDO ROSA CATHERINE</v>
          </cell>
          <cell r="L4973" t="str">
            <v>EVALUACIÓN</v>
          </cell>
          <cell r="O4973">
            <v>478387.39</v>
          </cell>
          <cell r="P4973" t="str">
            <v>USD</v>
          </cell>
        </row>
        <row r="4974">
          <cell r="A4974">
            <v>1278340</v>
          </cell>
          <cell r="B4974">
            <v>4486</v>
          </cell>
          <cell r="C4974" t="str">
            <v>EIA</v>
          </cell>
          <cell r="D4974">
            <v>36650</v>
          </cell>
          <cell r="E4974">
            <v>2000</v>
          </cell>
          <cell r="F4974">
            <v>5</v>
          </cell>
          <cell r="G4974" t="str">
            <v>SILICE INDUSTRIAL COMERCIAL S.A.</v>
          </cell>
          <cell r="H4974" t="str">
            <v>SIERRA BLANCA</v>
          </cell>
          <cell r="I4974" t="str">
            <v>EXPLOTACION Y PREPARACION MECANICA</v>
          </cell>
          <cell r="J4974" t="str">
            <v>*120406&lt;br&gt;JUNIN-JAUJA-CURICACA</v>
          </cell>
          <cell r="K4974" t="str">
            <v>*1&lt;br&gt;ACEVEDO FERNANDEZ ELIAS</v>
          </cell>
          <cell r="L4974" t="str">
            <v>APROBADO</v>
          </cell>
          <cell r="P4974" t="str">
            <v>USD</v>
          </cell>
        </row>
        <row r="4975">
          <cell r="A4975">
            <v>1338154</v>
          </cell>
          <cell r="B4975">
            <v>676</v>
          </cell>
          <cell r="C4975" t="str">
            <v>EIAsd</v>
          </cell>
          <cell r="D4975">
            <v>37173</v>
          </cell>
          <cell r="E4975">
            <v>2001</v>
          </cell>
          <cell r="F4975">
            <v>10</v>
          </cell>
          <cell r="G4975" t="str">
            <v>SILVA VELA HECTOR JOSE</v>
          </cell>
          <cell r="H4975" t="str">
            <v>PALLARNIYOC Nº 2</v>
          </cell>
          <cell r="I4975" t="str">
            <v>EXPLORACION METALICA DE ORO Y PLATA</v>
          </cell>
          <cell r="J4975" t="str">
            <v>*050614&lt;br&gt;AYACUCHO-LUCANAS-SAISA</v>
          </cell>
          <cell r="K4975" t="str">
            <v>*1&lt;br&gt;ACEVEDO FERNANDEZ ELIAS</v>
          </cell>
          <cell r="L4975" t="str">
            <v>CONCLUIDO</v>
          </cell>
          <cell r="P4975" t="str">
            <v>USD</v>
          </cell>
        </row>
        <row r="4976">
          <cell r="A4976">
            <v>2184493</v>
          </cell>
          <cell r="B4976">
            <v>2958</v>
          </cell>
          <cell r="C4976" t="str">
            <v>DIA</v>
          </cell>
          <cell r="D4976">
            <v>41021</v>
          </cell>
          <cell r="E4976">
            <v>2012</v>
          </cell>
          <cell r="F4976">
            <v>4</v>
          </cell>
          <cell r="G4976" t="str">
            <v>SK MINING PERU S.A.C.</v>
          </cell>
          <cell r="H4976" t="str">
            <v>SIU KU I Y II</v>
          </cell>
          <cell r="I4976" t="str">
            <v>SIU KU I Y II</v>
          </cell>
          <cell r="J4976" t="str">
            <v>*180301&lt;br&gt;MOQUEGUA-ILO-ILO,*230303&lt;br&gt;TACNA-JORGE BASADRE-ITE</v>
          </cell>
          <cell r="K4976" t="str">
            <v>*8&lt;br&gt;BREÑA TORRES GRACIELA,*179&lt;br&gt;ZEGARRA ANCAJIMA, ANA SOFIA,*147&lt;br&gt;PEREZ BALDEON KAREN</v>
          </cell>
          <cell r="L4976" t="str">
            <v>NO PRESENTADO&lt;br/&gt;NOTIFICADO A LA EMPRESA</v>
          </cell>
          <cell r="M4976" t="str">
            <v>ResDirec-0141-2012/MEM-AAM</v>
          </cell>
          <cell r="N4976" t="str">
            <v>03/05/2012</v>
          </cell>
          <cell r="O4976">
            <v>200000</v>
          </cell>
          <cell r="P4976" t="str">
            <v>USD</v>
          </cell>
        </row>
        <row r="4977">
          <cell r="A4977">
            <v>2206634</v>
          </cell>
          <cell r="B4977">
            <v>3066</v>
          </cell>
          <cell r="C4977" t="str">
            <v>DIA</v>
          </cell>
          <cell r="D4977">
            <v>41088</v>
          </cell>
          <cell r="E4977">
            <v>2012</v>
          </cell>
          <cell r="F4977">
            <v>6</v>
          </cell>
          <cell r="G4977" t="str">
            <v>SK MINING PERU S.A.C.</v>
          </cell>
          <cell r="H4977" t="str">
            <v>SIU KU I Y II</v>
          </cell>
          <cell r="I4977" t="str">
            <v>SIU KU I Y II</v>
          </cell>
          <cell r="J4977" t="str">
            <v>*180301&lt;br&gt;MOQUEGUA-ILO-ILO,*230303&lt;br&gt;TACNA-JORGE BASADRE-ITE</v>
          </cell>
          <cell r="K4977" t="str">
            <v>*8&lt;br&gt;BREÑA TORRES GRACIELA,*179&lt;br&gt;ZEGARRA ANCAJIMA, ANA SOFIA,*147&lt;br&gt;PEREZ BALDEON KAREN</v>
          </cell>
          <cell r="L4977" t="str">
            <v>NO PRESENTADO&lt;br/&gt;NOTIFICADO A LA EMPRESA</v>
          </cell>
          <cell r="M4977" t="str">
            <v>ResDirec-0193-2014/MEM-DGAAM</v>
          </cell>
          <cell r="N4977" t="str">
            <v>23/04/2014</v>
          </cell>
          <cell r="O4977">
            <v>500000</v>
          </cell>
          <cell r="P4977" t="str">
            <v>USD</v>
          </cell>
        </row>
        <row r="4978">
          <cell r="A4978">
            <v>1379538</v>
          </cell>
          <cell r="B4978">
            <v>771</v>
          </cell>
          <cell r="C4978" t="str">
            <v>DIA</v>
          </cell>
          <cell r="D4978">
            <v>37495</v>
          </cell>
          <cell r="E4978">
            <v>2002</v>
          </cell>
          <cell r="F4978">
            <v>8</v>
          </cell>
          <cell r="G4978" t="str">
            <v>SMALLVILL S.A.C.</v>
          </cell>
          <cell r="H4978" t="str">
            <v>SAN GERMAN 2000</v>
          </cell>
          <cell r="I4978" t="str">
            <v>SAN GERMÁN 2000</v>
          </cell>
          <cell r="J4978" t="str">
            <v>*120706&lt;br&gt;JUNIN-TARMA-PALCA</v>
          </cell>
          <cell r="K4978" t="str">
            <v>*1&lt;br&gt;ACEVEDO FERNANDEZ ELIAS</v>
          </cell>
          <cell r="L4978" t="str">
            <v>APROBADO</v>
          </cell>
          <cell r="P4978" t="str">
            <v>USD</v>
          </cell>
        </row>
        <row r="4979">
          <cell r="A4979">
            <v>1410235</v>
          </cell>
          <cell r="B4979">
            <v>873</v>
          </cell>
          <cell r="C4979" t="str">
            <v>DIA</v>
          </cell>
          <cell r="D4979">
            <v>37747</v>
          </cell>
          <cell r="E4979">
            <v>2003</v>
          </cell>
          <cell r="F4979">
            <v>5</v>
          </cell>
          <cell r="G4979" t="str">
            <v>SMALLVILL S.A.C.</v>
          </cell>
          <cell r="I4979" t="str">
            <v>SAN GERMÁN 2000 (MODIFICACIÓN)</v>
          </cell>
          <cell r="J4979" t="str">
            <v>*120706&lt;br&gt;JUNIN-TARMA-PALCA</v>
          </cell>
          <cell r="K4979" t="str">
            <v>*1&lt;br&gt;ACEVEDO FERNANDEZ ELIAS</v>
          </cell>
          <cell r="L4979" t="str">
            <v>ABANDONO&lt;br/&gt;NOTIFICADO A LA EMPRESA</v>
          </cell>
          <cell r="P4979" t="str">
            <v>USD</v>
          </cell>
        </row>
        <row r="4980">
          <cell r="A4980">
            <v>2323294</v>
          </cell>
          <cell r="B4980">
            <v>3977</v>
          </cell>
          <cell r="C4980" t="str">
            <v>DIA</v>
          </cell>
          <cell r="D4980">
            <v>41515</v>
          </cell>
          <cell r="E4980">
            <v>2013</v>
          </cell>
          <cell r="F4980">
            <v>8</v>
          </cell>
          <cell r="G4980" t="str">
            <v>SMC MINERA TOROPUNTO S.A.C.</v>
          </cell>
          <cell r="H4980" t="str">
            <v xml:space="preserve"> PATYGIN</v>
          </cell>
          <cell r="I4980" t="str">
            <v xml:space="preserve">PROYECTO DE EXPLORACIÓN </v>
          </cell>
          <cell r="J4980" t="str">
            <v>*150721&lt;br&gt;LIMA-HUAROCHIRI-SAN LORENZO DE QUINTI</v>
          </cell>
          <cell r="K4980" t="str">
            <v>*142&lt;br&gt;VELASQUEZ CONTRERAS ANNIE (APOYO),*347&lt;br&gt;TENORIO MALDONADO, MARIO,*346&lt;br&gt;TIPULA MAMANI, RICHARD JOHNSON,*310&lt;br&gt;ROSALES GONZALES LUIS ALBERTO,*295&lt;br&gt;DIAZ BERRIOS ABEL,*284&lt;br&gt;LINARES ALVARADO, JOSE LUIS,*256&lt;br&gt;DEL SOLAR PALOMINO, PABEL,*241&lt;br&gt;TELLO ISLA, ANA CAROLINA,*227&lt;br&gt;BUSTAMANTE BECERRA JOSE LUIS,*186&lt;br&gt;LUCEN BUSTAMANTE MARIELENA</v>
          </cell>
          <cell r="L4980" t="str">
            <v>APROBADO&lt;br/&gt;NOTIFICADO A LA EMPRESA</v>
          </cell>
          <cell r="M4980" t="str">
            <v>ResDirec-0127-2014/MEM-DGAAM</v>
          </cell>
          <cell r="N4980" t="str">
            <v>17/03/2014</v>
          </cell>
          <cell r="O4980">
            <v>3194519.57</v>
          </cell>
          <cell r="P4980" t="str">
            <v>USD</v>
          </cell>
        </row>
        <row r="4981">
          <cell r="A4981">
            <v>2510081</v>
          </cell>
          <cell r="B4981">
            <v>5786</v>
          </cell>
          <cell r="C4981" t="str">
            <v>DIA</v>
          </cell>
          <cell r="D4981">
            <v>42180</v>
          </cell>
          <cell r="E4981">
            <v>2015</v>
          </cell>
          <cell r="F4981">
            <v>6</v>
          </cell>
          <cell r="G4981" t="str">
            <v>SMC MINERA TOROPUNTO S.A.C.</v>
          </cell>
          <cell r="H4981" t="str">
            <v>LA PASTORA</v>
          </cell>
          <cell r="I4981" t="str">
            <v>DECLARACIÓN DE IMPACTO AMBIENTAL DEL PROYECTO DE EXPLORACIÓN LA PASTORA</v>
          </cell>
          <cell r="J4981" t="str">
            <v>*120108&lt;br&gt;JUNIN-HUANCAYO-CHONGOS ALTO</v>
          </cell>
          <cell r="K4981" t="str">
            <v>*227&lt;br&gt;BUSTAMANTE BECERRA JOSE LUIS,*347&lt;br&gt;TENORIO MALDONADO, MARIO,*346&lt;br&gt;TIPULA MAMANI, RICHARD JOHNSON,*342&lt;br&gt;VARGAS MARTINEZ, YOSLY VIRGINIA,*310&lt;br&gt;ROSALES GONZALES LUIS ALBERTO,*309&lt;br&gt;FARFAN REYES, MIRIAM ELIZABETH (APOYO),*295&lt;br&gt;DIAZ BERRIOS ABEL,*284&lt;br&gt;LINARES ALVARADO, JOSE LUIS</v>
          </cell>
          <cell r="L4981" t="str">
            <v>APROBADO&lt;br/&gt;NOTIFICADO A LA EMPRESA</v>
          </cell>
          <cell r="M4981" t="str">
            <v>ResDirec-0468-2015/MEM-DGAAM</v>
          </cell>
          <cell r="N4981" t="str">
            <v>04/12/2015</v>
          </cell>
          <cell r="O4981">
            <v>2000000</v>
          </cell>
          <cell r="P4981" t="str">
            <v>USD</v>
          </cell>
        </row>
        <row r="4982">
          <cell r="A4982">
            <v>2153875</v>
          </cell>
          <cell r="B4982">
            <v>2774</v>
          </cell>
          <cell r="C4982" t="str">
            <v>EIAsd</v>
          </cell>
          <cell r="D4982">
            <v>40904</v>
          </cell>
          <cell r="E4982">
            <v>2011</v>
          </cell>
          <cell r="F4982">
            <v>12</v>
          </cell>
          <cell r="G4982" t="str">
            <v>SMC SOLEX DEL PERU S.A.C.</v>
          </cell>
          <cell r="H4982" t="str">
            <v>PRINCESA 2</v>
          </cell>
          <cell r="I4982" t="str">
            <v>PRINCESA 2</v>
          </cell>
          <cell r="J4982" t="str">
            <v>*210209&lt;br&gt;PUNO-AZANGARO-POTONI</v>
          </cell>
          <cell r="K4982" t="str">
            <v>*13&lt;br&gt;DOLORES CAMONES SANTIAGO,*310&lt;br&gt;ROSALES GONZALES LUIS ALBERTO,*34&lt;br&gt;BEDRIÑANA RIOS ABAD,*27&lt;br&gt;SALVATIERRA GUADALUPE OSCAR (APOYO),*22&lt;br&gt;PASTRANA VILLAR GLADYS</v>
          </cell>
          <cell r="L4982" t="str">
            <v>APROBADO&lt;br/&gt;NOTIFICADO A LA EMPRESA</v>
          </cell>
          <cell r="M4982" t="str">
            <v>ResDirec-0111-2012/MEM-AAM</v>
          </cell>
          <cell r="N4982" t="str">
            <v>09/04/2012</v>
          </cell>
          <cell r="O4982">
            <v>1500000</v>
          </cell>
          <cell r="P4982" t="str">
            <v>USD</v>
          </cell>
        </row>
        <row r="4983">
          <cell r="A4983">
            <v>2336678</v>
          </cell>
          <cell r="B4983">
            <v>4001</v>
          </cell>
          <cell r="C4983" t="str">
            <v>EIAsd</v>
          </cell>
          <cell r="D4983">
            <v>41569</v>
          </cell>
          <cell r="E4983">
            <v>2013</v>
          </cell>
          <cell r="F4983">
            <v>10</v>
          </cell>
          <cell r="G4983" t="str">
            <v>SMC SURICHATA LTD. SUCURSAL DEL PERU</v>
          </cell>
          <cell r="H4983" t="str">
            <v>SANTA ROSA</v>
          </cell>
          <cell r="I4983" t="str">
            <v>PROYECTO DE EXPLORACION SANTA ROSA</v>
          </cell>
          <cell r="J4983" t="str">
            <v>*150608&lt;br&gt;LIMA-HUARAL-PACARAOS</v>
          </cell>
          <cell r="K4983" t="str">
            <v>*34&lt;br&gt;BEDRIÑANA RIOS ABAD,*347&lt;br&gt;TENORIO MALDONADO, MARIO,*346&lt;br&gt;TIPULA MAMANI, RICHARD JOHNSON,*310&lt;br&gt;ROSALES GONZALES LUIS ALBERTO,*295&lt;br&gt;DIAZ BERRIOS ABEL,*288&lt;br&gt;RUESTA RUIZ, PEDRO,*284&lt;br&gt;LINARES ALVARADO, JOSE LUIS,*256&lt;br&gt;DEL SOLAR PALOMINO, PABEL,*242&lt;br&gt;PASTRANA, MATEO,*241&lt;br&gt;TELLO ISLA, ANA CAROLINA,*227&lt;br&gt;BUSTAMANTE BECERRA JOSE LUIS,*186&lt;br&gt;LUCEN BUSTAMANTE MARIELENA</v>
          </cell>
          <cell r="L4983" t="str">
            <v>APROBADO&lt;br/&gt;NOTIFICADO A LA EMPRESA</v>
          </cell>
          <cell r="M4983" t="str">
            <v>ResDirec-0200-2014/MEM-DGAAM</v>
          </cell>
          <cell r="N4983" t="str">
            <v>25/04/2014</v>
          </cell>
          <cell r="O4983">
            <v>3469648.88</v>
          </cell>
          <cell r="P4983" t="str">
            <v>USD</v>
          </cell>
        </row>
        <row r="4984">
          <cell r="A4984">
            <v>2415856</v>
          </cell>
          <cell r="B4984">
            <v>5324</v>
          </cell>
          <cell r="C4984" t="str">
            <v>ITS</v>
          </cell>
          <cell r="D4984">
            <v>41843</v>
          </cell>
          <cell r="E4984">
            <v>2014</v>
          </cell>
          <cell r="F4984">
            <v>7</v>
          </cell>
          <cell r="G4984" t="str">
            <v>SMC SURICHATA LTD. SUCURSAL DEL PERU</v>
          </cell>
          <cell r="H4984" t="str">
            <v>SANTA ROSA</v>
          </cell>
          <cell r="I4984" t="str">
            <v>PROYECTO DE EXPLORACION SANTA ROSA</v>
          </cell>
          <cell r="J4984" t="str">
            <v>*150608&lt;br&gt;LIMA-HUARAL-PACARAOS</v>
          </cell>
          <cell r="K4984" t="str">
            <v>*227&lt;br&gt;BUSTAMANTE BECERRA JOSE LUIS,*284&lt;br&gt;LINARES ALVARADO, JOSE LUIS,*279&lt;br&gt;CRUZ LEDESMA, DEISY,*256&lt;br&gt;DEL SOLAR PALOMINO, PABEL</v>
          </cell>
          <cell r="L4984" t="str">
            <v>NO CONFORME&lt;br/&gt;NOTIFICADO A LA EMPRESA</v>
          </cell>
          <cell r="M4984" t="str">
            <v>ResDirec-0441-2014/MEM-DGAAM</v>
          </cell>
          <cell r="N4984" t="str">
            <v>26/08/2014</v>
          </cell>
          <cell r="O4984">
            <v>3469648.88</v>
          </cell>
        </row>
        <row r="4985">
          <cell r="A4985">
            <v>2427801</v>
          </cell>
          <cell r="B4985">
            <v>5398</v>
          </cell>
          <cell r="C4985" t="str">
            <v>ITS</v>
          </cell>
          <cell r="D4985">
            <v>41884</v>
          </cell>
          <cell r="E4985">
            <v>2014</v>
          </cell>
          <cell r="F4985">
            <v>9</v>
          </cell>
          <cell r="G4985" t="str">
            <v>SMC SURICHATA LTD. SUCURSAL DEL PERU</v>
          </cell>
          <cell r="H4985" t="str">
            <v>SANTA ROSA</v>
          </cell>
          <cell r="I4985" t="str">
            <v>PROYECTO DE EXPLORACION SANTA ROSA</v>
          </cell>
          <cell r="J4985" t="str">
            <v>*150608&lt;br&gt;LIMA-HUARAL-PACARAOS</v>
          </cell>
          <cell r="K4985" t="str">
            <v>*227&lt;br&gt;BUSTAMANTE BECERRA JOSE LUIS,*284&lt;br&gt;LINARES ALVARADO, JOSE LUIS,*279&lt;br&gt;CRUZ LEDESMA, DEISY,*256&lt;br&gt;DEL SOLAR PALOMINO, PABEL</v>
          </cell>
          <cell r="L4985" t="str">
            <v>CONFORME&lt;br/&gt;NOTIFICADO A LA EMPRESA</v>
          </cell>
          <cell r="M4985" t="str">
            <v>ResDirec-0460-2014/MEM-DGAAM</v>
          </cell>
          <cell r="N4985" t="str">
            <v>08/09/2014</v>
          </cell>
          <cell r="O4985">
            <v>3469648.88</v>
          </cell>
        </row>
        <row r="4986">
          <cell r="A4986">
            <v>2386760</v>
          </cell>
          <cell r="B4986">
            <v>3098</v>
          </cell>
          <cell r="C4986" t="str">
            <v>ITS</v>
          </cell>
          <cell r="D4986">
            <v>41754</v>
          </cell>
          <cell r="E4986">
            <v>2014</v>
          </cell>
          <cell r="F4986">
            <v>4</v>
          </cell>
          <cell r="G4986" t="str">
            <v>SMC TOROPUNTO LTD SUCURSAL DEL PERU</v>
          </cell>
          <cell r="H4986" t="str">
            <v>TOROPUNTO</v>
          </cell>
          <cell r="I4986" t="str">
            <v>TOROPUNTO</v>
          </cell>
          <cell r="J4986" t="str">
            <v>*021206&lt;br&gt;ANCASH-HUAYLAS-PAMPAROMAS</v>
          </cell>
          <cell r="K4986" t="str">
            <v>*8&lt;br&gt;BREÑA TORRES GRACIELA,*251&lt;br&gt;INFANTE QUISPE, CESAR ANIBAL,*179&lt;br&gt;ZEGARRA ANCAJIMA, ANA SOFIA,*148&lt;br&gt;ROSALES GONZALES,LUIS</v>
          </cell>
          <cell r="L4986" t="str">
            <v>CONFORME&lt;br/&gt;NOTIFICADO A LA EMPRESA</v>
          </cell>
          <cell r="M4986" t="str">
            <v>ResDirec-0256-2014/MEM-DGAAM</v>
          </cell>
          <cell r="N4986" t="str">
            <v>28/05/2014</v>
          </cell>
          <cell r="O4986">
            <v>5709000</v>
          </cell>
        </row>
        <row r="4987">
          <cell r="A4987">
            <v>2415647</v>
          </cell>
          <cell r="B4987">
            <v>5340</v>
          </cell>
          <cell r="C4987" t="str">
            <v>EIAsd</v>
          </cell>
          <cell r="D4987">
            <v>41843</v>
          </cell>
          <cell r="E4987">
            <v>2014</v>
          </cell>
          <cell r="F4987">
            <v>7</v>
          </cell>
          <cell r="G4987" t="str">
            <v>SMC TOROPUNTO LTD SUCURSAL DEL PERU</v>
          </cell>
          <cell r="H4987" t="str">
            <v>TOROPUNTO</v>
          </cell>
          <cell r="I4987" t="str">
            <v>PROYECTO DE EXPLORACIÓN MINERA TOROPUNTO</v>
          </cell>
          <cell r="J4987" t="str">
            <v>*021206&lt;br&gt;ANCASH-HUAYLAS-PAMPAROMAS</v>
          </cell>
          <cell r="K4987" t="str">
            <v>*3&lt;br&gt;ALFARO LÓPEZ WUALTER,*347&lt;br&gt;TENORIO MALDONADO, MARIO,*346&lt;br&gt;TIPULA MAMANI, RICHARD JOHNSON,*310&lt;br&gt;ROSALES GONZALES LUIS ALBERTO,*305&lt;br&gt;ROBLES MEDINA, IVÁN ANTHONY (APOYO),*304&lt;br&gt;VARGAS MARTÍNEZ, YOSLY VIRGINIA,*301&lt;br&gt;DIAZ ALVAREZ, CHRISTIAN ENRIQUE,*295&lt;br&gt;DIAZ BERRIOS ABEL,*286&lt;br&gt;MIYASIRO LÓPEZ, MARÍA,*284&lt;br&gt;LINARES ALVARADO, JOSE LUIS,*256&lt;br&gt;DEL SOLAR PALOMINO, PABEL,*227&lt;br&gt;BUSTAMANTE BECERRA JOSE LUIS,*128&lt;br&gt;ESTELA SILVA MELANIO</v>
          </cell>
          <cell r="L4987" t="str">
            <v>APROBADO&lt;br/&gt;NOTIFICADO A LA EMPRESA</v>
          </cell>
          <cell r="M4987" t="str">
            <v>ResDirec-0001-2015/MEM-DGAAM</v>
          </cell>
          <cell r="N4987" t="str">
            <v>06/01/2015</v>
          </cell>
          <cell r="O4987">
            <v>4618575</v>
          </cell>
          <cell r="P4987" t="str">
            <v>USD</v>
          </cell>
        </row>
        <row r="4988">
          <cell r="A4988">
            <v>2488903</v>
          </cell>
          <cell r="B4988">
            <v>5751</v>
          </cell>
          <cell r="C4988" t="str">
            <v>ITS</v>
          </cell>
          <cell r="D4988">
            <v>42104</v>
          </cell>
          <cell r="E4988">
            <v>2015</v>
          </cell>
          <cell r="F4988">
            <v>4</v>
          </cell>
          <cell r="G4988" t="str">
            <v>SMC TOROPUNTO LTD SUCURSAL DEL PERU</v>
          </cell>
          <cell r="H4988" t="str">
            <v>TOROPUNTO</v>
          </cell>
          <cell r="I4988" t="str">
            <v>TOROPUNTO</v>
          </cell>
          <cell r="J4988" t="str">
            <v>*021206&lt;br&gt;ANCASH-HUAYLAS-PAMPAROMAS,*020000&lt;br&gt;ANCASH----,*021200&lt;br&gt;ANCASH-HUAYLAS--</v>
          </cell>
          <cell r="K4988" t="str">
            <v>*8&lt;br&gt;BREÑA TORRES GRACIELA,*310&lt;br&gt;ROSALES GONZALES LUIS ALBERTO,*275&lt;br&gt;ALVARDO BARRENECHEA, MARKO,*251&lt;br&gt;INFANTE QUISPE, CESAR ANIBAL</v>
          </cell>
          <cell r="L4988" t="str">
            <v>CONFORME&lt;br/&gt;NOTIFICADO A LA EMPRESA</v>
          </cell>
          <cell r="M4988" t="str">
            <v>ResDirec-0211-2015/MEM-DGAAM</v>
          </cell>
          <cell r="N4988" t="str">
            <v>19/05/2015</v>
          </cell>
          <cell r="O4988">
            <v>5850000</v>
          </cell>
        </row>
        <row r="4989">
          <cell r="A4989">
            <v>2264766</v>
          </cell>
          <cell r="B4989">
            <v>3333</v>
          </cell>
          <cell r="C4989" t="str">
            <v>DIA</v>
          </cell>
          <cell r="D4989">
            <v>41304</v>
          </cell>
          <cell r="E4989">
            <v>2013</v>
          </cell>
          <cell r="F4989">
            <v>1</v>
          </cell>
          <cell r="G4989" t="str">
            <v>SMC TOROPUNTO LTD SUCURSAL DEL PERU</v>
          </cell>
          <cell r="H4989" t="str">
            <v>TOROPUNTO</v>
          </cell>
          <cell r="I4989" t="str">
            <v>TOROPUNTO</v>
          </cell>
          <cell r="J4989" t="str">
            <v>*021206&lt;br&gt;ANCASH-HUAYLAS-PAMPAROMAS</v>
          </cell>
          <cell r="K4989" t="str">
            <v>*8&lt;br&gt;BREÑA TORRES GRACIELA,*310&lt;br&gt;ROSALES GONZALES LUIS ALBERTO,*179&lt;br&gt;ZEGARRA ANCAJIMA, ANA SOFIA</v>
          </cell>
          <cell r="L4989" t="str">
            <v>APROBADO&lt;br/&gt;NOTIFICADO A LA EMPRESA</v>
          </cell>
          <cell r="O4989">
            <v>5880000</v>
          </cell>
          <cell r="P4989" t="str">
            <v>USD</v>
          </cell>
        </row>
        <row r="4990">
          <cell r="A4990">
            <v>2527813</v>
          </cell>
          <cell r="B4990">
            <v>5918</v>
          </cell>
          <cell r="C4990" t="str">
            <v>ITS</v>
          </cell>
          <cell r="D4990">
            <v>42235</v>
          </cell>
          <cell r="E4990">
            <v>2015</v>
          </cell>
          <cell r="F4990">
            <v>8</v>
          </cell>
          <cell r="G4990" t="str">
            <v>SMC TOROPUNTO LTD SUCURSAL DEL PERU</v>
          </cell>
          <cell r="H4990" t="str">
            <v>TOROPUNTO</v>
          </cell>
          <cell r="I4990" t="str">
            <v>PROYECTO DE EXPLORACIÓN MINERA TOROPUNTO</v>
          </cell>
          <cell r="J4990" t="str">
            <v>*021206&lt;br&gt;ANCASH-HUAYLAS-PAMPAROMAS</v>
          </cell>
          <cell r="K4990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4990" t="str">
            <v>NO CONFORME&lt;br/&gt;NOTIFICADO A LA EMPRESA</v>
          </cell>
          <cell r="M4990" t="str">
            <v>ResDirec-0268-2016/MEM-DGAAM</v>
          </cell>
          <cell r="N4990" t="str">
            <v>09/09/2016</v>
          </cell>
          <cell r="O4990">
            <v>4618575</v>
          </cell>
        </row>
        <row r="4991">
          <cell r="A4991">
            <v>2559074</v>
          </cell>
          <cell r="B4991">
            <v>6101</v>
          </cell>
          <cell r="C4991" t="str">
            <v>ITS</v>
          </cell>
          <cell r="D4991">
            <v>42347</v>
          </cell>
          <cell r="E4991">
            <v>2015</v>
          </cell>
          <cell r="F4991">
            <v>12</v>
          </cell>
          <cell r="G4991" t="str">
            <v>SMC TOROPUNTO LTD SUCURSAL DEL PERU</v>
          </cell>
          <cell r="H4991" t="str">
            <v>TOROPUNTO</v>
          </cell>
          <cell r="I4991" t="str">
            <v>PROYECTO DE EXPLORACIÓN MINERA TOROPUNTO</v>
          </cell>
          <cell r="J4991" t="str">
            <v>*021206&lt;br&gt;ANCASH-HUAYLAS-PAMPAROMAS</v>
          </cell>
          <cell r="K4991" t="str">
            <v>*227&lt;br&gt;BUSTAMANTE BECERRA JOSE LUIS,*347&lt;br&gt;TENORIO MALDONADO, MARIO,*346&lt;br&gt;TIPULA MAMANI, RICHARD JOHNSON,*342&lt;br&gt;VARGAS MARTINEZ, YOSLY VIRGINIA,*310&lt;br&gt;ROSALES GONZALES LUIS ALBERTO,*284&lt;br&gt;LINARES ALVARADO, JOSE LUIS</v>
          </cell>
          <cell r="L4991" t="str">
            <v>CONFORME&lt;br/&gt;NOTIFICADO A LA EMPRESA</v>
          </cell>
          <cell r="M4991" t="str">
            <v>ResDirec-0010-2016/MEM-DGAAM</v>
          </cell>
          <cell r="N4991" t="str">
            <v>18/01/2016</v>
          </cell>
          <cell r="O4991">
            <v>4618575</v>
          </cell>
        </row>
        <row r="4992">
          <cell r="A4992">
            <v>2574874</v>
          </cell>
          <cell r="B4992">
            <v>6201</v>
          </cell>
          <cell r="C4992" t="str">
            <v>ITS</v>
          </cell>
          <cell r="D4992">
            <v>42402</v>
          </cell>
          <cell r="E4992">
            <v>2016</v>
          </cell>
          <cell r="F4992">
            <v>2</v>
          </cell>
          <cell r="G4992" t="str">
            <v>SMC TOROPUNTO LTD SUCURSAL DEL PERU</v>
          </cell>
          <cell r="H4992" t="str">
            <v>TOROPUNTO</v>
          </cell>
          <cell r="I4992" t="str">
            <v>TOROPUNTO</v>
          </cell>
          <cell r="J4992" t="str">
            <v>*021206&lt;br&gt;ANCASH-HUAYLAS-PAMPAROMAS</v>
          </cell>
          <cell r="K4992" t="str">
            <v>*25&lt;br&gt;PRADO VELASQUEZ ALFONSO,*341&lt;br&gt;INFANTE QUISPE, CESAR ANIBAL,*332&lt;br&gt;CANO VARGAS, SAMIR (APOYO),*310&lt;br&gt;ROSALES GONZALES LUIS ALBERTO</v>
          </cell>
          <cell r="L4992" t="str">
            <v>CONFORME&lt;br/&gt;NOTIFICADO A LA EMPRESA</v>
          </cell>
          <cell r="M4992" t="str">
            <v>ResDirec-0056-2016/MEM-DGAAM</v>
          </cell>
          <cell r="N4992" t="str">
            <v>23/02/2016</v>
          </cell>
          <cell r="O4992">
            <v>5850000</v>
          </cell>
        </row>
        <row r="4993">
          <cell r="A4993">
            <v>2660628</v>
          </cell>
          <cell r="B4993">
            <v>6427</v>
          </cell>
          <cell r="C4993" t="str">
            <v>ITS</v>
          </cell>
          <cell r="D4993">
            <v>42704</v>
          </cell>
          <cell r="E4993">
            <v>2016</v>
          </cell>
          <cell r="F4993">
            <v>11</v>
          </cell>
          <cell r="G4993" t="str">
            <v>SMC TOROPUNTO LTD SUCURSAL DEL PERU</v>
          </cell>
          <cell r="H4993" t="str">
            <v>TOROPUNTO</v>
          </cell>
          <cell r="I4993" t="str">
            <v>PROYECTO DE EXPLORACIÓN MINERA TOROPUNTO</v>
          </cell>
          <cell r="J4993" t="str">
            <v>*021206&lt;br&gt;ANCASH-HUAYLAS-PAMPAROMAS</v>
          </cell>
          <cell r="K4993" t="str">
            <v>*284&lt;br&gt;LINARES ALVARADO, JOSE LUIS,*346&lt;br&gt;TIPULA MAMANI, RICHARD JOHNSON,*342&lt;br&gt;VARGAS MARTINEZ, YOSLY VIRGINIA,*311&lt;br&gt;ROJAS VALLADARES, TANIA LUPE,*310&lt;br&gt;ROSALES GONZALES LUIS ALBERTO</v>
          </cell>
          <cell r="L4993" t="str">
            <v>CONFORME&lt;br/&gt;NOTIFICADO A LA EMPRESA</v>
          </cell>
          <cell r="M4993" t="str">
            <v>ResDirec-0087-2017/MEM-DGAAM</v>
          </cell>
          <cell r="N4993" t="str">
            <v>21/03/2017</v>
          </cell>
          <cell r="O4993">
            <v>4618575</v>
          </cell>
        </row>
        <row r="4994">
          <cell r="A4994">
            <v>2756825</v>
          </cell>
          <cell r="B4994">
            <v>6748</v>
          </cell>
          <cell r="C4994" t="str">
            <v>ITS</v>
          </cell>
          <cell r="D4994">
            <v>43045</v>
          </cell>
          <cell r="E4994">
            <v>2017</v>
          </cell>
          <cell r="F4994">
            <v>11</v>
          </cell>
          <cell r="G4994" t="str">
            <v>SMC TOROPUNTO LTD SUCURSAL DEL PERU</v>
          </cell>
          <cell r="H4994" t="str">
            <v>TOROPUNTO</v>
          </cell>
          <cell r="I4994" t="str">
            <v>PROYECTO DE EXPLORACIÓN MINERA TOROPUNTO</v>
          </cell>
          <cell r="J4994" t="str">
            <v>*021206&lt;br&gt;ANCASH-HUAYLAS-PAMPAROMAS,*020000&lt;br&gt;ANCASH----,*021200&lt;br&gt;ANCASH-HUAYLAS--</v>
          </cell>
          <cell r="K4994" t="str">
            <v>*25&lt;br&gt;PRADO VELASQUEZ ALFONSO,*562&lt;br&gt;PEREZ BALDEON, KAREN graciela,*511&lt;br&gt;FARFAN REYES, MIRIAM ELIZABET,*221&lt;br&gt;SANGA YAMPASI WILSON WILFREDO</v>
          </cell>
          <cell r="L4994" t="str">
            <v>CONFORME&lt;br/&gt;NOTIFICADO A LA EMPRESA</v>
          </cell>
          <cell r="M4994" t="str">
            <v>ResDirec-0358-2017/MEM-DGAAM</v>
          </cell>
          <cell r="N4994" t="str">
            <v>22/12/2017</v>
          </cell>
          <cell r="O4994">
            <v>4618575</v>
          </cell>
        </row>
        <row r="4995">
          <cell r="A4995">
            <v>1201916</v>
          </cell>
          <cell r="B4995">
            <v>4387</v>
          </cell>
          <cell r="C4995" t="str">
            <v>EIA</v>
          </cell>
          <cell r="D4995">
            <v>36031</v>
          </cell>
          <cell r="E4995">
            <v>1998</v>
          </cell>
          <cell r="F4995">
            <v>8</v>
          </cell>
          <cell r="G4995" t="str">
            <v>SMRL SANTA FORTUNATA TRES</v>
          </cell>
          <cell r="H4995" t="str">
            <v>SANTA FORTUNATA TRES</v>
          </cell>
          <cell r="I4995" t="str">
            <v>EXPLOTACION  DE SILICE</v>
          </cell>
          <cell r="J4995" t="str">
            <v>*230107&lt;br&gt;TACNA-TACNA-PALCA</v>
          </cell>
          <cell r="K4995" t="str">
            <v>*1&lt;br&gt;ACEVEDO FERNANDEZ ELIAS</v>
          </cell>
          <cell r="L4995" t="str">
            <v>ABANDONO</v>
          </cell>
          <cell r="P4995" t="str">
            <v>USD</v>
          </cell>
        </row>
        <row r="4996">
          <cell r="A4996">
            <v>1234973</v>
          </cell>
          <cell r="B4996">
            <v>4412</v>
          </cell>
          <cell r="C4996" t="str">
            <v>EIA</v>
          </cell>
          <cell r="D4996">
            <v>36311</v>
          </cell>
          <cell r="E4996">
            <v>1999</v>
          </cell>
          <cell r="F4996">
            <v>5</v>
          </cell>
          <cell r="G4996" t="str">
            <v>SOC MINERA RESP LIMIT CORIZONA DE LIMA</v>
          </cell>
          <cell r="H4996" t="str">
            <v>CORIZONA</v>
          </cell>
          <cell r="I4996" t="str">
            <v>EXPLOTACION</v>
          </cell>
          <cell r="J4996" t="str">
            <v>*150710&lt;br&gt;LIMA-HUAROCHIRI-LAHUAYTAMBO</v>
          </cell>
          <cell r="K4996" t="str">
            <v>*29&lt;br&gt;ARCHIVO</v>
          </cell>
          <cell r="L4996" t="str">
            <v>APROBADO</v>
          </cell>
          <cell r="P4996" t="str">
            <v>USD</v>
          </cell>
        </row>
        <row r="4997">
          <cell r="A4997">
            <v>1294450</v>
          </cell>
          <cell r="B4997">
            <v>563</v>
          </cell>
          <cell r="C4997" t="str">
            <v>DIA</v>
          </cell>
          <cell r="D4997">
            <v>36783</v>
          </cell>
          <cell r="E4997">
            <v>2000</v>
          </cell>
          <cell r="F4997">
            <v>9</v>
          </cell>
          <cell r="G4997" t="str">
            <v>SOCIEDAD MIMERA ROX S.A.</v>
          </cell>
          <cell r="H4997" t="str">
            <v>SANTUARIO I</v>
          </cell>
          <cell r="I4997" t="str">
            <v>SANTUARIO I</v>
          </cell>
          <cell r="J4997" t="str">
            <v>*110401&lt;br&gt;ICA-PALPA-PALPA</v>
          </cell>
          <cell r="K4997" t="str">
            <v>*1&lt;br&gt;ACEVEDO FERNANDEZ ELIAS</v>
          </cell>
          <cell r="L4997" t="str">
            <v>APROBADO</v>
          </cell>
          <cell r="P4997" t="str">
            <v>USD</v>
          </cell>
        </row>
        <row r="4998">
          <cell r="A4998">
            <v>20996</v>
          </cell>
          <cell r="B4998">
            <v>4319</v>
          </cell>
          <cell r="C4998" t="str">
            <v>EIA</v>
          </cell>
          <cell r="D4998">
            <v>35142</v>
          </cell>
          <cell r="E4998">
            <v>1996</v>
          </cell>
          <cell r="F4998">
            <v>3</v>
          </cell>
          <cell r="G4998" t="str">
            <v>SOCIEDAD MINERA ADRIANA V DE HUARAZ S.A.</v>
          </cell>
          <cell r="H4998" t="str">
            <v>ADRIANA</v>
          </cell>
          <cell r="I4998" t="str">
            <v>PLANTA CONCENTRADORA A 300TM/DIA</v>
          </cell>
          <cell r="J4998" t="str">
            <v>*020111&lt;br&gt;ANCASH-HUARAZ-PIRA</v>
          </cell>
          <cell r="K4998" t="str">
            <v>*29&lt;br&gt;ARCHIVO</v>
          </cell>
          <cell r="L4998" t="str">
            <v>APROBADO</v>
          </cell>
          <cell r="P4998" t="str">
            <v>USD</v>
          </cell>
        </row>
        <row r="4999">
          <cell r="A4999">
            <v>1310184</v>
          </cell>
          <cell r="B4999">
            <v>4523</v>
          </cell>
          <cell r="C4999" t="str">
            <v>EIA</v>
          </cell>
          <cell r="D4999">
            <v>36930</v>
          </cell>
          <cell r="E4999">
            <v>2001</v>
          </cell>
          <cell r="F4999">
            <v>2</v>
          </cell>
          <cell r="G4999" t="str">
            <v>SOCIEDAD MINERA AUSTRIA DUVAZ S.A.C.</v>
          </cell>
          <cell r="H4999" t="str">
            <v>CONCENTRADORA PUQUIOCOCHA</v>
          </cell>
          <cell r="I4999" t="str">
            <v>DISPOSICION SUB ACUATICA DE RELAVES</v>
          </cell>
          <cell r="J4999" t="str">
            <v>*120805&lt;br&gt;JUNIN-YAULI-MOROCOCHA</v>
          </cell>
          <cell r="K4999" t="str">
            <v>*50&lt;br&gt;RODAS EDDI</v>
          </cell>
          <cell r="L4999" t="str">
            <v>CONCLUIDO</v>
          </cell>
          <cell r="P4999" t="str">
            <v>USD</v>
          </cell>
        </row>
        <row r="5000">
          <cell r="A5000">
            <v>1729108</v>
          </cell>
          <cell r="B5000">
            <v>4820</v>
          </cell>
          <cell r="C5000" t="str">
            <v>EIA</v>
          </cell>
          <cell r="D5000">
            <v>39374</v>
          </cell>
          <cell r="E5000">
            <v>2007</v>
          </cell>
          <cell r="F5000">
            <v>10</v>
          </cell>
          <cell r="G5000" t="str">
            <v>SOCIEDAD MINERA AUSTRIA DUVAZ S.A.C.</v>
          </cell>
          <cell r="H5000" t="str">
            <v>AUSTRIA DUVAZ</v>
          </cell>
          <cell r="I5000" t="str">
            <v>REUBICACION DEL PUNTO DE MONITOREO DE AIRE E-1</v>
          </cell>
          <cell r="J5000" t="str">
            <v>*120805&lt;br&gt;JUNIN-YAULI-MOROCOCHA</v>
          </cell>
          <cell r="K5000" t="str">
            <v>*4&lt;br&gt;AQUINO ESPINOZA PAVEL</v>
          </cell>
          <cell r="L5000" t="str">
            <v>ABANDONO&lt;br/&gt;NOTIFICADO A LA EMPRESA</v>
          </cell>
          <cell r="P5000" t="str">
            <v>USD</v>
          </cell>
        </row>
        <row r="5001">
          <cell r="A5001">
            <v>2051486</v>
          </cell>
          <cell r="B5001">
            <v>5049</v>
          </cell>
          <cell r="C5001" t="str">
            <v>EIA</v>
          </cell>
          <cell r="D5001">
            <v>40529</v>
          </cell>
          <cell r="E5001">
            <v>2010</v>
          </cell>
          <cell r="F5001">
            <v>12</v>
          </cell>
          <cell r="G5001" t="str">
            <v>SOCIEDAD MINERA AUSTRIA DUVAZ S.A.C.</v>
          </cell>
          <cell r="H5001" t="str">
            <v>AUSTRIA DUVAZ</v>
          </cell>
          <cell r="I5001" t="str">
            <v>EIA  U.E.A. AUSTRIA DUVAZ</v>
          </cell>
          <cell r="J5001" t="str">
            <v>*120805&lt;br&gt;JUNIN-YAULI-MOROCOCHA</v>
          </cell>
          <cell r="K5001" t="str">
            <v>*1&lt;br&gt;ACEVEDO FERNANDEZ ELIAS</v>
          </cell>
          <cell r="L5001" t="str">
            <v>APROBADO&lt;br/&gt;NOTIFICADO A LA EMPRESA</v>
          </cell>
          <cell r="M5001" t="str">
            <v>ResDirec-0444-2014/MEM-DGAAM</v>
          </cell>
          <cell r="N5001" t="str">
            <v>27/08/2014</v>
          </cell>
          <cell r="P5001" t="str">
            <v>USD</v>
          </cell>
        </row>
        <row r="5002">
          <cell r="A5002">
            <v>2419023</v>
          </cell>
          <cell r="B5002">
            <v>5049</v>
          </cell>
          <cell r="C5002" t="str">
            <v>ITS</v>
          </cell>
          <cell r="D5002">
            <v>41850</v>
          </cell>
          <cell r="E5002">
            <v>2014</v>
          </cell>
          <cell r="F5002">
            <v>7</v>
          </cell>
          <cell r="G5002" t="str">
            <v>SOCIEDAD MINERA AUSTRIA DUVAZ S.A.C.</v>
          </cell>
          <cell r="H5002" t="str">
            <v>AUSTRIA DUVAZ</v>
          </cell>
          <cell r="I5002" t="str">
            <v>INFORME TECNICO SUSTENTATORIO REUBICACION DE LOS CAMPAMENTOS Y PLANTA DE TRATAMIENTO DE AGUAS RESIDUALES DOMESTICAS  DE LA U.E.A AUSTRIA DUVAZ</v>
          </cell>
          <cell r="J5002" t="str">
            <v>*120805&lt;br&gt;JUNIN-YAULI-MOROCOCHA</v>
          </cell>
          <cell r="K5002" t="str">
            <v>*1&lt;br&gt;ACEVEDO FERNANDEZ ELIAS,*299&lt;br&gt;REYES UBILLUS ISMAEL,*298&lt;br&gt;LOPEZ ROMERO, RICHARD (APOYO),*292&lt;br&gt;CAMPOS ARMAS DANY HANS (APOYO),*285&lt;br&gt;NOLASCO MELGAREJO, KARINA,*276&lt;br&gt;ROJAS VALLADARES TANIA LUPE,*220&lt;br&gt;VILLACORTA OLAZA MARCO ANTONIO,*20&lt;br&gt;LEON IRIARTE MARITZA</v>
          </cell>
          <cell r="L5002" t="str">
            <v>CONFORME&lt;br/&gt;NOTIFICADO A LA EMPRESA</v>
          </cell>
          <cell r="M5002" t="str">
            <v>ResDirec-0444-2014/MEM-DGAAM</v>
          </cell>
          <cell r="N5002" t="str">
            <v>27/08/2014</v>
          </cell>
          <cell r="O5002">
            <v>2479084</v>
          </cell>
        </row>
        <row r="5003">
          <cell r="A5003">
            <v>2433866</v>
          </cell>
          <cell r="B5003">
            <v>5409</v>
          </cell>
          <cell r="C5003" t="str">
            <v>ITS</v>
          </cell>
          <cell r="D5003">
            <v>41906</v>
          </cell>
          <cell r="E5003">
            <v>2014</v>
          </cell>
          <cell r="F5003">
            <v>9</v>
          </cell>
          <cell r="G5003" t="str">
            <v>SOCIEDAD MINERA AUSTRIA DUVAZ S.A.C.</v>
          </cell>
          <cell r="H5003" t="str">
            <v>AUSTRIA DUVAZ</v>
          </cell>
          <cell r="I5003" t="str">
            <v>EIA  U.E.A. AUSTRIA DUVAZ</v>
          </cell>
          <cell r="J5003" t="str">
            <v>*120805&lt;br&gt;JUNIN-YAULI-MOROCOCHA</v>
          </cell>
          <cell r="K5003" t="str">
            <v>*1&lt;br&gt;ACEVEDO FERNANDEZ ELIAS,*299&lt;br&gt;REYES UBILLUS ISMAEL,*298&lt;br&gt;LOPEZ ROMERO, RICHARD (APOYO),*292&lt;br&gt;CAMPOS ARMAS DANY HANS (APOYO),*276&lt;br&gt;ROJAS VALLADARES TANIA LUPE,*220&lt;br&gt;VILLACORTA OLAZA MARCO ANTONIO,*20&lt;br&gt;LEON IRIARTE MARITZA</v>
          </cell>
          <cell r="L5003" t="str">
            <v>CONFORME&lt;br/&gt;NOTIFICADO A LA EMPRESA</v>
          </cell>
          <cell r="M5003" t="str">
            <v>ResDirec-0524-2014/MEM-DGAAM</v>
          </cell>
          <cell r="N5003" t="str">
            <v>17/10/2014</v>
          </cell>
          <cell r="O5003">
            <v>238300</v>
          </cell>
        </row>
        <row r="5004">
          <cell r="A5004">
            <v>2435300</v>
          </cell>
          <cell r="B5004">
            <v>5459</v>
          </cell>
          <cell r="C5004" t="str">
            <v>EIA-d</v>
          </cell>
          <cell r="D5004">
            <v>41912</v>
          </cell>
          <cell r="E5004">
            <v>2014</v>
          </cell>
          <cell r="F5004">
            <v>9</v>
          </cell>
          <cell r="G5004" t="str">
            <v>SOCIEDAD MINERA AUSTRIA DUVAZ S.A.C.</v>
          </cell>
          <cell r="H5004" t="str">
            <v>AUSTRIA DUVAZ</v>
          </cell>
          <cell r="I5004" t="str">
            <v>MODIFICACION DEL EIA  U.E.A. AUSTRIA DUVAZ</v>
          </cell>
          <cell r="K5004" t="str">
            <v>*1&lt;br&gt;ACEVEDO FERNANDEZ ELIAS,*340&lt;br&gt;REYES UBILLUS ISMAEL,*329&lt;br&gt;PAUL STEVE IPARRAGUIRRE AYALA,*321&lt;br&gt;ATENCIO MERINO MIGUEL (APOYO),*311&lt;br&gt;ROJAS VALLADARES, TANIA LUPE,*294&lt;br&gt;BEGGLO CACERES-OLAZO ADRIAN ,*292&lt;br&gt;CAMPOS ARMAS DANY HANS (APOYO),*220&lt;br&gt;VILLACORTA OLAZA MARCO ANTONIO,*20&lt;br&gt;LEON IRIARTE MARITZA,*8&lt;br&gt;BREÑA TORRES GRACIELA</v>
          </cell>
          <cell r="L5004" t="str">
            <v>APROBADO</v>
          </cell>
          <cell r="P5004" t="str">
            <v>USD</v>
          </cell>
        </row>
        <row r="5005">
          <cell r="A5005">
            <v>2498345</v>
          </cell>
          <cell r="B5005">
            <v>5713</v>
          </cell>
          <cell r="C5005" t="str">
            <v>EIA-d</v>
          </cell>
          <cell r="D5005">
            <v>42138</v>
          </cell>
          <cell r="E5005">
            <v>2015</v>
          </cell>
          <cell r="F5005">
            <v>5</v>
          </cell>
          <cell r="G5005" t="str">
            <v>SOCIEDAD MINERA AUSTRIA DUVAZ S.A.C.</v>
          </cell>
          <cell r="H5005" t="str">
            <v>AUSTRIA DUVAZ</v>
          </cell>
          <cell r="I5005" t="str">
            <v>MEIA  U.E.A. AUSTRIA DUVAZ</v>
          </cell>
          <cell r="J5005" t="str">
            <v>*120805&lt;br&gt;JUNIN-YAULI-MOROCOCHA</v>
          </cell>
          <cell r="K5005" t="str">
            <v>*1&lt;br&gt;ACEVEDO FERNANDEZ ELIAS,*418&lt;br&gt;ZARATE SANCHEZ MARLON GUIDO (apoyo),*340&lt;br&gt;REYES UBILLUS ISMAEL,*321&lt;br&gt;ATENCIO MERINO MIGUEL (APOYO),*311&lt;br&gt;ROJAS VALLADARES, TANIA LUPE,*310&lt;br&gt;ROSALES GONZALES LUIS ALBERTO,*295&lt;br&gt;DIAZ BERRIOS ABEL,*294&lt;br&gt;BEGGLO CACERES-OLAZO ADRIAN ,*220&lt;br&gt;VILLACORTA OLAZA MARCO ANTONIO,*188&lt;br&gt;PORTILLA CORNEJO MATEO,*25&lt;br&gt;PRADO VELASQUEZ ALFONSO,*20&lt;br&gt;LEON IRIARTE MARITZA,*3&lt;br&gt;ALFARO LÓPEZ WUALTER</v>
          </cell>
          <cell r="L5005" t="str">
            <v>APROBADO&lt;br/&gt;NOTIFICADO A LA EMPRESA</v>
          </cell>
          <cell r="M5005" t="str">
            <v>ResDirec-0218-2016/MEM-DGAAM</v>
          </cell>
          <cell r="N5005" t="str">
            <v>14/07/2016</v>
          </cell>
          <cell r="O5005">
            <v>3846937.42</v>
          </cell>
          <cell r="P5005" t="str">
            <v>USD</v>
          </cell>
        </row>
        <row r="5006">
          <cell r="A5006">
            <v>1648578</v>
          </cell>
          <cell r="B5006">
            <v>1533</v>
          </cell>
          <cell r="C5006" t="str">
            <v>DIA</v>
          </cell>
          <cell r="D5006">
            <v>39031</v>
          </cell>
          <cell r="E5006">
            <v>2006</v>
          </cell>
          <cell r="F5006">
            <v>11</v>
          </cell>
          <cell r="G5006" t="str">
            <v>SOCIEDAD MINERA AUSTRIA DUVAZ S.A.C.</v>
          </cell>
          <cell r="H5006" t="str">
            <v>CENTENARIO</v>
          </cell>
          <cell r="I5006" t="str">
            <v>CENTENARIO</v>
          </cell>
          <cell r="J5006" t="str">
            <v>*120805&lt;br&gt;JUNIN-YAULI-MOROCOCHA</v>
          </cell>
          <cell r="K5006" t="str">
            <v>*1&lt;br&gt;ACEVEDO FERNANDEZ ELIAS</v>
          </cell>
          <cell r="L5006" t="str">
            <v>APROBADO&lt;br/&gt;NOTIFICADO A LA EMPRESA</v>
          </cell>
          <cell r="P5006" t="str">
            <v>USD</v>
          </cell>
        </row>
        <row r="5007">
          <cell r="A5007">
            <v>1626024</v>
          </cell>
          <cell r="B5007">
            <v>6303</v>
          </cell>
          <cell r="C5007" t="str">
            <v>PC</v>
          </cell>
          <cell r="D5007">
            <v>38944</v>
          </cell>
          <cell r="E5007">
            <v>2006</v>
          </cell>
          <cell r="F5007">
            <v>8</v>
          </cell>
          <cell r="G5007" t="str">
            <v>SOCIEDAD MINERA AUSTRIA DUVAZ S.A.C.</v>
          </cell>
          <cell r="H5007" t="str">
            <v>AUSTRIA DUVAZ</v>
          </cell>
          <cell r="I5007" t="str">
            <v>PLAN DE CIERRE UNIDAD AUSTRIA DUBAZ</v>
          </cell>
          <cell r="J5007" t="str">
            <v>*120805&lt;br&gt;JUNIN-YAULI-MOROCOCHA</v>
          </cell>
          <cell r="K5007" t="str">
            <v>*9&lt;br&gt;CAMPOS DIAZ LUIS</v>
          </cell>
          <cell r="L5007" t="str">
            <v>APROBADO&lt;br/&gt;NOTIFICADO A LA EMPRESA</v>
          </cell>
          <cell r="M5007" t="str">
            <v>ResDirec-0240-2016/MEM-DGAAM</v>
          </cell>
          <cell r="N5007" t="str">
            <v>03/08/2016</v>
          </cell>
          <cell r="P5007" t="str">
            <v>USD</v>
          </cell>
        </row>
        <row r="5008">
          <cell r="A5008" t="str">
            <v>04093-2016</v>
          </cell>
          <cell r="B5008">
            <v>6432</v>
          </cell>
          <cell r="C5008" t="str">
            <v>ITS</v>
          </cell>
          <cell r="D5008">
            <v>42724</v>
          </cell>
          <cell r="E5008">
            <v>2016</v>
          </cell>
          <cell r="F5008">
            <v>12</v>
          </cell>
          <cell r="G5008" t="str">
            <v>SOCIEDAD MINERA AUSTRIA DUVAZ S.A.C.</v>
          </cell>
          <cell r="H5008" t="str">
            <v>AUSTRIA DUVAZ</v>
          </cell>
          <cell r="I5008" t="str">
            <v>INFORME TÉCNICO SUSTENTATORIO PARA LA EXTENSIÓN DEL DEPÓSITO DE RELAVES PUQUIOCOCHA, AMPLIACIÓN DEL ALMACÉN DE CONCENTRADOS, Y MODIFICACIÓN DE COMPONENTES AUXILIARES</v>
          </cell>
          <cell r="J5008" t="str">
            <v>*120805&lt;br&gt;JUNIN-YAULI-MOROCOCHA</v>
          </cell>
          <cell r="K5008" t="str">
            <v>*381&lt;br&gt;ZZ_SENACE MILLONES VARGAS, CESAR AUGUSTO,*451&lt;br&gt;ZZ_SENACE QUISPE SULCA, JHONNY IBAN,*432&lt;br&gt;ZZ_SENACE VARGAS-MACH, MARTHA YACKELINE ,*416&lt;br&gt;ZZ_SENACE BREÑA TORRES, MILVA GRACIELA,*415&lt;br&gt;ZZ_SENACE BEATRIZ HUAMANI PAUCCARA,*413&lt;br&gt;ZZ_SENACE ATARAMA MORI,DANNY EDUARDO,*408&lt;br&gt;ZZ_SENACE CHANG OSHITA, RUBEN ERNESTO</v>
          </cell>
          <cell r="L5008" t="str">
            <v>CONFORME&lt;br/&gt;NOTIFICADO A LA EMPRESA</v>
          </cell>
          <cell r="O5008">
            <v>1778771</v>
          </cell>
        </row>
        <row r="5009">
          <cell r="A5009" t="str">
            <v>01868-2017</v>
          </cell>
          <cell r="B5009">
            <v>6524</v>
          </cell>
          <cell r="C5009" t="str">
            <v>ITS</v>
          </cell>
          <cell r="D5009">
            <v>42853</v>
          </cell>
          <cell r="E5009">
            <v>2017</v>
          </cell>
          <cell r="F5009">
            <v>4</v>
          </cell>
          <cell r="G5009" t="str">
            <v>SOCIEDAD MINERA AUSTRIA DUVAZ S.A.C.</v>
          </cell>
          <cell r="H5009" t="str">
            <v>AUSTRIA DUVAZ</v>
          </cell>
          <cell r="I5009" t="str">
            <v>MEIA  U.E.A. AUSTRIA DUVAZ</v>
          </cell>
          <cell r="J5009" t="str">
            <v>*120805&lt;br&gt;JUNIN-YAULI-MOROCOCHA</v>
          </cell>
          <cell r="K5009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</v>
          </cell>
          <cell r="L5009" t="str">
            <v>CONFORME&lt;br/&gt;NOTIFICADO A LA EMPRESA</v>
          </cell>
          <cell r="O5009">
            <v>1709102</v>
          </cell>
        </row>
        <row r="5010">
          <cell r="A5010">
            <v>2210947</v>
          </cell>
          <cell r="B5010">
            <v>6568</v>
          </cell>
          <cell r="C5010" t="str">
            <v>PC</v>
          </cell>
          <cell r="D5010">
            <v>41100</v>
          </cell>
          <cell r="E5010">
            <v>2012</v>
          </cell>
          <cell r="F5010">
            <v>7</v>
          </cell>
          <cell r="G5010" t="str">
            <v>SOCIEDAD MINERA AUSTRIA DUVAZ S.A.C.</v>
          </cell>
          <cell r="H5010" t="str">
            <v>AUSTRIA DUVAZ</v>
          </cell>
          <cell r="I5010" t="str">
            <v xml:space="preserve">PLAN DE CIERRE UNIDAD AUSTRIA DUBAZ </v>
          </cell>
          <cell r="J5010" t="str">
            <v>*120805&lt;br&gt;JUNIN-YAULI-MOROCOCHA</v>
          </cell>
          <cell r="K5010" t="str">
            <v>*24&lt;br&gt;PORTILLA CORNEJO MATEO</v>
          </cell>
          <cell r="L5010" t="str">
            <v>APROBADO&lt;br/&gt;NOTIFICADO A LA EMPRESA</v>
          </cell>
          <cell r="P5010" t="str">
            <v>USD</v>
          </cell>
        </row>
        <row r="5011">
          <cell r="A5011">
            <v>2276034</v>
          </cell>
          <cell r="B5011">
            <v>6628</v>
          </cell>
          <cell r="C5011" t="str">
            <v>PC</v>
          </cell>
          <cell r="D5011">
            <v>41348</v>
          </cell>
          <cell r="E5011">
            <v>2013</v>
          </cell>
          <cell r="F5011">
            <v>3</v>
          </cell>
          <cell r="G5011" t="str">
            <v>SOCIEDAD MINERA AUSTRIA DUVAZ S.A.C.</v>
          </cell>
          <cell r="H5011" t="str">
            <v>AUSTRIA DUVAZ</v>
          </cell>
          <cell r="I5011" t="str">
            <v>ACTUALIZACION DEL PLAN DE CIERRE UNIDAD AUTRIA DUBAZ</v>
          </cell>
          <cell r="J5011" t="str">
            <v>*120805&lt;br&gt;JUNIN-YAULI-MOROCOCHA</v>
          </cell>
          <cell r="K5011" t="str">
            <v>*128&lt;br&gt;ESTELA SILVA MELANIO</v>
          </cell>
          <cell r="L5011" t="str">
            <v>APROBADO&lt;br/&gt;NOTIFICADO A LA EMPRESA</v>
          </cell>
          <cell r="P5011" t="str">
            <v>USD</v>
          </cell>
        </row>
        <row r="5012">
          <cell r="A5012">
            <v>2958905</v>
          </cell>
          <cell r="B5012">
            <v>8086</v>
          </cell>
          <cell r="C5012" t="str">
            <v>PC</v>
          </cell>
          <cell r="D5012">
            <v>43663</v>
          </cell>
          <cell r="E5012">
            <v>2019</v>
          </cell>
          <cell r="F5012">
            <v>7</v>
          </cell>
          <cell r="G5012" t="str">
            <v>SOCIEDAD MINERA AUSTRIA DUVAZ S.A.C.</v>
          </cell>
          <cell r="H5012" t="str">
            <v>AUSTRIA DUVAZ</v>
          </cell>
          <cell r="I5012" t="str">
            <v>Segunda Actualización del Plan de Cierre de Minas de Austria Duvaz</v>
          </cell>
          <cell r="J5012" t="str">
            <v>*120805&lt;br&gt;JUNIN-YAULI-MOROCOCHA</v>
          </cell>
          <cell r="K5012" t="str">
            <v>*9&lt;br&gt;CAMPOS DIAZ LUIS,*672&lt;br&gt;TRUJILLO ESPINOZA JANETT GUISSELA,*671&lt;br&gt;CUBAS PARIMANGO LORENZO JARED,*664&lt;br&gt;ARANDA SALAZAR SANTIAGO JOSUE (apoyo),*659&lt;br&gt;QUIñONES ALCOCER ANGELA LILIANA,*610&lt;br&gt;FARFAN REYES MIRIAM ELIZABETH,*188&lt;br&gt;PORTILLA CORNEJO MATEO,*128&lt;br&gt;ESTELA SILVA MELANIO,*34&lt;br&gt;BEDRIÑANA RIOS ABAD</v>
          </cell>
          <cell r="L5012" t="str">
            <v>APROBADO&lt;br/&gt;NOTIFICADO A LA EMPRESA</v>
          </cell>
          <cell r="M5012" t="str">
            <v>ResDirec-0062-2020/MINEM-DGAAM</v>
          </cell>
          <cell r="N5012" t="str">
            <v>10/06/2020</v>
          </cell>
          <cell r="P5012" t="str">
            <v>USD</v>
          </cell>
        </row>
        <row r="5013">
          <cell r="A5013">
            <v>1482211</v>
          </cell>
          <cell r="B5013">
            <v>1100</v>
          </cell>
          <cell r="C5013" t="str">
            <v>EIAsd</v>
          </cell>
          <cell r="D5013">
            <v>38201</v>
          </cell>
          <cell r="E5013">
            <v>2004</v>
          </cell>
          <cell r="F5013">
            <v>8</v>
          </cell>
          <cell r="G5013" t="str">
            <v>SOCIEDAD MINERA BERENGUELA S.A.</v>
          </cell>
          <cell r="H5013" t="str">
            <v>BERENGUELA</v>
          </cell>
          <cell r="I5013" t="str">
            <v>EXPLORACION</v>
          </cell>
          <cell r="J5013" t="str">
            <v>*210709&lt;br&gt;PUNO-LAMPA-SANTA LUCIA</v>
          </cell>
          <cell r="K5013" t="str">
            <v>*1&lt;br&gt;ACEVEDO FERNANDEZ ELIAS</v>
          </cell>
          <cell r="L5013" t="str">
            <v>APROBADO</v>
          </cell>
          <cell r="P5013" t="str">
            <v>USD</v>
          </cell>
        </row>
        <row r="5014">
          <cell r="A5014">
            <v>1520432</v>
          </cell>
          <cell r="B5014">
            <v>1227</v>
          </cell>
          <cell r="C5014" t="str">
            <v>EIAsd</v>
          </cell>
          <cell r="D5014">
            <v>38419</v>
          </cell>
          <cell r="E5014">
            <v>2005</v>
          </cell>
          <cell r="F5014">
            <v>3</v>
          </cell>
          <cell r="G5014" t="str">
            <v>SOCIEDAD MINERA BERENGUELA S.A.</v>
          </cell>
          <cell r="H5014" t="str">
            <v>BERENGUELA</v>
          </cell>
          <cell r="I5014" t="str">
            <v>MODIFICACION</v>
          </cell>
          <cell r="J5014" t="str">
            <v>*210709&lt;br&gt;PUNO-LAMPA-SANTA LUCIA</v>
          </cell>
          <cell r="K5014" t="str">
            <v>*1&lt;br&gt;ACEVEDO FERNANDEZ ELIAS</v>
          </cell>
          <cell r="L5014" t="str">
            <v>APROBADO</v>
          </cell>
          <cell r="P5014" t="str">
            <v>USD</v>
          </cell>
        </row>
        <row r="5015">
          <cell r="A5015">
            <v>1931326</v>
          </cell>
          <cell r="B5015">
            <v>2086</v>
          </cell>
          <cell r="C5015" t="str">
            <v>EIAsd</v>
          </cell>
          <cell r="D5015">
            <v>40102</v>
          </cell>
          <cell r="E5015">
            <v>2009</v>
          </cell>
          <cell r="F5015">
            <v>10</v>
          </cell>
          <cell r="G5015" t="str">
            <v>SOCIEDAD MINERA BERENGUELA S.A.</v>
          </cell>
          <cell r="H5015" t="str">
            <v>BERENGUELA</v>
          </cell>
          <cell r="I5015" t="str">
            <v>BERENGUELA</v>
          </cell>
          <cell r="J5015" t="str">
            <v>*210709&lt;br&gt;PUNO-LAMPA-SANTA LUCIA</v>
          </cell>
          <cell r="K5015" t="str">
            <v>*1&lt;br&gt;ACEVEDO FERNANDEZ ELIAS</v>
          </cell>
          <cell r="L5015" t="str">
            <v>APROBADO&lt;br/&gt;NOTIFICADO A LA EMPRESA</v>
          </cell>
          <cell r="M5015" t="str">
            <v>ResDirec-0084-2010/MEM-AAM</v>
          </cell>
          <cell r="N5015" t="str">
            <v>09/03/2010</v>
          </cell>
          <cell r="P5015" t="str">
            <v>USD</v>
          </cell>
        </row>
        <row r="5016">
          <cell r="A5016">
            <v>2460235</v>
          </cell>
          <cell r="B5016">
            <v>5591</v>
          </cell>
          <cell r="C5016" t="str">
            <v>DIA</v>
          </cell>
          <cell r="D5016">
            <v>42002</v>
          </cell>
          <cell r="E5016">
            <v>2014</v>
          </cell>
          <cell r="F5016">
            <v>12</v>
          </cell>
          <cell r="G5016" t="str">
            <v>SOCIEDAD MINERA BERENGUELA S.A.</v>
          </cell>
          <cell r="H5016" t="str">
            <v>BERENGUELA</v>
          </cell>
          <cell r="I5016" t="str">
            <v>BERENGUELA 1</v>
          </cell>
          <cell r="J5016" t="str">
            <v>*210709&lt;br&gt;PUNO-LAMPA-SANTA LUCIA</v>
          </cell>
          <cell r="K5016" t="str">
            <v>*1&lt;br&gt;ACEVEDO FERNANDEZ ELIAS,*340&lt;br&gt;REYES UBILLUS ISMAEL,*311&lt;br&gt;ROJAS VALLADARES, TANIA LUPE,*298&lt;br&gt;LOPEZ ROMERO, RICHARD (APOYO),*294&lt;br&gt;BEGGLO CACERES-OLAZO ADRIAN ,*279&lt;br&gt;CRUZ LEDESMA, DEISY,*220&lt;br&gt;VILLACORTA OLAZA MARCO ANTONIO,*20&lt;br&gt;LEON IRIARTE MARITZA</v>
          </cell>
          <cell r="L5016" t="str">
            <v>APROBADO&lt;br/&gt;NOTIFICADO A LA EMPRESA</v>
          </cell>
          <cell r="M5016" t="str">
            <v>ResDirec-0138-2015/MEM-DGAAM</v>
          </cell>
          <cell r="N5016" t="str">
            <v>17/03/2015</v>
          </cell>
          <cell r="O5016">
            <v>6500000</v>
          </cell>
          <cell r="P5016" t="str">
            <v>USD</v>
          </cell>
        </row>
        <row r="5017">
          <cell r="A5017">
            <v>2536639</v>
          </cell>
          <cell r="B5017">
            <v>5996</v>
          </cell>
          <cell r="C5017" t="str">
            <v>ITS</v>
          </cell>
          <cell r="D5017">
            <v>42265</v>
          </cell>
          <cell r="E5017">
            <v>2015</v>
          </cell>
          <cell r="F5017">
            <v>9</v>
          </cell>
          <cell r="G5017" t="str">
            <v>SOCIEDAD MINERA BERENGUELA S.A.</v>
          </cell>
          <cell r="H5017" t="str">
            <v>BERENGUELA</v>
          </cell>
          <cell r="I5017" t="str">
            <v>BERENGUELA 1</v>
          </cell>
          <cell r="J5017" t="str">
            <v>*210709&lt;br&gt;PUNO-LAMPA-SANTA LUCIA</v>
          </cell>
          <cell r="K5017" t="str">
            <v>*1&lt;br&gt;ACEVEDO FERNANDEZ ELIAS,*340&lt;br&gt;REYES UBILLUS ISMAEL,*321&lt;br&gt;ATENCIO MERINO MIGUEL (APOYO),*311&lt;br&gt;ROJAS VALLADARES, TANIA LUPE,*310&lt;br&gt;ROSALES GONZALES LUIS ALBERTO,*220&lt;br&gt;VILLACORTA OLAZA MARCO ANTONIO,*20&lt;br&gt;LEON IRIARTE MARITZA</v>
          </cell>
          <cell r="L5017" t="str">
            <v>CONFORME&lt;br/&gt;NOTIFICADO A LA EMPRESA</v>
          </cell>
          <cell r="M5017" t="str">
            <v>ResDirec-0407-2015/MEM-DGAAM</v>
          </cell>
          <cell r="N5017" t="str">
            <v>26/10/2015</v>
          </cell>
          <cell r="O5017">
            <v>1000000</v>
          </cell>
        </row>
        <row r="5018">
          <cell r="A5018">
            <v>2715760</v>
          </cell>
          <cell r="B5018">
            <v>6566</v>
          </cell>
          <cell r="C5018" t="str">
            <v>ITS</v>
          </cell>
          <cell r="D5018">
            <v>42901</v>
          </cell>
          <cell r="E5018">
            <v>2017</v>
          </cell>
          <cell r="F5018">
            <v>6</v>
          </cell>
          <cell r="G5018" t="str">
            <v>SOCIEDAD MINERA BERENGUELA S.A.</v>
          </cell>
          <cell r="H5018" t="str">
            <v>BERENGUELA</v>
          </cell>
          <cell r="I5018" t="str">
            <v>BERENGUELA 1</v>
          </cell>
          <cell r="J5018" t="str">
            <v>*210709&lt;br&gt;PUNO-LAMPA-SANTA LUCIA</v>
          </cell>
          <cell r="K5018" t="str">
            <v>*1&lt;br&gt;ACEVEDO FERNANDEZ ELIAS,*311&lt;br&gt;ROJAS VALLADARES, TANIA LUPE,*310&lt;br&gt;ROSALES GONZALES LUIS ALBERTO,*220&lt;br&gt;VILLACORTA OLAZA MARCO ANTONIO</v>
          </cell>
          <cell r="L5018" t="str">
            <v>CONFORME&lt;br/&gt;NOTIFICADO A LA EMPRESA</v>
          </cell>
          <cell r="M5018" t="str">
            <v>ResDirec-0235-2017/MEM-DGAAM</v>
          </cell>
          <cell r="N5018" t="str">
            <v>25/08/2017</v>
          </cell>
          <cell r="O5018">
            <v>500000</v>
          </cell>
        </row>
        <row r="5019">
          <cell r="A5019">
            <v>2908876</v>
          </cell>
          <cell r="B5019">
            <v>7158</v>
          </cell>
          <cell r="C5019" t="str">
            <v>ITS</v>
          </cell>
          <cell r="D5019">
            <v>43537</v>
          </cell>
          <cell r="E5019">
            <v>2019</v>
          </cell>
          <cell r="F5019">
            <v>3</v>
          </cell>
          <cell r="G5019" t="str">
            <v>SOCIEDAD MINERA BERENGUELA S.A.</v>
          </cell>
          <cell r="H5019" t="str">
            <v>BERENGUELA</v>
          </cell>
          <cell r="I5019" t="str">
            <v>BERENGUELA</v>
          </cell>
          <cell r="J5019" t="str">
            <v>*210709&lt;br&gt;PUNO-LAMPA-SANTA LUCIA</v>
          </cell>
          <cell r="K5019" t="str">
            <v>*1&lt;br&gt;ACEVEDO FERNANDEZ ELIAS,*646&lt;br&gt;Mercedes del pilar villar Vasquez,*584&lt;br&gt;QUIROZ AHUANARI, CHARLEE JHON (APOYO),*570&lt;br&gt;PEREZ BALDEON KAREN GRACIELA,*311&lt;br&gt;ROJAS VALLADARES, TANIA LUPE,*25&lt;br&gt;PRADO VELASQUEZ ALFONSO</v>
          </cell>
          <cell r="L5019" t="str">
            <v>CONFORME&lt;br/&gt;NOTIFICADO A LA EMPRESA</v>
          </cell>
          <cell r="M5019" t="str">
            <v>ResDirec-0069-2019/MEM-DGAAM</v>
          </cell>
          <cell r="N5019" t="str">
            <v>15/05/2019</v>
          </cell>
          <cell r="O5019">
            <v>1500000</v>
          </cell>
        </row>
        <row r="5020">
          <cell r="A5020">
            <v>2760862</v>
          </cell>
          <cell r="B5020">
            <v>7382</v>
          </cell>
          <cell r="C5020" t="str">
            <v>EIAsd</v>
          </cell>
          <cell r="D5020">
            <v>43053</v>
          </cell>
          <cell r="E5020">
            <v>2017</v>
          </cell>
          <cell r="F5020">
            <v>11</v>
          </cell>
          <cell r="G5020" t="str">
            <v>SOCIEDAD MINERA BERENGUELA S.A.</v>
          </cell>
          <cell r="H5020" t="str">
            <v>BERENGUELA</v>
          </cell>
          <cell r="I5020" t="str">
            <v>BERENGUELA</v>
          </cell>
          <cell r="J5020" t="str">
            <v>*210709&lt;br&gt;PUNO-LAMPA-SANTA LUCIA</v>
          </cell>
          <cell r="K5020" t="str">
            <v>*1&lt;br&gt;ACEVEDO FERNANDEZ ELIAS,*660&lt;br&gt;PARDO BONIFAZ JIMMY FRANK,*573&lt;br&gt;GUEVARA SOTELO, SONIA MIRIAM,*570&lt;br&gt;PEREZ BALDEON KAREN GRACIELA,*504&lt;br&gt;GUERRERO LAZO LUZ MILAGROS (apoyo),*438&lt;br&gt;PEREYRA VALENCIA ELIZABETH,*311&lt;br&gt;ROJAS VALLADARES, TANIA LUPE,*220&lt;br&gt;VILLACORTA OLAZA MARCO ANTONIO,*25&lt;br&gt;PRADO VELASQUEZ ALFONSO</v>
          </cell>
          <cell r="L5020" t="str">
            <v>APROBADO&lt;br/&gt;NOTIFICADO A LA EMPRESA</v>
          </cell>
          <cell r="M5020" t="str">
            <v>ResDirec-0181-2018/MEM-DGAAM</v>
          </cell>
          <cell r="N5020" t="str">
            <v>03/10/2018</v>
          </cell>
          <cell r="O5020">
            <v>10830000</v>
          </cell>
          <cell r="P5020" t="str">
            <v>USD</v>
          </cell>
        </row>
        <row r="5021">
          <cell r="A5021">
            <v>1235698</v>
          </cell>
          <cell r="B5021">
            <v>468</v>
          </cell>
          <cell r="C5021" t="str">
            <v>EIAsd</v>
          </cell>
          <cell r="D5021">
            <v>36315</v>
          </cell>
          <cell r="E5021">
            <v>1999</v>
          </cell>
          <cell r="F5021">
            <v>6</v>
          </cell>
          <cell r="G5021" t="str">
            <v>SOCIEDAD MINERA BUENA ESPERANZA LIVIA II S.R.L.</v>
          </cell>
          <cell r="H5021" t="str">
            <v>LIVIA II</v>
          </cell>
          <cell r="I5021" t="str">
            <v>EXPLORACION</v>
          </cell>
          <cell r="J5021" t="str">
            <v>*150204&lt;br&gt;LIMA-BARRANCA-SUPE</v>
          </cell>
          <cell r="K5021" t="str">
            <v>*44&lt;br&gt;MEDINA FERNANDO</v>
          </cell>
          <cell r="L5021" t="str">
            <v>CONCLUIDO</v>
          </cell>
          <cell r="P5021" t="str">
            <v>USD</v>
          </cell>
        </row>
        <row r="5022">
          <cell r="A5022">
            <v>1209389</v>
          </cell>
          <cell r="B5022">
            <v>4398</v>
          </cell>
          <cell r="C5022" t="str">
            <v>EIA</v>
          </cell>
          <cell r="D5022">
            <v>36097</v>
          </cell>
          <cell r="E5022">
            <v>1998</v>
          </cell>
          <cell r="F5022">
            <v>10</v>
          </cell>
          <cell r="G5022" t="str">
            <v>SOCIEDAD MINERA CELITE DEL PERU S.A.</v>
          </cell>
          <cell r="H5022" t="str">
            <v>U.E.A. ANDREA I-88</v>
          </cell>
          <cell r="I5022" t="str">
            <v>PROYECTO DE EXPLOTACION NO METÁLICA</v>
          </cell>
          <cell r="J5022" t="str">
            <v>*040114&lt;br&gt;AREQUIPA-AREQUIPA-POLOBAYA</v>
          </cell>
          <cell r="K5022" t="str">
            <v>*1&lt;br&gt;ACEVEDO FERNANDEZ ELIAS</v>
          </cell>
          <cell r="L5022" t="str">
            <v>APROBADO</v>
          </cell>
          <cell r="P5022" t="str">
            <v>USD</v>
          </cell>
        </row>
        <row r="5023">
          <cell r="A5023">
            <v>2396158</v>
          </cell>
          <cell r="B5023">
            <v>3145</v>
          </cell>
          <cell r="C5023" t="str">
            <v>ITS</v>
          </cell>
          <cell r="D5023">
            <v>41789</v>
          </cell>
          <cell r="E5023">
            <v>2014</v>
          </cell>
          <cell r="F5023">
            <v>5</v>
          </cell>
          <cell r="G5023" t="str">
            <v>SOCIEDAD MINERA CERRO VERDE S.A.A.</v>
          </cell>
          <cell r="H5023" t="str">
            <v>CERRO VERDE</v>
          </cell>
          <cell r="I5023" t="str">
            <v>ITS DE CAMBIOS EN COMPONENTES AUXILIARES EN LA UP CERRO VERDE</v>
          </cell>
          <cell r="J5023" t="str">
            <v>*040123&lt;br&gt;AREQUIPA-AREQUIPA-TIABAYA,*040127&lt;br&gt;AREQUIPA-AREQUIPA-YARABAMBA,*040124&lt;br&gt;AREQUIPA-AREQUIPA-UCHUMAYO</v>
          </cell>
          <cell r="K5023" t="str">
            <v>*148&lt;br&gt;ROSALES GONZALES,LUIS,*291&lt;br&gt;VALDIVIA COVEÑAS, LUIS ANGEL (APOYO),*286&lt;br&gt;MIYASIRO LÓPEZ, MARÍA,*284&lt;br&gt;LINARES ALVARADO, JOSE LUIS,*278&lt;br&gt;TENORIO MALDONADO, MARIO,*227&lt;br&gt;BUSTAMANTE BECERRA JOSE LUIS,*217&lt;br&gt;CASTELO MAMANCHURA GUSTAVO JAVIER,*190&lt;br&gt;TIPULA MAMANI, RICHARD</v>
          </cell>
          <cell r="L5023" t="str">
            <v>CONFORME&lt;br/&gt;NOTIFICADO A LA EMPRESA</v>
          </cell>
          <cell r="M5023" t="str">
            <v>ResDirec-0359-2014/MEM-DGAAM</v>
          </cell>
          <cell r="N5023" t="str">
            <v>14/07/2014</v>
          </cell>
          <cell r="O5023">
            <v>21000000</v>
          </cell>
        </row>
        <row r="5024">
          <cell r="A5024">
            <v>137595</v>
          </cell>
          <cell r="B5024">
            <v>4294</v>
          </cell>
          <cell r="C5024" t="str">
            <v>EIA</v>
          </cell>
          <cell r="D5024">
            <v>34946</v>
          </cell>
          <cell r="E5024">
            <v>1995</v>
          </cell>
          <cell r="F5024">
            <v>9</v>
          </cell>
          <cell r="G5024" t="str">
            <v>SOCIEDAD MINERA CERRO VERDE S.A.A.</v>
          </cell>
          <cell r="H5024" t="str">
            <v>CERRO VERDE</v>
          </cell>
          <cell r="I5024" t="str">
            <v>PROSPECCION DE AGUAS SUBTERRANEAS</v>
          </cell>
          <cell r="J5024" t="str">
            <v>*040124&lt;br&gt;AREQUIPA-AREQUIPA-UCHUMAYO</v>
          </cell>
          <cell r="K5024" t="str">
            <v>*29&lt;br&gt;ARCHIVO</v>
          </cell>
          <cell r="L5024" t="str">
            <v>APROBADO</v>
          </cell>
          <cell r="P5024" t="str">
            <v>USD</v>
          </cell>
        </row>
        <row r="5025">
          <cell r="A5025">
            <v>1451200</v>
          </cell>
          <cell r="B5025">
            <v>4617</v>
          </cell>
          <cell r="C5025" t="str">
            <v>EIA</v>
          </cell>
          <cell r="D5025">
            <v>38020</v>
          </cell>
          <cell r="E5025">
            <v>2004</v>
          </cell>
          <cell r="F5025">
            <v>2</v>
          </cell>
          <cell r="G5025" t="str">
            <v>SOCIEDAD MINERA CERRO VERDE S.A.A.</v>
          </cell>
          <cell r="H5025" t="str">
            <v>CERRO VERDE</v>
          </cell>
          <cell r="I5025" t="str">
            <v>PROYECTO SULFUROS PRIMARIOS</v>
          </cell>
          <cell r="J5025" t="str">
            <v>*040124&lt;br&gt;AREQUIPA-AREQUIPA-UCHUMAYO</v>
          </cell>
          <cell r="K5025" t="str">
            <v>*99&lt;br&gt;VASQUEZ, FREDESBINDO</v>
          </cell>
          <cell r="L5025" t="str">
            <v>DESAPROBADO</v>
          </cell>
          <cell r="P5025" t="str">
            <v>USD</v>
          </cell>
        </row>
        <row r="5026">
          <cell r="A5026">
            <v>1472692</v>
          </cell>
          <cell r="B5026">
            <v>4630</v>
          </cell>
          <cell r="C5026" t="str">
            <v>EIA</v>
          </cell>
          <cell r="D5026">
            <v>38152</v>
          </cell>
          <cell r="E5026">
            <v>2004</v>
          </cell>
          <cell r="F5026">
            <v>6</v>
          </cell>
          <cell r="G5026" t="str">
            <v>SOCIEDAD MINERA CERRO VERDE S.A.A.</v>
          </cell>
          <cell r="H5026" t="str">
            <v>CERRO VERDE</v>
          </cell>
          <cell r="I5026" t="str">
            <v>SULFUROS PRIMARIOS</v>
          </cell>
          <cell r="J5026" t="str">
            <v>*040124&lt;br&gt;AREQUIPA-AREQUIPA-UCHUMAYO</v>
          </cell>
          <cell r="K5026" t="str">
            <v>*99&lt;br&gt;VASQUEZ, FREDESBINDO</v>
          </cell>
          <cell r="L5026" t="str">
            <v>APROBADO</v>
          </cell>
          <cell r="P5026" t="str">
            <v>USD</v>
          </cell>
        </row>
        <row r="5027">
          <cell r="A5027">
            <v>1534750</v>
          </cell>
          <cell r="B5027">
            <v>4668</v>
          </cell>
          <cell r="C5027" t="str">
            <v>EIA</v>
          </cell>
          <cell r="D5027">
            <v>38497</v>
          </cell>
          <cell r="E5027">
            <v>2005</v>
          </cell>
          <cell r="F5027">
            <v>5</v>
          </cell>
          <cell r="G5027" t="str">
            <v>SOCIEDAD MINERA CERRO VERDE S.A.A.</v>
          </cell>
          <cell r="H5027" t="str">
            <v>CERRO VERDE</v>
          </cell>
          <cell r="I5027" t="str">
            <v>LINEA DE TRNSMISION DE 220 KV SOCABAYA-CERRO VERDE Y SUBESTACIONES</v>
          </cell>
          <cell r="J5027" t="str">
            <v>*040127&lt;br&gt;AREQUIPA-AREQUIPA-YARABAMBA</v>
          </cell>
          <cell r="K5027" t="str">
            <v>*62&lt;br&gt;VILLEGAS ANA</v>
          </cell>
          <cell r="L5027" t="str">
            <v>APROBADO</v>
          </cell>
          <cell r="P5027" t="str">
            <v>USD</v>
          </cell>
        </row>
        <row r="5028">
          <cell r="A5028">
            <v>1577247</v>
          </cell>
          <cell r="B5028">
            <v>4711</v>
          </cell>
          <cell r="C5028" t="str">
            <v>EIA</v>
          </cell>
          <cell r="D5028">
            <v>38693</v>
          </cell>
          <cell r="E5028">
            <v>2005</v>
          </cell>
          <cell r="F5028">
            <v>12</v>
          </cell>
          <cell r="G5028" t="str">
            <v>SOCIEDAD MINERA CERRO VERDE S.A.A.</v>
          </cell>
          <cell r="H5028" t="str">
            <v>CERRO VERDE</v>
          </cell>
          <cell r="I5028" t="str">
            <v>TRANSPORTE DE CONCENTRADOS CERRO VERDE - MATARANI</v>
          </cell>
          <cell r="J5028" t="str">
            <v>*040124&lt;br&gt;AREQUIPA-AREQUIPA-UCHUMAYO</v>
          </cell>
          <cell r="K5028" t="str">
            <v>*99&lt;br&gt;VASQUEZ, FREDESBINDO</v>
          </cell>
          <cell r="L5028" t="str">
            <v>APROBADO</v>
          </cell>
          <cell r="P5028" t="str">
            <v>USD</v>
          </cell>
        </row>
        <row r="5029">
          <cell r="A5029">
            <v>1592975</v>
          </cell>
          <cell r="B5029">
            <v>4721</v>
          </cell>
          <cell r="C5029" t="str">
            <v>EIA</v>
          </cell>
          <cell r="D5029">
            <v>38775</v>
          </cell>
          <cell r="E5029">
            <v>2006</v>
          </cell>
          <cell r="F5029">
            <v>2</v>
          </cell>
          <cell r="G5029" t="str">
            <v>SOCIEDAD MINERA CERRO VERDE S.A.A.</v>
          </cell>
          <cell r="H5029" t="str">
            <v>CERRO VERDE</v>
          </cell>
          <cell r="I5029" t="str">
            <v>PLAN DE MANEJOAMBIENTAL PARA LA DISPOSICION DE SOLIDOS DEL SIST DE AGUA FRESCA</v>
          </cell>
          <cell r="J5029" t="str">
            <v>*040124&lt;br&gt;AREQUIPA-AREQUIPA-UCHUMAYO</v>
          </cell>
          <cell r="K5029" t="str">
            <v>*99&lt;br&gt;VASQUEZ, FREDESBINDO</v>
          </cell>
          <cell r="L5029" t="str">
            <v>APROBADO</v>
          </cell>
          <cell r="P5029" t="str">
            <v>USD</v>
          </cell>
        </row>
        <row r="5030">
          <cell r="A5030">
            <v>1613057</v>
          </cell>
          <cell r="B5030">
            <v>4735</v>
          </cell>
          <cell r="C5030" t="str">
            <v>EIA</v>
          </cell>
          <cell r="D5030">
            <v>38881</v>
          </cell>
          <cell r="E5030">
            <v>2006</v>
          </cell>
          <cell r="F5030">
            <v>6</v>
          </cell>
          <cell r="G5030" t="str">
            <v>SOCIEDAD MINERA CERRO VERDE S.A.A.</v>
          </cell>
          <cell r="H5030" t="str">
            <v>CERRO VERDE</v>
          </cell>
          <cell r="I5030" t="str">
            <v>DESARROLLO DE TAJO CERRO NEGRO</v>
          </cell>
          <cell r="J5030" t="str">
            <v>*040127&lt;br&gt;AREQUIPA-AREQUIPA-YARABAMBA</v>
          </cell>
          <cell r="K5030" t="str">
            <v>*99&lt;br&gt;VASQUEZ, FREDESBINDO</v>
          </cell>
          <cell r="L5030" t="str">
            <v>APROBADO</v>
          </cell>
          <cell r="P5030" t="str">
            <v>USD</v>
          </cell>
        </row>
        <row r="5031">
          <cell r="A5031">
            <v>1678355</v>
          </cell>
          <cell r="B5031">
            <v>4782</v>
          </cell>
          <cell r="C5031" t="str">
            <v>EIA</v>
          </cell>
          <cell r="D5031">
            <v>39167</v>
          </cell>
          <cell r="E5031">
            <v>2007</v>
          </cell>
          <cell r="F5031">
            <v>3</v>
          </cell>
          <cell r="G5031" t="str">
            <v>SOCIEDAD MINERA CERRO VERDE S.A.A.</v>
          </cell>
          <cell r="H5031" t="str">
            <v>CERRO VERDE</v>
          </cell>
          <cell r="I5031" t="str">
            <v>MODIFICACION DE ESTACION DE MONITOREO DE POLVO (PM10)</v>
          </cell>
          <cell r="J5031" t="str">
            <v>*040124&lt;br&gt;AREQUIPA-AREQUIPA-UCHUMAYO</v>
          </cell>
          <cell r="K5031" t="str">
            <v>*1&lt;br&gt;ACEVEDO FERNANDEZ ELIAS</v>
          </cell>
          <cell r="L5031" t="str">
            <v>APROBADO&lt;br/&gt;NOTIFICADO A LA EMPRESA</v>
          </cell>
          <cell r="P5031" t="str">
            <v>USD</v>
          </cell>
        </row>
        <row r="5032">
          <cell r="A5032">
            <v>1739396</v>
          </cell>
          <cell r="B5032">
            <v>4828</v>
          </cell>
          <cell r="C5032" t="str">
            <v>EIA</v>
          </cell>
          <cell r="D5032">
            <v>39416</v>
          </cell>
          <cell r="E5032">
            <v>2007</v>
          </cell>
          <cell r="F5032">
            <v>11</v>
          </cell>
          <cell r="G5032" t="str">
            <v>SOCIEDAD MINERA CERRO VERDE S.A.A.</v>
          </cell>
          <cell r="H5032" t="str">
            <v>CERRO VERDE</v>
          </cell>
          <cell r="I5032" t="str">
            <v>MODIFICACION EIA CERRO NEGRO</v>
          </cell>
          <cell r="J5032" t="str">
            <v>*040127&lt;br&gt;AREQUIPA-AREQUIPA-YARABAMBA</v>
          </cell>
          <cell r="K5032" t="str">
            <v>*39&lt;br&gt;ESPINOZA ARIAS REBECA</v>
          </cell>
          <cell r="L5032" t="str">
            <v>APROBADO&lt;br/&gt;NOTIFICADO A LA EMPRESA</v>
          </cell>
          <cell r="P5032" t="str">
            <v>USD</v>
          </cell>
        </row>
        <row r="5033">
          <cell r="A5033">
            <v>1792956</v>
          </cell>
          <cell r="B5033">
            <v>4864</v>
          </cell>
          <cell r="C5033" t="str">
            <v>EIA</v>
          </cell>
          <cell r="D5033">
            <v>39619</v>
          </cell>
          <cell r="E5033">
            <v>2008</v>
          </cell>
          <cell r="F5033">
            <v>6</v>
          </cell>
          <cell r="G5033" t="str">
            <v>SOCIEDAD MINERA CERRO VERDE S.A.A.</v>
          </cell>
          <cell r="H5033" t="str">
            <v>CERRO VERDE</v>
          </cell>
          <cell r="I5033" t="str">
            <v xml:space="preserve">MOD. EIA SULFUROS PRIMARIOS ( COMPLEMENTACION DEL SISTEMA DE TRATAMIENTO </v>
          </cell>
          <cell r="J5033" t="str">
            <v>*040124&lt;br&gt;AREQUIPA-AREQUIPA-UCHUMAYO</v>
          </cell>
          <cell r="K5033" t="str">
            <v>*39&lt;br&gt;ESPINOZA ARIAS REBECA</v>
          </cell>
          <cell r="L5033" t="str">
            <v>APROBADO&lt;br/&gt;NOTIFICADO A LA EMPRESA</v>
          </cell>
          <cell r="P5033" t="str">
            <v>USD</v>
          </cell>
        </row>
        <row r="5034">
          <cell r="A5034">
            <v>1831368</v>
          </cell>
          <cell r="B5034">
            <v>4894</v>
          </cell>
          <cell r="C5034" t="str">
            <v>EIA</v>
          </cell>
          <cell r="D5034">
            <v>39743</v>
          </cell>
          <cell r="E5034">
            <v>2008</v>
          </cell>
          <cell r="F5034">
            <v>10</v>
          </cell>
          <cell r="G5034" t="str">
            <v>SOCIEDAD MINERA CERRO VERDE S.A.A.</v>
          </cell>
          <cell r="H5034" t="str">
            <v>CERRO VERDE</v>
          </cell>
          <cell r="I5034" t="str">
            <v>PLATAFORMA DE LIXIVIACIÓN 4B (PAD 4B)</v>
          </cell>
          <cell r="J5034" t="str">
            <v>*040127&lt;br&gt;AREQUIPA-AREQUIPA-YARABAMBA</v>
          </cell>
          <cell r="K5034" t="str">
            <v>*39&lt;br&gt;ESPINOZA ARIAS REBECA</v>
          </cell>
          <cell r="L5034" t="str">
            <v>APROBADO&lt;br/&gt;NOTIFICADO A LA EMPRESA</v>
          </cell>
          <cell r="P5034" t="str">
            <v>USD</v>
          </cell>
        </row>
        <row r="5035">
          <cell r="A5035">
            <v>1915457</v>
          </cell>
          <cell r="B5035">
            <v>4955</v>
          </cell>
          <cell r="C5035" t="str">
            <v>EIA</v>
          </cell>
          <cell r="D5035">
            <v>40043</v>
          </cell>
          <cell r="E5035">
            <v>2009</v>
          </cell>
          <cell r="F5035">
            <v>8</v>
          </cell>
          <cell r="G5035" t="str">
            <v>SOCIEDAD MINERA CERRO VERDE S.A.A.</v>
          </cell>
          <cell r="H5035" t="str">
            <v>CERRO VERDE</v>
          </cell>
          <cell r="I5035" t="str">
            <v>DESARROLLO TAJO CERRO NEGRO MODIFICACION SEGUNDA</v>
          </cell>
          <cell r="J5035" t="str">
            <v>*040124&lt;br&gt;AREQUIPA-AREQUIPA-UCHUMAYO</v>
          </cell>
          <cell r="K5035" t="str">
            <v>*39&lt;br&gt;ESPINOZA ARIAS REBECA</v>
          </cell>
          <cell r="L5035" t="str">
            <v>APROBADO&lt;br/&gt;NOTIFICADO A LA EMPRESA</v>
          </cell>
          <cell r="P5035" t="str">
            <v>USD</v>
          </cell>
        </row>
        <row r="5036">
          <cell r="A5036">
            <v>1991686</v>
          </cell>
          <cell r="B5036">
            <v>5006</v>
          </cell>
          <cell r="C5036" t="str">
            <v>EIA</v>
          </cell>
          <cell r="D5036">
            <v>40316</v>
          </cell>
          <cell r="E5036">
            <v>2010</v>
          </cell>
          <cell r="F5036">
            <v>5</v>
          </cell>
          <cell r="G5036" t="str">
            <v>SOCIEDAD MINERA CERRO VERDE S.A.A.</v>
          </cell>
          <cell r="H5036" t="str">
            <v>CERRO VERDE</v>
          </cell>
          <cell r="I5036" t="str">
            <v>MODIFICACION PROY. SULFUROS PRIMARIOS DESARROLLO CARRETERA DE TRANSCONCENTRADOS</v>
          </cell>
          <cell r="J5036" t="str">
            <v>*040124&lt;br&gt;AREQUIPA-AREQUIPA-UCHUMAYO</v>
          </cell>
          <cell r="K5036" t="str">
            <v>*39&lt;br&gt;ESPINOZA ARIAS REBECA</v>
          </cell>
          <cell r="L5036" t="str">
            <v>APROBADO</v>
          </cell>
          <cell r="P5036" t="str">
            <v>USD</v>
          </cell>
        </row>
        <row r="5037">
          <cell r="A5037">
            <v>2079013</v>
          </cell>
          <cell r="B5037">
            <v>5104</v>
          </cell>
          <cell r="C5037" t="str">
            <v>EIA</v>
          </cell>
          <cell r="D5037">
            <v>40627</v>
          </cell>
          <cell r="E5037">
            <v>2011</v>
          </cell>
          <cell r="F5037">
            <v>3</v>
          </cell>
          <cell r="G5037" t="str">
            <v>SOCIEDAD MINERA CERRO VERDE S.A.A.</v>
          </cell>
          <cell r="H5037" t="str">
            <v>CERRO VERDE</v>
          </cell>
          <cell r="I5037" t="str">
            <v>DEPOSITO DE DESMONTE DE MINA SURESTE QUINTA MODIF EIA SULFUROS PRIMARIOS</v>
          </cell>
          <cell r="J5037" t="str">
            <v>*040124&lt;br&gt;AREQUIPA-AREQUIPA-UCHUMAYO</v>
          </cell>
          <cell r="K5037" t="str">
            <v>*7&lt;br&gt;BERROSPI GALINDO ROSA</v>
          </cell>
          <cell r="L5037" t="str">
            <v>APROBADO&lt;br/&gt;NOTIFICADO A LA EMPRESA</v>
          </cell>
          <cell r="P5037" t="str">
            <v>USD</v>
          </cell>
        </row>
        <row r="5038">
          <cell r="A5038">
            <v>2139816</v>
          </cell>
          <cell r="B5038">
            <v>5137</v>
          </cell>
          <cell r="C5038" t="str">
            <v>EIA</v>
          </cell>
          <cell r="D5038">
            <v>40850</v>
          </cell>
          <cell r="E5038">
            <v>2011</v>
          </cell>
          <cell r="F5038">
            <v>11</v>
          </cell>
          <cell r="G5038" t="str">
            <v>SOCIEDAD MINERA CERRO VERDE S.A.A.</v>
          </cell>
          <cell r="H5038" t="str">
            <v>CERRO VERDE</v>
          </cell>
          <cell r="I5038" t="str">
            <v>EXPANSION DE LA UNIDAD CERRO VERDE</v>
          </cell>
          <cell r="J5038" t="str">
            <v>*040124&lt;br&gt;AREQUIPA-AREQUIPA-UCHUMAYO</v>
          </cell>
          <cell r="L5038" t="str">
            <v>APROBADO&lt;br/&gt;NOTIFICADO A LA EMPRESA</v>
          </cell>
          <cell r="P5038" t="str">
            <v>USD</v>
          </cell>
        </row>
        <row r="5039">
          <cell r="A5039">
            <v>2339383</v>
          </cell>
          <cell r="B5039">
            <v>5285</v>
          </cell>
          <cell r="C5039" t="str">
            <v>EIA</v>
          </cell>
          <cell r="D5039">
            <v>41578</v>
          </cell>
          <cell r="E5039">
            <v>2013</v>
          </cell>
          <cell r="F5039">
            <v>10</v>
          </cell>
          <cell r="G5039" t="str">
            <v>SOCIEDAD MINERA CERRO VERDE S.A.A.</v>
          </cell>
          <cell r="H5039" t="str">
            <v>RECKA</v>
          </cell>
          <cell r="I5039" t="str">
            <v>EIA PARA GENERACION TERMOELECTRICA MAYOR O IGUAL A 30MW</v>
          </cell>
          <cell r="J5039" t="str">
            <v>*140113&lt;br&gt;LAMBAYEQUE-CHICLAYO-REQUE</v>
          </cell>
          <cell r="K5039" t="str">
            <v>*110&lt;br&gt;RAMIREZ ALDO</v>
          </cell>
          <cell r="L5039" t="str">
            <v>APROBADO&lt;br/&gt;NOTIFICADO A LA EMPRESA</v>
          </cell>
          <cell r="P5039" t="str">
            <v>USD</v>
          </cell>
        </row>
        <row r="5040">
          <cell r="A5040">
            <v>2454235</v>
          </cell>
          <cell r="B5040">
            <v>5566</v>
          </cell>
          <cell r="C5040" t="str">
            <v>ITS</v>
          </cell>
          <cell r="D5040">
            <v>41977</v>
          </cell>
          <cell r="E5040">
            <v>2014</v>
          </cell>
          <cell r="F5040">
            <v>12</v>
          </cell>
          <cell r="G5040" t="str">
            <v>SOCIEDAD MINERA CERRO VERDE S.A.A.</v>
          </cell>
          <cell r="H5040" t="str">
            <v>RECKA</v>
          </cell>
          <cell r="I5040" t="str">
            <v>EIA PARA GENERACION TERMOELECTRICA MAYOR O IGUAL A 30MW</v>
          </cell>
          <cell r="J5040" t="str">
            <v>*140113&lt;br&gt;LAMBAYEQUE-CHICLAYO-REQUE</v>
          </cell>
          <cell r="K5040" t="str">
            <v>*25&lt;br&gt;PRADO VELASQUEZ ALFONSO,*284&lt;br&gt;LINARES ALVARADO, JOSE LUIS,*256&lt;br&gt;DEL SOLAR PALOMINO, PABEL,*227&lt;br&gt;BUSTAMANTE BECERRA JOSE LUIS</v>
          </cell>
          <cell r="L5040" t="str">
            <v>CONFORME&lt;br/&gt;NOTIFICADO A LA EMPRESA</v>
          </cell>
          <cell r="M5040" t="str">
            <v>ResDirec-0008-2015/MEM-DGAAM</v>
          </cell>
          <cell r="N5040" t="str">
            <v>12/01/2015</v>
          </cell>
          <cell r="O5040">
            <v>95932738.299999997</v>
          </cell>
        </row>
        <row r="5041">
          <cell r="A5041">
            <v>2566776</v>
          </cell>
          <cell r="B5041">
            <v>5698</v>
          </cell>
          <cell r="C5041" t="str">
            <v>EIA-d</v>
          </cell>
          <cell r="D5041">
            <v>42375</v>
          </cell>
          <cell r="E5041">
            <v>2016</v>
          </cell>
          <cell r="F5041">
            <v>1</v>
          </cell>
          <cell r="G5041" t="str">
            <v>SOCIEDAD MINERA CERRO VERDE S.A.A.</v>
          </cell>
          <cell r="H5041" t="str">
            <v>CERRO VERDE</v>
          </cell>
          <cell r="I5041" t="str">
            <v>MODIFICACIÓN EIAS DE LA EXPANSION DE LA UNIDAD CERRO VERDE</v>
          </cell>
          <cell r="K5041" t="str">
            <v>*227&lt;br&gt;BUSTAMANTE BECERRA JOSE LUIS,*342&lt;br&gt;VARGAS MARTINEZ, YOSLY VIRGINIA,*284&lt;br&gt;LINARES ALVARADO, JOSE LUIS</v>
          </cell>
          <cell r="L5041" t="str">
            <v>APROBADO</v>
          </cell>
          <cell r="P5041" t="str">
            <v>USD</v>
          </cell>
        </row>
        <row r="5042">
          <cell r="A5042">
            <v>2093087</v>
          </cell>
          <cell r="B5042">
            <v>2415</v>
          </cell>
          <cell r="C5042" t="str">
            <v>DIA</v>
          </cell>
          <cell r="D5042">
            <v>40681</v>
          </cell>
          <cell r="E5042">
            <v>2011</v>
          </cell>
          <cell r="F5042">
            <v>5</v>
          </cell>
          <cell r="G5042" t="str">
            <v>SOCIEDAD MINERA CERRO VERDE S.A.A.</v>
          </cell>
          <cell r="H5042" t="str">
            <v>CERRO VERDE</v>
          </cell>
          <cell r="I5042" t="str">
            <v>CERRO VERDE</v>
          </cell>
          <cell r="J5042" t="str">
            <v>*040124&lt;br&gt;AREQUIPA-AREQUIPA-UCHUMAYO</v>
          </cell>
          <cell r="K5042" t="str">
            <v>*8&lt;br&gt;BREÑA TORRES GRACIELA</v>
          </cell>
          <cell r="L5042" t="str">
            <v>APROBADO</v>
          </cell>
          <cell r="P5042" t="str">
            <v>USD</v>
          </cell>
        </row>
        <row r="5043">
          <cell r="A5043">
            <v>2494017</v>
          </cell>
          <cell r="B5043">
            <v>5798</v>
          </cell>
          <cell r="C5043" t="str">
            <v>ITS</v>
          </cell>
          <cell r="D5043">
            <v>42124</v>
          </cell>
          <cell r="E5043">
            <v>2015</v>
          </cell>
          <cell r="F5043">
            <v>4</v>
          </cell>
          <cell r="G5043" t="str">
            <v>SOCIEDAD MINERA CERRO VERDE S.A.A.</v>
          </cell>
          <cell r="H5043" t="str">
            <v>CERRO VERDE</v>
          </cell>
          <cell r="I5043" t="str">
            <v>ITS DE CAMBIOS MENORES EN COMPONENTES DE LA UNIDAD MINERA DE PRODUCCI¿ CERRO VERDE</v>
          </cell>
          <cell r="J5043" t="str">
            <v>*040122&lt;br&gt;AREQUIPA-AREQUIPA-SOCABAYA,*040111&lt;br&gt;AREQUIPA-AREQUIPA-MOLLEBAYA,*040127&lt;br&gt;AREQUIPA-AREQUIPA-YARABAMBA,*040115&lt;br&gt;AREQUIPA-AREQUIPA-QUEQUEÑA,*040704&lt;br&gt;AREQUIPA-ISLAY-ISLAY,*040124&lt;br&gt;AREQUIPA-AREQUIPA-UCHUMAYO,*040108&lt;br&gt;AREQUIPA-AREQUIPA-LA JOYA,*040123&lt;br&gt;AREQUIPA-AREQUIPA-TIABAYA,*040116&lt;br&gt;AREQUIPA-AREQUIPA-SABANDIA,*040107&lt;br&gt;AREQUIPA-AREQUIPA-JACOBO HUNTER</v>
          </cell>
          <cell r="K5043" t="str">
            <v>*25&lt;br&gt;PRADO VELASQUEZ ALFONSO,*309&lt;br&gt;FARFAN REYES, MIRIAM ELIZABETH (APOYO),*301&lt;br&gt;DIAZ ALVAREZ, CHRISTIAN ENRIQUE,*284&lt;br&gt;LINARES ALVARADO, JOSE LUIS,*278&lt;br&gt;TENORIO MALDONADO, MARIO,*256&lt;br&gt;DEL SOLAR PALOMINO, PABEL,*227&lt;br&gt;BUSTAMANTE BECERRA JOSE LUIS,*190&lt;br&gt;TIPULA MAMANI, RICHARD</v>
          </cell>
          <cell r="L5043" t="str">
            <v>CONFORME&lt;br/&gt;NOTIFICADO A LA EMPRESA</v>
          </cell>
          <cell r="M5043" t="str">
            <v>ResDirec-0262-2015/MEM-DGAAM</v>
          </cell>
          <cell r="N5043" t="str">
            <v>03/07/2015</v>
          </cell>
          <cell r="O5043">
            <v>8000000</v>
          </cell>
        </row>
        <row r="5044">
          <cell r="A5044">
            <v>2375693</v>
          </cell>
          <cell r="B5044">
            <v>4094</v>
          </cell>
          <cell r="C5044" t="str">
            <v>DIA</v>
          </cell>
          <cell r="D5044">
            <v>41711</v>
          </cell>
          <cell r="E5044">
            <v>2014</v>
          </cell>
          <cell r="F5044">
            <v>3</v>
          </cell>
          <cell r="G5044" t="str">
            <v>SOCIEDAD MINERA CERRO VERDE S.A.A.</v>
          </cell>
          <cell r="H5044" t="str">
            <v>CERRO VERDE</v>
          </cell>
          <cell r="I5044" t="str">
            <v>PROYECTO DE EXPLORACIÓN GEOLÓGICA “LA QUERENDOSA”</v>
          </cell>
          <cell r="J5044" t="str">
            <v>*040127&lt;br&gt;AREQUIPA-AREQUIPA-YARABAMBA</v>
          </cell>
          <cell r="K5044" t="str">
            <v>*8&lt;br&gt;BREÑA TORRES GRACIELA,*310&lt;br&gt;ROSALES GONZALES LUIS ALBERTO,*279&lt;br&gt;CRUZ LEDESMA, DEISY,*179&lt;br&gt;ZEGARRA ANCAJIMA, ANA SOFIA</v>
          </cell>
          <cell r="L5044" t="str">
            <v>DESISTIDO&lt;br/&gt;NOTIFICADO A LA EMPRESA</v>
          </cell>
          <cell r="M5044" t="str">
            <v>ResDirec-0140-2014/MEM-DGAAM</v>
          </cell>
          <cell r="N5044" t="str">
            <v>24/03/2014</v>
          </cell>
          <cell r="O5044">
            <v>1104000</v>
          </cell>
          <cell r="P5044" t="str">
            <v>USD</v>
          </cell>
        </row>
        <row r="5045">
          <cell r="A5045">
            <v>2384759</v>
          </cell>
          <cell r="B5045">
            <v>4160</v>
          </cell>
          <cell r="C5045" t="str">
            <v>DIA</v>
          </cell>
          <cell r="D5045">
            <v>41743</v>
          </cell>
          <cell r="E5045">
            <v>2014</v>
          </cell>
          <cell r="F5045">
            <v>4</v>
          </cell>
          <cell r="G5045" t="str">
            <v>SOCIEDAD MINERA CERRO VERDE S.A.A.</v>
          </cell>
          <cell r="H5045" t="str">
            <v>CERRO VERDE</v>
          </cell>
          <cell r="I5045" t="str">
            <v>LA QUERENDOSA</v>
          </cell>
          <cell r="J5045" t="str">
            <v>*040127&lt;br&gt;AREQUIPA-AREQUIPA-YARABAMBA</v>
          </cell>
          <cell r="K5045" t="str">
            <v>*8&lt;br&gt;BREÑA TORRES GRACIELA,*310&lt;br&gt;ROSALES GONZALES LUIS ALBERTO,*179&lt;br&gt;ZEGARRA ANCAJIMA, ANA SOFIA</v>
          </cell>
          <cell r="L5045" t="str">
            <v>APROBADO&lt;br/&gt;NOTIFICADO A LA EMPRESA</v>
          </cell>
          <cell r="O5045">
            <v>1104000</v>
          </cell>
          <cell r="P5045" t="str">
            <v>USD</v>
          </cell>
        </row>
        <row r="5046">
          <cell r="A5046" t="str">
            <v>00325-2016</v>
          </cell>
          <cell r="B5046">
            <v>5969</v>
          </cell>
          <cell r="C5046" t="str">
            <v>EIA-d</v>
          </cell>
          <cell r="D5046">
            <v>42411</v>
          </cell>
          <cell r="E5046">
            <v>2016</v>
          </cell>
          <cell r="F5046">
            <v>2</v>
          </cell>
          <cell r="G5046" t="str">
            <v>SOCIEDAD MINERA CERRO VERDE S.A.A.</v>
          </cell>
          <cell r="H5046" t="str">
            <v>CERRO VERDE</v>
          </cell>
          <cell r="I5046" t="str">
            <v>Modificación del EIAS de la U.P. Cerro Verde</v>
          </cell>
          <cell r="J5046" t="str">
            <v>*040108&lt;br&gt;AREQUIPA-AREQUIPA-LA JOYA,*040704&lt;br&gt;AREQUIPA-ISLAY-ISLAY,*040127&lt;br&gt;AREQUIPA-AREQUIPA-YARABAMBA,*040124&lt;br&gt;AREQUIPA-AREQUIPA-UCHUMAYO,*040123&lt;br&gt;AREQUIPA-AREQUIPA-TIABAYA</v>
          </cell>
          <cell r="K5046" t="str">
            <v>*151&lt;br&gt;YAMUNAQUE ALBAN GINO,*416&lt;br&gt;ZZ_SENACE BREÑA TORRES, MILVA GRACIELA,*412&lt;br&gt;ZZ_SENACE SOLORZANO ORTIZ, ISABEL MERCEDES,*407&lt;br&gt;ZZ_SENACE SAAVEDRA KOVACH, MIRIJAM,*406&lt;br&gt;ZZ_SENACE ROMANI LAVERDE, OSCAR ENRIQUE,*394&lt;br&gt;ZZ_SENACE BEGGLO CACERES, ADRIAN,*391&lt;br&gt;ZZ_SENACE MARTEL GORA, MIGUEL,*390&lt;br&gt;ZZ_SENACE SIANCAS GOMEZ, WESLY,*389&lt;br&gt;ZZ_SENACE NIZAMA TEIXEIRA, MARTIN,*387&lt;br&gt;ZZ_SENACE CARDENAS VILLAVICENCIO, EUDI ELI,*386&lt;br&gt;ZZ_SENACE CORAL ONCOY, BEATRIZ E.,*382&lt;br&gt;ZZ_SENACE PÉREZ NUÑEZ, FABIÁN,*381&lt;br&gt;ZZ_SENACE MILLONES VARGAS, CESAR AUGUSTO</v>
          </cell>
          <cell r="L5046" t="str">
            <v>APROBADO&lt;br/&gt;NOTIFICADO A LA EMPRESA</v>
          </cell>
          <cell r="O5046">
            <v>1900000000</v>
          </cell>
          <cell r="P5046" t="str">
            <v>USD</v>
          </cell>
        </row>
        <row r="5047">
          <cell r="A5047">
            <v>1625850</v>
          </cell>
          <cell r="B5047">
            <v>6291</v>
          </cell>
          <cell r="C5047" t="str">
            <v>PC</v>
          </cell>
          <cell r="D5047">
            <v>38943</v>
          </cell>
          <cell r="E5047">
            <v>2006</v>
          </cell>
          <cell r="F5047">
            <v>8</v>
          </cell>
          <cell r="G5047" t="str">
            <v>SOCIEDAD MINERA CERRO VERDE S.A.A.</v>
          </cell>
          <cell r="H5047" t="str">
            <v>CERRO VERDE</v>
          </cell>
          <cell r="J5047" t="str">
            <v>*040124&lt;br&gt;AREQUIPA-AREQUIPA-UCHUMAYO</v>
          </cell>
          <cell r="K5047" t="str">
            <v>*9&lt;br&gt;CAMPOS DIAZ LUIS</v>
          </cell>
          <cell r="L5047" t="str">
            <v>APROBADO&lt;br/&gt;NOTIFICADO A LA EMPRESA</v>
          </cell>
          <cell r="P5047" t="str">
            <v>USD</v>
          </cell>
        </row>
        <row r="5048">
          <cell r="A5048" t="str">
            <v>00351-2017</v>
          </cell>
          <cell r="B5048">
            <v>6458</v>
          </cell>
          <cell r="C5048" t="str">
            <v>ITS</v>
          </cell>
          <cell r="D5048">
            <v>42761</v>
          </cell>
          <cell r="E5048">
            <v>2017</v>
          </cell>
          <cell r="F5048">
            <v>1</v>
          </cell>
          <cell r="G5048" t="str">
            <v>SOCIEDAD MINERA CERRO VERDE S.A.A.</v>
          </cell>
          <cell r="H5048" t="str">
            <v>CERRO VERDE</v>
          </cell>
          <cell r="I5048" t="str">
            <v>PRIMER INFORME TECNICO SUSTENTATORIO DE LA MODIFICACION DEL ESTUDIO DE IMPACTO AMBIENTAL Y SOCIAL DE LA EXPANSION DE LA UNIDAD DE PRODUCCION CERRO VERDE</v>
          </cell>
          <cell r="J5048" t="str">
            <v>*040123&lt;br&gt;AREQUIPA-AREQUIPA-TIABAYA,*040127&lt;br&gt;AREQUIPA-AREQUIPA-YARABAMBA,*040704&lt;br&gt;AREQUIPA-ISLAY-ISLAY,*040124&lt;br&gt;AREQUIPA-AREQUIPA-UCHUMAYO,*040108&lt;br&gt;AREQUIPA-AREQUIPA-LA JOYA</v>
          </cell>
          <cell r="K5048" t="str">
            <v>*381&lt;br&gt;ZZ_SENACE MILLONES VARGAS, CESAR AUGUSTO,*452&lt;br&gt;ZZ_SENACE GONZALES PAREDES, LUIS ANTONIO,*448&lt;br&gt;ZZ_SENACE GUTIERREZ GONZALES, EDUARDO,*416&lt;br&gt;ZZ_SENACE BREÑA TORRES, MILVA GRACIELA,*414&lt;br&gt;ZZ_SENACE LUCEN BUSTAMANTE, MARIELENA NEREYDA,*408&lt;br&gt;ZZ_SENACE CHANG OSHITA, RUBEN ERNESTO,*391&lt;br&gt;ZZ_SENACE MARTEL GORA, MIGUEL</v>
          </cell>
          <cell r="L5048" t="str">
            <v>CONFORME&lt;br/&gt;NOTIFICADO A LA EMPRESA</v>
          </cell>
          <cell r="O5048">
            <v>800000</v>
          </cell>
        </row>
        <row r="5049">
          <cell r="A5049">
            <v>2123089</v>
          </cell>
          <cell r="B5049">
            <v>6504</v>
          </cell>
          <cell r="C5049" t="str">
            <v>PC</v>
          </cell>
          <cell r="D5049">
            <v>40786</v>
          </cell>
          <cell r="E5049">
            <v>2011</v>
          </cell>
          <cell r="F5049">
            <v>8</v>
          </cell>
          <cell r="G5049" t="str">
            <v>SOCIEDAD MINERA CERRO VERDE S.A.A.</v>
          </cell>
          <cell r="H5049" t="str">
            <v>CERRO VERDE</v>
          </cell>
          <cell r="I5049" t="str">
            <v>CIERRE PROYECTO PLATAFORMA DE LIVIAXION 4B (PAD4B)</v>
          </cell>
          <cell r="J5049" t="str">
            <v>*040124&lt;br&gt;AREQUIPA-AREQUIPA-UCHUMAYO</v>
          </cell>
          <cell r="K5049" t="str">
            <v>*9&lt;br&gt;CAMPOS DIAZ LUIS</v>
          </cell>
          <cell r="L5049" t="str">
            <v>APROBADO&lt;br/&gt;NOTIFICADO A LA EMPRESA</v>
          </cell>
          <cell r="P5049" t="str">
            <v>USD</v>
          </cell>
        </row>
        <row r="5050">
          <cell r="A5050">
            <v>2232721</v>
          </cell>
          <cell r="B5050">
            <v>6584</v>
          </cell>
          <cell r="C5050" t="str">
            <v>PC</v>
          </cell>
          <cell r="D5050">
            <v>41180</v>
          </cell>
          <cell r="E5050">
            <v>2012</v>
          </cell>
          <cell r="F5050">
            <v>9</v>
          </cell>
          <cell r="G5050" t="str">
            <v>SOCIEDAD MINERA CERRO VERDE S.A.A.</v>
          </cell>
          <cell r="H5050" t="str">
            <v>CERRO VERDE</v>
          </cell>
          <cell r="I5050" t="str">
            <v>ACTUALIZACION DEL PLAN DE CIERRE UNIDAD CERRO VERDE</v>
          </cell>
          <cell r="J5050" t="str">
            <v>*040127&lt;br&gt;AREQUIPA-AREQUIPA-YARABAMBA</v>
          </cell>
          <cell r="K5050" t="str">
            <v>*21&lt;br&gt;PAREDES PACHECO RUFO</v>
          </cell>
          <cell r="L5050" t="str">
            <v>APROBADO&lt;br/&gt;NOTIFICADO A LA EMPRESA</v>
          </cell>
          <cell r="P5050" t="str">
            <v>USD</v>
          </cell>
        </row>
        <row r="5051">
          <cell r="A5051">
            <v>2344773</v>
          </cell>
          <cell r="B5051">
            <v>6667</v>
          </cell>
          <cell r="C5051" t="str">
            <v>PC</v>
          </cell>
          <cell r="D5051">
            <v>41598</v>
          </cell>
          <cell r="E5051">
            <v>2013</v>
          </cell>
          <cell r="F5051">
            <v>11</v>
          </cell>
          <cell r="G5051" t="str">
            <v>SOCIEDAD MINERA CERRO VERDE S.A.A.</v>
          </cell>
          <cell r="H5051" t="str">
            <v>CERRO VERDE</v>
          </cell>
          <cell r="I5051" t="str">
            <v>MODIFICACION DEL PLAN DE CIERRE DE LA UNIDAD CERRO VERDE</v>
          </cell>
          <cell r="J5051" t="str">
            <v>*040127&lt;br&gt;AREQUIPA-AREQUIPA-YARABAMBA</v>
          </cell>
          <cell r="K5051" t="str">
            <v>*21&lt;br&gt;PAREDES PACHECO RUFO</v>
          </cell>
          <cell r="L5051" t="str">
            <v>APROBADO&lt;br/&gt;NOTIFICADO A LA EMPRESA</v>
          </cell>
          <cell r="P5051" t="str">
            <v>USD</v>
          </cell>
        </row>
        <row r="5052">
          <cell r="A5052">
            <v>2513867</v>
          </cell>
          <cell r="B5052">
            <v>6762</v>
          </cell>
          <cell r="C5052" t="str">
            <v>PC</v>
          </cell>
          <cell r="D5052">
            <v>42191</v>
          </cell>
          <cell r="E5052">
            <v>2015</v>
          </cell>
          <cell r="F5052">
            <v>7</v>
          </cell>
          <cell r="G5052" t="str">
            <v>SOCIEDAD MINERA CERRO VERDE S.A.A.</v>
          </cell>
          <cell r="H5052" t="str">
            <v>RECKA</v>
          </cell>
          <cell r="I5052" t="str">
            <v>CIERRE CENTRAL TERMICA Y LINEA DE TRANSMISION</v>
          </cell>
          <cell r="J5052" t="str">
            <v>*140113&lt;br&gt;LAMBAYEQUE-CHICLAYO-REQUE</v>
          </cell>
          <cell r="K5052" t="str">
            <v>*24&lt;br&gt;PORTILLA CORNEJO MATEO</v>
          </cell>
          <cell r="L5052" t="str">
            <v>APROBADO</v>
          </cell>
          <cell r="P5052" t="str">
            <v>USD</v>
          </cell>
        </row>
        <row r="5053">
          <cell r="A5053" t="str">
            <v>07067-2017</v>
          </cell>
          <cell r="B5053">
            <v>6771</v>
          </cell>
          <cell r="C5053" t="str">
            <v>ITS</v>
          </cell>
          <cell r="D5053">
            <v>43096</v>
          </cell>
          <cell r="E5053">
            <v>2017</v>
          </cell>
          <cell r="F5053">
            <v>12</v>
          </cell>
          <cell r="G5053" t="str">
            <v>SOCIEDAD MINERA CERRO VERDE S.A.A.</v>
          </cell>
          <cell r="H5053" t="str">
            <v>CERRO VERDE</v>
          </cell>
          <cell r="I5053" t="str">
            <v>Segundo Informe Tecnico Sustentatorio de la Modificaci¿n del Estudio de Impacto Ambiental y Social de la Expansi¿n de la Unidad de Producci¿n Cerro Verde</v>
          </cell>
          <cell r="J5053" t="str">
            <v>*040123&lt;br&gt;AREQUIPA-AREQUIPA-TIABAYA,*040700&lt;br&gt;AREQUIPA-ISLAY--,*040000&lt;br&gt;AREQUIPA----,*040100&lt;br&gt;AREQUIPA-AREQUIPA--,*040127&lt;br&gt;AREQUIPA-AREQUIPA-YARABAMBA,*040704&lt;br&gt;AREQUIPA-ISLAY-ISLAY,*040124&lt;br&gt;AREQUIPA-AREQUIPA-UCHUMAYO,*040108&lt;br&gt;AREQUIPA-AREQUIPA-LA JOYA</v>
          </cell>
          <cell r="K5053" t="str">
            <v>*413&lt;br&gt;ZZ_SENACE ATARAMA MORI,DANNY EDUARDO,*489&lt;br&gt;ZZ_SENACE TREJO PANTOJA, CYNTHIA KELLY,*479&lt;br&gt;ZZ_SENACE  BORJAS ALCANTARA, DAVID VICTOR,*416&lt;br&gt;ZZ_SENACE BREÑA TORRES, MILVA GRACIELA,*414&lt;br&gt;ZZ_SENACE LUCEN BUSTAMANTE, MARIELENA NEREYDA</v>
          </cell>
          <cell r="L5053" t="str">
            <v>CONFORME&lt;br/&gt;NOTIFICADO A LA EMPRESA</v>
          </cell>
          <cell r="O5053">
            <v>20000000</v>
          </cell>
        </row>
        <row r="5054">
          <cell r="A5054" t="str">
            <v>M-ITS-00108-2018</v>
          </cell>
          <cell r="B5054">
            <v>6860</v>
          </cell>
          <cell r="C5054" t="str">
            <v>ITS</v>
          </cell>
          <cell r="D5054">
            <v>43243</v>
          </cell>
          <cell r="E5054">
            <v>2018</v>
          </cell>
          <cell r="F5054">
            <v>5</v>
          </cell>
          <cell r="G5054" t="str">
            <v>SOCIEDAD MINERA CERRO VERDE S.A.A.</v>
          </cell>
          <cell r="H5054" t="str">
            <v>RECKA</v>
          </cell>
          <cell r="I5054" t="str">
            <v>SEGUNDO INFORME TÉCNICO SUSTENTATORIO DE LA CENTRAL TÉRMICA RECKA DE 181.3 MW Y LÍNEA DE TRANSMISIÓN DE 220 KV</v>
          </cell>
          <cell r="J5054" t="str">
            <v>*140113&lt;br&gt;LAMBAYEQUE-CHICLAYO-REQUE</v>
          </cell>
          <cell r="K5054" t="str">
            <v>*413&lt;br&gt;ZZ_SENACE ATARAMA MORI,DANNY EDUARDO,*479&lt;br&gt;ZZ_SENACE  BORJAS ALCANTARA, DAVID VICTOR</v>
          </cell>
          <cell r="L5054" t="str">
            <v>CONFORME&lt;br/&gt;NOTIFICADO A LA EMPRESA</v>
          </cell>
          <cell r="O5054">
            <v>10000</v>
          </cell>
        </row>
        <row r="5055">
          <cell r="A5055">
            <v>1685324</v>
          </cell>
          <cell r="B5055">
            <v>4789</v>
          </cell>
          <cell r="C5055" t="str">
            <v>EIA</v>
          </cell>
          <cell r="D5055">
            <v>39197</v>
          </cell>
          <cell r="E5055">
            <v>2007</v>
          </cell>
          <cell r="F5055">
            <v>4</v>
          </cell>
          <cell r="G5055" t="str">
            <v>SOCIEDAD MINERA CORONA S.A.</v>
          </cell>
          <cell r="H5055" t="str">
            <v>CAROLINA Y HUALGAYOC</v>
          </cell>
          <cell r="I5055" t="str">
            <v>ELIMINACIONDE PUNTOS DE MONITOREO DE EFLUENTES LIQUIDOS Y CALIDAD DE AIRE</v>
          </cell>
          <cell r="J5055" t="str">
            <v>*060703&lt;br&gt;CAJAMARCA-HUALGAYOC-HUALGAYOC</v>
          </cell>
          <cell r="K5055" t="str">
            <v>*12&lt;br&gt;DEL CASTILLO ALCANTARA AIME</v>
          </cell>
          <cell r="L5055" t="str">
            <v>APROBADO&lt;br/&gt;NOTIFICADO A LA EMPRESA</v>
          </cell>
          <cell r="P5055" t="str">
            <v>USD</v>
          </cell>
        </row>
        <row r="5056">
          <cell r="A5056">
            <v>1862101</v>
          </cell>
          <cell r="B5056">
            <v>4922</v>
          </cell>
          <cell r="C5056" t="str">
            <v>EIA</v>
          </cell>
          <cell r="D5056">
            <v>39863</v>
          </cell>
          <cell r="E5056">
            <v>2009</v>
          </cell>
          <cell r="F5056">
            <v>2</v>
          </cell>
          <cell r="G5056" t="str">
            <v>SOCIEDAD MINERA CORONA S.A.</v>
          </cell>
          <cell r="H5056" t="str">
            <v>YAURICOCHA</v>
          </cell>
          <cell r="I5056" t="str">
            <v xml:space="preserve">ELIMINACION DE PUNTO DE MONITOREO 701 </v>
          </cell>
          <cell r="J5056" t="str">
            <v>*151002&lt;br&gt;LIMA-YAUYOS-ALIS</v>
          </cell>
          <cell r="K5056" t="str">
            <v>*12&lt;br&gt;DEL CASTILLO ALCANTARA AIME</v>
          </cell>
          <cell r="L5056" t="str">
            <v>APROBADO&lt;br/&gt;NOTIFICADO A LA EMPRESA</v>
          </cell>
          <cell r="P5056" t="str">
            <v>USD</v>
          </cell>
        </row>
        <row r="5057">
          <cell r="A5057">
            <v>1967916</v>
          </cell>
          <cell r="B5057">
            <v>4993</v>
          </cell>
          <cell r="C5057" t="str">
            <v>EIA</v>
          </cell>
          <cell r="D5057">
            <v>40233</v>
          </cell>
          <cell r="E5057">
            <v>2010</v>
          </cell>
          <cell r="F5057">
            <v>2</v>
          </cell>
          <cell r="G5057" t="str">
            <v>SOCIEDAD MINERA CORONA S.A.</v>
          </cell>
          <cell r="H5057" t="str">
            <v>YAURICOCHA</v>
          </cell>
          <cell r="I5057" t="str">
            <v>MODIFICACION PUNTO 705 Y ELIMINACION PUNTO 703</v>
          </cell>
          <cell r="J5057" t="str">
            <v>*151002&lt;br&gt;LIMA-YAUYOS-ALIS</v>
          </cell>
          <cell r="K5057" t="str">
            <v>*12&lt;br&gt;DEL CASTILLO ALCANTARA AIME</v>
          </cell>
          <cell r="L5057" t="str">
            <v>APROBADO&lt;br/&gt;NOTIFICADO A LA EMPRESA</v>
          </cell>
          <cell r="P5057" t="str">
            <v>USD</v>
          </cell>
        </row>
        <row r="5058">
          <cell r="A5058">
            <v>2159167</v>
          </cell>
          <cell r="B5058">
            <v>5150</v>
          </cell>
          <cell r="C5058" t="str">
            <v>EIA</v>
          </cell>
          <cell r="D5058">
            <v>40920</v>
          </cell>
          <cell r="E5058">
            <v>2012</v>
          </cell>
          <cell r="F5058">
            <v>1</v>
          </cell>
          <cell r="G5058" t="str">
            <v>SOCIEDAD MINERA CORONA S.A.</v>
          </cell>
          <cell r="H5058" t="str">
            <v>YAURICOCHA</v>
          </cell>
          <cell r="I5058" t="str">
            <v>MODIFICACION DE PROGRAMA DE MONITOREO (PAMA) REUBICACION  DEL PUNTO 704</v>
          </cell>
          <cell r="J5058" t="str">
            <v>*151002&lt;br&gt;LIMA-YAUYOS-ALIS</v>
          </cell>
          <cell r="K5058" t="str">
            <v>*2&lt;br&gt;ACOSTA ARCE MICHAEL</v>
          </cell>
          <cell r="L5058" t="str">
            <v>OBSERVADO</v>
          </cell>
          <cell r="P5058" t="str">
            <v>USD</v>
          </cell>
        </row>
        <row r="5059">
          <cell r="A5059">
            <v>2225759</v>
          </cell>
          <cell r="B5059">
            <v>5232</v>
          </cell>
          <cell r="C5059" t="str">
            <v>EIA</v>
          </cell>
          <cell r="D5059">
            <v>41155</v>
          </cell>
          <cell r="E5059">
            <v>2012</v>
          </cell>
          <cell r="F5059">
            <v>9</v>
          </cell>
          <cell r="G5059" t="str">
            <v>SOCIEDAD MINERA CORONA S.A.</v>
          </cell>
          <cell r="H5059" t="str">
            <v>YAURICOCHA</v>
          </cell>
          <cell r="I5059" t="str">
            <v xml:space="preserve">PLAN INTEGRAL UNIDAD YAURICOCHA </v>
          </cell>
          <cell r="J5059" t="str">
            <v>*151002&lt;br&gt;LIMA-YAUYOS-ALIS</v>
          </cell>
          <cell r="L5059" t="str">
            <v>EVALUACIÓN</v>
          </cell>
          <cell r="P5059" t="str">
            <v>USD</v>
          </cell>
        </row>
        <row r="5060">
          <cell r="A5060">
            <v>2225766</v>
          </cell>
          <cell r="B5060">
            <v>5235</v>
          </cell>
          <cell r="C5060" t="str">
            <v>EIA</v>
          </cell>
          <cell r="D5060">
            <v>41155</v>
          </cell>
          <cell r="E5060">
            <v>2012</v>
          </cell>
          <cell r="F5060">
            <v>9</v>
          </cell>
          <cell r="G5060" t="str">
            <v>SOCIEDAD MINERA CORONA S.A.</v>
          </cell>
          <cell r="H5060" t="str">
            <v>CAROLINA HUALGAYOC (AIRE)</v>
          </cell>
          <cell r="I5060" t="str">
            <v>PLAN INTEGRAL EX UNIDAD CAROLINA Nº1</v>
          </cell>
          <cell r="J5060" t="str">
            <v>*060703&lt;br&gt;CAJAMARCA-HUALGAYOC-HUALGAYOC</v>
          </cell>
          <cell r="K5060" t="str">
            <v>*18&lt;br&gt;HUARINO CHURA LUIS</v>
          </cell>
          <cell r="L5060" t="str">
            <v>EVALUACIÓN</v>
          </cell>
          <cell r="P5060" t="str">
            <v>USD</v>
          </cell>
        </row>
        <row r="5061">
          <cell r="A5061">
            <v>2443188</v>
          </cell>
          <cell r="B5061">
            <v>5514</v>
          </cell>
          <cell r="C5061" t="str">
            <v>ITS</v>
          </cell>
          <cell r="D5061">
            <v>41940</v>
          </cell>
          <cell r="E5061">
            <v>2014</v>
          </cell>
          <cell r="F5061">
            <v>10</v>
          </cell>
          <cell r="G5061" t="str">
            <v>SOCIEDAD MINERA CORONA S.A.</v>
          </cell>
          <cell r="H5061" t="str">
            <v xml:space="preserve">YAURICOCHA ( AIRE) </v>
          </cell>
          <cell r="I5061" t="str">
            <v>INFORME TECNICO SUSTENTATORIO PARA LA AMPLIACION DE LA CAPACIDAD DE PLANTA DE BENEFICIO CHUMPE DE 2500TMD A 3000TMD EN LA U.A. YAURICOCHA</v>
          </cell>
          <cell r="J5061" t="str">
            <v>*151002&lt;br&gt;LIMA-YAUYOS-ALIS,*151018&lt;br&gt;LIMA-YAUYOS-LARAOS</v>
          </cell>
          <cell r="K5061" t="str">
            <v>*3&lt;br&gt;ALFARO LÓPEZ WUALTER,*308&lt;br&gt;CCOYLLO FLORES LILIANA (APOYO),*307&lt;br&gt;PEREZ SOLIS, EVELYN ENA,*277&lt;br&gt;PADILLA VILLAR, FERNANDO JORGE (APOYO),*274&lt;br&gt;LOPEZ FLORES, ROSSANA,*233&lt;br&gt;MESIAS CASTRO, JACKSON,*221&lt;br&gt;SANGA YAMPASI WILSON WILFREDO,*219&lt;br&gt;HUARINO CHURA LUIS ANTONIO</v>
          </cell>
          <cell r="L5061" t="str">
            <v>DESISTIDO&lt;br/&gt;NOTIFICADO A LA EMPRESA</v>
          </cell>
          <cell r="M5061" t="str">
            <v>ResDirec-0572-2014/MEM-DGAAM</v>
          </cell>
          <cell r="N5061" t="str">
            <v>21/11/2014</v>
          </cell>
          <cell r="O5061">
            <v>1800000</v>
          </cell>
        </row>
        <row r="5062">
          <cell r="A5062">
            <v>2482120</v>
          </cell>
          <cell r="B5062">
            <v>5613</v>
          </cell>
          <cell r="C5062" t="str">
            <v>ITS</v>
          </cell>
          <cell r="D5062">
            <v>42081</v>
          </cell>
          <cell r="E5062">
            <v>2015</v>
          </cell>
          <cell r="F5062">
            <v>3</v>
          </cell>
          <cell r="G5062" t="str">
            <v>SOCIEDAD MINERA CORONA S.A.</v>
          </cell>
          <cell r="H5062" t="str">
            <v xml:space="preserve">YAURICOCHA ( AIRE) </v>
          </cell>
          <cell r="I5062" t="str">
            <v>INFORME TECNICO DE AMPLIACION DE LA CAPACIDAD DE LA PLANTA DE BENEFICIO CHUMPE DE 2500TMD A 3000TMD DE LA UNIDAD ACUMULACION YAURICOCHA</v>
          </cell>
          <cell r="J5062" t="str">
            <v>*151002&lt;br&gt;LIMA-YAUYOS-ALIS,*151000&lt;br&gt;LIMA-YAUYOS--,*150000&lt;br&gt;LIMA----,*151018&lt;br&gt;LIMA-YAUYOS-LARAOS</v>
          </cell>
          <cell r="K5062" t="str">
            <v>*2&lt;br&gt;ACOSTA ARCE MICHAEL,*313&lt;br&gt;LOPEZ FLORES, ROSSANA,*307&lt;br&gt;PEREZ SOLIS, EVELYN ENA,*233&lt;br&gt;MESIAS CASTRO, JACKSON,*221&lt;br&gt;SANGA YAMPASI WILSON WILFREDO,*219&lt;br&gt;HUARINO CHURA LUIS ANTONIO,*3&lt;br&gt;ALFARO LÓPEZ WUALTER</v>
          </cell>
          <cell r="L5062" t="str">
            <v>CONFORME&lt;br/&gt;NOTIFICADO A LA EMPRESA</v>
          </cell>
          <cell r="M5062" t="str">
            <v>ResDirec-0242-2015/MEM-DGAAM</v>
          </cell>
          <cell r="N5062" t="str">
            <v>09/06/2015</v>
          </cell>
          <cell r="O5062">
            <v>1000000</v>
          </cell>
        </row>
        <row r="5063">
          <cell r="A5063">
            <v>2863878</v>
          </cell>
          <cell r="B5063">
            <v>7741</v>
          </cell>
          <cell r="C5063" t="str">
            <v>DIA</v>
          </cell>
          <cell r="D5063">
            <v>43390</v>
          </cell>
          <cell r="E5063">
            <v>2018</v>
          </cell>
          <cell r="F5063">
            <v>10</v>
          </cell>
          <cell r="G5063" t="str">
            <v>SOCIEDAD MINERA CORONA S.A.</v>
          </cell>
          <cell r="H5063" t="str">
            <v>YAURICOCHA</v>
          </cell>
          <cell r="I5063" t="str">
            <v>PROYECTO DE EXPLORACIÓN GEOLOGÍA REGIONAL YAURICOCHA</v>
          </cell>
          <cell r="J5063" t="str">
            <v>*151002&lt;br&gt;LIMA-YAUYOS-ALIS,*151018&lt;br&gt;LIMA-YAUYOS-LARAOS</v>
          </cell>
          <cell r="K5063" t="str">
            <v>*1&lt;br&gt;ACEVEDO FERNANDEZ ELIAS,*643&lt;br&gt;NISSE MEI-LIN GARCIA LAY,*606&lt;br&gt;Enrique Arturo  Quispez Herrera,*598&lt;br&gt;CERNA GARCÍA, ROXANA ERIKA,*584&lt;br&gt;QUIROZ AHUANARI, CHARLEE JHON (APOYO),*570&lt;br&gt;PEREZ BALDEON KAREN GRACIELA,*311&lt;br&gt;ROJAS VALLADARES, TANIA LUPE,*220&lt;br&gt;VILLACORTA OLAZA MARCO ANTONIO</v>
          </cell>
          <cell r="L5063" t="str">
            <v>APROBADO&lt;br/&gt;NOTIFICADO A LA EMPRESA</v>
          </cell>
          <cell r="M5063" t="str">
            <v>ResDirec-0091-2019/MINEM-DGAAM</v>
          </cell>
          <cell r="N5063" t="str">
            <v>17/06/2019</v>
          </cell>
          <cell r="O5063">
            <v>3621800</v>
          </cell>
          <cell r="P5063" t="str">
            <v>USD</v>
          </cell>
        </row>
        <row r="5064">
          <cell r="A5064">
            <v>2523545</v>
          </cell>
          <cell r="B5064">
            <v>5897</v>
          </cell>
          <cell r="C5064" t="str">
            <v>ITS</v>
          </cell>
          <cell r="D5064">
            <v>42221</v>
          </cell>
          <cell r="E5064">
            <v>2015</v>
          </cell>
          <cell r="F5064">
            <v>8</v>
          </cell>
          <cell r="G5064" t="str">
            <v>SOCIEDAD MINERA CORONA S.A.</v>
          </cell>
          <cell r="H5064" t="str">
            <v xml:space="preserve">YAURICOCHA ( AIRE) </v>
          </cell>
          <cell r="I5064" t="str">
            <v>Sistema de tratamiento de aguas residuales domesticas</v>
          </cell>
          <cell r="J5064" t="str">
            <v>*151002&lt;br&gt;LIMA-YAUYOS-ALIS,*151018&lt;br&gt;LIMA-YAUYOS-LARAOS</v>
          </cell>
          <cell r="K5064" t="str">
            <v>*3&lt;br&gt;ALFARO LÓPEZ WUALTER,*348&lt;br&gt;PEREZ SOLIS, EVELYN ENA,*313&lt;br&gt;LOPEZ FLORES, ROSSANA,*308&lt;br&gt;CCOYLLO FLORES LILIANA (APOYO),*221&lt;br&gt;SANGA YAMPASI WILSON WILFREDO,*219&lt;br&gt;HUARINO CHURA LUIS ANTONIO</v>
          </cell>
          <cell r="L5064" t="str">
            <v>CONFORME&lt;br/&gt;NOTIFICADO A LA EMPRESA</v>
          </cell>
          <cell r="M5064" t="str">
            <v>ResDirec-0436-2015/MEM-DGAAM</v>
          </cell>
          <cell r="N5064" t="str">
            <v>12/11/2015</v>
          </cell>
          <cell r="O5064">
            <v>320000</v>
          </cell>
        </row>
        <row r="5065">
          <cell r="A5065">
            <v>1523319</v>
          </cell>
          <cell r="B5065">
            <v>6276</v>
          </cell>
          <cell r="C5065" t="str">
            <v>PC</v>
          </cell>
          <cell r="D5065">
            <v>38434</v>
          </cell>
          <cell r="E5065">
            <v>2005</v>
          </cell>
          <cell r="F5065">
            <v>3</v>
          </cell>
          <cell r="G5065" t="str">
            <v>SOCIEDAD MINERA CORONA S.A.</v>
          </cell>
          <cell r="H5065" t="str">
            <v>CAROLINA Y HUALGAYOC</v>
          </cell>
          <cell r="I5065" t="str">
            <v>PLAN DE CIERRE A NIVEL DE FACTIBILIDAD</v>
          </cell>
          <cell r="J5065" t="str">
            <v>*060703&lt;br&gt;CAJAMARCA-HUALGAYOC-HUALGAYOC</v>
          </cell>
          <cell r="K5065" t="str">
            <v>*13&lt;br&gt;DOLORES CAMONES SANTIAGO</v>
          </cell>
          <cell r="L5065" t="str">
            <v>CONCLUIDO&lt;br/&gt;NOTIFICADO A LA EMPRESA</v>
          </cell>
          <cell r="P5065" t="str">
            <v>USD</v>
          </cell>
        </row>
        <row r="5066">
          <cell r="A5066">
            <v>1626657</v>
          </cell>
          <cell r="B5066">
            <v>6324</v>
          </cell>
          <cell r="C5066" t="str">
            <v>PC</v>
          </cell>
          <cell r="D5066">
            <v>38945</v>
          </cell>
          <cell r="E5066">
            <v>2006</v>
          </cell>
          <cell r="F5066">
            <v>8</v>
          </cell>
          <cell r="G5066" t="str">
            <v>SOCIEDAD MINERA CORONA S.A.</v>
          </cell>
          <cell r="H5066" t="str">
            <v>YAURICOCHA</v>
          </cell>
          <cell r="J5066" t="str">
            <v>*151002&lt;br&gt;LIMA-YAUYOS-ALIS</v>
          </cell>
          <cell r="K5066" t="str">
            <v>*77&lt;br&gt;ALVARADO HUAMAN CIRO</v>
          </cell>
          <cell r="L5066" t="str">
            <v>APROBADO&lt;br/&gt;NOTIFICADO A LA EMPRESA</v>
          </cell>
          <cell r="P5066" t="str">
            <v>USD</v>
          </cell>
        </row>
        <row r="5067">
          <cell r="A5067">
            <v>2018030</v>
          </cell>
          <cell r="B5067">
            <v>6455</v>
          </cell>
          <cell r="C5067" t="str">
            <v>PC</v>
          </cell>
          <cell r="D5067">
            <v>40396</v>
          </cell>
          <cell r="E5067">
            <v>2010</v>
          </cell>
          <cell r="F5067">
            <v>8</v>
          </cell>
          <cell r="G5067" t="str">
            <v>SOCIEDAD MINERA CORONA S.A.</v>
          </cell>
          <cell r="H5067" t="str">
            <v>CAROLINA Y HUALGAYOC</v>
          </cell>
          <cell r="I5067" t="str">
            <v>MODIFICACION PLAN DE CIERRE UNIDAD CAROLINA Nº 1</v>
          </cell>
          <cell r="J5067" t="str">
            <v>*060703&lt;br&gt;CAJAMARCA-HUALGAYOC-HUALGAYOC</v>
          </cell>
          <cell r="K5067" t="str">
            <v>*13&lt;br&gt;DOLORES CAMONES SANTIAGO</v>
          </cell>
          <cell r="L5067" t="str">
            <v>APROBADO&lt;br/&gt;NOTIFICADO A LA EMPRESA</v>
          </cell>
          <cell r="M5067" t="str">
            <v>ResDirec-0056-2017/MEM-DGAAM</v>
          </cell>
          <cell r="N5067" t="str">
            <v>24/02/2017</v>
          </cell>
          <cell r="P5067" t="str">
            <v>USD</v>
          </cell>
        </row>
        <row r="5068">
          <cell r="A5068">
            <v>2690885</v>
          </cell>
          <cell r="B5068">
            <v>6516</v>
          </cell>
          <cell r="C5068" t="str">
            <v>ITS</v>
          </cell>
          <cell r="D5068">
            <v>42816</v>
          </cell>
          <cell r="E5068">
            <v>2017</v>
          </cell>
          <cell r="F5068">
            <v>3</v>
          </cell>
          <cell r="G5068" t="str">
            <v>SOCIEDAD MINERA CORONA S.A.</v>
          </cell>
          <cell r="H5068" t="str">
            <v xml:space="preserve">YAURICOCHA ( AIRE) </v>
          </cell>
          <cell r="I5068" t="str">
            <v>“ADICIÓN DE NUEVOS EQUIPOS E INFRAESTRUCTURA EN EL PROCESO DE LA PLANTA CONCENTRADORA CHUMPE” UNIDAD ACUMULACIÓN YAURICOCHA</v>
          </cell>
          <cell r="J5068" t="str">
            <v>*151002&lt;br&gt;LIMA-YAUYOS-ALIS,*151018&lt;br&gt;LIMA-YAUYOS-LARAOS</v>
          </cell>
          <cell r="K5068" t="str">
            <v>*219&lt;br&gt;HUARINO CHURA LUIS ANTONIO,*495&lt;br&gt;CHAMORRO BELLIDO CARMEN ROSA,*221&lt;br&gt;SANGA YAMPASI WILSON WILFREDO</v>
          </cell>
          <cell r="L5068" t="str">
            <v>CONFORME&lt;br/&gt;NOTIFICADO A LA EMPRESA</v>
          </cell>
          <cell r="M5068" t="str">
            <v>ResDirec-0176-2017/MEM-DGAAM</v>
          </cell>
          <cell r="N5068" t="str">
            <v>03/07/2017</v>
          </cell>
          <cell r="O5068">
            <v>5373579.4199999999</v>
          </cell>
        </row>
        <row r="5069">
          <cell r="A5069">
            <v>2322468</v>
          </cell>
          <cell r="B5069">
            <v>6652</v>
          </cell>
          <cell r="C5069" t="str">
            <v>PC</v>
          </cell>
          <cell r="D5069">
            <v>41512</v>
          </cell>
          <cell r="E5069">
            <v>2013</v>
          </cell>
          <cell r="F5069">
            <v>8</v>
          </cell>
          <cell r="G5069" t="str">
            <v>SOCIEDAD MINERA CORONA S.A.</v>
          </cell>
          <cell r="H5069" t="str">
            <v>YAURICOCHA</v>
          </cell>
          <cell r="I5069" t="str">
            <v xml:space="preserve">ACTUALIZACION DEL PLAN DE CIERRE UNIDAD YAURICOCHA </v>
          </cell>
          <cell r="J5069" t="str">
            <v>*151002&lt;br&gt;LIMA-YAUYOS-ALIS</v>
          </cell>
          <cell r="K5069" t="str">
            <v>*13&lt;br&gt;DOLORES CAMONES SANTIAGO</v>
          </cell>
          <cell r="L5069" t="str">
            <v>APROBADO&lt;br/&gt;NOTIFICADO A LA EMPRESA</v>
          </cell>
          <cell r="P5069" t="str">
            <v>USD</v>
          </cell>
        </row>
        <row r="5070">
          <cell r="A5070">
            <v>2353699</v>
          </cell>
          <cell r="B5070">
            <v>6672</v>
          </cell>
          <cell r="C5070" t="str">
            <v>PC</v>
          </cell>
          <cell r="D5070">
            <v>41634</v>
          </cell>
          <cell r="E5070">
            <v>2013</v>
          </cell>
          <cell r="F5070">
            <v>12</v>
          </cell>
          <cell r="G5070" t="str">
            <v>SOCIEDAD MINERA CORONA S.A.</v>
          </cell>
          <cell r="H5070" t="str">
            <v>CAROLINA Y HUALGAYOC</v>
          </cell>
          <cell r="I5070" t="str">
            <v>ACTUALIZACION DEL PLAN DE CIERRE DE LA EX UNIDAD CAROLINA N°1</v>
          </cell>
          <cell r="J5070" t="str">
            <v>*060703&lt;br&gt;CAJAMARCA-HUALGAYOC-HUALGAYOC</v>
          </cell>
          <cell r="K5070" t="str">
            <v>*34&lt;br&gt;BEDRIÑANA RIOS ABAD</v>
          </cell>
          <cell r="L5070" t="str">
            <v>APROBADO&lt;br/&gt;NOTIFICADO A LA EMPRESA</v>
          </cell>
          <cell r="P5070" t="str">
            <v>USD</v>
          </cell>
        </row>
        <row r="5071">
          <cell r="A5071">
            <v>2555342</v>
          </cell>
          <cell r="B5071">
            <v>6790</v>
          </cell>
          <cell r="C5071" t="str">
            <v>PC</v>
          </cell>
          <cell r="D5071">
            <v>42332</v>
          </cell>
          <cell r="E5071">
            <v>2015</v>
          </cell>
          <cell r="F5071">
            <v>11</v>
          </cell>
          <cell r="G5071" t="str">
            <v>SOCIEDAD MINERA CORONA S.A.</v>
          </cell>
          <cell r="H5071" t="str">
            <v>YAURICOCHA</v>
          </cell>
          <cell r="I5071" t="str">
            <v>MODIFICACION DE UNIDAD YAURICOCHA</v>
          </cell>
          <cell r="J5071" t="str">
            <v>*151002&lt;br&gt;LIMA-YAUYOS-ALIS</v>
          </cell>
          <cell r="K5071" t="str">
            <v>*24&lt;br&gt;PORTILLA CORNEJO MATEO</v>
          </cell>
          <cell r="L5071" t="str">
            <v>APROBADO</v>
          </cell>
          <cell r="P5071" t="str">
            <v>USD</v>
          </cell>
        </row>
        <row r="5072">
          <cell r="A5072">
            <v>2562813</v>
          </cell>
          <cell r="B5072">
            <v>6801</v>
          </cell>
          <cell r="C5072" t="str">
            <v>PC</v>
          </cell>
          <cell r="D5072">
            <v>42359</v>
          </cell>
          <cell r="E5072">
            <v>2015</v>
          </cell>
          <cell r="F5072">
            <v>12</v>
          </cell>
          <cell r="G5072" t="str">
            <v>SOCIEDAD MINERA CORONA S.A.</v>
          </cell>
          <cell r="H5072" t="str">
            <v>CAROLINA Y HUALGAYOC</v>
          </cell>
          <cell r="I5072" t="str">
            <v>ACTUALIZACION DEL CIERRE DE LA EX UNIDAD DE PRODUCCION CAROLINA N°1</v>
          </cell>
          <cell r="J5072" t="str">
            <v>*060703&lt;br&gt;CAJAMARCA-HUALGAYOC-HUALGAYOC</v>
          </cell>
          <cell r="K5072" t="str">
            <v>*24&lt;br&gt;PORTILLA CORNEJO MATEO</v>
          </cell>
          <cell r="L5072" t="str">
            <v>APROBADO</v>
          </cell>
          <cell r="P5072" t="str">
            <v>USD</v>
          </cell>
        </row>
        <row r="5073">
          <cell r="A5073">
            <v>2847209</v>
          </cell>
          <cell r="B5073">
            <v>6963</v>
          </cell>
          <cell r="C5073" t="str">
            <v>ITS</v>
          </cell>
          <cell r="D5073">
            <v>43335</v>
          </cell>
          <cell r="E5073">
            <v>2018</v>
          </cell>
          <cell r="F5073">
            <v>8</v>
          </cell>
          <cell r="G5073" t="str">
            <v>SOCIEDAD MINERA CORONA S.A.</v>
          </cell>
          <cell r="H5073" t="str">
            <v xml:space="preserve">YAURICOCHA ( AIRE) </v>
          </cell>
          <cell r="I5073" t="str">
            <v>“INFORME TÉCNICO SUSTENTATORIO PARA LA IMPLEMENTACIÓN DE DOS COMEDORES EN LA U.A. YAURICOCHA</v>
          </cell>
          <cell r="J5073" t="str">
            <v>*151002&lt;br&gt;LIMA-YAUYOS-ALIS,*151018&lt;br&gt;LIMA-YAUYOS-LARAOS</v>
          </cell>
          <cell r="K5073" t="str">
            <v>*188&lt;br&gt;PORTILLA CORNEJO MATEO,*601&lt;br&gt;SARMIENTO MEJIA, HENRY DANIEL,*598&lt;br&gt;CERNA GARCÍA, ROXANA ERIKA,*527&lt;br&gt;PARDO BONIFAZ, JIMMY FRANK,*313&lt;br&gt;LOPEZ FLORES, ROSSANA,*221&lt;br&gt;SANGA YAMPASI WILSON WILFREDO</v>
          </cell>
          <cell r="L5073" t="str">
            <v>CONFORME&lt;br/&gt;NOTIFICADO A LA EMPRESA</v>
          </cell>
          <cell r="M5073" t="str">
            <v>ResDirec-0051-2019/MEM-DGAAM</v>
          </cell>
          <cell r="N5073" t="str">
            <v>05/04/2019</v>
          </cell>
          <cell r="O5073">
            <v>2500000</v>
          </cell>
        </row>
        <row r="5074">
          <cell r="A5074">
            <v>2992562</v>
          </cell>
          <cell r="B5074">
            <v>8070</v>
          </cell>
          <cell r="C5074" t="str">
            <v>PC</v>
          </cell>
          <cell r="D5074">
            <v>43776</v>
          </cell>
          <cell r="E5074">
            <v>2019</v>
          </cell>
          <cell r="F5074">
            <v>11</v>
          </cell>
          <cell r="G5074" t="str">
            <v>SOCIEDAD MINERA CORONA S.A.</v>
          </cell>
          <cell r="H5074" t="str">
            <v>CAROLINA Y HUALGAYOC</v>
          </cell>
          <cell r="I5074" t="str">
            <v>Ex unidad de PRODUCCIÓN CAROLINA N°1</v>
          </cell>
          <cell r="J5074" t="str">
            <v>*060702&lt;br&gt;CAJAMARCA-HUALGAYOC-CHUGUR,*061104&lt;br&gt;CAJAMARCA-SAN MIGUEL-CATILLUC,*060703&lt;br&gt;CAJAMARCA-HUALGAYOC-HUALGAYOC</v>
          </cell>
          <cell r="K5074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5074" t="str">
            <v>APROBADO&lt;br/&gt;NOTIFICADO A LA EMPRESA</v>
          </cell>
          <cell r="M5074" t="str">
            <v>ResDirec-0177-2020/MINEM-DGAAM</v>
          </cell>
          <cell r="N5074" t="str">
            <v>23/12/2020</v>
          </cell>
          <cell r="O5074">
            <v>0</v>
          </cell>
          <cell r="P5074" t="str">
            <v>USD</v>
          </cell>
        </row>
        <row r="5075">
          <cell r="A5075">
            <v>3009406</v>
          </cell>
          <cell r="B5075">
            <v>8310</v>
          </cell>
          <cell r="C5075" t="str">
            <v>PAD</v>
          </cell>
          <cell r="D5075">
            <v>43836</v>
          </cell>
          <cell r="E5075">
            <v>2020</v>
          </cell>
          <cell r="F5075">
            <v>1</v>
          </cell>
          <cell r="G5075" t="str">
            <v>SOCIEDAD MINERA CORONA S.A.</v>
          </cell>
          <cell r="H5075" t="str">
            <v>YAURICOCHA</v>
          </cell>
          <cell r="I5075" t="str">
            <v>PLAN AMBIENTAL DETALLADO PARA LA ADECUACION DE COMPONENTES DE LA UNIDAD MINERA YAURICOCHA</v>
          </cell>
          <cell r="J5075" t="str">
            <v>*151002&lt;br&gt;LIMA-YAUYOS-ALIS,*151018&lt;br&gt;LIMA-YAUYOS-LARAOS</v>
          </cell>
          <cell r="K5075" t="str">
            <v>*25&lt;br&gt;PRADO VELASQUEZ ALFONSO,*687&lt;br&gt;CISNEROS PRADO ELIZABETH (Apoyo),*684&lt;br&gt;MARTEL GORA MIGUEL LUIS,*668&lt;br&gt;MEJIA ISIDRO JHONNY ANIVAL,*641&lt;br&gt;ALEGRE BUSTAMANTE, LAURA MELISSA,*221&lt;br&gt;SANGA YAMPASI WILSON WILFREDO</v>
          </cell>
          <cell r="L5075" t="str">
            <v>APROBADO&lt;br/&gt;NOTIFICADO A LA EMPRESA</v>
          </cell>
          <cell r="M5075" t="str">
            <v>ResDirec-0135-2020/MINEM-DGAAM</v>
          </cell>
          <cell r="N5075" t="str">
            <v>09/10/2020</v>
          </cell>
          <cell r="O5075">
            <v>88879.73</v>
          </cell>
          <cell r="P5075" t="str">
            <v>USD</v>
          </cell>
        </row>
        <row r="5076">
          <cell r="A5076">
            <v>3021558</v>
          </cell>
          <cell r="B5076">
            <v>8415</v>
          </cell>
          <cell r="C5076" t="str">
            <v>PC</v>
          </cell>
          <cell r="D5076">
            <v>43872</v>
          </cell>
          <cell r="E5076">
            <v>2020</v>
          </cell>
          <cell r="F5076">
            <v>2</v>
          </cell>
          <cell r="G5076" t="str">
            <v>SOCIEDAD MINERA CORONA S.A.</v>
          </cell>
          <cell r="H5076" t="str">
            <v>YAURICOCHA</v>
          </cell>
          <cell r="I5076" t="str">
            <v>segunda actualización de la unidad minera acumulación yauricocha</v>
          </cell>
          <cell r="J5076" t="str">
            <v>*151002&lt;br&gt;LIMA-YAUYOS-ALIS,*151018&lt;br&gt;LIMA-YAUYOS-LARAOS</v>
          </cell>
          <cell r="K5076" t="str">
            <v>*9&lt;br&gt;CAMPOS DIAZ LUIS,*688&lt;br&gt;COTITO LEZAMA STEFANY ARACELY (Apoyo),*684&lt;br&gt;MARTEL GORA MIGUEL LUIS,*683&lt;br&gt;LA ROSA ORBEZO NOHELIA THAIS,*672&lt;br&gt;TRUJILLO ESPINOZA JANETT GUISSELA,*664&lt;br&gt;ARANDA SALAZAR SANTIAGO JOSUE (apoyo),*188&lt;br&gt;PORTILLA CORNEJO MATEO,*128&lt;br&gt;ESTELA SILVA MELANIO,*34&lt;br&gt;BEDRIÑANA RIOS ABAD</v>
          </cell>
          <cell r="L5076" t="str">
            <v>APROBADO&lt;br/&gt;NOTIFICADO A LA EMPRESA</v>
          </cell>
          <cell r="M5076" t="str">
            <v>ResDirec-0111-2020/MINEM-DGAAM</v>
          </cell>
          <cell r="N5076" t="str">
            <v>01/09/2020</v>
          </cell>
          <cell r="O5076">
            <v>0</v>
          </cell>
          <cell r="P5076" t="str">
            <v>USD</v>
          </cell>
        </row>
        <row r="5077">
          <cell r="A5077">
            <v>1154246</v>
          </cell>
          <cell r="B5077">
            <v>4363</v>
          </cell>
          <cell r="C5077" t="str">
            <v>EIA</v>
          </cell>
          <cell r="D5077">
            <v>35705</v>
          </cell>
          <cell r="E5077">
            <v>1997</v>
          </cell>
          <cell r="F5077">
            <v>10</v>
          </cell>
          <cell r="G5077" t="str">
            <v>SOCIEDAD MINERA DE RECURSOS LINCEARES MAGISTRAL DE HUARAZ S.A.C.</v>
          </cell>
          <cell r="H5077" t="str">
            <v>MAGISTRAL</v>
          </cell>
          <cell r="I5077" t="str">
            <v>AMPLIACION DE PRODUCCION DE 100 A 200 TMD</v>
          </cell>
          <cell r="J5077" t="str">
            <v>*020504&lt;br&gt;ANCASH-BOLOGNESI-AQUIA</v>
          </cell>
          <cell r="K5077" t="str">
            <v>*1&lt;br&gt;ACEVEDO FERNANDEZ ELIAS</v>
          </cell>
          <cell r="L5077" t="str">
            <v>APROBADO</v>
          </cell>
          <cell r="P5077" t="str">
            <v>USD</v>
          </cell>
        </row>
        <row r="5078">
          <cell r="A5078">
            <v>1625954</v>
          </cell>
          <cell r="B5078">
            <v>6305</v>
          </cell>
          <cell r="C5078" t="str">
            <v>PC</v>
          </cell>
          <cell r="D5078">
            <v>38944</v>
          </cell>
          <cell r="E5078">
            <v>2006</v>
          </cell>
          <cell r="F5078">
            <v>8</v>
          </cell>
          <cell r="G5078" t="str">
            <v>SOCIEDAD MINERA DE RECURSOS LINCEARES MAGISTRAL DE HUARAZ S.A.C.</v>
          </cell>
          <cell r="H5078" t="str">
            <v>AQUIA</v>
          </cell>
          <cell r="J5078" t="str">
            <v>*020504&lt;br&gt;ANCASH-BOLOGNESI-AQUIA</v>
          </cell>
          <cell r="K5078" t="str">
            <v>*34&lt;br&gt;BEDRIÑANA RIOS ABAD</v>
          </cell>
          <cell r="L5078" t="str">
            <v>CONCLUIDO</v>
          </cell>
          <cell r="P5078" t="str">
            <v>USD</v>
          </cell>
        </row>
        <row r="5079">
          <cell r="A5079">
            <v>1441267</v>
          </cell>
          <cell r="B5079">
            <v>977</v>
          </cell>
          <cell r="C5079" t="str">
            <v>EIAsd</v>
          </cell>
          <cell r="D5079">
            <v>37949</v>
          </cell>
          <cell r="E5079">
            <v>2003</v>
          </cell>
          <cell r="F5079">
            <v>11</v>
          </cell>
          <cell r="G5079" t="str">
            <v>SOCIEDAD MINERA EL BROCAL S.A.A.</v>
          </cell>
          <cell r="H5079" t="str">
            <v>MARCAPUNTA</v>
          </cell>
          <cell r="I5079" t="str">
            <v>EXPLORACIÓN</v>
          </cell>
          <cell r="J5079" t="str">
            <v>*190111&lt;br&gt;PASCO-PASCO-TINYAHUARCO</v>
          </cell>
          <cell r="K5079" t="str">
            <v>*1&lt;br&gt;ACEVEDO FERNANDEZ ELIAS</v>
          </cell>
          <cell r="L5079" t="str">
            <v>APROBADO</v>
          </cell>
          <cell r="P5079" t="str">
            <v>USD</v>
          </cell>
        </row>
        <row r="5080">
          <cell r="A5080">
            <v>1446947</v>
          </cell>
          <cell r="B5080">
            <v>991</v>
          </cell>
          <cell r="C5080" t="str">
            <v>EIAsd</v>
          </cell>
          <cell r="D5080">
            <v>37998</v>
          </cell>
          <cell r="E5080">
            <v>2004</v>
          </cell>
          <cell r="F5080">
            <v>1</v>
          </cell>
          <cell r="G5080" t="str">
            <v>SOCIEDAD MINERA EL BROCAL S.A.A.</v>
          </cell>
          <cell r="H5080" t="str">
            <v>MARCAPUNTA</v>
          </cell>
          <cell r="I5080" t="str">
            <v>CONSTRUCCIÓN DE UNA RAMPA SUBTERRÁNEA</v>
          </cell>
          <cell r="J5080" t="str">
            <v>*190111&lt;br&gt;PASCO-PASCO-TINYAHUARCO</v>
          </cell>
          <cell r="K5080" t="str">
            <v>*1&lt;br&gt;ACEVEDO FERNANDEZ ELIAS</v>
          </cell>
          <cell r="L5080" t="str">
            <v>APROBADO</v>
          </cell>
          <cell r="P5080" t="str">
            <v>USD</v>
          </cell>
        </row>
        <row r="5081">
          <cell r="A5081">
            <v>1603756</v>
          </cell>
          <cell r="B5081">
            <v>1433</v>
          </cell>
          <cell r="C5081" t="str">
            <v>EIAsd</v>
          </cell>
          <cell r="D5081">
            <v>38834</v>
          </cell>
          <cell r="E5081">
            <v>2006</v>
          </cell>
          <cell r="F5081">
            <v>4</v>
          </cell>
          <cell r="G5081" t="str">
            <v>SOCIEDAD MINERA EL BROCAL S.A.A.</v>
          </cell>
          <cell r="H5081" t="str">
            <v>MARCAPUNTA</v>
          </cell>
          <cell r="I5081" t="str">
            <v>EXPLORACION</v>
          </cell>
          <cell r="J5081" t="str">
            <v>*190111&lt;br&gt;PASCO-PASCO-TINYAHUARCO</v>
          </cell>
          <cell r="K5081" t="str">
            <v>*43&lt;br&gt;LEON ALDO</v>
          </cell>
          <cell r="L5081" t="str">
            <v>CONCLUIDO</v>
          </cell>
          <cell r="P5081" t="str">
            <v>USD</v>
          </cell>
        </row>
        <row r="5082">
          <cell r="A5082">
            <v>2000012</v>
          </cell>
          <cell r="B5082">
            <v>2210</v>
          </cell>
          <cell r="C5082" t="str">
            <v>EIAsd</v>
          </cell>
          <cell r="D5082">
            <v>40344</v>
          </cell>
          <cell r="E5082">
            <v>2010</v>
          </cell>
          <cell r="F5082">
            <v>6</v>
          </cell>
          <cell r="G5082" t="str">
            <v>SOCIEDAD MINERA EL BROCAL S.A.A.</v>
          </cell>
          <cell r="H5082" t="str">
            <v>SAN GREGORIO</v>
          </cell>
          <cell r="I5082" t="str">
            <v>EXPLORACION SAN GREGORIO</v>
          </cell>
          <cell r="J5082" t="str">
            <v>*190109&lt;br&gt;PASCO-PASCO-SIMON BOLIVAR</v>
          </cell>
          <cell r="K5082" t="str">
            <v>*1&lt;br&gt;ACEVEDO FERNANDEZ ELIAS</v>
          </cell>
          <cell r="L5082" t="str">
            <v>APROBADO&lt;br/&gt;NOTIFICADO A LA EMPRESA</v>
          </cell>
          <cell r="P5082" t="str">
            <v>USD</v>
          </cell>
        </row>
        <row r="5083">
          <cell r="A5083">
            <v>2157188</v>
          </cell>
          <cell r="B5083">
            <v>2675</v>
          </cell>
          <cell r="C5083" t="str">
            <v>EIAsd</v>
          </cell>
          <cell r="D5083">
            <v>40916</v>
          </cell>
          <cell r="E5083">
            <v>2012</v>
          </cell>
          <cell r="F5083">
            <v>1</v>
          </cell>
          <cell r="G5083" t="str">
            <v>SOCIEDAD MINERA EL BROCAL S.A.A.</v>
          </cell>
          <cell r="H5083" t="str">
            <v>MARCAPUNTA</v>
          </cell>
          <cell r="I5083" t="str">
            <v>PROYECTO DE EXPLORACIÓN MARCAPUNTA NORTE</v>
          </cell>
          <cell r="J5083" t="str">
            <v>*190111&lt;br&gt;PASCO-PASCO-TINYAHUARCO</v>
          </cell>
          <cell r="K5083" t="str">
            <v>*1&lt;br&gt;ACEVEDO FERNANDEZ ELIAS,*310&lt;br&gt;ROSALES GONZALES LUIS ALBERTO,*294&lt;br&gt;BEGGLO CACERES-OLAZO ADRIAN ,*233&lt;br&gt;MESIAS CASTRO, JACKSON,*223&lt;br&gt;BARDALES CORONEL YOLANDA,*220&lt;br&gt;VILLACORTA OLAZA MARCO ANTONIO,*217&lt;br&gt;CASTELO MAMANCHURA GUSTAVO JAVIER,*187&lt;br&gt;RODRIGUEZ LLACTAS DIEGO (APOYO),*128&lt;br&gt;ESTELA SILVA MELANIO,*20&lt;br&gt;LEON IRIARTE MARITZA,*3&lt;br&gt;ALFARO LÓPEZ WUALTER</v>
          </cell>
          <cell r="L5083" t="str">
            <v>APROBADO&lt;br/&gt;NOTIFICADO A LA EMPRESA</v>
          </cell>
          <cell r="M5083" t="str">
            <v>ResDirec-0141-2013/MEM-AAM</v>
          </cell>
          <cell r="N5083" t="str">
            <v>16/05/2013</v>
          </cell>
          <cell r="O5083">
            <v>2895512.2</v>
          </cell>
          <cell r="P5083" t="str">
            <v>USD</v>
          </cell>
        </row>
        <row r="5084">
          <cell r="A5084">
            <v>2267536</v>
          </cell>
          <cell r="B5084">
            <v>3816</v>
          </cell>
          <cell r="C5084" t="str">
            <v>EIAsd</v>
          </cell>
          <cell r="D5084">
            <v>41313</v>
          </cell>
          <cell r="E5084">
            <v>2013</v>
          </cell>
          <cell r="F5084">
            <v>2</v>
          </cell>
          <cell r="G5084" t="str">
            <v>SOCIEDAD MINERA EL BROCAL S.A.A.</v>
          </cell>
          <cell r="H5084" t="str">
            <v>YANA MINA</v>
          </cell>
          <cell r="I5084" t="str">
            <v>YANAMINA</v>
          </cell>
          <cell r="J5084" t="str">
            <v>*090101&lt;br&gt;HUANCAVELICA-HUANCAVELICA-HUANCAVELICA</v>
          </cell>
          <cell r="K5084" t="str">
            <v>*1&lt;br&gt;ACEVEDO FERNANDEZ ELIAS,*294&lt;br&gt;BEGGLO CACERES-OLAZO ADRIAN ,*266&lt;br&gt;CASTILLO RUIZ CARMEN GABRIELA,*253&lt;br&gt;FERNANDEZ RAMIREZ, KATE,*242&lt;br&gt;PASTRANA, MATEO,*223&lt;br&gt;BARDALES CORONEL YOLANDA,*220&lt;br&gt;VILLACORTA OLAZA MARCO ANTONIO,*217&lt;br&gt;CASTELO MAMANCHURA GUSTAVO JAVIER,*183&lt;br&gt;ZZ_ANA02 (AQUINO ESPINOZA, PAVEL),*147&lt;br&gt;PEREZ BALDEON KAREN,*128&lt;br&gt;ESTELA SILVA MELANIO,*20&lt;br&gt;LEON IRIARTE MARITZA,*3&lt;br&gt;ALFARO LÓPEZ WUALTER</v>
          </cell>
          <cell r="L5084" t="str">
            <v>APROBADO&lt;br/&gt;NOTIFICADO A LA EMPRESA</v>
          </cell>
          <cell r="M5084" t="str">
            <v>ResDirec-0368-2013/MEM-AAM</v>
          </cell>
          <cell r="N5084" t="str">
            <v>25/09/2013</v>
          </cell>
          <cell r="O5084">
            <v>2000000</v>
          </cell>
          <cell r="P5084" t="str">
            <v>USD</v>
          </cell>
        </row>
        <row r="5085">
          <cell r="A5085">
            <v>1177264</v>
          </cell>
          <cell r="B5085">
            <v>4378</v>
          </cell>
          <cell r="C5085" t="str">
            <v>EIA</v>
          </cell>
          <cell r="D5085">
            <v>35878</v>
          </cell>
          <cell r="E5085">
            <v>1998</v>
          </cell>
          <cell r="F5085">
            <v>3</v>
          </cell>
          <cell r="G5085" t="str">
            <v>SOCIEDAD MINERA EL BROCAL S.A.A.</v>
          </cell>
          <cell r="H5085" t="str">
            <v>COLQUIJIRCA</v>
          </cell>
          <cell r="I5085" t="str">
            <v>CANCHA DE RELAVES Nº 4</v>
          </cell>
          <cell r="J5085" t="str">
            <v>*190109&lt;br&gt;PASCO-PASCO-SIMON BOLIVAR</v>
          </cell>
          <cell r="K5085" t="str">
            <v>*85&lt;br&gt;FALLA JORGE</v>
          </cell>
          <cell r="L5085" t="str">
            <v>APROBADO</v>
          </cell>
          <cell r="P5085" t="str">
            <v>USD</v>
          </cell>
        </row>
        <row r="5086">
          <cell r="A5086">
            <v>1323366</v>
          </cell>
          <cell r="B5086">
            <v>4533</v>
          </cell>
          <cell r="C5086" t="str">
            <v>EIA</v>
          </cell>
          <cell r="D5086">
            <v>37057</v>
          </cell>
          <cell r="E5086">
            <v>2001</v>
          </cell>
          <cell r="F5086">
            <v>6</v>
          </cell>
          <cell r="G5086" t="str">
            <v>SOCIEDAD MINERA EL BROCAL S.A.A.</v>
          </cell>
          <cell r="H5086" t="str">
            <v>PUERTO DEL CALLAO</v>
          </cell>
          <cell r="I5086" t="str">
            <v>DEPOSITO DE CONCENTRADOS DE MINERALES</v>
          </cell>
          <cell r="J5086" t="str">
            <v>*070101&lt;br&gt;CALLAO-CALLAO-CALLAO</v>
          </cell>
          <cell r="K5086" t="str">
            <v>*53&lt;br&gt;SANCHEZ LUIS</v>
          </cell>
          <cell r="L5086" t="str">
            <v>APROBADO</v>
          </cell>
          <cell r="P5086" t="str">
            <v>USD</v>
          </cell>
        </row>
        <row r="5087">
          <cell r="A5087">
            <v>1328877</v>
          </cell>
          <cell r="B5087">
            <v>4541</v>
          </cell>
          <cell r="C5087" t="str">
            <v>EIA</v>
          </cell>
          <cell r="D5087">
            <v>37088</v>
          </cell>
          <cell r="E5087">
            <v>2001</v>
          </cell>
          <cell r="F5087">
            <v>7</v>
          </cell>
          <cell r="G5087" t="str">
            <v>SOCIEDAD MINERA EL BROCAL S.A.A.</v>
          </cell>
          <cell r="H5087" t="str">
            <v>COLQUIJIRCA</v>
          </cell>
          <cell r="I5087" t="str">
            <v>CANCHA DE RELAVES Nº 5</v>
          </cell>
          <cell r="J5087" t="str">
            <v>*190109&lt;br&gt;PASCO-PASCO-SIMON BOLIVAR</v>
          </cell>
          <cell r="K5087" t="str">
            <v>*21&lt;br&gt;PAREDES PACHECO RUFO</v>
          </cell>
          <cell r="L5087" t="str">
            <v>APROBADO</v>
          </cell>
          <cell r="P5087" t="str">
            <v>USD</v>
          </cell>
        </row>
        <row r="5088">
          <cell r="A5088">
            <v>1406505</v>
          </cell>
          <cell r="B5088">
            <v>4598</v>
          </cell>
          <cell r="C5088" t="str">
            <v>EIA</v>
          </cell>
          <cell r="D5088">
            <v>37713</v>
          </cell>
          <cell r="E5088">
            <v>2003</v>
          </cell>
          <cell r="F5088">
            <v>4</v>
          </cell>
          <cell r="G5088" t="str">
            <v>SOCIEDAD MINERA EL BROCAL S.A.A.</v>
          </cell>
          <cell r="H5088" t="str">
            <v>COLQUIJIRCA</v>
          </cell>
          <cell r="I5088" t="str">
            <v>AMPLIACIÓN DE LA CAPACIDAD DE LA PLANTA CONCENTRADORA HUARAUCACA</v>
          </cell>
          <cell r="J5088" t="str">
            <v>*190111&lt;br&gt;PASCO-PASCO-TINYAHUARCO</v>
          </cell>
          <cell r="K5088" t="str">
            <v>*57&lt;br&gt;SUAREZ JUAN</v>
          </cell>
          <cell r="L5088" t="str">
            <v>APROBADO</v>
          </cell>
          <cell r="P5088" t="str">
            <v>USD</v>
          </cell>
        </row>
        <row r="5089">
          <cell r="A5089">
            <v>1622355</v>
          </cell>
          <cell r="B5089">
            <v>4749</v>
          </cell>
          <cell r="C5089" t="str">
            <v>EIA</v>
          </cell>
          <cell r="D5089">
            <v>38930</v>
          </cell>
          <cell r="E5089">
            <v>2006</v>
          </cell>
          <cell r="F5089">
            <v>8</v>
          </cell>
          <cell r="G5089" t="str">
            <v>SOCIEDAD MINERA EL BROCAL S.A.A.</v>
          </cell>
          <cell r="H5089" t="str">
            <v>COLQUIJIRCA</v>
          </cell>
          <cell r="I5089" t="str">
            <v>CONSTRUCCION DE LOS DEPOSITOS DE RELAVES Nº 6Y 7</v>
          </cell>
          <cell r="J5089" t="str">
            <v>*190109&lt;br&gt;PASCO-PASCO-SIMON BOLIVAR</v>
          </cell>
          <cell r="K5089" t="str">
            <v>*33&lt;br&gt;BARBA LUIS</v>
          </cell>
          <cell r="L5089" t="str">
            <v>APROBADO</v>
          </cell>
          <cell r="P5089" t="str">
            <v>USD</v>
          </cell>
        </row>
        <row r="5090">
          <cell r="A5090">
            <v>1686073</v>
          </cell>
          <cell r="B5090">
            <v>4790</v>
          </cell>
          <cell r="C5090" t="str">
            <v>EIA</v>
          </cell>
          <cell r="D5090">
            <v>39199</v>
          </cell>
          <cell r="E5090">
            <v>2007</v>
          </cell>
          <cell r="F5090">
            <v>4</v>
          </cell>
          <cell r="G5090" t="str">
            <v>SOCIEDAD MINERA EL BROCAL S.A.A.</v>
          </cell>
          <cell r="H5090" t="str">
            <v>COLQUIJIRCA</v>
          </cell>
          <cell r="I5090" t="str">
            <v>REINICIO DE OPERACIONES DE LA MINA MARCAPUNTA NORTE</v>
          </cell>
          <cell r="J5090" t="str">
            <v>*190111&lt;br&gt;PASCO-PASCO-TINYAHUARCO</v>
          </cell>
          <cell r="K5090" t="str">
            <v>*49&lt;br&gt;RETAMOZO PLACIDO</v>
          </cell>
          <cell r="L5090" t="str">
            <v>NO PRESENTADO&lt;br/&gt;NOTIFICADO A LA EMPRESA</v>
          </cell>
          <cell r="P5090" t="str">
            <v>USD</v>
          </cell>
        </row>
        <row r="5091">
          <cell r="A5091">
            <v>1704161</v>
          </cell>
          <cell r="B5091">
            <v>4798</v>
          </cell>
          <cell r="C5091" t="str">
            <v>EIA</v>
          </cell>
          <cell r="D5091">
            <v>39272</v>
          </cell>
          <cell r="E5091">
            <v>2007</v>
          </cell>
          <cell r="F5091">
            <v>7</v>
          </cell>
          <cell r="G5091" t="str">
            <v>SOCIEDAD MINERA EL BROCAL S.A.A.</v>
          </cell>
          <cell r="H5091" t="str">
            <v>MARCAPUNTA</v>
          </cell>
          <cell r="I5091" t="str">
            <v>REINICIO DE OPERACIONES DE LA MINA MARCAPUNTA NORTE</v>
          </cell>
          <cell r="J5091" t="str">
            <v>*190111&lt;br&gt;PASCO-PASCO-TINYAHUARCO</v>
          </cell>
          <cell r="K5091" t="str">
            <v>*41&lt;br&gt;GUTIERREZ DANI</v>
          </cell>
          <cell r="L5091" t="str">
            <v>APROBADO&lt;br/&gt;NOTIFICADO A LA EMPRESA</v>
          </cell>
          <cell r="P5091" t="str">
            <v>USD</v>
          </cell>
        </row>
        <row r="5092">
          <cell r="A5092">
            <v>1972030</v>
          </cell>
          <cell r="B5092">
            <v>4994</v>
          </cell>
          <cell r="C5092" t="str">
            <v>EIA</v>
          </cell>
          <cell r="D5092">
            <v>40248</v>
          </cell>
          <cell r="E5092">
            <v>2010</v>
          </cell>
          <cell r="F5092">
            <v>3</v>
          </cell>
          <cell r="G5092" t="str">
            <v>SOCIEDAD MINERA EL BROCAL S.A.A.</v>
          </cell>
          <cell r="H5092" t="str">
            <v>COLQUIJIRCA</v>
          </cell>
          <cell r="I5092" t="str">
            <v>AMPLIACION DE OPERACIONES A 18 000 TMD</v>
          </cell>
          <cell r="J5092" t="str">
            <v>*190111&lt;br&gt;PASCO-PASCO-TINYAHUARCO</v>
          </cell>
          <cell r="K5092" t="str">
            <v>*21&lt;br&gt;PAREDES PACHECO RUFO</v>
          </cell>
          <cell r="L5092" t="str">
            <v>APROBADO&lt;br/&gt;NOTIFICADO A LA EMPRESA</v>
          </cell>
          <cell r="P5092" t="str">
            <v>USD</v>
          </cell>
        </row>
        <row r="5093">
          <cell r="A5093">
            <v>2119826</v>
          </cell>
          <cell r="B5093">
            <v>5127</v>
          </cell>
          <cell r="C5093" t="str">
            <v>EIA</v>
          </cell>
          <cell r="D5093">
            <v>40767</v>
          </cell>
          <cell r="E5093">
            <v>2011</v>
          </cell>
          <cell r="F5093">
            <v>8</v>
          </cell>
          <cell r="G5093" t="str">
            <v>SOCIEDAD MINERA EL BROCAL S.A.A.</v>
          </cell>
          <cell r="H5093" t="str">
            <v>COLQUIJIRCA</v>
          </cell>
          <cell r="I5093" t="str">
            <v xml:space="preserve">MODIFICACION DEL EIA PROYECTO CONSTRUCCION DE LOS DEPOSITOS DE RELAVES </v>
          </cell>
          <cell r="J5093" t="str">
            <v>*190111&lt;br&gt;PASCO-PASCO-TINYAHUARCO</v>
          </cell>
          <cell r="K5093" t="str">
            <v>*21&lt;br&gt;PAREDES PACHECO RUFO</v>
          </cell>
          <cell r="L5093" t="str">
            <v>APROBADO&lt;br/&gt;NOTIFICADO A LA EMPRESA</v>
          </cell>
          <cell r="P5093" t="str">
            <v>USD</v>
          </cell>
        </row>
        <row r="5094">
          <cell r="A5094">
            <v>2129593</v>
          </cell>
          <cell r="B5094">
            <v>5130</v>
          </cell>
          <cell r="C5094" t="str">
            <v>EIA</v>
          </cell>
          <cell r="D5094">
            <v>40808</v>
          </cell>
          <cell r="E5094">
            <v>2011</v>
          </cell>
          <cell r="F5094">
            <v>9</v>
          </cell>
          <cell r="G5094" t="str">
            <v>SOCIEDAD MINERA EL BROCAL S.A.A.</v>
          </cell>
          <cell r="H5094" t="str">
            <v>COLQUIJIRCA</v>
          </cell>
          <cell r="I5094" t="str">
            <v>MODIFICACION DEL EIA AMPLIACION DE OPERACIONES A 18000 TMD</v>
          </cell>
          <cell r="J5094" t="str">
            <v>*190111&lt;br&gt;PASCO-PASCO-TINYAHUARCO</v>
          </cell>
          <cell r="K5094" t="str">
            <v>*21&lt;br&gt;PAREDES PACHECO RUFO</v>
          </cell>
          <cell r="L5094" t="str">
            <v>APROBADO&lt;br/&gt;NOTIFICADO A LA EMPRESA</v>
          </cell>
          <cell r="M5094" t="str">
            <v>ResDirec-0136-2016/MEM-DGAAM</v>
          </cell>
          <cell r="N5094" t="str">
            <v>03/05/2016</v>
          </cell>
          <cell r="P5094" t="str">
            <v>USD</v>
          </cell>
        </row>
        <row r="5095">
          <cell r="A5095">
            <v>2563936</v>
          </cell>
          <cell r="B5095">
            <v>5130</v>
          </cell>
          <cell r="C5095" t="str">
            <v>ITS</v>
          </cell>
          <cell r="D5095">
            <v>42364</v>
          </cell>
          <cell r="E5095">
            <v>2015</v>
          </cell>
          <cell r="F5095">
            <v>12</v>
          </cell>
          <cell r="G5095" t="str">
            <v>SOCIEDAD MINERA EL BROCAL S.A.A.</v>
          </cell>
          <cell r="H5095" t="str">
            <v>COLQUIJIRCA</v>
          </cell>
          <cell r="I5095" t="str">
            <v>MODIFICACION DEL EIA AMPLIACION DE OPERACIONES A 18000 TMD</v>
          </cell>
          <cell r="J5095" t="str">
            <v>*190109&lt;br&gt;PASCO-PASCO-SIMON BOLIVAR,*190111&lt;br&gt;PASCO-PASCO-TINYAHUARCO</v>
          </cell>
          <cell r="K5095" t="str">
            <v>*1&lt;br&gt;ACEVEDO FERNANDEZ ELIAS,*340&lt;br&gt;REYES UBILLUS ISMAEL,*311&lt;br&gt;ROJAS VALLADARES, TANIA LUPE,*220&lt;br&gt;VILLACORTA OLAZA MARCO ANTONIO,*25&lt;br&gt;PRADO VELASQUEZ ALFONSO,*20&lt;br&gt;LEON IRIARTE MARITZA</v>
          </cell>
          <cell r="L5095" t="str">
            <v>CONFORME&lt;br/&gt;NOTIFICADO A LA EMPRESA</v>
          </cell>
          <cell r="M5095" t="str">
            <v>ResDirec-0136-2016/MEM-DGAAM</v>
          </cell>
          <cell r="N5095" t="str">
            <v>03/05/2016</v>
          </cell>
          <cell r="O5095">
            <v>8050000</v>
          </cell>
        </row>
        <row r="5096">
          <cell r="A5096">
            <v>2225657</v>
          </cell>
          <cell r="B5096">
            <v>5220</v>
          </cell>
          <cell r="C5096" t="str">
            <v>EIA</v>
          </cell>
          <cell r="D5096">
            <v>41155</v>
          </cell>
          <cell r="E5096">
            <v>2012</v>
          </cell>
          <cell r="F5096">
            <v>9</v>
          </cell>
          <cell r="G5096" t="str">
            <v>SOCIEDAD MINERA EL BROCAL S.A.A.</v>
          </cell>
          <cell r="H5096" t="str">
            <v>COLQUIJIRCA</v>
          </cell>
          <cell r="I5096" t="str">
            <v xml:space="preserve">PLAN INTEGRAL UNIDAD COLQUIJIRCA </v>
          </cell>
          <cell r="J5096" t="str">
            <v>*190111&lt;br&gt;PASCO-PASCO-TINYAHUARCO</v>
          </cell>
          <cell r="L5096" t="str">
            <v>EVALUACIÓN</v>
          </cell>
          <cell r="P5096" t="str">
            <v>USD</v>
          </cell>
        </row>
        <row r="5097">
          <cell r="A5097">
            <v>2269549</v>
          </cell>
          <cell r="B5097">
            <v>5257</v>
          </cell>
          <cell r="C5097" t="str">
            <v>EIA</v>
          </cell>
          <cell r="D5097">
            <v>41320</v>
          </cell>
          <cell r="E5097">
            <v>2013</v>
          </cell>
          <cell r="F5097">
            <v>2</v>
          </cell>
          <cell r="G5097" t="str">
            <v>SOCIEDAD MINERA EL BROCAL S.A.A.</v>
          </cell>
          <cell r="H5097" t="str">
            <v>MARCAPUNTA</v>
          </cell>
          <cell r="I5097" t="str">
            <v>ESTUDIO DE IMPACTO AMBIENTAL DE LA MINA MARCAPUNTA</v>
          </cell>
          <cell r="J5097" t="str">
            <v>*190111&lt;br&gt;PASCO-PASCO-TINYAHUARCO</v>
          </cell>
          <cell r="K5097" t="str">
            <v>*1&lt;br&gt;ACEVEDO FERNANDEZ ELIAS</v>
          </cell>
          <cell r="L5097" t="str">
            <v>EVALUACIÓN</v>
          </cell>
          <cell r="P5097" t="str">
            <v>USD</v>
          </cell>
        </row>
        <row r="5098">
          <cell r="A5098">
            <v>2282332</v>
          </cell>
          <cell r="B5098">
            <v>5261</v>
          </cell>
          <cell r="C5098" t="str">
            <v>EIA</v>
          </cell>
          <cell r="D5098">
            <v>41374</v>
          </cell>
          <cell r="E5098">
            <v>2013</v>
          </cell>
          <cell r="F5098">
            <v>4</v>
          </cell>
          <cell r="G5098" t="str">
            <v>SOCIEDAD MINERA EL BROCAL S.A.A.</v>
          </cell>
          <cell r="H5098" t="str">
            <v>COLQUIJIRCA</v>
          </cell>
          <cell r="I5098" t="str">
            <v>LINEA DE TRANSMISION 138 KV EL BROCAL</v>
          </cell>
          <cell r="J5098" t="str">
            <v>*190111&lt;br&gt;PASCO-PASCO-TINYAHUARCO</v>
          </cell>
          <cell r="K5098" t="str">
            <v>*110&lt;br&gt;RAMIREZ ALDO</v>
          </cell>
          <cell r="L5098" t="str">
            <v>DESISTIDO&lt;br/&gt;NOTIFICADO A LA EMPRESA</v>
          </cell>
          <cell r="P5098" t="str">
            <v>USD</v>
          </cell>
        </row>
        <row r="5099">
          <cell r="A5099">
            <v>2380610</v>
          </cell>
          <cell r="B5099">
            <v>5303</v>
          </cell>
          <cell r="C5099" t="str">
            <v>EIA</v>
          </cell>
          <cell r="D5099">
            <v>41731</v>
          </cell>
          <cell r="E5099">
            <v>2014</v>
          </cell>
          <cell r="F5099">
            <v>4</v>
          </cell>
          <cell r="G5099" t="str">
            <v>SOCIEDAD MINERA EL BROCAL S.A.A.</v>
          </cell>
          <cell r="H5099" t="str">
            <v>COLQUIJIRCA</v>
          </cell>
          <cell r="I5099" t="str">
            <v>MODIFICACION DE EIA PROYECTO AMPLIACION DE OPERACIONES A 18000 TMD DE LA UNIDAD</v>
          </cell>
          <cell r="J5099" t="str">
            <v>*190111&lt;br&gt;PASCO-PASCO-TINYAHUARCO</v>
          </cell>
          <cell r="L5099" t="str">
            <v>EVALUACIÓN</v>
          </cell>
          <cell r="M5099" t="str">
            <v>ResDirec-0406-2014/MEM-DGAAM</v>
          </cell>
          <cell r="N5099" t="str">
            <v>08/08/2014</v>
          </cell>
          <cell r="P5099" t="str">
            <v>USD</v>
          </cell>
        </row>
        <row r="5100">
          <cell r="A5100">
            <v>1280507</v>
          </cell>
          <cell r="B5100">
            <v>535</v>
          </cell>
          <cell r="C5100" t="str">
            <v>DIA</v>
          </cell>
          <cell r="D5100">
            <v>36672</v>
          </cell>
          <cell r="E5100">
            <v>2000</v>
          </cell>
          <cell r="F5100">
            <v>5</v>
          </cell>
          <cell r="G5100" t="str">
            <v>SOCIEDAD MINERA EL BROCAL S.A.A.</v>
          </cell>
          <cell r="I5100" t="str">
            <v>COLQUIJIRCA</v>
          </cell>
          <cell r="J5100" t="str">
            <v>*190111&lt;br&gt;PASCO-PASCO-TINYAHUARCO</v>
          </cell>
          <cell r="K5100" t="str">
            <v>*1&lt;br&gt;ACEVEDO FERNANDEZ ELIAS</v>
          </cell>
          <cell r="L5100" t="str">
            <v>APROBADO</v>
          </cell>
          <cell r="P5100" t="str">
            <v>USD</v>
          </cell>
        </row>
        <row r="5101">
          <cell r="A5101">
            <v>1395589</v>
          </cell>
          <cell r="B5101">
            <v>816</v>
          </cell>
          <cell r="C5101" t="str">
            <v>DIA</v>
          </cell>
          <cell r="D5101">
            <v>37631</v>
          </cell>
          <cell r="E5101">
            <v>2003</v>
          </cell>
          <cell r="F5101">
            <v>1</v>
          </cell>
          <cell r="G5101" t="str">
            <v>SOCIEDAD MINERA EL BROCAL S.A.A.</v>
          </cell>
          <cell r="I5101" t="str">
            <v>MARCAPUNTA</v>
          </cell>
          <cell r="J5101" t="str">
            <v>*190111&lt;br&gt;PASCO-PASCO-TINYAHUARCO</v>
          </cell>
          <cell r="K5101" t="str">
            <v>*35&lt;br&gt;BLANCO IRMA</v>
          </cell>
          <cell r="L5101" t="str">
            <v>APROBADO</v>
          </cell>
          <cell r="P5101" t="str">
            <v>USD</v>
          </cell>
        </row>
        <row r="5102">
          <cell r="A5102">
            <v>1424000</v>
          </cell>
          <cell r="B5102">
            <v>917</v>
          </cell>
          <cell r="C5102" t="str">
            <v>DIA</v>
          </cell>
          <cell r="D5102">
            <v>37846</v>
          </cell>
          <cell r="E5102">
            <v>2003</v>
          </cell>
          <cell r="F5102">
            <v>8</v>
          </cell>
          <cell r="G5102" t="str">
            <v>SOCIEDAD MINERA EL BROCAL S.A.A.</v>
          </cell>
          <cell r="I5102" t="str">
            <v>MARCAPUNTA (MODIFICACION)</v>
          </cell>
          <cell r="J5102" t="str">
            <v>*190111&lt;br&gt;PASCO-PASCO-TINYAHUARCO</v>
          </cell>
          <cell r="K5102" t="str">
            <v>*35&lt;br&gt;BLANCO IRMA</v>
          </cell>
          <cell r="L5102" t="str">
            <v>APROBADO</v>
          </cell>
          <cell r="P5102" t="str">
            <v>USD</v>
          </cell>
        </row>
        <row r="5103">
          <cell r="A5103">
            <v>1492056</v>
          </cell>
          <cell r="B5103">
            <v>1135</v>
          </cell>
          <cell r="C5103" t="str">
            <v>DIA</v>
          </cell>
          <cell r="D5103">
            <v>38251</v>
          </cell>
          <cell r="E5103">
            <v>2004</v>
          </cell>
          <cell r="F5103">
            <v>9</v>
          </cell>
          <cell r="G5103" t="str">
            <v>SOCIEDAD MINERA EL BROCAL S.A.A.</v>
          </cell>
          <cell r="I5103" t="str">
            <v>U.P. COLQUIJIRCA Nº 1</v>
          </cell>
          <cell r="J5103" t="str">
            <v>*190111&lt;br&gt;PASCO-PASCO-TINYAHUARCO</v>
          </cell>
          <cell r="K5103" t="str">
            <v>*1&lt;br&gt;ACEVEDO FERNANDEZ ELIAS</v>
          </cell>
          <cell r="L5103" t="str">
            <v>APROBADO</v>
          </cell>
          <cell r="P5103" t="str">
            <v>USD</v>
          </cell>
        </row>
        <row r="5104">
          <cell r="A5104">
            <v>1532136</v>
          </cell>
          <cell r="B5104">
            <v>1266</v>
          </cell>
          <cell r="C5104" t="str">
            <v>DIA</v>
          </cell>
          <cell r="D5104">
            <v>38484</v>
          </cell>
          <cell r="E5104">
            <v>2005</v>
          </cell>
          <cell r="F5104">
            <v>5</v>
          </cell>
          <cell r="G5104" t="str">
            <v>SOCIEDAD MINERA EL BROCAL S.A.A.</v>
          </cell>
          <cell r="I5104" t="str">
            <v>U.P. COLQUIJIRCA Nº 1</v>
          </cell>
          <cell r="J5104" t="str">
            <v>*190111&lt;br&gt;PASCO-PASCO-TINYAHUARCO</v>
          </cell>
          <cell r="K5104" t="str">
            <v>*1&lt;br&gt;ACEVEDO FERNANDEZ ELIAS</v>
          </cell>
          <cell r="L5104" t="str">
            <v>IMPROCEDENTE</v>
          </cell>
          <cell r="P5104" t="str">
            <v>USD</v>
          </cell>
        </row>
        <row r="5105">
          <cell r="A5105">
            <v>1959425</v>
          </cell>
          <cell r="B5105">
            <v>2134</v>
          </cell>
          <cell r="C5105" t="str">
            <v>DIA</v>
          </cell>
          <cell r="D5105">
            <v>40206</v>
          </cell>
          <cell r="E5105">
            <v>2010</v>
          </cell>
          <cell r="F5105">
            <v>1</v>
          </cell>
          <cell r="G5105" t="str">
            <v>SOCIEDAD MINERA EL BROCAL S.A.A.</v>
          </cell>
          <cell r="H5105" t="str">
            <v>SAN GREGORIO</v>
          </cell>
          <cell r="I5105" t="str">
            <v>SAN GREGORIO</v>
          </cell>
          <cell r="J5105" t="str">
            <v>*190109&lt;br&gt;PASCO-PASCO-SIMON BOLIVAR</v>
          </cell>
          <cell r="K5105" t="str">
            <v>*8&lt;br&gt;BREÑA TORRES GRACIELA</v>
          </cell>
          <cell r="L5105" t="str">
            <v>APROBADO&lt;br/&gt;NOTIFICADO A LA EMPRESA</v>
          </cell>
          <cell r="P5105" t="str">
            <v>USD</v>
          </cell>
        </row>
        <row r="5106">
          <cell r="A5106" t="str">
            <v>01730-2016</v>
          </cell>
          <cell r="B5106">
            <v>6169</v>
          </cell>
          <cell r="C5106" t="str">
            <v>EIA-d</v>
          </cell>
          <cell r="D5106">
            <v>42542</v>
          </cell>
          <cell r="E5106">
            <v>2016</v>
          </cell>
          <cell r="F5106">
            <v>6</v>
          </cell>
          <cell r="G5106" t="str">
            <v>SOCIEDAD MINERA EL BROCAL S.A.A.</v>
          </cell>
          <cell r="H5106" t="str">
            <v>COLQUIJIRCA</v>
          </cell>
          <cell r="I5106" t="str">
            <v>SEGUNDA MODIFICACION DEL EIA AMPLIACION DE OPERACIONES A 18000 TMD</v>
          </cell>
          <cell r="K5106" t="str">
            <v>*381&lt;br&gt;ZZ_SENACE MILLONES VARGAS, CESAR AUGUSTO,*416&lt;br&gt;ZZ_SENACE BREÑA TORRES, MILVA GRACIELA,*415&lt;br&gt;ZZ_SENACE BEATRIZ HUAMANI PAUCCARA,*413&lt;br&gt;ZZ_SENACE ATARAMA MORI,DANNY EDUARDO,*412&lt;br&gt;ZZ_SENACE SOLORZANO ORTIZ, ISABEL MERCEDES,*407&lt;br&gt;ZZ_SENACE SAAVEDRA KOVACH, MIRIJAM</v>
          </cell>
          <cell r="L5106" t="str">
            <v>APROBADO</v>
          </cell>
          <cell r="O5106">
            <v>5000000</v>
          </cell>
          <cell r="P5106" t="str">
            <v>USD</v>
          </cell>
        </row>
        <row r="5107">
          <cell r="A5107">
            <v>1626055</v>
          </cell>
          <cell r="B5107">
            <v>6301</v>
          </cell>
          <cell r="C5107" t="str">
            <v>PC</v>
          </cell>
          <cell r="D5107">
            <v>38944</v>
          </cell>
          <cell r="E5107">
            <v>2006</v>
          </cell>
          <cell r="F5107">
            <v>8</v>
          </cell>
          <cell r="G5107" t="str">
            <v>SOCIEDAD MINERA EL BROCAL S.A.A.</v>
          </cell>
          <cell r="H5107" t="str">
            <v>COLQUIJIRCA</v>
          </cell>
          <cell r="J5107" t="str">
            <v>*190111&lt;br&gt;PASCO-PASCO-TINYAHUARCO</v>
          </cell>
          <cell r="K5107" t="str">
            <v>*13&lt;br&gt;DOLORES CAMONES SANTIAGO</v>
          </cell>
          <cell r="L5107" t="str">
            <v>APROBADO&lt;br/&gt;NOTIFICADO A LA EMPRESA</v>
          </cell>
          <cell r="P5107" t="str">
            <v>USD</v>
          </cell>
        </row>
        <row r="5108">
          <cell r="A5108" t="str">
            <v>03136-2016</v>
          </cell>
          <cell r="B5108">
            <v>6396</v>
          </cell>
          <cell r="C5108" t="str">
            <v>ITS</v>
          </cell>
          <cell r="D5108">
            <v>42654</v>
          </cell>
          <cell r="E5108">
            <v>2016</v>
          </cell>
          <cell r="F5108">
            <v>10</v>
          </cell>
          <cell r="G5108" t="str">
            <v>SOCIEDAD MINERA EL BROCAL S.A.A.</v>
          </cell>
          <cell r="H5108" t="str">
            <v>COLQUIJIRCA</v>
          </cell>
          <cell r="I5108" t="str">
            <v>MODIFICACION DEL EIA AMPLIACION DE OPERACIONES A 18000 TMD</v>
          </cell>
          <cell r="J5108" t="str">
            <v>*190109&lt;br&gt;PASCO-PASCO-SIMON BOLIVAR,*190111&lt;br&gt;PASCO-PASCO-TINYAHUARCO</v>
          </cell>
          <cell r="K5108" t="str">
            <v>*381&lt;br&gt;ZZ_SENACE MILLONES VARGAS, CESAR AUGUSTO,*452&lt;br&gt;ZZ_SENACE GONZALES PAREDES, LUIS ANTONIO,*416&lt;br&gt;ZZ_SENACE BREÑA TORRES, MILVA GRACIELA,*413&lt;br&gt;ZZ_SENACE ATARAMA MORI,DANNY EDUARDO,*407&lt;br&gt;ZZ_SENACE SAAVEDRA KOVACH, MIRIJAM,*386&lt;br&gt;ZZ_SENACE CORAL ONCOY, BEATRIZ E.</v>
          </cell>
          <cell r="L5108" t="str">
            <v>CONFORME&lt;br/&gt;NOTIFICADO A LA EMPRESA</v>
          </cell>
        </row>
        <row r="5109">
          <cell r="A5109" t="str">
            <v>00074-2017</v>
          </cell>
          <cell r="B5109">
            <v>6453</v>
          </cell>
          <cell r="C5109" t="str">
            <v>ITS</v>
          </cell>
          <cell r="D5109">
            <v>42742</v>
          </cell>
          <cell r="E5109">
            <v>2017</v>
          </cell>
          <cell r="F5109">
            <v>1</v>
          </cell>
          <cell r="G5109" t="str">
            <v>SOCIEDAD MINERA EL BROCAL S.A.A.</v>
          </cell>
          <cell r="H5109" t="str">
            <v>COLQUIJIRCA</v>
          </cell>
          <cell r="I5109" t="str">
            <v>TERCER INFORME TECNICO SUSTENTATORIO PARA LA AMPLIACION DEL TAJO NORTE, AMPLIACION DEL DEPOSITO DE DESMONTES CONDORCAYAN, EL REAPROVECHAMIENTO DE RELAVES HUARAUCACA Y LA ACTUALIZACI¿ DEL PROGRAMA DE MONITOREO AMBIENTAL</v>
          </cell>
          <cell r="J5109" t="str">
            <v>*190109&lt;br&gt;PASCO-PASCO-SIMON BOLIVAR,*190111&lt;br&gt;PASCO-PASCO-TINYAHUARCO</v>
          </cell>
          <cell r="K5109" t="str">
            <v>*381&lt;br&gt;ZZ_SENACE MILLONES VARGAS, CESAR AUGUSTO,*452&lt;br&gt;ZZ_SENACE GONZALES PAREDES, LUIS ANTONIO,*449&lt;br&gt;ZZ_SENACE MACHACA CHAMBI, YONY ROSSI ,*416&lt;br&gt;ZZ_SENACE BREÑA TORRES, MILVA GRACIELA,*407&lt;br&gt;ZZ_SENACE SAAVEDRA KOVACH, MIRIJAM,*391&lt;br&gt;ZZ_SENACE MARTEL GORA, MIGUEL,*382&lt;br&gt;ZZ_SENACE PÉREZ NUÑEZ, FABIÁN</v>
          </cell>
          <cell r="L5109" t="str">
            <v>NO CONFORME&lt;br/&gt;NOTIFICADO A LA EMPRESA</v>
          </cell>
          <cell r="O5109">
            <v>4200000</v>
          </cell>
        </row>
        <row r="5110">
          <cell r="A5110" t="str">
            <v>01557-2017</v>
          </cell>
          <cell r="B5110">
            <v>6522</v>
          </cell>
          <cell r="C5110" t="str">
            <v>ITS</v>
          </cell>
          <cell r="D5110">
            <v>42835</v>
          </cell>
          <cell r="E5110">
            <v>2017</v>
          </cell>
          <cell r="F5110">
            <v>4</v>
          </cell>
          <cell r="G5110" t="str">
            <v>SOCIEDAD MINERA EL BROCAL S.A.A.</v>
          </cell>
          <cell r="H5110" t="str">
            <v>COLQUIJIRCA</v>
          </cell>
          <cell r="I5110" t="str">
            <v>INFORME TECNICO SUSTENTATORIO PARA EL REAPROVECHAMIENTO DE RELAVES HUARAUCACA</v>
          </cell>
          <cell r="J5110" t="str">
            <v>*190109&lt;br&gt;PASCO-PASCO-SIMON BOLIVAR,*190111&lt;br&gt;PASCO-PASCO-TINYAHUARCO</v>
          </cell>
          <cell r="K5110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YUSSEIN,*449&lt;br&gt;ZZ_SENACE MACHACA CHAMBI, YONY ROSSI ,*422&lt;br&gt;zz_senace ZEGARRA ANCAJIMA,ANA SOFIA ,*416&lt;br&gt;ZZ_SENACE BREÑA TORRES, MILVA GRACIELA,*415&lt;br&gt;ZZ_SENACE BEATRIZ HUAMANI PAUCCARA</v>
          </cell>
          <cell r="L5110" t="str">
            <v>CONFORME&lt;br/&gt;NOTIFICADO A LA EMPRESA</v>
          </cell>
          <cell r="O5110">
            <v>2800000</v>
          </cell>
        </row>
        <row r="5111">
          <cell r="A5111">
            <v>2168118</v>
          </cell>
          <cell r="B5111">
            <v>6530</v>
          </cell>
          <cell r="C5111" t="str">
            <v>PC</v>
          </cell>
          <cell r="D5111">
            <v>40954</v>
          </cell>
          <cell r="E5111">
            <v>2012</v>
          </cell>
          <cell r="F5111">
            <v>2</v>
          </cell>
          <cell r="G5111" t="str">
            <v>SOCIEDAD MINERA EL BROCAL S.A.A.</v>
          </cell>
          <cell r="H5111" t="str">
            <v>COLQUIJIRCA</v>
          </cell>
          <cell r="I5111" t="str">
            <v>ACTUALIZACION MODIFICACION CIERRE UNIDAD</v>
          </cell>
          <cell r="J5111" t="str">
            <v>*190111&lt;br&gt;PASCO-PASCO-TINYAHUARCO</v>
          </cell>
          <cell r="K5111" t="str">
            <v>*13&lt;br&gt;DOLORES CAMONES SANTIAGO</v>
          </cell>
          <cell r="L5111" t="str">
            <v>APROBADO&lt;br/&gt;NOTIFICADO A LA EMPRESA</v>
          </cell>
          <cell r="M5111" t="str">
            <v>ResDirec-0154-2017/MEM-DGAAM</v>
          </cell>
          <cell r="N5111" t="str">
            <v>23/05/2017</v>
          </cell>
          <cell r="P5111" t="str">
            <v>USD</v>
          </cell>
        </row>
        <row r="5112">
          <cell r="A5112">
            <v>2545582</v>
          </cell>
          <cell r="B5112">
            <v>6779</v>
          </cell>
          <cell r="C5112" t="str">
            <v>PC</v>
          </cell>
          <cell r="D5112">
            <v>42298</v>
          </cell>
          <cell r="E5112">
            <v>2015</v>
          </cell>
          <cell r="F5112">
            <v>10</v>
          </cell>
          <cell r="G5112" t="str">
            <v>SOCIEDAD MINERA EL BROCAL S.A.A.</v>
          </cell>
          <cell r="H5112" t="str">
            <v>COLQUIJIRCA</v>
          </cell>
          <cell r="I5112" t="str">
            <v xml:space="preserve">MODIFICACION DEL PLAN DE CIERRE DE MINAS DE LA UNIDAD COLQUIJIRCA </v>
          </cell>
          <cell r="J5112" t="str">
            <v>*190111&lt;br&gt;PASCO-PASCO-TINYAHUARCO</v>
          </cell>
          <cell r="K5112" t="str">
            <v>*24&lt;br&gt;PORTILLA CORNEJO MATEO</v>
          </cell>
          <cell r="L5112" t="str">
            <v>EVALUACIÓN</v>
          </cell>
          <cell r="P5112" t="str">
            <v>USD</v>
          </cell>
        </row>
        <row r="5113">
          <cell r="A5113" t="str">
            <v>M-ITS-00005-2018</v>
          </cell>
          <cell r="B5113">
            <v>6859</v>
          </cell>
          <cell r="C5113" t="str">
            <v>ITS</v>
          </cell>
          <cell r="D5113">
            <v>43160</v>
          </cell>
          <cell r="E5113">
            <v>2018</v>
          </cell>
          <cell r="F5113">
            <v>3</v>
          </cell>
          <cell r="G5113" t="str">
            <v>SOCIEDAD MINERA EL BROCAL S.A.A.</v>
          </cell>
          <cell r="H5113" t="str">
            <v>COLQUIJIRCA</v>
          </cell>
          <cell r="I5113" t="str">
            <v>4 ITS DE LA MODIFICACION DEL EIA AMPLIACION DE OPERACIONES A 18000 TMD</v>
          </cell>
          <cell r="J5113" t="str">
            <v>*190109&lt;br&gt;PASCO-PASCO-SIMON BOLIVAR,*190111&lt;br&gt;PASCO-PASCO-TINYAHUARCO</v>
          </cell>
          <cell r="K5113" t="str">
            <v xml:space="preserve">*416&lt;br&gt;ZZ_SENACE BREÑA TORRES, MILVA GRACIELA,*575&lt;br&gt;DELGADO POSTIGO PERCY,*548&lt;br&gt;GARC¿A PATI¿O JOS¿ FERNANDO KHALED,*489&lt;br&gt;ZZ_SENACE TREJO PANTOJA, CYNTHIA KELLY,*483&lt;br&gt;ZZ_SENACE MOYA SULCA, CARLOS EDUARDO,*482&lt;br&gt;ZZ_SENACE MARTEL GORA, MIGUEL LUIS,*481&lt;br&gt;ZZ_SENACE CORAL ONCOY, BEATRIZ ELIZABETH,*447&lt;br&gt;ZZ_SENACE AVILA MOLERO, JAVIER,*432&lt;br&gt;ZZ_SENACE VARGAS-MACH, MARTHA YACKELINE </v>
          </cell>
          <cell r="L5113" t="str">
            <v>CONFORME&lt;br/&gt;NOTIFICADO A LA EMPRESA</v>
          </cell>
          <cell r="O5113">
            <v>18000000</v>
          </cell>
        </row>
        <row r="5114">
          <cell r="A5114">
            <v>3010146</v>
          </cell>
          <cell r="B5114">
            <v>8371</v>
          </cell>
          <cell r="C5114" t="str">
            <v>PAD</v>
          </cell>
          <cell r="D5114">
            <v>43838</v>
          </cell>
          <cell r="E5114">
            <v>2020</v>
          </cell>
          <cell r="F5114">
            <v>1</v>
          </cell>
          <cell r="G5114" t="str">
            <v>SOCIEDAD MINERA EL BROCAL S.A.A.</v>
          </cell>
          <cell r="H5114" t="str">
            <v>COLQUIJIRCA</v>
          </cell>
          <cell r="I5114" t="str">
            <v>PLAN AMBIENTAL DETALLADO UNIDAD MINERA COLQUIJIRCA</v>
          </cell>
          <cell r="J5114" t="str">
            <v>*190109&lt;br&gt;PASCO-PASCO-SIMON BOLIVAR,*190111&lt;br&gt;PASCO-PASCO-TINYAHUARCO</v>
          </cell>
          <cell r="K5114" t="str">
            <v>*617&lt;br&gt;QUISPE CLEMENTE, KARLA BRIGHITT,*696&lt;br&gt;RAMOS MEDINA ANDREA PAMELA (ASISTENTE),*683&lt;br&gt;LA ROSA ORBEZO NOHELIA THAIS</v>
          </cell>
          <cell r="L5114" t="str">
            <v>EVALUACIÓN</v>
          </cell>
          <cell r="O5114">
            <v>5732075.9699999997</v>
          </cell>
          <cell r="P5114" t="str">
            <v>USD</v>
          </cell>
        </row>
        <row r="5115">
          <cell r="A5115">
            <v>3107610</v>
          </cell>
          <cell r="B5115">
            <v>8629</v>
          </cell>
          <cell r="C5115" t="str">
            <v>PC</v>
          </cell>
          <cell r="D5115">
            <v>44195</v>
          </cell>
          <cell r="E5115">
            <v>2020</v>
          </cell>
          <cell r="F5115">
            <v>12</v>
          </cell>
          <cell r="G5115" t="str">
            <v>SOCIEDAD MINERA EL BROCAL S.A.A.</v>
          </cell>
          <cell r="H5115" t="str">
            <v>COLQUIJIRCA</v>
          </cell>
          <cell r="I5115" t="str">
            <v>SEGUNDA MODIFICACIÓN DEL PLAN DE CIERRE DE MINAS DE LA UNIDAD MINERA COLQUIJIRCA</v>
          </cell>
          <cell r="J5115" t="str">
            <v>*190109&lt;br&gt;PASCO-PASCO-SIMON BOLIVAR,*190111&lt;br&gt;PASCO-PASCO-TINYAHUARCO</v>
          </cell>
          <cell r="K5115" t="str">
            <v>*34&lt;br&gt;BEDRIÑANA RIOS ABAD,*702&lt;br&gt;CARDENAS RODRIGUEZ CRISTINA ANTUANET,*188&lt;br&gt;PORTILLA CORNEJO MATEO,*128&lt;br&gt;ESTELA SILVA MELANIO</v>
          </cell>
          <cell r="L5115" t="str">
            <v>EVALUACIÓN</v>
          </cell>
          <cell r="O5115">
            <v>0</v>
          </cell>
          <cell r="P5115" t="str">
            <v>USD</v>
          </cell>
        </row>
        <row r="5116">
          <cell r="A5116">
            <v>1399819</v>
          </cell>
          <cell r="B5116">
            <v>827</v>
          </cell>
          <cell r="C5116" t="str">
            <v>DIA</v>
          </cell>
          <cell r="D5116">
            <v>37662</v>
          </cell>
          <cell r="E5116">
            <v>2003</v>
          </cell>
          <cell r="F5116">
            <v>2</v>
          </cell>
          <cell r="G5116" t="str">
            <v>SOCIEDAD MINERA EL COLLAO S.A.C.</v>
          </cell>
          <cell r="H5116" t="str">
            <v>PINA PINA 21</v>
          </cell>
          <cell r="I5116" t="str">
            <v>PINA PINA 21</v>
          </cell>
          <cell r="J5116" t="str">
            <v>*211202&lt;br&gt;PUNO-SANDIA-CUYOCUYO</v>
          </cell>
          <cell r="K5116" t="str">
            <v>*35&lt;br&gt;BLANCO IRMA</v>
          </cell>
          <cell r="L5116" t="str">
            <v>APROBADO</v>
          </cell>
          <cell r="P5116" t="str">
            <v>USD</v>
          </cell>
        </row>
        <row r="5117">
          <cell r="A5117">
            <v>1464241</v>
          </cell>
          <cell r="B5117">
            <v>1052</v>
          </cell>
          <cell r="C5117" t="str">
            <v>EIAsd</v>
          </cell>
          <cell r="D5117">
            <v>38103</v>
          </cell>
          <cell r="E5117">
            <v>2004</v>
          </cell>
          <cell r="F5117">
            <v>4</v>
          </cell>
          <cell r="G5117" t="str">
            <v>SOCIEDAD MINERA J. A. EL MILAGRO S.A.</v>
          </cell>
          <cell r="H5117" t="str">
            <v>SAN ANTONIO 3</v>
          </cell>
          <cell r="I5117" t="str">
            <v>EXPLORACIÓN</v>
          </cell>
          <cell r="J5117" t="str">
            <v>*130903&lt;br&gt;LA LIBERTAD-SANCHEZ CARRION-COCHORCO</v>
          </cell>
          <cell r="K5117" t="str">
            <v>*1&lt;br&gt;ACEVEDO FERNANDEZ ELIAS</v>
          </cell>
          <cell r="L5117" t="str">
            <v>APROBADO</v>
          </cell>
          <cell r="P5117" t="str">
            <v>USD</v>
          </cell>
        </row>
        <row r="5118">
          <cell r="A5118">
            <v>1525470</v>
          </cell>
          <cell r="B5118">
            <v>1244</v>
          </cell>
          <cell r="C5118" t="str">
            <v>EIAsd</v>
          </cell>
          <cell r="D5118">
            <v>38448</v>
          </cell>
          <cell r="E5118">
            <v>2005</v>
          </cell>
          <cell r="F5118">
            <v>4</v>
          </cell>
          <cell r="G5118" t="str">
            <v>SOCIEDAD MINERA J. A. EL MILAGRO S.A.</v>
          </cell>
          <cell r="H5118" t="str">
            <v>SAN ANTONIO 3</v>
          </cell>
          <cell r="I5118" t="str">
            <v xml:space="preserve">MODIFICACION </v>
          </cell>
          <cell r="J5118" t="str">
            <v>*130903&lt;br&gt;LA LIBERTAD-SANCHEZ CARRION-COCHORCO</v>
          </cell>
          <cell r="K5118" t="str">
            <v>*1&lt;br&gt;ACEVEDO FERNANDEZ ELIAS</v>
          </cell>
          <cell r="L5118" t="str">
            <v>APROBADO</v>
          </cell>
          <cell r="P5118" t="str">
            <v>USD</v>
          </cell>
        </row>
        <row r="5119">
          <cell r="A5119">
            <v>1361319</v>
          </cell>
          <cell r="B5119">
            <v>731</v>
          </cell>
          <cell r="C5119" t="str">
            <v>DIA</v>
          </cell>
          <cell r="D5119">
            <v>37372</v>
          </cell>
          <cell r="E5119">
            <v>2002</v>
          </cell>
          <cell r="F5119">
            <v>4</v>
          </cell>
          <cell r="G5119" t="str">
            <v>SOCIEDAD MINERA LA CRUZ S.R.L.</v>
          </cell>
          <cell r="H5119" t="str">
            <v>LA CRUZ SAGRADA</v>
          </cell>
          <cell r="I5119" t="str">
            <v>LA CRUZ SAGRADA</v>
          </cell>
          <cell r="J5119" t="str">
            <v>*110301&lt;br&gt;ICA-NASCA-NASCA</v>
          </cell>
          <cell r="K5119" t="str">
            <v>*57&lt;br&gt;SUAREZ JUAN</v>
          </cell>
          <cell r="L5119" t="str">
            <v>APROBADO</v>
          </cell>
          <cell r="P5119" t="str">
            <v>USD</v>
          </cell>
        </row>
        <row r="5120">
          <cell r="A5120">
            <v>1232780</v>
          </cell>
          <cell r="B5120">
            <v>4411</v>
          </cell>
          <cell r="C5120" t="str">
            <v>EIA</v>
          </cell>
          <cell r="D5120">
            <v>36294</v>
          </cell>
          <cell r="E5120">
            <v>1999</v>
          </cell>
          <cell r="F5120">
            <v>5</v>
          </cell>
          <cell r="G5120" t="str">
            <v>SOCIEDAD MINERA LAS CUMBRES S.A.C.</v>
          </cell>
          <cell r="H5120" t="str">
            <v>CONDORSENGA</v>
          </cell>
          <cell r="I5120" t="str">
            <v>PLANTA CONCENTRADORA DON MARIO</v>
          </cell>
          <cell r="J5120" t="str">
            <v>*150303&lt;br&gt;LIMA-CAJATAMBO-GORGOR</v>
          </cell>
          <cell r="K5120" t="str">
            <v>*1&lt;br&gt;ACEVEDO FERNANDEZ ELIAS</v>
          </cell>
          <cell r="L5120" t="str">
            <v>APROBADO</v>
          </cell>
          <cell r="P5120" t="str">
            <v>USD</v>
          </cell>
        </row>
        <row r="5121">
          <cell r="A5121">
            <v>1234395</v>
          </cell>
          <cell r="B5121">
            <v>449</v>
          </cell>
          <cell r="C5121" t="str">
            <v>EIAsd</v>
          </cell>
          <cell r="D5121">
            <v>36306</v>
          </cell>
          <cell r="E5121">
            <v>1999</v>
          </cell>
          <cell r="F5121">
            <v>5</v>
          </cell>
          <cell r="G5121" t="str">
            <v>SOCIEDAD MINERA ORDUZ S.A.C.</v>
          </cell>
          <cell r="H5121" t="str">
            <v>COMPLEMENTO</v>
          </cell>
          <cell r="I5121" t="str">
            <v>EXPLORACION</v>
          </cell>
          <cell r="J5121" t="str">
            <v>*040307&lt;br&gt;AREQUIPA-CARAVELI-CHALA</v>
          </cell>
          <cell r="K5121" t="str">
            <v>*29&lt;br&gt;ARCHIVO</v>
          </cell>
          <cell r="L5121" t="str">
            <v>CONCLUIDO</v>
          </cell>
          <cell r="P5121" t="str">
            <v>USD</v>
          </cell>
        </row>
        <row r="5122">
          <cell r="A5122">
            <v>91695</v>
          </cell>
          <cell r="B5122">
            <v>4286</v>
          </cell>
          <cell r="C5122" t="str">
            <v>EIA</v>
          </cell>
          <cell r="D5122">
            <v>34869</v>
          </cell>
          <cell r="E5122">
            <v>1995</v>
          </cell>
          <cell r="F5122">
            <v>6</v>
          </cell>
          <cell r="G5122" t="str">
            <v>SOCIEDAD MINERA ORDUZ S.A.C.</v>
          </cell>
          <cell r="H5122" t="str">
            <v xml:space="preserve">MARIA </v>
          </cell>
          <cell r="I5122" t="str">
            <v>PLANTA PILOTO DE BENEFICIO MARIA, DE 20 TM/DIA</v>
          </cell>
          <cell r="J5122" t="str">
            <v>*040307&lt;br&gt;AREQUIPA-CARAVELI-CHALA</v>
          </cell>
          <cell r="K5122" t="str">
            <v>*29&lt;br&gt;ARCHIVO</v>
          </cell>
          <cell r="L5122" t="str">
            <v>CONCLUIDO</v>
          </cell>
          <cell r="P5122" t="str">
            <v>USD</v>
          </cell>
        </row>
        <row r="5123">
          <cell r="A5123">
            <v>1415759</v>
          </cell>
          <cell r="B5123">
            <v>4600</v>
          </cell>
          <cell r="C5123" t="str">
            <v>EIA</v>
          </cell>
          <cell r="D5123">
            <v>37788</v>
          </cell>
          <cell r="E5123">
            <v>2003</v>
          </cell>
          <cell r="F5123">
            <v>6</v>
          </cell>
          <cell r="G5123" t="str">
            <v>SOCIEDAD MINERA ORDUZ S.A.C.</v>
          </cell>
          <cell r="H5123" t="str">
            <v>ORIÓN</v>
          </cell>
          <cell r="I5123" t="str">
            <v>REINICIO DE OPERACIONES MINERAS</v>
          </cell>
          <cell r="J5123" t="str">
            <v>*040307&lt;br&gt;AREQUIPA-CARAVELI-CHALA</v>
          </cell>
          <cell r="K5123" t="str">
            <v>*47&lt;br&gt;PINEDO CESAR</v>
          </cell>
          <cell r="L5123" t="str">
            <v>APROBADO</v>
          </cell>
          <cell r="P5123" t="str">
            <v>USD</v>
          </cell>
        </row>
        <row r="5124">
          <cell r="A5124">
            <v>1431226</v>
          </cell>
          <cell r="B5124">
            <v>4607</v>
          </cell>
          <cell r="C5124" t="str">
            <v>EIA</v>
          </cell>
          <cell r="D5124">
            <v>37896</v>
          </cell>
          <cell r="E5124">
            <v>2003</v>
          </cell>
          <cell r="F5124">
            <v>10</v>
          </cell>
          <cell r="G5124" t="str">
            <v>SOCIEDAD MINERA ORDUZ S.A.C.</v>
          </cell>
          <cell r="H5124" t="str">
            <v>PLANTA PILOTO DE BENEFICIO ORIÓN</v>
          </cell>
          <cell r="I5124" t="str">
            <v>INSTALACIÓN</v>
          </cell>
          <cell r="J5124" t="str">
            <v>*040307&lt;br&gt;AREQUIPA-CARAVELI-CHALA</v>
          </cell>
          <cell r="K5124" t="str">
            <v>*60&lt;br&gt;VIALE LORENA</v>
          </cell>
          <cell r="L5124" t="str">
            <v>APROBADO</v>
          </cell>
          <cell r="P5124" t="str">
            <v>USD</v>
          </cell>
        </row>
        <row r="5125">
          <cell r="A5125">
            <v>3007982</v>
          </cell>
          <cell r="B5125">
            <v>8289</v>
          </cell>
          <cell r="C5125" t="str">
            <v>PAD</v>
          </cell>
          <cell r="D5125">
            <v>43829</v>
          </cell>
          <cell r="E5125">
            <v>2019</v>
          </cell>
          <cell r="F5125">
            <v>12</v>
          </cell>
          <cell r="G5125" t="str">
            <v>SOCIEDAD MINERA RELIQUIAS S.A.C.</v>
          </cell>
          <cell r="H5125" t="str">
            <v>CAUDALOSA GRANDE</v>
          </cell>
          <cell r="I5125" t="str">
            <v>PLAN AMBIENTAL DETALLADO UNIDAD MINERA CAUDALOSA GRANDE Y RELIQUIAS</v>
          </cell>
          <cell r="J5125" t="str">
            <v>*090401&lt;br&gt;HUANCAVELICA-CASTROVIRREYNA-CASTROVIRREYNA,*090411&lt;br&gt;HUANCAVELICA-CASTROVIRREYNA-SANTA ANA</v>
          </cell>
          <cell r="K5125" t="str">
            <v>*617&lt;br&gt;QUISPE CLEMENTE, KARLA BRIGHITT,*618&lt;br&gt;BERROSPI GALINDO ROSA CATHERINE</v>
          </cell>
          <cell r="L5125" t="str">
            <v>EVALUACIÓN</v>
          </cell>
          <cell r="O5125">
            <v>977106.98</v>
          </cell>
          <cell r="P5125" t="str">
            <v>USD</v>
          </cell>
        </row>
        <row r="5126">
          <cell r="A5126">
            <v>3057221</v>
          </cell>
          <cell r="B5126">
            <v>8414</v>
          </cell>
          <cell r="C5126" t="str">
            <v>PC</v>
          </cell>
          <cell r="D5126">
            <v>44047</v>
          </cell>
          <cell r="E5126">
            <v>2020</v>
          </cell>
          <cell r="F5126">
            <v>8</v>
          </cell>
          <cell r="G5126" t="str">
            <v>SOCIEDAD MINERA RELIQUIAS S.A.C.</v>
          </cell>
          <cell r="H5126" t="str">
            <v>CAUDALOSA GRANDE</v>
          </cell>
          <cell r="I5126" t="str">
            <v>Plan de cierre de minas unidad minera reliquias-caudalosa grande</v>
          </cell>
          <cell r="J5126" t="str">
            <v>*090401&lt;br&gt;HUANCAVELICA-CASTROVIRREYNA-CASTROVIRREYNA,*090411&lt;br&gt;HUANCAVELICA-CASTROVIRREYNA-SANTA ANA</v>
          </cell>
          <cell r="K5126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5126" t="str">
            <v>OBSERVADO&lt;br/&gt;NOTIFICADO A LA EMPRESA</v>
          </cell>
          <cell r="P5126" t="str">
            <v>USD</v>
          </cell>
        </row>
        <row r="5127">
          <cell r="A5127">
            <v>1425512</v>
          </cell>
          <cell r="B5127">
            <v>921</v>
          </cell>
          <cell r="C5127" t="str">
            <v>EIAsd</v>
          </cell>
          <cell r="D5127">
            <v>37858</v>
          </cell>
          <cell r="E5127">
            <v>2003</v>
          </cell>
          <cell r="F5127">
            <v>8</v>
          </cell>
          <cell r="G5127" t="str">
            <v>SOCIEDAD MINERA SUREX S.A.C.</v>
          </cell>
          <cell r="H5127" t="str">
            <v>RETORNO V</v>
          </cell>
          <cell r="I5127" t="str">
            <v>EXPLORACIÓN RETORNO V</v>
          </cell>
          <cell r="J5127" t="str">
            <v>*040308&lt;br&gt;AREQUIPA-CARAVELI-CHAPARRA</v>
          </cell>
          <cell r="K5127" t="str">
            <v>*57&lt;br&gt;SUAREZ JUAN</v>
          </cell>
          <cell r="L5127" t="str">
            <v>APROBADO</v>
          </cell>
          <cell r="P5127" t="str">
            <v>USD</v>
          </cell>
        </row>
        <row r="5128">
          <cell r="A5128">
            <v>1418561</v>
          </cell>
          <cell r="B5128">
            <v>904</v>
          </cell>
          <cell r="C5128" t="str">
            <v>DIA</v>
          </cell>
          <cell r="D5128">
            <v>37806</v>
          </cell>
          <cell r="E5128">
            <v>2003</v>
          </cell>
          <cell r="F5128">
            <v>7</v>
          </cell>
          <cell r="G5128" t="str">
            <v>SOCIEDAD MINERA SUREX S.A.C.</v>
          </cell>
          <cell r="H5128" t="str">
            <v>RETORNO</v>
          </cell>
          <cell r="I5128" t="str">
            <v>RETORNO V</v>
          </cell>
          <cell r="J5128" t="str">
            <v>*040308&lt;br&gt;AREQUIPA-CARAVELI-CHAPARRA</v>
          </cell>
          <cell r="K5128" t="str">
            <v>*57&lt;br&gt;SUAREZ JUAN</v>
          </cell>
          <cell r="L5128" t="str">
            <v>APROBADO</v>
          </cell>
          <cell r="P5128" t="str">
            <v>USD</v>
          </cell>
        </row>
        <row r="5129">
          <cell r="A5129">
            <v>1780807</v>
          </cell>
          <cell r="B5129">
            <v>1908</v>
          </cell>
          <cell r="C5129" t="str">
            <v>DIA</v>
          </cell>
          <cell r="D5129">
            <v>39575</v>
          </cell>
          <cell r="E5129">
            <v>2008</v>
          </cell>
          <cell r="F5129">
            <v>5</v>
          </cell>
          <cell r="G5129" t="str">
            <v>SOCIEDAD MINERA TRINITY PERU S.A.C.</v>
          </cell>
          <cell r="H5129" t="str">
            <v>CAUPAR</v>
          </cell>
          <cell r="I5129" t="str">
            <v>CAUPAR</v>
          </cell>
          <cell r="J5129" t="str">
            <v>*130602&lt;br&gt;LA LIBERTAD-OTUZCO-AGALLPAMPA</v>
          </cell>
          <cell r="K5129" t="str">
            <v>*8&lt;br&gt;BREÑA TORRES GRACIELA</v>
          </cell>
          <cell r="L5129" t="str">
            <v>APROBADO&lt;br/&gt;NOTIFICADO A LA EMPRESA</v>
          </cell>
          <cell r="P5129" t="str">
            <v>USD</v>
          </cell>
        </row>
        <row r="5130">
          <cell r="A5130">
            <v>2156094</v>
          </cell>
          <cell r="B5130">
            <v>2751</v>
          </cell>
          <cell r="C5130" t="str">
            <v>DIA</v>
          </cell>
          <cell r="D5130">
            <v>40912</v>
          </cell>
          <cell r="E5130">
            <v>2012</v>
          </cell>
          <cell r="F5130">
            <v>1</v>
          </cell>
          <cell r="G5130" t="str">
            <v>SOCIEDAD MINERA TRINITY PERU S.A.C.</v>
          </cell>
          <cell r="H5130" t="str">
            <v>PROYECTO CAUPAR</v>
          </cell>
          <cell r="I5130" t="str">
            <v>PROYECTO CAUPAR</v>
          </cell>
          <cell r="J5130" t="str">
            <v>*130602&lt;br&gt;LA LIBERTAD-OTUZCO-AGALLPAMPA</v>
          </cell>
          <cell r="K5130" t="str">
            <v>*8&lt;br&gt;BREÑA TORRES GRACIELA,*310&lt;br&gt;ROSALES GONZALES LUIS ALBERTO,*180&lt;br&gt;RAMIREZ PALET ALDO</v>
          </cell>
          <cell r="L5130" t="str">
            <v>NO PRESENTADO&lt;br/&gt;NOTIFICADO A LA EMPRESA</v>
          </cell>
          <cell r="M5130" t="str">
            <v>ResDirec-0015-2012/MEM-AAM</v>
          </cell>
          <cell r="N5130" t="str">
            <v>20/01/2012</v>
          </cell>
          <cell r="O5130">
            <v>500000</v>
          </cell>
          <cell r="P5130" t="str">
            <v>USD</v>
          </cell>
        </row>
        <row r="5131">
          <cell r="A5131">
            <v>2165326</v>
          </cell>
          <cell r="B5131">
            <v>2822</v>
          </cell>
          <cell r="C5131" t="str">
            <v>DIA</v>
          </cell>
          <cell r="D5131">
            <v>40945</v>
          </cell>
          <cell r="E5131">
            <v>2012</v>
          </cell>
          <cell r="F5131">
            <v>2</v>
          </cell>
          <cell r="G5131" t="str">
            <v>SOCIEDAD MINERA TRINITY PERU S.A.C.</v>
          </cell>
          <cell r="H5131" t="str">
            <v>CAUPAR</v>
          </cell>
          <cell r="I5131" t="str">
            <v>CAUPAR</v>
          </cell>
          <cell r="J5131" t="str">
            <v>*130602&lt;br&gt;LA LIBERTAD-OTUZCO-AGALLPAMPA</v>
          </cell>
          <cell r="K5131" t="str">
            <v>*8&lt;br&gt;BREÑA TORRES GRACIELA,*310&lt;br&gt;ROSALES GONZALES LUIS ALBERTO,*180&lt;br&gt;RAMIREZ PALET ALDO</v>
          </cell>
          <cell r="L5131" t="str">
            <v>APROBADO&lt;br/&gt;NOTIFICADO A LA EMPRESA</v>
          </cell>
          <cell r="O5131">
            <v>50000</v>
          </cell>
          <cell r="P5131" t="str">
            <v>USD</v>
          </cell>
        </row>
        <row r="5132">
          <cell r="A5132">
            <v>1678974</v>
          </cell>
          <cell r="B5132">
            <v>1612</v>
          </cell>
          <cell r="C5132" t="str">
            <v>EIAsd</v>
          </cell>
          <cell r="D5132">
            <v>39169</v>
          </cell>
          <cell r="E5132">
            <v>2007</v>
          </cell>
          <cell r="F5132">
            <v>3</v>
          </cell>
          <cell r="G5132" t="str">
            <v>SOLEX DEL PERU S.A.C.</v>
          </cell>
          <cell r="H5132" t="str">
            <v>PRINCESA 2</v>
          </cell>
          <cell r="I5132" t="str">
            <v>EXPLORACION</v>
          </cell>
          <cell r="J5132" t="str">
            <v>*210209&lt;br&gt;PUNO-AZANGARO-POTONI</v>
          </cell>
          <cell r="K5132" t="str">
            <v>*49&lt;br&gt;RETAMOZO PLACIDO</v>
          </cell>
          <cell r="L5132" t="str">
            <v>ABANDONO</v>
          </cell>
          <cell r="P5132" t="str">
            <v>USD</v>
          </cell>
        </row>
        <row r="5133">
          <cell r="A5133">
            <v>2370847</v>
          </cell>
          <cell r="B5133">
            <v>4132</v>
          </cell>
          <cell r="C5133" t="str">
            <v>EIAsd</v>
          </cell>
          <cell r="D5133">
            <v>41697</v>
          </cell>
          <cell r="E5133">
            <v>2014</v>
          </cell>
          <cell r="F5133">
            <v>2</v>
          </cell>
          <cell r="G5133" t="str">
            <v>SOLEX DEL PERU S.A.C.</v>
          </cell>
          <cell r="H5133" t="str">
            <v>PILUNANI</v>
          </cell>
          <cell r="I5133" t="str">
            <v>PROYECTO DE EXPLORACIÓN PILUNANI</v>
          </cell>
          <cell r="J5133" t="str">
            <v>*211001&lt;br&gt;PUNO-SAN ANTONIO DE PUTINA-PUTINA</v>
          </cell>
          <cell r="K5133" t="str">
            <v>*10&lt;br&gt;CARRANZA VALDIVIESO JOSE,*345&lt;br&gt;YUCRA ZELA, SONIA LISSET,*310&lt;br&gt;ROSALES GONZALES LUIS ALBERTO,*306&lt;br&gt;MIRANDA UNCHUPAICO, JULIO (APOYO),*300&lt;br&gt;CRUZ CORONEL, HUMBERTO,*296&lt;br&gt;ROSALES MONTES LUCIO,*294&lt;br&gt;BEGGLO CACERES-OLAZO ADRIAN ,*249&lt;br&gt;MARRUFO CORDOVA, CARLO,*242&lt;br&gt;PASTRANA, MATEO,*220&lt;br&gt;VILLACORTA OLAZA MARCO ANTONIO,*181&lt;br&gt;LEON HUAMAN BETTY,*173&lt;br&gt;QUISPE BENAVENTE, CARLOS ALBERTO,*167&lt;br&gt;SOTOMAYOR TACA SAUL,*164&lt;br&gt;TREJO PANTOJA CYNTHIA</v>
          </cell>
          <cell r="L5133" t="str">
            <v>DESAPROBADO&lt;br/&gt;NOTIFICADO A LA EMPRESA</v>
          </cell>
          <cell r="M5133" t="str">
            <v>ResDirec-0424-2014/MEM-DGAAM</v>
          </cell>
          <cell r="N5133" t="str">
            <v>15/08/2014</v>
          </cell>
          <cell r="O5133">
            <v>37000</v>
          </cell>
          <cell r="P5133" t="str">
            <v>USD</v>
          </cell>
        </row>
        <row r="5134">
          <cell r="A5134">
            <v>1657931</v>
          </cell>
          <cell r="B5134">
            <v>1565</v>
          </cell>
          <cell r="C5134" t="str">
            <v>DIA</v>
          </cell>
          <cell r="D5134">
            <v>39072</v>
          </cell>
          <cell r="E5134">
            <v>2006</v>
          </cell>
          <cell r="F5134">
            <v>12</v>
          </cell>
          <cell r="G5134" t="str">
            <v>SOLEX DEL PERU S.A.C.</v>
          </cell>
          <cell r="I5134" t="str">
            <v>CHUYO 4</v>
          </cell>
          <cell r="J5134" t="str">
            <v>*210301&lt;br&gt;PUNO-CARABAYA-MACUSANI</v>
          </cell>
          <cell r="K5134" t="str">
            <v>*41&lt;br&gt;GUTIERREZ DANI</v>
          </cell>
          <cell r="L5134" t="str">
            <v>APROBADO</v>
          </cell>
          <cell r="P5134" t="str">
            <v>USD</v>
          </cell>
        </row>
        <row r="5135">
          <cell r="A5135">
            <v>1672476</v>
          </cell>
          <cell r="B5135">
            <v>1598</v>
          </cell>
          <cell r="C5135" t="str">
            <v>DIA</v>
          </cell>
          <cell r="D5135">
            <v>39141</v>
          </cell>
          <cell r="E5135">
            <v>2007</v>
          </cell>
          <cell r="F5135">
            <v>2</v>
          </cell>
          <cell r="G5135" t="str">
            <v>SOLEX DEL PERU S.A.C.</v>
          </cell>
          <cell r="H5135" t="str">
            <v>CHUYO CHUYA 2</v>
          </cell>
          <cell r="I5135" t="str">
            <v>CHUYO CHUYA 2</v>
          </cell>
          <cell r="J5135" t="str">
            <v>*210301&lt;br&gt;PUNO-CARABAYA-MACUSANI</v>
          </cell>
          <cell r="K5135" t="str">
            <v>*41&lt;br&gt;GUTIERREZ DANI</v>
          </cell>
          <cell r="L5135" t="str">
            <v>APROBADO</v>
          </cell>
          <cell r="P5135" t="str">
            <v>USD</v>
          </cell>
        </row>
        <row r="5136">
          <cell r="A5136">
            <v>1693131</v>
          </cell>
          <cell r="B5136">
            <v>1645</v>
          </cell>
          <cell r="C5136" t="str">
            <v>DIA</v>
          </cell>
          <cell r="D5136">
            <v>39234</v>
          </cell>
          <cell r="E5136">
            <v>2007</v>
          </cell>
          <cell r="F5136">
            <v>6</v>
          </cell>
          <cell r="G5136" t="str">
            <v>SOLEX DEL PERU S.A.C.</v>
          </cell>
          <cell r="H5136" t="str">
            <v>ESCALERA 1</v>
          </cell>
          <cell r="I5136" t="str">
            <v>ESCALERA 1</v>
          </cell>
          <cell r="J5136" t="str">
            <v>*211001&lt;br&gt;PUNO-SAN ANTONIO DE PUTINA-PUTINA</v>
          </cell>
          <cell r="K5136" t="str">
            <v>*8&lt;br&gt;BREÑA TORRES GRACIELA</v>
          </cell>
          <cell r="L5136" t="str">
            <v>APROBADO&lt;br/&gt;NOTIFICADO A LA EMPRESA</v>
          </cell>
          <cell r="P5136" t="str">
            <v>USD</v>
          </cell>
        </row>
        <row r="5137">
          <cell r="A5137">
            <v>1774996</v>
          </cell>
          <cell r="B5137">
            <v>1902</v>
          </cell>
          <cell r="C5137" t="str">
            <v>DIA</v>
          </cell>
          <cell r="D5137">
            <v>39550</v>
          </cell>
          <cell r="E5137">
            <v>2008</v>
          </cell>
          <cell r="F5137">
            <v>4</v>
          </cell>
          <cell r="G5137" t="str">
            <v>SOLEX DEL PERU S.A.C.</v>
          </cell>
          <cell r="H5137" t="str">
            <v>CHUYO 4</v>
          </cell>
          <cell r="I5137" t="str">
            <v>CHUYO CHUYA 4</v>
          </cell>
          <cell r="J5137" t="str">
            <v>*210301&lt;br&gt;PUNO-CARABAYA-MACUSANI</v>
          </cell>
          <cell r="K5137" t="str">
            <v>*32&lt;br&gt;BALDEON WILBER</v>
          </cell>
          <cell r="L5137" t="str">
            <v>APROBADO&lt;br/&gt;NOTIFICADO A LA EMPRESA</v>
          </cell>
          <cell r="P5137" t="str">
            <v>USD</v>
          </cell>
        </row>
        <row r="5138">
          <cell r="A5138">
            <v>2169904</v>
          </cell>
          <cell r="B5138">
            <v>2875</v>
          </cell>
          <cell r="C5138" t="str">
            <v>DIA</v>
          </cell>
          <cell r="D5138">
            <v>40962</v>
          </cell>
          <cell r="E5138">
            <v>2012</v>
          </cell>
          <cell r="F5138">
            <v>2</v>
          </cell>
          <cell r="G5138" t="str">
            <v>SOLEX DEL PERU S.A.C.</v>
          </cell>
          <cell r="H5138" t="str">
            <v>MARCIA</v>
          </cell>
          <cell r="I5138" t="str">
            <v>MARCIA</v>
          </cell>
          <cell r="J5138" t="str">
            <v>*210208&lt;br&gt;PUNO-AZANGARO-MUÑANI,*211001&lt;br&gt;PUNO-SAN ANTONIO DE PUTINA-PUTINA</v>
          </cell>
          <cell r="K5138" t="str">
            <v>*8&lt;br&gt;BREÑA TORRES GRACIELA,*310&lt;br&gt;ROSALES GONZALES LUIS ALBERTO</v>
          </cell>
          <cell r="L5138" t="str">
            <v>DESISTIDO&lt;br/&gt;NOTIFICADO A LA EMPRESA</v>
          </cell>
          <cell r="M5138" t="str">
            <v>ResDirec-0068-2012/MEM-AAM</v>
          </cell>
          <cell r="N5138" t="str">
            <v>05/03/2012</v>
          </cell>
          <cell r="O5138">
            <v>700000</v>
          </cell>
          <cell r="P5138" t="str">
            <v>USD</v>
          </cell>
        </row>
        <row r="5139">
          <cell r="A5139">
            <v>2178160</v>
          </cell>
          <cell r="B5139">
            <v>2617</v>
          </cell>
          <cell r="C5139" t="str">
            <v>DIA</v>
          </cell>
          <cell r="D5139">
            <v>40996</v>
          </cell>
          <cell r="E5139">
            <v>2012</v>
          </cell>
          <cell r="F5139">
            <v>3</v>
          </cell>
          <cell r="G5139" t="str">
            <v>SOLEX DEL PERU S.A.C.</v>
          </cell>
          <cell r="H5139" t="str">
            <v>MARCIA</v>
          </cell>
          <cell r="I5139" t="str">
            <v>MARCIA</v>
          </cell>
          <cell r="J5139" t="str">
            <v>*210208&lt;br&gt;PUNO-AZANGARO-MUÑANI,*211001&lt;br&gt;PUNO-SAN ANTONIO DE PUTINA-PUTINA</v>
          </cell>
          <cell r="K5139" t="str">
            <v>*8&lt;br&gt;BREÑA TORRES GRACIELA,*310&lt;br&gt;ROSALES GONZALES LUIS ALBERTO,*28&lt;br&gt;VELIZ SOTO KRISTIAM</v>
          </cell>
          <cell r="L5139" t="str">
            <v>APROBADO&lt;br/&gt;NOTIFICADO A LA EMPRESA</v>
          </cell>
          <cell r="O5139">
            <v>700000</v>
          </cell>
          <cell r="P5139" t="str">
            <v>USD</v>
          </cell>
        </row>
        <row r="5140">
          <cell r="A5140">
            <v>2941545</v>
          </cell>
          <cell r="B5140">
            <v>7931</v>
          </cell>
          <cell r="C5140" t="str">
            <v>DIA</v>
          </cell>
          <cell r="D5140">
            <v>43623</v>
          </cell>
          <cell r="E5140">
            <v>2019</v>
          </cell>
          <cell r="F5140">
            <v>6</v>
          </cell>
          <cell r="G5140" t="str">
            <v>SOMBRERO MINERALES S.A.C.</v>
          </cell>
          <cell r="H5140" t="str">
            <v>SOMBRERO</v>
          </cell>
          <cell r="I5140" t="str">
            <v>PROYECTO DE EXPLORACIÓN SOMBRERO</v>
          </cell>
          <cell r="J5140" t="str">
            <v>*050301&lt;br&gt;AYACUCHO-HUANCA SANCOS-SANCOS,*050304&lt;br&gt;AYACUCHO-HUANCA SANCOS-SANTIAGO DE LUCANAMARCA</v>
          </cell>
          <cell r="K5140" t="str">
            <v>*1&lt;br&gt;ACEVEDO FERNANDEZ ELIAS,*676&lt;br&gt;VILLAR VASQUEZ MERCEDES DEL PILAR,*673&lt;br&gt;LIBERATO SOLANO JEAN CUTTER,*670&lt;br&gt;QUISPE HUAMAN JORGE LUIS,*669&lt;br&gt;PARAVECINO SANTIAGO MARILU,*643&lt;br&gt;NISSE MEI-LIN GARCIA LAY,*610&lt;br&gt;FARFAN REYES MIRIAM ELIZABETH,*495&lt;br&gt;CHAMORRO BELLIDO CARMEN ROSA,*311&lt;br&gt;ROJAS VALLADARES, TANIA LUPE,*220&lt;br&gt;VILLACORTA OLAZA MARCO ANTONIO</v>
          </cell>
          <cell r="L5140" t="str">
            <v>APROBADO&lt;br/&gt;NOTIFICADO A LA EMPRESA</v>
          </cell>
          <cell r="M5140" t="str">
            <v>ResDirec-0034-2020/MINEM-DGAAM</v>
          </cell>
          <cell r="N5140" t="str">
            <v>04/02/2020</v>
          </cell>
          <cell r="O5140">
            <v>2377000</v>
          </cell>
          <cell r="P5140" t="str">
            <v>USD</v>
          </cell>
        </row>
        <row r="5141">
          <cell r="A5141">
            <v>1230614</v>
          </cell>
          <cell r="B5141">
            <v>4406</v>
          </cell>
          <cell r="C5141" t="str">
            <v>EIA</v>
          </cell>
          <cell r="D5141">
            <v>36278</v>
          </cell>
          <cell r="E5141">
            <v>1999</v>
          </cell>
          <cell r="F5141">
            <v>4</v>
          </cell>
          <cell r="G5141" t="str">
            <v>SOMINBOR S.A.</v>
          </cell>
          <cell r="H5141" t="str">
            <v>LAIVE</v>
          </cell>
          <cell r="I5141" t="str">
            <v>EXPLOTACIÓN DE TRAVERTINO Y CALIZAS</v>
          </cell>
          <cell r="J5141" t="str">
            <v>*120909&lt;br&gt;JUNIN-CHUPACA-YANACANCHA</v>
          </cell>
          <cell r="K5141" t="str">
            <v>*29&lt;br&gt;ARCHIVO</v>
          </cell>
          <cell r="L5141" t="str">
            <v>APROBADO</v>
          </cell>
          <cell r="P5141" t="str">
            <v>USD</v>
          </cell>
        </row>
        <row r="5142">
          <cell r="A5142">
            <v>1264350</v>
          </cell>
          <cell r="B5142">
            <v>4462</v>
          </cell>
          <cell r="C5142" t="str">
            <v>EIA</v>
          </cell>
          <cell r="D5142">
            <v>36514</v>
          </cell>
          <cell r="E5142">
            <v>1999</v>
          </cell>
          <cell r="F5142">
            <v>12</v>
          </cell>
          <cell r="G5142" t="str">
            <v>SOTO BEJARANO AVELINO</v>
          </cell>
          <cell r="H5142" t="str">
            <v>CANTERA JUAN JUNIOR PAOLO 97</v>
          </cell>
          <cell r="I5142" t="str">
            <v>EXPLOTACION DE CANTERA DE PIEDRA</v>
          </cell>
          <cell r="J5142" t="str">
            <v>*150106&lt;br&gt;LIMA-LIMA-CARABAYLLO</v>
          </cell>
          <cell r="K5142" t="str">
            <v>*91&lt;br&gt;SALINAS SOFIA</v>
          </cell>
          <cell r="L5142" t="str">
            <v>ABANDONO</v>
          </cell>
          <cell r="P5142" t="str">
            <v>USD</v>
          </cell>
        </row>
        <row r="5143">
          <cell r="A5143">
            <v>1416833</v>
          </cell>
          <cell r="B5143">
            <v>894</v>
          </cell>
          <cell r="C5143" t="str">
            <v>DIA</v>
          </cell>
          <cell r="D5143">
            <v>37795</v>
          </cell>
          <cell r="E5143">
            <v>2003</v>
          </cell>
          <cell r="F5143">
            <v>6</v>
          </cell>
          <cell r="G5143" t="str">
            <v>SOUTH AMERICA MINERALS AND CHEMICALS S.A.C.</v>
          </cell>
          <cell r="H5143" t="str">
            <v>WOLF ALONE I</v>
          </cell>
          <cell r="I5143" t="str">
            <v>WOLF ALONE I</v>
          </cell>
          <cell r="J5143" t="str">
            <v>*120206&lt;br&gt;JUNIN-CONCEPCION-COMAS</v>
          </cell>
          <cell r="K5143" t="str">
            <v>*53&lt;br&gt;SANCHEZ LUIS</v>
          </cell>
          <cell r="L5143" t="str">
            <v>ABANDONO</v>
          </cell>
          <cell r="P5143" t="str">
            <v>USD</v>
          </cell>
        </row>
        <row r="5144">
          <cell r="A5144">
            <v>1579957</v>
          </cell>
          <cell r="B5144">
            <v>1371</v>
          </cell>
          <cell r="C5144" t="str">
            <v>EIAsd</v>
          </cell>
          <cell r="D5144">
            <v>38708</v>
          </cell>
          <cell r="E5144">
            <v>2005</v>
          </cell>
          <cell r="F5144">
            <v>12</v>
          </cell>
          <cell r="G5144" t="str">
            <v>SOUTH AMERICA MINING INVESTMENTS S.A.C</v>
          </cell>
          <cell r="H5144" t="str">
            <v>BREAPAMPA</v>
          </cell>
          <cell r="I5144" t="str">
            <v>EXPLORACION</v>
          </cell>
          <cell r="J5144" t="str">
            <v>*050701&lt;br&gt;AYACUCHO-PARINACOCHAS-CORACORA</v>
          </cell>
          <cell r="K5144" t="str">
            <v>*1&lt;br&gt;ACEVEDO FERNANDEZ ELIAS</v>
          </cell>
          <cell r="L5144" t="str">
            <v>APROBADO</v>
          </cell>
          <cell r="P5144" t="str">
            <v>USD</v>
          </cell>
        </row>
        <row r="5145">
          <cell r="A5145">
            <v>1748605</v>
          </cell>
          <cell r="B5145">
            <v>1797</v>
          </cell>
          <cell r="C5145" t="str">
            <v>EIAsd</v>
          </cell>
          <cell r="D5145">
            <v>39456</v>
          </cell>
          <cell r="E5145">
            <v>2008</v>
          </cell>
          <cell r="F5145">
            <v>1</v>
          </cell>
          <cell r="G5145" t="str">
            <v>SOUTH AMERICA MINING INVESTMENTS S.A.C</v>
          </cell>
          <cell r="H5145" t="str">
            <v>BREAPAMPA</v>
          </cell>
          <cell r="I5145" t="str">
            <v>MODIFICACION DE EA BREAPAMPA</v>
          </cell>
          <cell r="J5145" t="str">
            <v>*050702&lt;br&gt;AYACUCHO-PARINACOCHAS-CHUMPI</v>
          </cell>
          <cell r="K5145" t="str">
            <v>*1&lt;br&gt;ACEVEDO FERNANDEZ ELIAS</v>
          </cell>
          <cell r="L5145" t="str">
            <v>ABANDONO&lt;br/&gt;NOTIFICADO A LA EMPRESA</v>
          </cell>
          <cell r="P5145" t="str">
            <v>USD</v>
          </cell>
        </row>
        <row r="5146">
          <cell r="A5146">
            <v>1829544</v>
          </cell>
          <cell r="B5146">
            <v>1965</v>
          </cell>
          <cell r="C5146" t="str">
            <v>EIAsd</v>
          </cell>
          <cell r="D5146">
            <v>39735</v>
          </cell>
          <cell r="E5146">
            <v>2008</v>
          </cell>
          <cell r="F5146">
            <v>10</v>
          </cell>
          <cell r="G5146" t="str">
            <v>SOUTH AMERICA MINING INVESTMENTS S.A.C</v>
          </cell>
          <cell r="H5146" t="str">
            <v>BREAPAMPA</v>
          </cell>
          <cell r="I5146" t="str">
            <v>MODIFICACION DE LA EVALUACION AMBIENTAL DEL PROYECTO BREAPAMPA</v>
          </cell>
          <cell r="J5146" t="str">
            <v>*050702&lt;br&gt;AYACUCHO-PARINACOCHAS-CHUMPI</v>
          </cell>
          <cell r="K5146" t="str">
            <v>*10&lt;br&gt;CARRANZA VALDIVIESO JOSE</v>
          </cell>
          <cell r="L5146" t="str">
            <v>APROBADO</v>
          </cell>
          <cell r="P5146" t="str">
            <v>USD</v>
          </cell>
        </row>
        <row r="5147">
          <cell r="A5147">
            <v>1975055</v>
          </cell>
          <cell r="B5147">
            <v>4998</v>
          </cell>
          <cell r="C5147" t="str">
            <v>EIA</v>
          </cell>
          <cell r="D5147">
            <v>40259</v>
          </cell>
          <cell r="E5147">
            <v>2010</v>
          </cell>
          <cell r="F5147">
            <v>3</v>
          </cell>
          <cell r="G5147" t="str">
            <v>SOUTH AMERICA MINING INVESTMENTS S.A.C</v>
          </cell>
          <cell r="H5147" t="str">
            <v>BREAPAMPA</v>
          </cell>
          <cell r="I5147" t="str">
            <v>PROYECTO BREAPAMPA</v>
          </cell>
          <cell r="J5147" t="str">
            <v>*050702&lt;br&gt;AYACUCHO-PARINACOCHAS-CHUMPI</v>
          </cell>
          <cell r="K5147" t="str">
            <v>*10&lt;br&gt;CARRANZA VALDIVIESO JOSE</v>
          </cell>
          <cell r="L5147" t="str">
            <v>APROBADO&lt;br/&gt;NOTIFICADO A LA EMPRESA</v>
          </cell>
          <cell r="P5147" t="str">
            <v>USD</v>
          </cell>
        </row>
        <row r="5148">
          <cell r="A5148">
            <v>2421162</v>
          </cell>
          <cell r="B5148">
            <v>5347</v>
          </cell>
          <cell r="C5148" t="str">
            <v>ITS</v>
          </cell>
          <cell r="D5148">
            <v>41857</v>
          </cell>
          <cell r="E5148">
            <v>2014</v>
          </cell>
          <cell r="F5148">
            <v>8</v>
          </cell>
          <cell r="G5148" t="str">
            <v>SOUTH AMERICA MINING INVESTMENTS S.A.C</v>
          </cell>
          <cell r="H5148" t="str">
            <v>BREAPAMPA</v>
          </cell>
          <cell r="I5148" t="str">
            <v>PROYECTO BREAPAMPA</v>
          </cell>
          <cell r="J5148" t="str">
            <v>*050702&lt;br&gt;AYACUCHO-PARINACOCHAS-CHUMPI</v>
          </cell>
          <cell r="K5148" t="str">
            <v>*3&lt;br&gt;ALFARO LÓPEZ WUALTER,*290&lt;br&gt;TENORIO MUNAYLLA, FABIANA (APOYO),*288&lt;br&gt;RUESTA RUIZ, PEDRO,*263&lt;br&gt;PINEDO REA, PAOLA VANESSA,*164&lt;br&gt;TREJO PANTOJA CYNTHIA,*25&lt;br&gt;PRADO VELASQUEZ ALFONSO,*10&lt;br&gt;CARRANZA VALDIVIESO JOSE</v>
          </cell>
          <cell r="L5148" t="str">
            <v>CONFORME&lt;br/&gt;NOTIFICADO A LA EMPRESA</v>
          </cell>
          <cell r="M5148" t="str">
            <v>ResDirec-0497-2014/MEM-DGAAM</v>
          </cell>
          <cell r="N5148" t="str">
            <v>01/10/2014</v>
          </cell>
          <cell r="O5148">
            <v>5189759.3</v>
          </cell>
        </row>
        <row r="5149">
          <cell r="A5149">
            <v>2272619</v>
          </cell>
          <cell r="B5149">
            <v>3834</v>
          </cell>
          <cell r="C5149" t="str">
            <v>DIA</v>
          </cell>
          <cell r="D5149">
            <v>41337</v>
          </cell>
          <cell r="E5149">
            <v>2013</v>
          </cell>
          <cell r="F5149">
            <v>3</v>
          </cell>
          <cell r="G5149" t="str">
            <v>SOUTH AMERICA MINING INVESTMENTS S.A.C</v>
          </cell>
          <cell r="H5149" t="str">
            <v>BREAPAMPA</v>
          </cell>
          <cell r="I5149" t="str">
            <v>VALERIA</v>
          </cell>
          <cell r="J5149" t="str">
            <v>*050702&lt;br&gt;AYACUCHO-PARINACOCHAS-CHUMPI</v>
          </cell>
          <cell r="K5149" t="str">
            <v>*8&lt;br&gt;BREÑA TORRES GRACIELA,*179&lt;br&gt;ZEGARRA ANCAJIMA, ANA SOFIA,*147&lt;br&gt;PEREZ BALDEON KAREN</v>
          </cell>
          <cell r="L5149" t="str">
            <v>APROBADO&lt;br/&gt;NOTIFICADO A LA EMPRESA</v>
          </cell>
          <cell r="O5149">
            <v>80000</v>
          </cell>
          <cell r="P5149" t="str">
            <v>USD</v>
          </cell>
        </row>
        <row r="5150">
          <cell r="A5150">
            <v>2494903</v>
          </cell>
          <cell r="B5150">
            <v>5722</v>
          </cell>
          <cell r="C5150" t="str">
            <v>DIA</v>
          </cell>
          <cell r="D5150">
            <v>42129</v>
          </cell>
          <cell r="E5150">
            <v>2015</v>
          </cell>
          <cell r="F5150">
            <v>5</v>
          </cell>
          <cell r="G5150" t="str">
            <v>SOUTH AMERICA MINING INVESTMENTS S.A.C</v>
          </cell>
          <cell r="H5150" t="str">
            <v>BREAPAMPA</v>
          </cell>
          <cell r="I5150" t="str">
            <v>VALERIA</v>
          </cell>
          <cell r="J5150" t="str">
            <v>*050702&lt;br&gt;AYACUCHO-PARINACOCHAS-CHUMPI</v>
          </cell>
          <cell r="K5150" t="str">
            <v>*8&lt;br&gt;BREÑA TORRES GRACIELA,*341&lt;br&gt;INFANTE QUISPE, CESAR ANIBAL,*332&lt;br&gt;CANO VARGAS, SAMIR (APOYO),*310&lt;br&gt;ROSALES GONZALES LUIS ALBERTO,*275&lt;br&gt;ALVARDO BARRENECHEA, MARKO</v>
          </cell>
          <cell r="L5150" t="str">
            <v>DESISTIDO&lt;br/&gt;NOTIFICADO A LA EMPRESA</v>
          </cell>
          <cell r="M5150" t="str">
            <v>ResDirec-0208-2015/MEM-DGAAM, ResDirec-0216-2015/MEM-DGAAM</v>
          </cell>
          <cell r="N5150" t="str">
            <v>19/05/2015, 22/05/2015</v>
          </cell>
          <cell r="O5150">
            <v>250000</v>
          </cell>
          <cell r="P5150" t="str">
            <v>USD</v>
          </cell>
        </row>
        <row r="5151">
          <cell r="A5151">
            <v>2502646</v>
          </cell>
          <cell r="B5151">
            <v>5765</v>
          </cell>
          <cell r="C5151" t="str">
            <v>DIA</v>
          </cell>
          <cell r="D5151">
            <v>42158</v>
          </cell>
          <cell r="E5151">
            <v>2015</v>
          </cell>
          <cell r="F5151">
            <v>6</v>
          </cell>
          <cell r="G5151" t="str">
            <v>SOUTH AMERICA MINING INVESTMENTS S.A.C</v>
          </cell>
          <cell r="H5151" t="str">
            <v>BREAPAMPA</v>
          </cell>
          <cell r="I5151" t="str">
            <v>VALERIA SUR</v>
          </cell>
          <cell r="J5151" t="str">
            <v>*050702&lt;br&gt;AYACUCHO-PARINACOCHAS-CHUMPI</v>
          </cell>
          <cell r="K5151" t="str">
            <v>*8&lt;br&gt;BREÑA TORRES GRACIELA,*341&lt;br&gt;INFANTE QUISPE, CESAR ANIBAL,*332&lt;br&gt;CANO VARGAS, SAMIR (APOYO),*310&lt;br&gt;ROSALES GONZALES LUIS ALBERTO,*275&lt;br&gt;ALVARDO BARRENECHEA, MARKO</v>
          </cell>
          <cell r="L5151" t="str">
            <v>APROBADO&lt;br/&gt;NOTIFICADO A LA EMPRESA</v>
          </cell>
          <cell r="O5151">
            <v>250000</v>
          </cell>
          <cell r="P5151" t="str">
            <v>USD</v>
          </cell>
        </row>
        <row r="5152">
          <cell r="A5152">
            <v>2141942</v>
          </cell>
          <cell r="B5152">
            <v>6513</v>
          </cell>
          <cell r="C5152" t="str">
            <v>PC</v>
          </cell>
          <cell r="D5152">
            <v>40856</v>
          </cell>
          <cell r="E5152">
            <v>2011</v>
          </cell>
          <cell r="F5152">
            <v>11</v>
          </cell>
          <cell r="G5152" t="str">
            <v>SOUTH AMERICA MINING INVESTMENTS S.A.C</v>
          </cell>
          <cell r="H5152" t="str">
            <v>BREAPAMPA</v>
          </cell>
          <cell r="I5152" t="str">
            <v>CIERRE PROYECTO BREAPAMPA</v>
          </cell>
          <cell r="J5152" t="str">
            <v>*050702&lt;br&gt;AYACUCHO-PARINACOCHAS-CHUMPI</v>
          </cell>
          <cell r="K5152" t="str">
            <v>*34&lt;br&gt;BEDRIÑANA RIOS ABAD</v>
          </cell>
          <cell r="L5152" t="str">
            <v>APROBADO&lt;br/&gt;NOTIFICADO A LA EMPRESA</v>
          </cell>
          <cell r="P5152" t="str">
            <v>USD</v>
          </cell>
        </row>
        <row r="5153">
          <cell r="A5153">
            <v>2518707</v>
          </cell>
          <cell r="B5153">
            <v>6765</v>
          </cell>
          <cell r="C5153" t="str">
            <v>PC</v>
          </cell>
          <cell r="D5153">
            <v>42199</v>
          </cell>
          <cell r="E5153">
            <v>2015</v>
          </cell>
          <cell r="F5153">
            <v>7</v>
          </cell>
          <cell r="G5153" t="str">
            <v>SOUTH AMERICA MINING INVESTMENTS S.A.C</v>
          </cell>
          <cell r="H5153" t="str">
            <v>BREAPAMPA</v>
          </cell>
          <cell r="I5153" t="str">
            <v>ACTUALIZACION DE PLAN DE CIERRE UNIDAD BREAPAMPA</v>
          </cell>
          <cell r="J5153" t="str">
            <v>*050702&lt;br&gt;AYACUCHO-PARINACOCHAS-CHUMPI</v>
          </cell>
          <cell r="K5153" t="str">
            <v>*24&lt;br&gt;PORTILLA CORNEJO MATEO</v>
          </cell>
          <cell r="L5153" t="str">
            <v>APROBADO</v>
          </cell>
          <cell r="P5153" t="str">
            <v>USD</v>
          </cell>
        </row>
        <row r="5154">
          <cell r="A5154">
            <v>2586411</v>
          </cell>
          <cell r="B5154">
            <v>6818</v>
          </cell>
          <cell r="C5154" t="str">
            <v>PC</v>
          </cell>
          <cell r="D5154">
            <v>42439</v>
          </cell>
          <cell r="E5154">
            <v>2016</v>
          </cell>
          <cell r="F5154">
            <v>3</v>
          </cell>
          <cell r="G5154" t="str">
            <v>SOUTH AMERICA MINING INVESTMENTS S.A.C</v>
          </cell>
          <cell r="H5154" t="str">
            <v>BREAPAMPA</v>
          </cell>
          <cell r="I5154" t="str">
            <v>MODIFICACION DE PC DE LA UNDAD MINERA BREAPAMPA</v>
          </cell>
          <cell r="J5154" t="str">
            <v>*050702&lt;br&gt;AYACUCHO-PARINACOCHAS-CHUMPI</v>
          </cell>
          <cell r="K5154" t="str">
            <v>*24&lt;br&gt;PORTILLA CORNEJO MATEO</v>
          </cell>
          <cell r="L5154" t="str">
            <v>APROBADO</v>
          </cell>
          <cell r="P5154" t="str">
            <v>USD</v>
          </cell>
        </row>
        <row r="5155">
          <cell r="A5155" t="str">
            <v>M-ITS-00191-2018</v>
          </cell>
          <cell r="B5155">
            <v>6958</v>
          </cell>
          <cell r="C5155" t="str">
            <v>ITS</v>
          </cell>
          <cell r="D5155">
            <v>43307</v>
          </cell>
          <cell r="E5155">
            <v>2018</v>
          </cell>
          <cell r="F5155">
            <v>7</v>
          </cell>
          <cell r="G5155" t="str">
            <v>SOUTH AMERICA MINING INVESTMENTS S.A.C</v>
          </cell>
          <cell r="H5155" t="str">
            <v>BREAPAMPA</v>
          </cell>
          <cell r="I5155" t="str">
            <v>REAPROVECHAMIENTO DE RIPIOS DEL PAD DE LIXIVIACION EN LA UM BREAPAMPA</v>
          </cell>
          <cell r="J5155" t="str">
            <v>*050702&lt;br&gt;AYACUCHO-PARINACOCHAS-CHUMPI</v>
          </cell>
          <cell r="K5155" t="str">
            <v>*482&lt;br&gt;ZZ_SENACE MARTEL GORA, MIGUEL LUIS,*574&lt;br&gt;JOSE ALEJANDRO ZEGARRA,*542&lt;br&gt;JOAN CATHERINE LOZA MONTOYA</v>
          </cell>
          <cell r="L5155" t="str">
            <v>DESISTIDO&lt;br/&gt;NOTIFICADO A LA EMPRESA</v>
          </cell>
          <cell r="O5155">
            <v>2000000</v>
          </cell>
        </row>
        <row r="5156">
          <cell r="A5156">
            <v>3006074</v>
          </cell>
          <cell r="B5156">
            <v>8255</v>
          </cell>
          <cell r="C5156" t="str">
            <v>PC</v>
          </cell>
          <cell r="D5156">
            <v>43819</v>
          </cell>
          <cell r="E5156">
            <v>2019</v>
          </cell>
          <cell r="F5156">
            <v>12</v>
          </cell>
          <cell r="G5156" t="str">
            <v>SOUTH AMERICA MINING INVESTMENTS S.A.C</v>
          </cell>
          <cell r="H5156" t="str">
            <v>BREAPAMPA</v>
          </cell>
          <cell r="I5156" t="str">
            <v>SEGUNDA MODIFICACIÓN DEL PLAN DE CIERRE DE MINAS DE LA U.E.A. BREAPAMPA</v>
          </cell>
          <cell r="J5156" t="str">
            <v>*050702&lt;br&gt;AYACUCHO-PARINACOCHAS-CHUMPI</v>
          </cell>
          <cell r="K5156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5156" t="str">
            <v>EVALUACIÓN</v>
          </cell>
          <cell r="O5156">
            <v>0</v>
          </cell>
          <cell r="P5156" t="str">
            <v>USD</v>
          </cell>
        </row>
        <row r="5157">
          <cell r="A5157">
            <v>2621706</v>
          </cell>
          <cell r="B5157">
            <v>6115</v>
          </cell>
          <cell r="C5157" t="str">
            <v>DIA</v>
          </cell>
          <cell r="D5157">
            <v>42558</v>
          </cell>
          <cell r="E5157">
            <v>2016</v>
          </cell>
          <cell r="F5157">
            <v>7</v>
          </cell>
          <cell r="G5157" t="str">
            <v>SOUTH METALLURGICAL RESOURCES INC</v>
          </cell>
          <cell r="H5157" t="str">
            <v>CORRALPAMPA</v>
          </cell>
          <cell r="I5157" t="str">
            <v>PROYECTO DE EXPLORACIÓN CERRO EL PLOMO</v>
          </cell>
          <cell r="J5157" t="str">
            <v>*060202&lt;br&gt;CAJAMARCA-CAJABAMBA-CACHACHI</v>
          </cell>
          <cell r="K5157" t="str">
            <v>*25&lt;br&gt;PRADO VELASQUEZ ALFONSO,*441&lt;br&gt;MESIAS CASTRO JACKSON,*341&lt;br&gt;INFANTE QUISPE, CESAR ANIBAL,*310&lt;br&gt;ROSALES GONZALES LUIS ALBERTO</v>
          </cell>
          <cell r="L5157" t="str">
            <v>NO PRESENTADO&lt;br/&gt;NOTIFICADO A LA EMPRESA</v>
          </cell>
          <cell r="M5157" t="str">
            <v>ResDirec-0223-2016/MEM-DGAAM</v>
          </cell>
          <cell r="N5157" t="str">
            <v>19/07/2016</v>
          </cell>
          <cell r="O5157">
            <v>211600</v>
          </cell>
          <cell r="P5157" t="str">
            <v>USD</v>
          </cell>
        </row>
        <row r="5158">
          <cell r="A5158">
            <v>1283381</v>
          </cell>
          <cell r="B5158">
            <v>543</v>
          </cell>
          <cell r="C5158" t="str">
            <v>EIAsd</v>
          </cell>
          <cell r="D5158">
            <v>36698</v>
          </cell>
          <cell r="E5158">
            <v>2000</v>
          </cell>
          <cell r="F5158">
            <v>6</v>
          </cell>
          <cell r="G5158" t="str">
            <v>SOUTHERN PERU COPPER CORPORATION SUCURSAL DEL PERU</v>
          </cell>
          <cell r="H5158" t="str">
            <v>LOS CHANCAS</v>
          </cell>
          <cell r="I5158" t="str">
            <v>EXPLORACION</v>
          </cell>
          <cell r="J5158" t="str">
            <v>*030410&lt;br&gt;APURIMAC-AYMARAES-POCOHUANCA</v>
          </cell>
          <cell r="K5158" t="str">
            <v>*1&lt;br&gt;ACEVEDO FERNANDEZ ELIAS</v>
          </cell>
          <cell r="L5158" t="str">
            <v>APROBADO</v>
          </cell>
          <cell r="P5158" t="str">
            <v>USD</v>
          </cell>
        </row>
        <row r="5159">
          <cell r="A5159">
            <v>1554530</v>
          </cell>
          <cell r="B5159">
            <v>1314</v>
          </cell>
          <cell r="C5159" t="str">
            <v>EIAsd</v>
          </cell>
          <cell r="D5159">
            <v>38583</v>
          </cell>
          <cell r="E5159">
            <v>2005</v>
          </cell>
          <cell r="F5159">
            <v>8</v>
          </cell>
          <cell r="G5159" t="str">
            <v>SOUTHERN PERU COPPER CORPORATION SUCURSAL DEL PERU</v>
          </cell>
          <cell r="H5159" t="str">
            <v>TIA MARIA</v>
          </cell>
          <cell r="I5159" t="str">
            <v>EXPLORACION</v>
          </cell>
          <cell r="J5159" t="str">
            <v>*040702&lt;br&gt;AREQUIPA-ISLAY-COCACHACRA</v>
          </cell>
          <cell r="K5159" t="str">
            <v>*47&lt;br&gt;PINEDO CESAR</v>
          </cell>
          <cell r="L5159" t="str">
            <v>APROBADO</v>
          </cell>
          <cell r="P5159" t="str">
            <v>USD</v>
          </cell>
        </row>
        <row r="5160">
          <cell r="A5160">
            <v>1762798</v>
          </cell>
          <cell r="B5160">
            <v>1835</v>
          </cell>
          <cell r="C5160" t="str">
            <v>EIAsd</v>
          </cell>
          <cell r="D5160">
            <v>39507</v>
          </cell>
          <cell r="E5160">
            <v>2008</v>
          </cell>
          <cell r="F5160">
            <v>2</v>
          </cell>
          <cell r="G5160" t="str">
            <v>SOUTHERN PERU COPPER CORPORATION SUCURSAL DEL PERU</v>
          </cell>
          <cell r="H5160" t="str">
            <v>TIA MARIA</v>
          </cell>
          <cell r="I5160" t="str">
            <v>MODIFICACION PROYECTO TIA MARIA</v>
          </cell>
          <cell r="J5160" t="str">
            <v>*040702&lt;br&gt;AREQUIPA-ISLAY-COCACHACRA</v>
          </cell>
          <cell r="K5160" t="str">
            <v>*1&lt;br&gt;ACEVEDO FERNANDEZ ELIAS</v>
          </cell>
          <cell r="L5160" t="str">
            <v>APROBADO&lt;br/&gt;NOTIFICADO A LA EMPRESA</v>
          </cell>
          <cell r="P5160" t="str">
            <v>USD</v>
          </cell>
        </row>
        <row r="5161">
          <cell r="A5161">
            <v>1768144</v>
          </cell>
          <cell r="B5161">
            <v>1859</v>
          </cell>
          <cell r="C5161" t="str">
            <v>EIAsd</v>
          </cell>
          <cell r="D5161">
            <v>39525</v>
          </cell>
          <cell r="E5161">
            <v>2008</v>
          </cell>
          <cell r="F5161">
            <v>3</v>
          </cell>
          <cell r="G5161" t="str">
            <v>SOUTHERN PERU COPPER CORPORATION SUCURSAL DEL PERU</v>
          </cell>
          <cell r="H5161" t="str">
            <v>LOS CHANCAS</v>
          </cell>
          <cell r="I5161" t="str">
            <v>EXPLORACION  LOS  CHANCAS (MODIFICACION)</v>
          </cell>
          <cell r="J5161" t="str">
            <v>*030414&lt;br&gt;APURIMAC-AYMARAES-TAPAIRIHUA</v>
          </cell>
          <cell r="K5161" t="str">
            <v>*1&lt;br&gt;ACEVEDO FERNANDEZ ELIAS</v>
          </cell>
          <cell r="L5161" t="str">
            <v>APROBADO&lt;br/&gt;NOTIFICADO A LA EMPRESA</v>
          </cell>
          <cell r="P5161" t="str">
            <v>USD</v>
          </cell>
        </row>
        <row r="5162">
          <cell r="A5162">
            <v>2022279</v>
          </cell>
          <cell r="B5162">
            <v>2245</v>
          </cell>
          <cell r="C5162" t="str">
            <v>EIAsd</v>
          </cell>
          <cell r="D5162">
            <v>40413</v>
          </cell>
          <cell r="E5162">
            <v>2010</v>
          </cell>
          <cell r="F5162">
            <v>8</v>
          </cell>
          <cell r="G5162" t="str">
            <v>SOUTHERN PERU COPPER CORPORATION SUCURSAL DEL PERU</v>
          </cell>
          <cell r="H5162" t="str">
            <v>LOS CHANCAS</v>
          </cell>
          <cell r="I5162" t="str">
            <v>EXPLORACION LOS CHANCAS</v>
          </cell>
          <cell r="J5162" t="str">
            <v>*030410&lt;br&gt;APURIMAC-AYMARAES-POCOHUANCA</v>
          </cell>
          <cell r="K5162" t="str">
            <v>*1&lt;br&gt;ACEVEDO FERNANDEZ ELIAS</v>
          </cell>
          <cell r="L5162" t="str">
            <v>APROBADO&lt;br/&gt;NOTIFICADO A LA EMPRESA</v>
          </cell>
          <cell r="M5162" t="str">
            <v>ResDirec-0344-2010/MEM-AAM</v>
          </cell>
          <cell r="N5162" t="str">
            <v>20/10/2010</v>
          </cell>
          <cell r="P5162" t="str">
            <v>USD</v>
          </cell>
        </row>
        <row r="5163">
          <cell r="A5163">
            <v>114194</v>
          </cell>
          <cell r="B5163">
            <v>4266</v>
          </cell>
          <cell r="C5163" t="str">
            <v>EIA</v>
          </cell>
          <cell r="D5163">
            <v>34597</v>
          </cell>
          <cell r="E5163">
            <v>1994</v>
          </cell>
          <cell r="F5163">
            <v>9</v>
          </cell>
          <cell r="G5163" t="str">
            <v>SOUTHERN PERU COPPER CORPORATION SUCURSAL DEL PERU</v>
          </cell>
          <cell r="H5163" t="str">
            <v>CUAJONE</v>
          </cell>
          <cell r="I5163" t="str">
            <v>PROYECTO INTEGRADO DE LIXIVIACION CUAJONE-TOQUEPALA</v>
          </cell>
          <cell r="J5163" t="str">
            <v>*180106&lt;br&gt;MOQUEGUA-MARISCAL NIETO-TORATA</v>
          </cell>
          <cell r="K5163" t="str">
            <v>*29&lt;br&gt;ARCHIVO</v>
          </cell>
          <cell r="L5163" t="str">
            <v>APROBADO</v>
          </cell>
          <cell r="P5163" t="str">
            <v>USD</v>
          </cell>
        </row>
        <row r="5164">
          <cell r="A5164">
            <v>1162868</v>
          </cell>
          <cell r="B5164">
            <v>4368</v>
          </cell>
          <cell r="C5164" t="str">
            <v>EIA</v>
          </cell>
          <cell r="D5164">
            <v>35765</v>
          </cell>
          <cell r="E5164">
            <v>1997</v>
          </cell>
          <cell r="F5164">
            <v>12</v>
          </cell>
          <cell r="G5164" t="str">
            <v>SOUTHERN PERU COPPER CORPORATION SUCURSAL DEL PERU</v>
          </cell>
          <cell r="H5164" t="str">
            <v>CANTERA ROCA</v>
          </cell>
          <cell r="I5164" t="str">
            <v xml:space="preserve">EXTRACCIÓN DE ARENAS Y AGREGADOS </v>
          </cell>
          <cell r="J5164" t="str">
            <v>*180301&lt;br&gt;MOQUEGUA-ILO-ILO</v>
          </cell>
          <cell r="K5164" t="str">
            <v>*29&lt;br&gt;ARCHIVO</v>
          </cell>
          <cell r="L5164" t="str">
            <v>APROBADO</v>
          </cell>
          <cell r="P5164" t="str">
            <v>USD</v>
          </cell>
        </row>
        <row r="5165">
          <cell r="A5165">
            <v>1162869</v>
          </cell>
          <cell r="B5165">
            <v>4369</v>
          </cell>
          <cell r="C5165" t="str">
            <v>EIA</v>
          </cell>
          <cell r="D5165">
            <v>35765</v>
          </cell>
          <cell r="E5165">
            <v>1997</v>
          </cell>
          <cell r="F5165">
            <v>12</v>
          </cell>
          <cell r="G5165" t="str">
            <v>SOUTHERN PERU COPPER CORPORATION SUCURSAL DEL PERU</v>
          </cell>
          <cell r="H5165" t="str">
            <v>CANTERA 1</v>
          </cell>
          <cell r="I5165" t="str">
            <v>EXTRACCIÓN DE ARENAS Y AGREGADOS DE CONSTRUCCIÓN</v>
          </cell>
          <cell r="J5165" t="str">
            <v>*180301&lt;br&gt;MOQUEGUA-ILO-ILO</v>
          </cell>
          <cell r="K5165" t="str">
            <v>*29&lt;br&gt;ARCHIVO</v>
          </cell>
          <cell r="L5165" t="str">
            <v>APROBADO</v>
          </cell>
          <cell r="P5165" t="str">
            <v>USD</v>
          </cell>
        </row>
        <row r="5166">
          <cell r="A5166">
            <v>1162872</v>
          </cell>
          <cell r="B5166">
            <v>4370</v>
          </cell>
          <cell r="C5166" t="str">
            <v>EIA</v>
          </cell>
          <cell r="D5166">
            <v>35765</v>
          </cell>
          <cell r="E5166">
            <v>1997</v>
          </cell>
          <cell r="F5166">
            <v>12</v>
          </cell>
          <cell r="G5166" t="str">
            <v>SOUTHERN PERU COPPER CORPORATION SUCURSAL DEL PERU</v>
          </cell>
          <cell r="H5166" t="str">
            <v>CANTERA CHUZA</v>
          </cell>
          <cell r="I5166" t="str">
            <v>EXTRACCIÓN DE ARENAS Y AGREGADOS</v>
          </cell>
          <cell r="J5166" t="str">
            <v>*180301&lt;br&gt;MOQUEGUA-ILO-ILO</v>
          </cell>
          <cell r="K5166" t="str">
            <v>*29&lt;br&gt;ARCHIVO</v>
          </cell>
          <cell r="L5166" t="str">
            <v>APROBADO</v>
          </cell>
          <cell r="P5166" t="str">
            <v>USD</v>
          </cell>
        </row>
        <row r="5167">
          <cell r="A5167">
            <v>1198313</v>
          </cell>
          <cell r="B5167">
            <v>4384</v>
          </cell>
          <cell r="C5167" t="str">
            <v>EIA</v>
          </cell>
          <cell r="D5167">
            <v>36000</v>
          </cell>
          <cell r="E5167">
            <v>1998</v>
          </cell>
          <cell r="F5167">
            <v>7</v>
          </cell>
          <cell r="G5167" t="str">
            <v>SOUTHERN PERU COPPER CORPORATION SUCURSAL DEL PERU</v>
          </cell>
          <cell r="H5167" t="str">
            <v>TOQUEPALA</v>
          </cell>
          <cell r="I5167" t="str">
            <v>AMPLIACIÓN DE CASA DE TANQUES DE LA PLANTA SX/EW</v>
          </cell>
          <cell r="J5167" t="str">
            <v>*230302&lt;br&gt;TACNA-JORGE BASADRE-ILABAYA</v>
          </cell>
          <cell r="K5167" t="str">
            <v>*61&lt;br&gt;VIDALON JOSE</v>
          </cell>
          <cell r="L5167" t="str">
            <v>APROBADO</v>
          </cell>
          <cell r="P5167" t="str">
            <v>USD</v>
          </cell>
        </row>
        <row r="5168">
          <cell r="A5168">
            <v>1217031</v>
          </cell>
          <cell r="B5168">
            <v>4402</v>
          </cell>
          <cell r="C5168" t="str">
            <v>EIA</v>
          </cell>
          <cell r="D5168">
            <v>36171</v>
          </cell>
          <cell r="E5168">
            <v>1999</v>
          </cell>
          <cell r="F5168">
            <v>1</v>
          </cell>
          <cell r="G5168" t="str">
            <v>SOUTHERN PERU COPPER CORPORATION SUCURSAL DEL PERU</v>
          </cell>
          <cell r="H5168" t="str">
            <v>TOQUEPALA</v>
          </cell>
          <cell r="I5168" t="str">
            <v>LIXIVIACIÓN DE LOS BOTADEROS NOROESTE DE LA PLANTA SX/EW</v>
          </cell>
          <cell r="J5168" t="str">
            <v>*230302&lt;br&gt;TACNA-JORGE BASADRE-ILABAYA</v>
          </cell>
          <cell r="K5168" t="str">
            <v>*44&lt;br&gt;MEDINA FERNANDO</v>
          </cell>
          <cell r="L5168" t="str">
            <v>APROBADO</v>
          </cell>
          <cell r="P5168" t="str">
            <v>USD</v>
          </cell>
        </row>
        <row r="5169">
          <cell r="A5169">
            <v>1680746</v>
          </cell>
          <cell r="B5169">
            <v>4785</v>
          </cell>
          <cell r="C5169" t="str">
            <v>EIA</v>
          </cell>
          <cell r="D5169">
            <v>39176</v>
          </cell>
          <cell r="E5169">
            <v>2007</v>
          </cell>
          <cell r="F5169">
            <v>4</v>
          </cell>
          <cell r="G5169" t="str">
            <v>SOUTHERN PERU COPPER CORPORATION SUCURSAL DEL PERU</v>
          </cell>
          <cell r="H5169" t="str">
            <v>FUNDICION DE ILO</v>
          </cell>
          <cell r="I5169" t="str">
            <v>TERMINAL MARITIMO PARA EMBARQUE DE ACIDO SULFURICO EN BAHIA TABLONES</v>
          </cell>
          <cell r="J5169" t="str">
            <v>*180303&lt;br&gt;MOQUEGUA-ILO-PACOCHA</v>
          </cell>
          <cell r="K5169" t="str">
            <v>*1&lt;br&gt;ACEVEDO FERNANDEZ ELIAS</v>
          </cell>
          <cell r="L5169" t="str">
            <v>APROBADO</v>
          </cell>
          <cell r="P5169" t="str">
            <v>USD</v>
          </cell>
        </row>
        <row r="5170">
          <cell r="A5170">
            <v>1763458</v>
          </cell>
          <cell r="B5170">
            <v>4849</v>
          </cell>
          <cell r="C5170" t="str">
            <v>EIA</v>
          </cell>
          <cell r="D5170">
            <v>39510</v>
          </cell>
          <cell r="E5170">
            <v>2008</v>
          </cell>
          <cell r="F5170">
            <v>3</v>
          </cell>
          <cell r="G5170" t="str">
            <v>SOUTHERN PERU COPPER CORPORATION SUCURSAL DEL PERU</v>
          </cell>
          <cell r="H5170" t="str">
            <v>FUNDICION DE ILO - AIRE</v>
          </cell>
          <cell r="I5170" t="str">
            <v>PROGRAMA DE MONITOREO</v>
          </cell>
          <cell r="J5170" t="str">
            <v>*180303&lt;br&gt;MOQUEGUA-ILO-PACOCHA</v>
          </cell>
          <cell r="K5170" t="str">
            <v>*4&lt;br&gt;AQUINO ESPINOZA PAVEL</v>
          </cell>
          <cell r="L5170" t="str">
            <v>CONCLUIDO&lt;br/&gt;NOTIFICADO A LA EMPRESA</v>
          </cell>
          <cell r="P5170" t="str">
            <v>USD</v>
          </cell>
        </row>
        <row r="5171">
          <cell r="A5171">
            <v>1768371</v>
          </cell>
          <cell r="B5171">
            <v>4851</v>
          </cell>
          <cell r="C5171" t="str">
            <v>EIA</v>
          </cell>
          <cell r="D5171">
            <v>39526</v>
          </cell>
          <cell r="E5171">
            <v>2008</v>
          </cell>
          <cell r="F5171">
            <v>3</v>
          </cell>
          <cell r="G5171" t="str">
            <v>SOUTHERN PERU COPPER CORPORATION SUCURSAL DEL PERU</v>
          </cell>
          <cell r="H5171" t="str">
            <v>FUNDICION DE ILO</v>
          </cell>
          <cell r="I5171" t="str">
            <v>MODIFICACION DE PUNTOS DE MONITOREO</v>
          </cell>
          <cell r="J5171" t="str">
            <v>*180303&lt;br&gt;MOQUEGUA-ILO-PACOCHA</v>
          </cell>
          <cell r="K5171" t="str">
            <v>*12&lt;br&gt;DEL CASTILLO ALCANTARA AIME</v>
          </cell>
          <cell r="L5171" t="str">
            <v>APROBADO&lt;br/&gt;NOTIFICADO A LA EMPRESA</v>
          </cell>
          <cell r="P5171" t="str">
            <v>USD</v>
          </cell>
        </row>
        <row r="5172">
          <cell r="A5172">
            <v>1775809</v>
          </cell>
          <cell r="B5172">
            <v>4855</v>
          </cell>
          <cell r="C5172" t="str">
            <v>EIA</v>
          </cell>
          <cell r="D5172">
            <v>39554</v>
          </cell>
          <cell r="E5172">
            <v>2008</v>
          </cell>
          <cell r="F5172">
            <v>4</v>
          </cell>
          <cell r="G5172" t="str">
            <v>SOUTHERN PERU COPPER CORPORATION SUCURSAL DEL PERU</v>
          </cell>
          <cell r="H5172" t="str">
            <v>FUNDICION DE ILO - AIRE</v>
          </cell>
          <cell r="I5172" t="str">
            <v>MODIFICACION DE PUNTOS DE MONITOREO</v>
          </cell>
          <cell r="J5172" t="str">
            <v>*180303&lt;br&gt;MOQUEGUA-ILO-PACOCHA</v>
          </cell>
          <cell r="L5172" t="str">
            <v>APROBADO&lt;br/&gt;NOTIFICADO A LA EMPRESA</v>
          </cell>
          <cell r="P5172" t="str">
            <v>USD</v>
          </cell>
        </row>
        <row r="5173">
          <cell r="A5173">
            <v>1794064</v>
          </cell>
          <cell r="B5173">
            <v>4869</v>
          </cell>
          <cell r="C5173" t="str">
            <v>EIA</v>
          </cell>
          <cell r="D5173">
            <v>39624</v>
          </cell>
          <cell r="E5173">
            <v>2008</v>
          </cell>
          <cell r="F5173">
            <v>6</v>
          </cell>
          <cell r="G5173" t="str">
            <v>SOUTHERN PERU COPPER CORPORATION SUCURSAL DEL PERU</v>
          </cell>
          <cell r="H5173" t="str">
            <v>REFINERIA DE COBRE ILO (PACOCHA)</v>
          </cell>
          <cell r="I5173" t="str">
            <v>MODIFICACION DE PLAN REF. AL INF. Nº 673-2008-MEM-AAM/AD</v>
          </cell>
          <cell r="J5173" t="str">
            <v>*180303&lt;br&gt;MOQUEGUA-ILO-PACOCHA</v>
          </cell>
          <cell r="K5173" t="str">
            <v>*12&lt;br&gt;DEL CASTILLO ALCANTARA AIME</v>
          </cell>
          <cell r="L5173" t="str">
            <v>APROBADO</v>
          </cell>
          <cell r="P5173" t="str">
            <v>USD</v>
          </cell>
        </row>
        <row r="5174">
          <cell r="A5174">
            <v>1794069</v>
          </cell>
          <cell r="B5174">
            <v>4871</v>
          </cell>
          <cell r="C5174" t="str">
            <v>EIA</v>
          </cell>
          <cell r="D5174">
            <v>39624</v>
          </cell>
          <cell r="E5174">
            <v>2008</v>
          </cell>
          <cell r="F5174">
            <v>6</v>
          </cell>
          <cell r="G5174" t="str">
            <v>SOUTHERN PERU COPPER CORPORATION SUCURSAL DEL PERU</v>
          </cell>
          <cell r="H5174" t="str">
            <v>PLANTA DE FUERZA DE ILO</v>
          </cell>
          <cell r="I5174" t="str">
            <v>MODIFICACION DE PUNTOS DE MONITOREO PF-I-1,PF-I-2,PF-I-3 Y PF-I-4</v>
          </cell>
          <cell r="J5174" t="str">
            <v>*180303&lt;br&gt;MOQUEGUA-ILO-PACOCHA</v>
          </cell>
          <cell r="K5174" t="str">
            <v>*133&lt;br&gt;TORRES JULIA</v>
          </cell>
          <cell r="L5174" t="str">
            <v>APROBADO&lt;br/&gt;NOTIFICADO A LA EMPRESA</v>
          </cell>
          <cell r="P5174" t="str">
            <v>USD</v>
          </cell>
        </row>
        <row r="5175">
          <cell r="A5175">
            <v>1797576</v>
          </cell>
          <cell r="B5175">
            <v>4873</v>
          </cell>
          <cell r="C5175" t="str">
            <v>EIA</v>
          </cell>
          <cell r="D5175">
            <v>39633</v>
          </cell>
          <cell r="E5175">
            <v>2008</v>
          </cell>
          <cell r="F5175">
            <v>7</v>
          </cell>
          <cell r="G5175" t="str">
            <v>SOUTHERN PERU COPPER CORPORATION SUCURSAL DEL PERU</v>
          </cell>
          <cell r="H5175" t="str">
            <v>PLANTA COQUINA, ILO</v>
          </cell>
          <cell r="I5175" t="str">
            <v>MODIFICACION MONITOREO - ELIMINACION DE PUNTOS</v>
          </cell>
          <cell r="J5175" t="str">
            <v>*180301&lt;br&gt;MOQUEGUA-ILO-ILO</v>
          </cell>
          <cell r="K5175" t="str">
            <v>*133&lt;br&gt;TORRES JULIA</v>
          </cell>
          <cell r="L5175" t="str">
            <v>APROBADO&lt;br/&gt;NOTIFICADO A LA EMPRESA</v>
          </cell>
          <cell r="P5175" t="str">
            <v>USD</v>
          </cell>
        </row>
        <row r="5176">
          <cell r="A5176">
            <v>1903285</v>
          </cell>
          <cell r="B5176">
            <v>4947</v>
          </cell>
          <cell r="C5176" t="str">
            <v>EIA</v>
          </cell>
          <cell r="D5176">
            <v>40001</v>
          </cell>
          <cell r="E5176">
            <v>2009</v>
          </cell>
          <cell r="F5176">
            <v>7</v>
          </cell>
          <cell r="G5176" t="str">
            <v>SOUTHERN PERU COPPER CORPORATION SUCURSAL DEL PERU</v>
          </cell>
          <cell r="H5176" t="str">
            <v>TIA MARIA</v>
          </cell>
          <cell r="I5176" t="str">
            <v>ESTUDIO DE IMPACTO AMBIENTAL PROYECTO MINERO TIA MARIA</v>
          </cell>
          <cell r="J5176" t="str">
            <v>*040702&lt;br&gt;AREQUIPA-ISLAY-COCACHACRA</v>
          </cell>
          <cell r="K5176" t="str">
            <v>*3&lt;br&gt;ALFARO LÓPEZ WUALTER</v>
          </cell>
          <cell r="L5176" t="str">
            <v>IMPROCEDENTE&lt;br/&gt;NOTIFICADO A LA EMPRESA</v>
          </cell>
          <cell r="P5176" t="str">
            <v>USD</v>
          </cell>
        </row>
        <row r="5177">
          <cell r="A5177">
            <v>2022017</v>
          </cell>
          <cell r="B5177">
            <v>5029</v>
          </cell>
          <cell r="C5177" t="str">
            <v>EIA</v>
          </cell>
          <cell r="D5177">
            <v>40410</v>
          </cell>
          <cell r="E5177">
            <v>2010</v>
          </cell>
          <cell r="F5177">
            <v>8</v>
          </cell>
          <cell r="G5177" t="str">
            <v>SOUTHERN PERU COPPER CORPORATION SUCURSAL DEL PERU</v>
          </cell>
          <cell r="H5177" t="str">
            <v>TOQUEPALA</v>
          </cell>
          <cell r="I5177" t="str">
            <v>AMPLIACION DE LA CONCENTRADORA TOQUEPALA Y RECRECIMIENTO DEL EMBALSE</v>
          </cell>
          <cell r="J5177" t="str">
            <v>*230302&lt;br&gt;TACNA-JORGE BASADRE-ILABAYA</v>
          </cell>
          <cell r="K5177" t="str">
            <v>*3&lt;br&gt;ALFARO LÓPEZ WUALTER</v>
          </cell>
          <cell r="L5177" t="str">
            <v>IMPROCEDENTE&lt;br/&gt;NOTIFICADO A LA EMPRESA</v>
          </cell>
          <cell r="P5177" t="str">
            <v>USD</v>
          </cell>
        </row>
        <row r="5178">
          <cell r="A5178">
            <v>2114008</v>
          </cell>
          <cell r="B5178">
            <v>5122</v>
          </cell>
          <cell r="C5178" t="str">
            <v>EIA</v>
          </cell>
          <cell r="D5178">
            <v>40744</v>
          </cell>
          <cell r="E5178">
            <v>2011</v>
          </cell>
          <cell r="F5178">
            <v>7</v>
          </cell>
          <cell r="G5178" t="str">
            <v>SOUTHERN PERU COPPER CORPORATION SUCURSAL DEL PERU</v>
          </cell>
          <cell r="H5178" t="str">
            <v>TOQUEPALA</v>
          </cell>
          <cell r="I5178" t="str">
            <v xml:space="preserve">AMPLIACION DE CONCENTRADORA TOQUEPALA Y RECRECIMIENTO DE EMBALSE DE RELAVES </v>
          </cell>
          <cell r="J5178" t="str">
            <v>*230302&lt;br&gt;TACNA-JORGE BASADRE-ILABAYA</v>
          </cell>
          <cell r="K5178" t="str">
            <v>*1&lt;br&gt;ACEVEDO FERNANDEZ ELIAS</v>
          </cell>
          <cell r="L5178" t="str">
            <v>APROBADO&lt;br/&gt;NOTIFICADO A LA EMPRESA</v>
          </cell>
          <cell r="P5178" t="str">
            <v>USD</v>
          </cell>
        </row>
        <row r="5179">
          <cell r="A5179">
            <v>2340035</v>
          </cell>
          <cell r="B5179">
            <v>5286</v>
          </cell>
          <cell r="C5179" t="str">
            <v>EIA</v>
          </cell>
          <cell r="D5179">
            <v>41583</v>
          </cell>
          <cell r="E5179">
            <v>2013</v>
          </cell>
          <cell r="F5179">
            <v>11</v>
          </cell>
          <cell r="G5179" t="str">
            <v>SOUTHERN PERU COPPER CORPORATION SUCURSAL DEL PERU</v>
          </cell>
          <cell r="H5179" t="str">
            <v>TIA MARIA</v>
          </cell>
          <cell r="I5179" t="str">
            <v>PROYECTO TIA MARIA</v>
          </cell>
          <cell r="J5179" t="str">
            <v>*040702&lt;br&gt;AREQUIPA-ISLAY-COCACHACRA</v>
          </cell>
          <cell r="K5179" t="str">
            <v>*1&lt;br&gt;ACEVEDO FERNANDEZ ELIAS,*25&lt;br&gt;PRADO VELASQUEZ ALFONSO</v>
          </cell>
          <cell r="L5179" t="str">
            <v>APROBADO</v>
          </cell>
          <cell r="P5179" t="str">
            <v>USD</v>
          </cell>
        </row>
        <row r="5180">
          <cell r="A5180">
            <v>1256127</v>
          </cell>
          <cell r="B5180">
            <v>489</v>
          </cell>
          <cell r="C5180" t="str">
            <v>DIA</v>
          </cell>
          <cell r="D5180">
            <v>36439</v>
          </cell>
          <cell r="E5180">
            <v>1999</v>
          </cell>
          <cell r="F5180">
            <v>10</v>
          </cell>
          <cell r="G5180" t="str">
            <v>SOUTHERN PERU COPPER CORPORATION SUCURSAL DEL PERU</v>
          </cell>
          <cell r="H5180" t="str">
            <v>ANTABAMBA</v>
          </cell>
          <cell r="I5180" t="str">
            <v>ANTABAMBA</v>
          </cell>
          <cell r="J5180" t="str">
            <v>*030307&lt;br&gt;APURIMAC-ANTABAMBA-SABAINO</v>
          </cell>
          <cell r="K5180" t="str">
            <v>*1&lt;br&gt;ACEVEDO FERNANDEZ ELIAS</v>
          </cell>
          <cell r="L5180" t="str">
            <v>APROBADO</v>
          </cell>
          <cell r="P5180" t="str">
            <v>USD</v>
          </cell>
        </row>
        <row r="5181">
          <cell r="A5181">
            <v>1264606</v>
          </cell>
          <cell r="B5181">
            <v>503</v>
          </cell>
          <cell r="C5181" t="str">
            <v>DIA</v>
          </cell>
          <cell r="D5181">
            <v>36516</v>
          </cell>
          <cell r="E5181">
            <v>1999</v>
          </cell>
          <cell r="F5181">
            <v>12</v>
          </cell>
          <cell r="G5181" t="str">
            <v>SOUTHERN PERU COPPER CORPORATION SUCURSAL DEL PERU</v>
          </cell>
          <cell r="H5181" t="str">
            <v>YANACA</v>
          </cell>
          <cell r="I5181" t="str">
            <v>YANACA</v>
          </cell>
          <cell r="J5181" t="str">
            <v>*030417&lt;br&gt;APURIMAC-AYMARAES-YANACA</v>
          </cell>
          <cell r="K5181" t="str">
            <v>*1&lt;br&gt;ACEVEDO FERNANDEZ ELIAS</v>
          </cell>
          <cell r="L5181" t="str">
            <v>APROBADO</v>
          </cell>
          <cell r="P5181" t="str">
            <v>USD</v>
          </cell>
        </row>
        <row r="5182">
          <cell r="A5182">
            <v>1291492</v>
          </cell>
          <cell r="B5182">
            <v>553</v>
          </cell>
          <cell r="C5182" t="str">
            <v>DIA</v>
          </cell>
          <cell r="D5182">
            <v>36753</v>
          </cell>
          <cell r="E5182">
            <v>2000</v>
          </cell>
          <cell r="F5182">
            <v>8</v>
          </cell>
          <cell r="G5182" t="str">
            <v>SOUTHERN PERU COPPER CORPORATION SUCURSAL DEL PERU</v>
          </cell>
          <cell r="H5182" t="str">
            <v>TUNTUMA</v>
          </cell>
          <cell r="I5182" t="str">
            <v>TUNTUMA</v>
          </cell>
          <cell r="J5182" t="str">
            <v>*080708&lt;br&gt;CUSCO-CHUMBIVILCAS-VELILLE</v>
          </cell>
          <cell r="K5182" t="str">
            <v>*1&lt;br&gt;ACEVEDO FERNANDEZ ELIAS</v>
          </cell>
          <cell r="L5182" t="str">
            <v>APROBADO</v>
          </cell>
          <cell r="P5182" t="str">
            <v>USD</v>
          </cell>
        </row>
        <row r="5183">
          <cell r="A5183">
            <v>1347974</v>
          </cell>
          <cell r="B5183">
            <v>704</v>
          </cell>
          <cell r="C5183" t="str">
            <v>DIA</v>
          </cell>
          <cell r="D5183">
            <v>37260</v>
          </cell>
          <cell r="E5183">
            <v>2002</v>
          </cell>
          <cell r="F5183">
            <v>1</v>
          </cell>
          <cell r="G5183" t="str">
            <v>SOUTHERN PERU COPPER CORPORATION SUCURSAL DEL PERU</v>
          </cell>
          <cell r="H5183" t="str">
            <v>CAROLINA</v>
          </cell>
          <cell r="I5183" t="str">
            <v>CAROLINA</v>
          </cell>
          <cell r="J5183" t="str">
            <v>*230105&lt;br&gt;TACNA-TACNA-INCLAN</v>
          </cell>
          <cell r="K5183" t="str">
            <v>*57&lt;br&gt;SUAREZ JUAN</v>
          </cell>
          <cell r="L5183" t="str">
            <v>APROBADO</v>
          </cell>
          <cell r="P5183" t="str">
            <v>USD</v>
          </cell>
        </row>
        <row r="5184">
          <cell r="A5184">
            <v>1350419</v>
          </cell>
          <cell r="B5184">
            <v>708</v>
          </cell>
          <cell r="C5184" t="str">
            <v>DIA</v>
          </cell>
          <cell r="D5184">
            <v>37281</v>
          </cell>
          <cell r="E5184">
            <v>2002</v>
          </cell>
          <cell r="F5184">
            <v>1</v>
          </cell>
          <cell r="G5184" t="str">
            <v>SOUTHERN PERU COPPER CORPORATION SUCURSAL DEL PERU</v>
          </cell>
          <cell r="I5184" t="str">
            <v>ARAMPAL</v>
          </cell>
          <cell r="J5184" t="str">
            <v>*230303&lt;br&gt;TACNA-JORGE BASADRE-ITE</v>
          </cell>
          <cell r="K5184" t="str">
            <v>*57&lt;br&gt;SUAREZ JUAN</v>
          </cell>
          <cell r="L5184" t="str">
            <v>APROBADO</v>
          </cell>
          <cell r="P5184" t="str">
            <v>USD</v>
          </cell>
        </row>
        <row r="5185">
          <cell r="A5185">
            <v>1402084</v>
          </cell>
          <cell r="B5185">
            <v>833</v>
          </cell>
          <cell r="C5185" t="str">
            <v>DIA</v>
          </cell>
          <cell r="D5185">
            <v>37679</v>
          </cell>
          <cell r="E5185">
            <v>2003</v>
          </cell>
          <cell r="F5185">
            <v>2</v>
          </cell>
          <cell r="G5185" t="str">
            <v>SOUTHERN PERU COPPER CORPORATION SUCURSAL DEL PERU</v>
          </cell>
          <cell r="H5185" t="str">
            <v>ARAMPAL</v>
          </cell>
          <cell r="I5185" t="str">
            <v>ARAMPAL</v>
          </cell>
          <cell r="J5185" t="str">
            <v>*230303&lt;br&gt;TACNA-JORGE BASADRE-ITE</v>
          </cell>
          <cell r="K5185" t="str">
            <v>*1&lt;br&gt;ACEVEDO FERNANDEZ ELIAS</v>
          </cell>
          <cell r="L5185" t="str">
            <v>APROBADO</v>
          </cell>
          <cell r="P5185" t="str">
            <v>USD</v>
          </cell>
        </row>
        <row r="5186">
          <cell r="A5186">
            <v>1404423</v>
          </cell>
          <cell r="B5186">
            <v>842</v>
          </cell>
          <cell r="C5186" t="str">
            <v>DIA</v>
          </cell>
          <cell r="D5186">
            <v>37698</v>
          </cell>
          <cell r="E5186">
            <v>2003</v>
          </cell>
          <cell r="F5186">
            <v>3</v>
          </cell>
          <cell r="G5186" t="str">
            <v>SOUTHERN PERU COPPER CORPORATION SUCURSAL DEL PERU</v>
          </cell>
          <cell r="H5186" t="str">
            <v>PUCAY</v>
          </cell>
          <cell r="I5186" t="str">
            <v>PUCAY</v>
          </cell>
          <cell r="J5186" t="str">
            <v>*040405&lt;br&gt;AREQUIPA-CASTILLA-CHILCAYMARCA</v>
          </cell>
          <cell r="K5186" t="str">
            <v>*1&lt;br&gt;ACEVEDO FERNANDEZ ELIAS</v>
          </cell>
          <cell r="L5186" t="str">
            <v>APROBADO</v>
          </cell>
          <cell r="P5186" t="str">
            <v>USD</v>
          </cell>
        </row>
        <row r="5187">
          <cell r="A5187">
            <v>1491531</v>
          </cell>
          <cell r="B5187">
            <v>1133</v>
          </cell>
          <cell r="C5187" t="str">
            <v>DIA</v>
          </cell>
          <cell r="D5187">
            <v>38247</v>
          </cell>
          <cell r="E5187">
            <v>2004</v>
          </cell>
          <cell r="F5187">
            <v>9</v>
          </cell>
          <cell r="G5187" t="str">
            <v>SOUTHERN PERU COPPER CORPORATION SUCURSAL DEL PERU</v>
          </cell>
          <cell r="I5187" t="str">
            <v>GLORIA CRISTINA</v>
          </cell>
          <cell r="J5187" t="str">
            <v>*131001&lt;br&gt;LA LIBERTAD-SANTIAGO DE CHUCO-SANTIAGO DE CHUCO</v>
          </cell>
          <cell r="K5187" t="str">
            <v>*56&lt;br&gt;SOLARI HENRY</v>
          </cell>
          <cell r="L5187" t="str">
            <v>ABANDONO</v>
          </cell>
          <cell r="P5187" t="str">
            <v>USD</v>
          </cell>
        </row>
        <row r="5188">
          <cell r="A5188">
            <v>1494638</v>
          </cell>
          <cell r="B5188">
            <v>1142</v>
          </cell>
          <cell r="C5188" t="str">
            <v>DIA</v>
          </cell>
          <cell r="D5188">
            <v>38265</v>
          </cell>
          <cell r="E5188">
            <v>2004</v>
          </cell>
          <cell r="F5188">
            <v>10</v>
          </cell>
          <cell r="G5188" t="str">
            <v>SOUTHERN PERU COPPER CORPORATION SUCURSAL DEL PERU</v>
          </cell>
          <cell r="H5188" t="str">
            <v>MILLUNE</v>
          </cell>
          <cell r="I5188" t="str">
            <v>MILLUNE</v>
          </cell>
          <cell r="J5188" t="str">
            <v>*230107&lt;br&gt;TACNA-TACNA-PALCA</v>
          </cell>
          <cell r="K5188" t="str">
            <v>*47&lt;br&gt;PINEDO CESAR</v>
          </cell>
          <cell r="L5188" t="str">
            <v>DESAPROBADO</v>
          </cell>
          <cell r="P5188" t="str">
            <v>USD</v>
          </cell>
        </row>
        <row r="5189">
          <cell r="A5189">
            <v>1513309</v>
          </cell>
          <cell r="B5189">
            <v>1208</v>
          </cell>
          <cell r="C5189" t="str">
            <v>DIA</v>
          </cell>
          <cell r="D5189">
            <v>38379</v>
          </cell>
          <cell r="E5189">
            <v>2005</v>
          </cell>
          <cell r="F5189">
            <v>1</v>
          </cell>
          <cell r="G5189" t="str">
            <v>SOUTHERN PERU COPPER CORPORATION SUCURSAL DEL PERU</v>
          </cell>
          <cell r="H5189" t="str">
            <v>GLORIA CRISTINA</v>
          </cell>
          <cell r="I5189" t="str">
            <v>GLORIA CRISTINA</v>
          </cell>
          <cell r="J5189" t="str">
            <v>*131001&lt;br&gt;LA LIBERTAD-SANTIAGO DE CHUCO-SANTIAGO DE CHUCO</v>
          </cell>
          <cell r="K5189" t="str">
            <v>*47&lt;br&gt;PINEDO CESAR</v>
          </cell>
          <cell r="L5189" t="str">
            <v>APROBADO</v>
          </cell>
          <cell r="P5189" t="str">
            <v>USD</v>
          </cell>
        </row>
        <row r="5190">
          <cell r="A5190">
            <v>2561977</v>
          </cell>
          <cell r="B5190">
            <v>6103</v>
          </cell>
          <cell r="C5190" t="str">
            <v>ITS</v>
          </cell>
          <cell r="D5190">
            <v>42354</v>
          </cell>
          <cell r="E5190">
            <v>2015</v>
          </cell>
          <cell r="F5190">
            <v>12</v>
          </cell>
          <cell r="G5190" t="str">
            <v>SOUTHERN PERU COPPER CORPORATION SUCURSAL DEL PERU</v>
          </cell>
          <cell r="H5190" t="str">
            <v>CUAJONE</v>
          </cell>
          <cell r="I5190" t="str">
            <v>INFORME TECNICO SUSTENTATORIO PARA LA MEJORA TECNOLOGICA AMBIENTAL DE LA UNIDAD MINERA CUAJONE Y OBRAS CONEXAS</v>
          </cell>
          <cell r="J5190" t="str">
            <v>*180106&lt;br&gt;MOQUEGUA-MARISCAL NIETO-TORATA</v>
          </cell>
          <cell r="K5190" t="str">
            <v>*1&lt;br&gt;ACEVEDO FERNANDEZ ELIAS,*340&lt;br&gt;REYES UBILLUS ISMAEL,*321&lt;br&gt;ATENCIO MERINO MIGUEL (APOYO),*311&lt;br&gt;ROJAS VALLADARES, TANIA LUPE,*288&lt;br&gt;RUESTA RUIZ, PEDRO,*220&lt;br&gt;VILLACORTA OLAZA MARCO ANTONIO,*25&lt;br&gt;PRADO VELASQUEZ ALFONSO,*20&lt;br&gt;LEON IRIARTE MARITZA</v>
          </cell>
          <cell r="L5190" t="str">
            <v>CONFORME&lt;br/&gt;NOTIFICADO A LA EMPRESA</v>
          </cell>
          <cell r="M5190" t="str">
            <v>ResDirec-0148-2016/MEM-DGAAM</v>
          </cell>
          <cell r="N5190" t="str">
            <v>16/05/2016</v>
          </cell>
          <cell r="O5190">
            <v>290000000</v>
          </cell>
        </row>
        <row r="5191">
          <cell r="A5191">
            <v>1597895</v>
          </cell>
          <cell r="B5191">
            <v>1411</v>
          </cell>
          <cell r="C5191" t="str">
            <v>DIA</v>
          </cell>
          <cell r="D5191">
            <v>38800</v>
          </cell>
          <cell r="E5191">
            <v>2006</v>
          </cell>
          <cell r="F5191">
            <v>3</v>
          </cell>
          <cell r="G5191" t="str">
            <v>SOUTHERN PERU COPPER CORPORATION SUCURSAL DEL PERU</v>
          </cell>
          <cell r="H5191" t="str">
            <v>CHURIAC</v>
          </cell>
          <cell r="I5191" t="str">
            <v>CHURIAC</v>
          </cell>
          <cell r="J5191" t="str">
            <v>*090607&lt;br&gt;HUANCAVELICA-HUAYTARA-PILPICHACA</v>
          </cell>
          <cell r="K5191" t="str">
            <v>*1&lt;br&gt;ACEVEDO FERNANDEZ ELIAS</v>
          </cell>
          <cell r="L5191" t="str">
            <v>APROBADO</v>
          </cell>
          <cell r="P5191" t="str">
            <v>USD</v>
          </cell>
        </row>
        <row r="5192">
          <cell r="A5192">
            <v>2563780</v>
          </cell>
          <cell r="B5192">
            <v>6128</v>
          </cell>
          <cell r="C5192" t="str">
            <v>ITS</v>
          </cell>
          <cell r="D5192">
            <v>42361</v>
          </cell>
          <cell r="E5192">
            <v>2015</v>
          </cell>
          <cell r="F5192">
            <v>12</v>
          </cell>
          <cell r="G5192" t="str">
            <v>SOUTHERN PERU COPPER CORPORATION SUCURSAL DEL PERU</v>
          </cell>
          <cell r="H5192" t="str">
            <v>FUNDICION DE ILO</v>
          </cell>
          <cell r="I5192" t="str">
            <v>Informe T¿ico Sustentatorio para la Mejora Tecnol¿gica Ambiental de la U.M. Ilo y Obras Conexas</v>
          </cell>
          <cell r="J5192" t="str">
            <v>*180303&lt;br&gt;MOQUEGUA-ILO-PACOCHA</v>
          </cell>
          <cell r="K5192" t="str">
            <v>*1&lt;br&gt;ACEVEDO FERNANDEZ ELIAS,*340&lt;br&gt;REYES UBILLUS ISMAEL,*311&lt;br&gt;ROJAS VALLADARES, TANIA LUPE,*220&lt;br&gt;VILLACORTA OLAZA MARCO ANTONIO,*25&lt;br&gt;PRADO VELASQUEZ ALFONSO,*20&lt;br&gt;LEON IRIARTE MARITZA</v>
          </cell>
          <cell r="L5192" t="str">
            <v>CONFORME&lt;br/&gt;NOTIFICADO A LA EMPRESA</v>
          </cell>
          <cell r="M5192" t="str">
            <v>ResDirec-0154-2016/MEM-DGAAM</v>
          </cell>
          <cell r="N5192" t="str">
            <v>19/05/2016</v>
          </cell>
          <cell r="O5192">
            <v>29000000</v>
          </cell>
        </row>
        <row r="5193">
          <cell r="A5193">
            <v>1597897</v>
          </cell>
          <cell r="B5193">
            <v>1412</v>
          </cell>
          <cell r="C5193" t="str">
            <v>DIA</v>
          </cell>
          <cell r="D5193">
            <v>38800</v>
          </cell>
          <cell r="E5193">
            <v>2006</v>
          </cell>
          <cell r="F5193">
            <v>3</v>
          </cell>
          <cell r="G5193" t="str">
            <v>SOUTHERN PERU COPPER CORPORATION SUCURSAL DEL PERU</v>
          </cell>
          <cell r="H5193" t="str">
            <v>PORTUGUESA</v>
          </cell>
          <cell r="I5193" t="str">
            <v>PORTUGUESA</v>
          </cell>
          <cell r="J5193" t="str">
            <v>*050205&lt;br&gt;AYACUCHO-CANGALLO-PARAS</v>
          </cell>
          <cell r="K5193" t="str">
            <v>*1&lt;br&gt;ACEVEDO FERNANDEZ ELIAS</v>
          </cell>
          <cell r="L5193" t="str">
            <v>APROBADO</v>
          </cell>
          <cell r="P5193" t="str">
            <v>USD</v>
          </cell>
        </row>
        <row r="5194">
          <cell r="A5194">
            <v>1722626</v>
          </cell>
          <cell r="B5194">
            <v>1716</v>
          </cell>
          <cell r="C5194" t="str">
            <v>DIA</v>
          </cell>
          <cell r="D5194">
            <v>39351</v>
          </cell>
          <cell r="E5194">
            <v>2007</v>
          </cell>
          <cell r="F5194">
            <v>9</v>
          </cell>
          <cell r="G5194" t="str">
            <v>SOUTHERN PERU COPPER CORPORATION SUCURSAL DEL PERU</v>
          </cell>
          <cell r="I5194" t="str">
            <v>CERRO CORI</v>
          </cell>
          <cell r="J5194" t="str">
            <v>*050601&lt;br&gt;AYACUCHO-LUCANAS-PUQUIO</v>
          </cell>
          <cell r="K5194" t="str">
            <v>*8&lt;br&gt;BREÑA TORRES GRACIELA</v>
          </cell>
          <cell r="L5194" t="str">
            <v>IMPROCEDENTE&lt;br/&gt;NOTIFICADO A LA EMPRESA</v>
          </cell>
          <cell r="P5194" t="str">
            <v>USD</v>
          </cell>
        </row>
        <row r="5195">
          <cell r="A5195">
            <v>1733588</v>
          </cell>
          <cell r="B5195">
            <v>1741</v>
          </cell>
          <cell r="C5195" t="str">
            <v>DIA</v>
          </cell>
          <cell r="D5195">
            <v>39394</v>
          </cell>
          <cell r="E5195">
            <v>2007</v>
          </cell>
          <cell r="F5195">
            <v>11</v>
          </cell>
          <cell r="G5195" t="str">
            <v>SOUTHERN PERU COPPER CORPORATION SUCURSAL DEL PERU</v>
          </cell>
          <cell r="H5195" t="str">
            <v>CERRO CORI</v>
          </cell>
          <cell r="I5195" t="str">
            <v>CERRO CORI</v>
          </cell>
          <cell r="J5195" t="str">
            <v>*050601&lt;br&gt;AYACUCHO-LUCANAS-PUQUIO</v>
          </cell>
          <cell r="K5195" t="str">
            <v>*8&lt;br&gt;BREÑA TORRES GRACIELA</v>
          </cell>
          <cell r="L5195" t="str">
            <v>APROBADO&lt;br/&gt;NOTIFICADO A LA EMPRESA</v>
          </cell>
          <cell r="P5195" t="str">
            <v>USD</v>
          </cell>
        </row>
        <row r="5196">
          <cell r="A5196">
            <v>2566211</v>
          </cell>
          <cell r="B5196">
            <v>6165</v>
          </cell>
          <cell r="C5196" t="str">
            <v>ITS</v>
          </cell>
          <cell r="D5196">
            <v>42373</v>
          </cell>
          <cell r="E5196">
            <v>2016</v>
          </cell>
          <cell r="F5196">
            <v>1</v>
          </cell>
          <cell r="G5196" t="str">
            <v>SOUTHERN PERU COPPER CORPORATION SUCURSAL DEL PERU</v>
          </cell>
          <cell r="H5196" t="str">
            <v>LANA</v>
          </cell>
          <cell r="I5196" t="str">
            <v>LANA</v>
          </cell>
          <cell r="J5196" t="str">
            <v>*040303&lt;br&gt;AREQUIPA-CARAVELI-ATICO,*040000&lt;br&gt;AREQUIPA----,*040300&lt;br&gt;AREQUIPA-CARAVELI--</v>
          </cell>
          <cell r="K5196" t="str">
            <v>*8&lt;br&gt;BREÑA TORRES GRACIELA,*341&lt;br&gt;INFANTE QUISPE, CESAR ANIBAL,*332&lt;br&gt;CANO VARGAS, SAMIR (APOYO),*310&lt;br&gt;ROSALES GONZALES LUIS ALBERTO</v>
          </cell>
          <cell r="L5196" t="str">
            <v>CONFORME&lt;br/&gt;NOTIFICADO A LA EMPRESA</v>
          </cell>
          <cell r="M5196" t="str">
            <v>ResDirec-0030-2016/MEM-DGAAM</v>
          </cell>
          <cell r="N5196" t="str">
            <v>27/01/2016</v>
          </cell>
          <cell r="O5196">
            <v>450000</v>
          </cell>
        </row>
        <row r="5197">
          <cell r="A5197">
            <v>1903942</v>
          </cell>
          <cell r="B5197">
            <v>2045</v>
          </cell>
          <cell r="C5197" t="str">
            <v>DIA</v>
          </cell>
          <cell r="D5197">
            <v>40002</v>
          </cell>
          <cell r="E5197">
            <v>2009</v>
          </cell>
          <cell r="F5197">
            <v>7</v>
          </cell>
          <cell r="G5197" t="str">
            <v>SOUTHERN PERU COPPER CORPORATION SUCURSAL DEL PERU</v>
          </cell>
          <cell r="H5197" t="str">
            <v>CHINCHINGA</v>
          </cell>
          <cell r="I5197" t="str">
            <v>CHINCHINGA</v>
          </cell>
          <cell r="J5197" t="str">
            <v>*051005&lt;br&gt;AYACUCHO-VICTOR FAJARDO-CANARIA</v>
          </cell>
          <cell r="K5197" t="str">
            <v>*8&lt;br&gt;BREÑA TORRES GRACIELA</v>
          </cell>
          <cell r="L5197" t="str">
            <v>NO PRESENTADO&lt;br/&gt;NOTIFICADO A LA EMPRESA</v>
          </cell>
          <cell r="P5197" t="str">
            <v>USD</v>
          </cell>
        </row>
        <row r="5198">
          <cell r="A5198">
            <v>1964870</v>
          </cell>
          <cell r="B5198">
            <v>2145</v>
          </cell>
          <cell r="C5198" t="str">
            <v>DIA</v>
          </cell>
          <cell r="D5198">
            <v>40220</v>
          </cell>
          <cell r="E5198">
            <v>2010</v>
          </cell>
          <cell r="F5198">
            <v>2</v>
          </cell>
          <cell r="G5198" t="str">
            <v>SOUTHERN PERU COPPER CORPORATION SUCURSAL DEL PERU</v>
          </cell>
          <cell r="H5198" t="str">
            <v>CHINCHINGA</v>
          </cell>
          <cell r="I5198" t="str">
            <v>CHINCHINGA</v>
          </cell>
          <cell r="J5198" t="str">
            <v>*051005&lt;br&gt;AYACUCHO-VICTOR FAJARDO-CANARIA</v>
          </cell>
          <cell r="K5198" t="str">
            <v>*8&lt;br&gt;BREÑA TORRES GRACIELA</v>
          </cell>
          <cell r="L5198" t="str">
            <v>NO PRESENTADO&lt;br/&gt;NOTIFICADO A LA EMPRESA</v>
          </cell>
          <cell r="P5198" t="str">
            <v>USD</v>
          </cell>
        </row>
        <row r="5199">
          <cell r="A5199">
            <v>1993704</v>
          </cell>
          <cell r="B5199">
            <v>2196</v>
          </cell>
          <cell r="C5199" t="str">
            <v>DIA</v>
          </cell>
          <cell r="D5199">
            <v>40325</v>
          </cell>
          <cell r="E5199">
            <v>2010</v>
          </cell>
          <cell r="F5199">
            <v>5</v>
          </cell>
          <cell r="G5199" t="str">
            <v>SOUTHERN PERU COPPER CORPORATION SUCURSAL DEL PERU</v>
          </cell>
          <cell r="H5199" t="str">
            <v>CHINCHINGA</v>
          </cell>
          <cell r="I5199" t="str">
            <v>CHINCHINGA</v>
          </cell>
          <cell r="J5199" t="str">
            <v>*051005&lt;br&gt;AYACUCHO-VICTOR FAJARDO-CANARIA</v>
          </cell>
          <cell r="K5199" t="str">
            <v>*8&lt;br&gt;BREÑA TORRES GRACIELA</v>
          </cell>
          <cell r="L5199" t="str">
            <v>APROBADO&lt;br/&gt;NOTIFICADO A LA EMPRESA</v>
          </cell>
          <cell r="P5199" t="str">
            <v>USD</v>
          </cell>
        </row>
        <row r="5200">
          <cell r="A5200">
            <v>2085465</v>
          </cell>
          <cell r="B5200">
            <v>2394</v>
          </cell>
          <cell r="C5200" t="str">
            <v>DIA</v>
          </cell>
          <cell r="D5200">
            <v>40651</v>
          </cell>
          <cell r="E5200">
            <v>2011</v>
          </cell>
          <cell r="F5200">
            <v>4</v>
          </cell>
          <cell r="G5200" t="str">
            <v>SOUTHERN PERU COPPER CORPORATION SUCURSAL DEL PERU</v>
          </cell>
          <cell r="H5200" t="str">
            <v>CLARA</v>
          </cell>
          <cell r="I5200" t="str">
            <v>CLARA</v>
          </cell>
          <cell r="J5200" t="str">
            <v>*040606&lt;br&gt;AREQUIPA-CONDESUYOS-RIO GRANDE</v>
          </cell>
          <cell r="K5200" t="str">
            <v>*25&lt;br&gt;PRADO VELASQUEZ ALFONSO</v>
          </cell>
          <cell r="L5200" t="str">
            <v>APROBADO&lt;br/&gt;NOTIFICADO A LA EMPRESA</v>
          </cell>
          <cell r="P5200" t="str">
            <v>USD</v>
          </cell>
        </row>
        <row r="5201">
          <cell r="A5201">
            <v>2168915</v>
          </cell>
          <cell r="B5201">
            <v>2810</v>
          </cell>
          <cell r="C5201" t="str">
            <v>DIA</v>
          </cell>
          <cell r="D5201">
            <v>40959</v>
          </cell>
          <cell r="E5201">
            <v>2012</v>
          </cell>
          <cell r="F5201">
            <v>2</v>
          </cell>
          <cell r="G5201" t="str">
            <v>SOUTHERN PERU COPPER CORPORATION SUCURSAL DEL PERU</v>
          </cell>
          <cell r="H5201" t="str">
            <v>EL PEÑON</v>
          </cell>
          <cell r="I5201" t="str">
            <v>EL PEÑON</v>
          </cell>
          <cell r="J5201" t="str">
            <v>*131001&lt;br&gt;LA LIBERTAD-SANTIAGO DE CHUCO-SANTIAGO DE CHUCO</v>
          </cell>
          <cell r="K5201" t="str">
            <v>*8&lt;br&gt;BREÑA TORRES GRACIELA,*310&lt;br&gt;ROSALES GONZALES LUIS ALBERTO,*180&lt;br&gt;RAMIREZ PALET ALDO</v>
          </cell>
          <cell r="L5201" t="str">
            <v>NO PRESENTADO&lt;br/&gt;NOTIFICADO A LA EMPRESA</v>
          </cell>
          <cell r="M5201" t="str">
            <v>ResDirec-0065-2012/MEM-AAM</v>
          </cell>
          <cell r="N5201" t="str">
            <v>28/02/2012</v>
          </cell>
          <cell r="O5201">
            <v>2000000</v>
          </cell>
          <cell r="P5201" t="str">
            <v>USD</v>
          </cell>
        </row>
        <row r="5202">
          <cell r="A5202">
            <v>2178134</v>
          </cell>
          <cell r="B5202">
            <v>2916</v>
          </cell>
          <cell r="C5202" t="str">
            <v>DIA</v>
          </cell>
          <cell r="D5202">
            <v>40996</v>
          </cell>
          <cell r="E5202">
            <v>2012</v>
          </cell>
          <cell r="F5202">
            <v>3</v>
          </cell>
          <cell r="G5202" t="str">
            <v>SOUTHERN PERU COPPER CORPORATION SUCURSAL DEL PERU</v>
          </cell>
          <cell r="H5202" t="str">
            <v>EL PEÑON.</v>
          </cell>
          <cell r="I5202" t="str">
            <v>EL PEÑON.</v>
          </cell>
          <cell r="J5202" t="str">
            <v>*131001&lt;br&gt;LA LIBERTAD-SANTIAGO DE CHUCO-SANTIAGO DE CHUCO</v>
          </cell>
          <cell r="K5202" t="str">
            <v>*8&lt;br&gt;BREÑA TORRES GRACIELA,*310&lt;br&gt;ROSALES GONZALES LUIS ALBERTO,*28&lt;br&gt;VELIZ SOTO KRISTIAM</v>
          </cell>
          <cell r="L5202" t="str">
            <v>APROBADO&lt;br/&gt;NOTIFICADO A LA EMPRESA</v>
          </cell>
          <cell r="O5202">
            <v>2000000</v>
          </cell>
          <cell r="P5202" t="str">
            <v>USD</v>
          </cell>
        </row>
        <row r="5203">
          <cell r="A5203">
            <v>2343442</v>
          </cell>
          <cell r="B5203">
            <v>3985</v>
          </cell>
          <cell r="C5203" t="str">
            <v>DIA</v>
          </cell>
          <cell r="D5203">
            <v>41590</v>
          </cell>
          <cell r="E5203">
            <v>2013</v>
          </cell>
          <cell r="F5203">
            <v>11</v>
          </cell>
          <cell r="G5203" t="str">
            <v>SOUTHERN PERU COPPER CORPORATION SUCURSAL DEL PERU</v>
          </cell>
          <cell r="H5203" t="str">
            <v xml:space="preserve">LAGARTO </v>
          </cell>
          <cell r="I5203" t="str">
            <v>LAGARTO</v>
          </cell>
          <cell r="J5203" t="str">
            <v>*150601&lt;br&gt;LIMA-HUARAL-HUARAL</v>
          </cell>
          <cell r="K5203" t="str">
            <v>*8&lt;br&gt;BREÑA TORRES GRACIELA,*310&lt;br&gt;ROSALES GONZALES LUIS ALBERTO,*279&lt;br&gt;CRUZ LEDESMA, DEISY,*179&lt;br&gt;ZEGARRA ANCAJIMA, ANA SOFIA</v>
          </cell>
          <cell r="L5203" t="str">
            <v>APROBADO&lt;br/&gt;NOTIFICADO A LA EMPRESA</v>
          </cell>
          <cell r="O5203">
            <v>1700000</v>
          </cell>
          <cell r="P5203" t="str">
            <v>USD</v>
          </cell>
        </row>
        <row r="5204">
          <cell r="A5204">
            <v>2355937</v>
          </cell>
          <cell r="B5204">
            <v>4089</v>
          </cell>
          <cell r="C5204" t="str">
            <v>DIA</v>
          </cell>
          <cell r="D5204">
            <v>41645</v>
          </cell>
          <cell r="E5204">
            <v>2014</v>
          </cell>
          <cell r="F5204">
            <v>1</v>
          </cell>
          <cell r="G5204" t="str">
            <v>SOUTHERN PERU COPPER CORPORATION SUCURSAL DEL PERU</v>
          </cell>
          <cell r="H5204" t="str">
            <v>LANA</v>
          </cell>
          <cell r="I5204" t="str">
            <v>LANA</v>
          </cell>
          <cell r="J5204" t="str">
            <v>*040303&lt;br&gt;AREQUIPA-CARAVELI-ATICO</v>
          </cell>
          <cell r="K5204" t="str">
            <v>*8&lt;br&gt;BREÑA TORRES GRACIELA,*310&lt;br&gt;ROSALES GONZALES LUIS ALBERTO,*279&lt;br&gt;CRUZ LEDESMA, DEISY,*179&lt;br&gt;ZEGARRA ANCAJIMA, ANA SOFIA</v>
          </cell>
          <cell r="L5204" t="str">
            <v>APROBADO&lt;br/&gt;NOTIFICADO A LA EMPRESA</v>
          </cell>
          <cell r="O5204">
            <v>450000</v>
          </cell>
          <cell r="P5204" t="str">
            <v>USD</v>
          </cell>
        </row>
        <row r="5205">
          <cell r="A5205">
            <v>2645518</v>
          </cell>
          <cell r="B5205">
            <v>6258</v>
          </cell>
          <cell r="C5205" t="str">
            <v>DIA</v>
          </cell>
          <cell r="D5205">
            <v>42648</v>
          </cell>
          <cell r="E5205">
            <v>2016</v>
          </cell>
          <cell r="F5205">
            <v>10</v>
          </cell>
          <cell r="G5205" t="str">
            <v>SOUTHERN PERU COPPER CORPORATION SUCURSAL DEL PERU</v>
          </cell>
          <cell r="H5205" t="str">
            <v>TAMBILLOS</v>
          </cell>
          <cell r="I5205" t="str">
            <v>TAMBILLOS</v>
          </cell>
          <cell r="J5205" t="str">
            <v>*090601&lt;br&gt;HUANCAVELICA-HUAYTARA-HUAYTARA</v>
          </cell>
          <cell r="K5205" t="str">
            <v>*25&lt;br&gt;PRADO VELASQUEZ ALFONSO,*310&lt;br&gt;ROSALES GONZALES LUIS ALBERTO</v>
          </cell>
          <cell r="L5205" t="str">
            <v>APROBADO&lt;br/&gt;NOTIFICADO A LA EMPRESA</v>
          </cell>
          <cell r="M5205" t="str">
            <v>ResDirec-0152-2016/MEM-DGAAM</v>
          </cell>
          <cell r="N5205" t="str">
            <v>18/05/2016</v>
          </cell>
          <cell r="O5205">
            <v>1100000</v>
          </cell>
          <cell r="P5205" t="str">
            <v>USD</v>
          </cell>
        </row>
        <row r="5206">
          <cell r="A5206">
            <v>1769755</v>
          </cell>
          <cell r="B5206">
            <v>6388</v>
          </cell>
          <cell r="C5206" t="str">
            <v>PC</v>
          </cell>
          <cell r="D5206">
            <v>39534</v>
          </cell>
          <cell r="E5206">
            <v>2008</v>
          </cell>
          <cell r="F5206">
            <v>3</v>
          </cell>
          <cell r="G5206" t="str">
            <v>SOUTHERN PERU COPPER CORPORATION SUCURSAL DEL PERU</v>
          </cell>
          <cell r="H5206" t="str">
            <v>TOQUEPALA</v>
          </cell>
          <cell r="I5206" t="str">
            <v>PLAN DE CIERRE UNIDAD DE PRODUCCION TOQUEPALA</v>
          </cell>
          <cell r="J5206" t="str">
            <v>*230302&lt;br&gt;TACNA-JORGE BASADRE-ILABAYA</v>
          </cell>
          <cell r="K5206" t="str">
            <v>*21&lt;br&gt;PAREDES PACHECO RUFO</v>
          </cell>
          <cell r="L5206" t="str">
            <v>APROBADO&lt;br/&gt;NOTIFICADO A LA EMPRESA</v>
          </cell>
          <cell r="P5206" t="str">
            <v>USD</v>
          </cell>
        </row>
        <row r="5207">
          <cell r="A5207">
            <v>1769756</v>
          </cell>
          <cell r="B5207">
            <v>6390</v>
          </cell>
          <cell r="C5207" t="str">
            <v>PC</v>
          </cell>
          <cell r="D5207">
            <v>39534</v>
          </cell>
          <cell r="E5207">
            <v>2008</v>
          </cell>
          <cell r="F5207">
            <v>3</v>
          </cell>
          <cell r="G5207" t="str">
            <v>SOUTHERN PERU COPPER CORPORATION SUCURSAL DEL PERU</v>
          </cell>
          <cell r="H5207" t="str">
            <v>CUAJONE</v>
          </cell>
          <cell r="I5207" t="str">
            <v>PLAN DE CIERRE UNIDAD DE PRODUCCION CUAJONE</v>
          </cell>
          <cell r="J5207" t="str">
            <v>*180106&lt;br&gt;MOQUEGUA-MARISCAL NIETO-TORATA</v>
          </cell>
          <cell r="K5207" t="str">
            <v>*24&lt;br&gt;PORTILLA CORNEJO MATEO</v>
          </cell>
          <cell r="L5207" t="str">
            <v>APROBADO&lt;br/&gt;NOTIFICADO A LA EMPRESA</v>
          </cell>
          <cell r="P5207" t="str">
            <v>USD</v>
          </cell>
        </row>
        <row r="5208">
          <cell r="A5208">
            <v>1769747</v>
          </cell>
          <cell r="B5208">
            <v>6391</v>
          </cell>
          <cell r="C5208" t="str">
            <v>PC</v>
          </cell>
          <cell r="D5208">
            <v>39534</v>
          </cell>
          <cell r="E5208">
            <v>2008</v>
          </cell>
          <cell r="F5208">
            <v>3</v>
          </cell>
          <cell r="G5208" t="str">
            <v>SOUTHERN PERU COPPER CORPORATION SUCURSAL DEL PERU</v>
          </cell>
          <cell r="H5208" t="str">
            <v>FUNDICION DE ILO</v>
          </cell>
          <cell r="I5208" t="str">
            <v>PLAN DE CIERRE UNIDAD DE PRODUCCION ILO</v>
          </cell>
          <cell r="J5208" t="str">
            <v>*180303&lt;br&gt;MOQUEGUA-ILO-PACOCHA</v>
          </cell>
          <cell r="K5208" t="str">
            <v>*77&lt;br&gt;ALVARADO HUAMAN CIRO</v>
          </cell>
          <cell r="L5208" t="str">
            <v>APROBADO&lt;br/&gt;NOTIFICADO A LA EMPRESA</v>
          </cell>
          <cell r="P5208" t="str">
            <v>USD</v>
          </cell>
        </row>
        <row r="5209">
          <cell r="A5209">
            <v>1834594</v>
          </cell>
          <cell r="B5209">
            <v>6424</v>
          </cell>
          <cell r="C5209" t="str">
            <v>PC</v>
          </cell>
          <cell r="D5209">
            <v>39757</v>
          </cell>
          <cell r="E5209">
            <v>2008</v>
          </cell>
          <cell r="F5209">
            <v>11</v>
          </cell>
          <cell r="G5209" t="str">
            <v>SOUTHERN PERU COPPER CORPORATION SUCURSAL DEL PERU</v>
          </cell>
          <cell r="H5209" t="str">
            <v>FUNDICION DE ILO</v>
          </cell>
          <cell r="I5209" t="str">
            <v>PLAN DE CIERRE TERMINAL MARITIMO PARA EMBARQUER DE ACIDO SULFURICO EN BAHIA TABL</v>
          </cell>
          <cell r="J5209" t="str">
            <v>*180303&lt;br&gt;MOQUEGUA-ILO-PACOCHA</v>
          </cell>
          <cell r="K5209" t="str">
            <v>*34&lt;br&gt;BEDRIÑANA RIOS ABAD</v>
          </cell>
          <cell r="L5209" t="str">
            <v>APROBADO&lt;br/&gt;NOTIFICADO A LA EMPRESA</v>
          </cell>
          <cell r="P5209" t="str">
            <v>USD</v>
          </cell>
        </row>
        <row r="5210">
          <cell r="A5210">
            <v>2227337</v>
          </cell>
          <cell r="B5210">
            <v>6577</v>
          </cell>
          <cell r="C5210" t="str">
            <v>PC</v>
          </cell>
          <cell r="D5210">
            <v>41159</v>
          </cell>
          <cell r="E5210">
            <v>2012</v>
          </cell>
          <cell r="F5210">
            <v>9</v>
          </cell>
          <cell r="G5210" t="str">
            <v>SOUTHERN PERU COPPER CORPORATION SUCURSAL DEL PERU</v>
          </cell>
          <cell r="H5210" t="str">
            <v>CUAJONE</v>
          </cell>
          <cell r="I5210" t="str">
            <v>ACTUALIZACION PLAN DE CIERRE UNIDAD CUAJONE</v>
          </cell>
          <cell r="J5210" t="str">
            <v>*180106&lt;br&gt;MOQUEGUA-MARISCAL NIETO-TORATA</v>
          </cell>
          <cell r="K5210" t="str">
            <v>*21&lt;br&gt;PAREDES PACHECO RUFO</v>
          </cell>
          <cell r="L5210" t="str">
            <v>APROBADO&lt;br/&gt;NOTIFICADO A LA EMPRESA</v>
          </cell>
          <cell r="P5210" t="str">
            <v>USD</v>
          </cell>
        </row>
        <row r="5211">
          <cell r="A5211">
            <v>2236974</v>
          </cell>
          <cell r="B5211">
            <v>6585</v>
          </cell>
          <cell r="C5211" t="str">
            <v>PC</v>
          </cell>
          <cell r="D5211">
            <v>41194</v>
          </cell>
          <cell r="E5211">
            <v>2012</v>
          </cell>
          <cell r="F5211">
            <v>10</v>
          </cell>
          <cell r="G5211" t="str">
            <v>SOUTHERN PERU COPPER CORPORATION SUCURSAL DEL PERU</v>
          </cell>
          <cell r="H5211" t="str">
            <v>FUNDICION DE ILO</v>
          </cell>
          <cell r="I5211" t="str">
            <v>MODIFICACION DEL PLAN DE CIERRE DE MINAS DE LA UNIDAD MINERA ILO</v>
          </cell>
          <cell r="J5211" t="str">
            <v>*180303&lt;br&gt;MOQUEGUA-ILO-PACOCHA</v>
          </cell>
          <cell r="K5211" t="str">
            <v>*21&lt;br&gt;PAREDES PACHECO RUFO</v>
          </cell>
          <cell r="L5211" t="str">
            <v>APROBADO&lt;br/&gt;NOTIFICADO A LA EMPRESA</v>
          </cell>
          <cell r="P5211" t="str">
            <v>USD</v>
          </cell>
        </row>
        <row r="5212">
          <cell r="A5212">
            <v>2238875</v>
          </cell>
          <cell r="B5212">
            <v>6588</v>
          </cell>
          <cell r="C5212" t="str">
            <v>PC</v>
          </cell>
          <cell r="D5212">
            <v>41206</v>
          </cell>
          <cell r="E5212">
            <v>2012</v>
          </cell>
          <cell r="F5212">
            <v>10</v>
          </cell>
          <cell r="G5212" t="str">
            <v>SOUTHERN PERU COPPER CORPORATION SUCURSAL DEL PERU</v>
          </cell>
          <cell r="H5212" t="str">
            <v>TOQUEPALA</v>
          </cell>
          <cell r="I5212" t="str">
            <v>ACTUALIZACION PLAN DE CIERRE UNIDAD TOQUEPALA</v>
          </cell>
          <cell r="J5212" t="str">
            <v>*230302&lt;br&gt;TACNA-JORGE BASADRE-ILABAYA</v>
          </cell>
          <cell r="K5212" t="str">
            <v>*13&lt;br&gt;DOLORES CAMONES SANTIAGO</v>
          </cell>
          <cell r="L5212" t="str">
            <v>APROBADO&lt;br/&gt;NOTIFICADO A LA EMPRESA</v>
          </cell>
          <cell r="P5212" t="str">
            <v>USD</v>
          </cell>
        </row>
        <row r="5213">
          <cell r="A5213" t="str">
            <v>07199-2017</v>
          </cell>
          <cell r="B5213">
            <v>6768</v>
          </cell>
          <cell r="C5213" t="str">
            <v>ITS</v>
          </cell>
          <cell r="D5213">
            <v>43098</v>
          </cell>
          <cell r="E5213">
            <v>2017</v>
          </cell>
          <cell r="F5213">
            <v>12</v>
          </cell>
          <cell r="G5213" t="str">
            <v>SOUTHERN PERU COPPER CORPORATION SUCURSAL DEL PERU</v>
          </cell>
          <cell r="H5213" t="str">
            <v>TIA MARIA</v>
          </cell>
          <cell r="I5213" t="str">
            <v>PROYECTO TIA MARIA</v>
          </cell>
          <cell r="J5213" t="str">
            <v>*040703&lt;br&gt;AREQUIPA-ISLAY-DEAN VALDIVIA,*040702&lt;br&gt;AREQUIPA-ISLAY-COCACHACRA,*040705&lt;br&gt;AREQUIPA-ISLAY-MEJIA</v>
          </cell>
          <cell r="K5213" t="str">
            <v xml:space="preserve">*416&lt;br&gt;ZZ_SENACE BREÑA TORRES, MILVA GRACIELA,*542&lt;br&gt;JOAN CATHERINE LOZA MONTOYA,*489&lt;br&gt;ZZ_SENACE TREJO PANTOJA, CYNTHIA KELLY,*480&lt;br&gt;ZZ_SENACE CACERES BUENO, CELIA MARIA,*450&lt;br&gt;ZZ_SENACE MARTINEZ QUIROZ, MONICA,*432&lt;br&gt;ZZ_SENACE VARGAS-MACH, MARTHA YACKELINE </v>
          </cell>
          <cell r="L5213" t="str">
            <v>CONFORME&lt;br/&gt;NOTIFICADO A LA EMPRESA</v>
          </cell>
          <cell r="O5213">
            <v>682000000</v>
          </cell>
        </row>
        <row r="5214">
          <cell r="A5214">
            <v>2522421</v>
          </cell>
          <cell r="B5214">
            <v>6769</v>
          </cell>
          <cell r="C5214" t="str">
            <v>PC</v>
          </cell>
          <cell r="D5214">
            <v>42216</v>
          </cell>
          <cell r="E5214">
            <v>2015</v>
          </cell>
          <cell r="F5214">
            <v>7</v>
          </cell>
          <cell r="G5214" t="str">
            <v>SOUTHERN PERU COPPER CORPORATION SUCURSAL DEL PERU</v>
          </cell>
          <cell r="H5214" t="str">
            <v>TIA MARIA</v>
          </cell>
          <cell r="I5214" t="str">
            <v>CIERRE DEL PROYECTO DE EXPLOTACION TIA MARIA</v>
          </cell>
          <cell r="J5214" t="str">
            <v>*040702&lt;br&gt;AREQUIPA-ISLAY-COCACHACRA</v>
          </cell>
          <cell r="K5214" t="str">
            <v>*24&lt;br&gt;PORTILLA CORNEJO MATEO,*684&lt;br&gt;MARTEL GORA MIGUEL LUIS,*664&lt;br&gt;ARANDA SALAZAR SANTIAGO JOSUE (apoyo)</v>
          </cell>
          <cell r="L5214" t="str">
            <v>EVALUACIÓN</v>
          </cell>
          <cell r="P5214" t="str">
            <v>USD</v>
          </cell>
        </row>
        <row r="5215">
          <cell r="A5215">
            <v>2562199</v>
          </cell>
          <cell r="B5215">
            <v>6797</v>
          </cell>
          <cell r="C5215" t="str">
            <v>PC</v>
          </cell>
          <cell r="D5215">
            <v>42355</v>
          </cell>
          <cell r="E5215">
            <v>2015</v>
          </cell>
          <cell r="F5215">
            <v>12</v>
          </cell>
          <cell r="G5215" t="str">
            <v>SOUTHERN PERU COPPER CORPORATION SUCURSAL DEL PERU</v>
          </cell>
          <cell r="H5215" t="str">
            <v>TOQUEPALA</v>
          </cell>
          <cell r="I5215" t="str">
            <v>AMPLIACION DE LA CONCENTRADORA TOQUEPALA Y RECRECIMIENTO EMBALSE QUEBRADA HONDA</v>
          </cell>
          <cell r="J5215" t="str">
            <v>*230302&lt;br&gt;TACNA-JORGE BASADRE-ILABAYA</v>
          </cell>
          <cell r="K5215" t="str">
            <v>*24&lt;br&gt;PORTILLA CORNEJO MATEO</v>
          </cell>
          <cell r="L5215" t="str">
            <v>ENCAUSADO</v>
          </cell>
          <cell r="P5215" t="str">
            <v>USD</v>
          </cell>
        </row>
        <row r="5216">
          <cell r="A5216" t="str">
            <v>M-ITS-00218-2020</v>
          </cell>
          <cell r="B5216">
            <v>7404</v>
          </cell>
          <cell r="C5216" t="str">
            <v>ITS</v>
          </cell>
          <cell r="D5216">
            <v>44196</v>
          </cell>
          <cell r="E5216">
            <v>2020</v>
          </cell>
          <cell r="F5216">
            <v>12</v>
          </cell>
          <cell r="G5216" t="str">
            <v>SOUTHERN PERU COPPER CORPORATION SUCURSAL DEL PERU</v>
          </cell>
          <cell r="I5216" t="str">
            <v>Segundo ITS de la UM Toquepala</v>
          </cell>
          <cell r="L5216" t="str">
            <v>PENDIENTE DE NOTA ATENCION</v>
          </cell>
          <cell r="O5216">
            <v>252670000</v>
          </cell>
        </row>
        <row r="5217">
          <cell r="A5217">
            <v>3004722</v>
          </cell>
          <cell r="B5217">
            <v>8238</v>
          </cell>
          <cell r="C5217" t="str">
            <v>PC</v>
          </cell>
          <cell r="D5217">
            <v>43816</v>
          </cell>
          <cell r="E5217">
            <v>2019</v>
          </cell>
          <cell r="F5217">
            <v>12</v>
          </cell>
          <cell r="G5217" t="str">
            <v>SOUTHERN PERU COPPER CORPORATION SUCURSAL DEL PERU</v>
          </cell>
          <cell r="H5217" t="str">
            <v>TIA MARIA</v>
          </cell>
          <cell r="I5217" t="str">
            <v>Proyecto Minero Tía María</v>
          </cell>
          <cell r="J5217" t="str">
            <v>*040702&lt;br&gt;AREQUIPA-ISLAY-COCACHACRA,*040705&lt;br&gt;AREQUIPA-ISLAY-MEJIA,*040703&lt;br&gt;AREQUIPA-ISLAY-DEAN VALDIVIA</v>
          </cell>
          <cell r="K5217" t="str">
            <v>*9&lt;br&gt;CAMPOS DIAZ LUIS,*188&lt;br&gt;PORTILLA CORNEJO MATEO,*128&lt;br&gt;ESTELA SILVA MELANIO,*34&lt;br&gt;BEDRIÑANA RIOS ABAD</v>
          </cell>
          <cell r="L5217" t="str">
            <v>EVALUACIÓN</v>
          </cell>
          <cell r="O5217">
            <v>0</v>
          </cell>
          <cell r="P5217" t="str">
            <v>USD</v>
          </cell>
        </row>
        <row r="5218">
          <cell r="A5218">
            <v>2063657</v>
          </cell>
          <cell r="B5218">
            <v>2352</v>
          </cell>
          <cell r="C5218" t="str">
            <v>DIA</v>
          </cell>
          <cell r="D5218">
            <v>40571</v>
          </cell>
          <cell r="E5218">
            <v>2011</v>
          </cell>
          <cell r="F5218">
            <v>1</v>
          </cell>
          <cell r="G5218" t="str">
            <v>SPM GROUP S.A.C.</v>
          </cell>
          <cell r="H5218" t="str">
            <v>SIU KU I Y II</v>
          </cell>
          <cell r="I5218" t="str">
            <v>SIU KU I Y II</v>
          </cell>
          <cell r="J5218" t="str">
            <v>*230303&lt;br&gt;TACNA-JORGE BASADRE-ITE</v>
          </cell>
          <cell r="K5218" t="str">
            <v>*25&lt;br&gt;PRADO VELASQUEZ ALFONSO</v>
          </cell>
          <cell r="L5218" t="str">
            <v>APROBADO</v>
          </cell>
          <cell r="P5218" t="str">
            <v>USD</v>
          </cell>
        </row>
        <row r="5219">
          <cell r="A5219">
            <v>2288441</v>
          </cell>
          <cell r="B5219">
            <v>3898</v>
          </cell>
          <cell r="C5219" t="str">
            <v>DIA</v>
          </cell>
          <cell r="D5219">
            <v>41397</v>
          </cell>
          <cell r="E5219">
            <v>2013</v>
          </cell>
          <cell r="F5219">
            <v>5</v>
          </cell>
          <cell r="G5219" t="str">
            <v>SPM GROUP S.A.C.</v>
          </cell>
          <cell r="H5219" t="str">
            <v>SIU KU I Y II</v>
          </cell>
          <cell r="I5219" t="str">
            <v>SUI KU I Y II</v>
          </cell>
          <cell r="J5219" t="str">
            <v>*180301&lt;br&gt;MOQUEGUA-ILO-ILO,*230303&lt;br&gt;TACNA-JORGE BASADRE-ITE</v>
          </cell>
          <cell r="K5219" t="str">
            <v>*147&lt;br&gt;PEREZ BALDEON KAREN,*227&lt;br&gt;BUSTAMANTE BECERRA JOSE LUIS,*180&lt;br&gt;RAMIREZ PALET ALDO,*179&lt;br&gt;ZEGARRA ANCAJIMA, ANA SOFIA</v>
          </cell>
          <cell r="L5219" t="str">
            <v>DESAPROBADO&lt;br/&gt;NOTIFICADO A LA EMPRESA</v>
          </cell>
          <cell r="M5219" t="str">
            <v>ResDirec-0185-2013/MEM-AAM</v>
          </cell>
          <cell r="N5219" t="str">
            <v>12/06/2013</v>
          </cell>
          <cell r="O5219">
            <v>500000</v>
          </cell>
          <cell r="P5219" t="str">
            <v>USD</v>
          </cell>
        </row>
        <row r="5220">
          <cell r="A5220">
            <v>1822634</v>
          </cell>
          <cell r="B5220">
            <v>1948</v>
          </cell>
          <cell r="C5220" t="str">
            <v>DIA</v>
          </cell>
          <cell r="D5220">
            <v>39709</v>
          </cell>
          <cell r="E5220">
            <v>2008</v>
          </cell>
          <cell r="F5220">
            <v>9</v>
          </cell>
          <cell r="G5220" t="str">
            <v>SSR PERU S.A.</v>
          </cell>
          <cell r="H5220" t="str">
            <v>VECA I</v>
          </cell>
          <cell r="I5220" t="str">
            <v>VECA I</v>
          </cell>
          <cell r="J5220" t="str">
            <v>*131008&lt;br&gt;LA LIBERTAD-SANTIAGO DE CHUCO-SITABAMBA</v>
          </cell>
          <cell r="K5220" t="str">
            <v>*46&lt;br&gt;PIMENTEL JOSE</v>
          </cell>
          <cell r="L5220" t="str">
            <v>APROBADO&lt;br/&gt;NOTIFICADO A LA EMPRESA</v>
          </cell>
          <cell r="P5220" t="str">
            <v>USD</v>
          </cell>
        </row>
        <row r="5221">
          <cell r="A5221">
            <v>1736333</v>
          </cell>
          <cell r="B5221">
            <v>1749</v>
          </cell>
          <cell r="C5221" t="str">
            <v>EIAsd</v>
          </cell>
          <cell r="D5221">
            <v>39402</v>
          </cell>
          <cell r="E5221">
            <v>2007</v>
          </cell>
          <cell r="F5221">
            <v>11</v>
          </cell>
          <cell r="G5221" t="str">
            <v>STILES  DONALD LE ROY</v>
          </cell>
          <cell r="H5221" t="str">
            <v>YEBACHAS</v>
          </cell>
          <cell r="I5221" t="str">
            <v>EXPLORACION YEBACHAS</v>
          </cell>
          <cell r="J5221" t="str">
            <v>*040125&lt;br&gt;AREQUIPA-AREQUIPA-VITOR</v>
          </cell>
          <cell r="K5221" t="str">
            <v>*10&lt;br&gt;CARRANZA VALDIVIESO JOSE</v>
          </cell>
          <cell r="L5221" t="str">
            <v>APROBADO&lt;br/&gt;NOTIFICADO A LA EMPRESA</v>
          </cell>
          <cell r="P5221" t="str">
            <v>USD</v>
          </cell>
        </row>
        <row r="5222">
          <cell r="A5222">
            <v>2125775</v>
          </cell>
          <cell r="B5222">
            <v>2598</v>
          </cell>
          <cell r="C5222" t="str">
            <v>EIAsd</v>
          </cell>
          <cell r="D5222">
            <v>40794</v>
          </cell>
          <cell r="E5222">
            <v>2011</v>
          </cell>
          <cell r="F5222">
            <v>9</v>
          </cell>
          <cell r="G5222" t="str">
            <v>STILES  DONALD LE ROY</v>
          </cell>
          <cell r="H5222" t="str">
            <v>YEBACHAS</v>
          </cell>
          <cell r="I5222" t="str">
            <v>YEBACHAS - TONALIAS</v>
          </cell>
          <cell r="J5222" t="str">
            <v>*040125&lt;br&gt;AREQUIPA-AREQUIPA-VITOR,*040128&lt;br&gt;AREQUIPA-AREQUIPA-YURA</v>
          </cell>
          <cell r="K5222" t="str">
            <v>*3&lt;br&gt;ALFARO LÓPEZ WUALTER,*294&lt;br&gt;BEGGLO CACERES-OLAZO ADRIAN ,*220&lt;br&gt;VILLACORTA OLAZA MARCO ANTONIO,*181&lt;br&gt;LEON HUAMAN BETTY,*172&lt;br&gt;BUSTAMANTE BECERRA, JOSE LUIS,*150&lt;br&gt;CHAVEZ MENDOZA ANGEL,*82&lt;br&gt;TELLO ISLA ANA,*70&lt;br&gt;MAZA CORDOVA CARMEN,*25&lt;br&gt;PRADO VELASQUEZ ALFONSO,*10&lt;br&gt;CARRANZA VALDIVIESO JOSE</v>
          </cell>
          <cell r="L5222" t="str">
            <v>APROBADO&lt;br/&gt;NOTIFICADO A LA EMPRESA</v>
          </cell>
          <cell r="M5222" t="str">
            <v>ResDirec-0124-2012/MEM-AAM</v>
          </cell>
          <cell r="N5222" t="str">
            <v>18/04/2012</v>
          </cell>
          <cell r="O5222">
            <v>2000000</v>
          </cell>
          <cell r="P5222" t="str">
            <v>USD</v>
          </cell>
        </row>
        <row r="5223">
          <cell r="A5223">
            <v>1697831</v>
          </cell>
          <cell r="B5223">
            <v>1658</v>
          </cell>
          <cell r="C5223" t="str">
            <v>DIA</v>
          </cell>
          <cell r="D5223">
            <v>39252</v>
          </cell>
          <cell r="E5223">
            <v>2007</v>
          </cell>
          <cell r="F5223">
            <v>6</v>
          </cell>
          <cell r="G5223" t="str">
            <v>STILES  DONALD LE ROY</v>
          </cell>
          <cell r="I5223" t="str">
            <v>YEBACHA 1</v>
          </cell>
          <cell r="J5223" t="str">
            <v>*040128&lt;br&gt;AREQUIPA-AREQUIPA-YURA</v>
          </cell>
          <cell r="K5223" t="str">
            <v>*8&lt;br&gt;BREÑA TORRES GRACIELA</v>
          </cell>
          <cell r="L5223" t="str">
            <v>APROBADO</v>
          </cell>
          <cell r="P5223" t="str">
            <v>USD</v>
          </cell>
        </row>
        <row r="5224">
          <cell r="A5224">
            <v>1774680</v>
          </cell>
          <cell r="B5224">
            <v>1887</v>
          </cell>
          <cell r="C5224" t="str">
            <v>DIA</v>
          </cell>
          <cell r="D5224">
            <v>39549</v>
          </cell>
          <cell r="E5224">
            <v>2008</v>
          </cell>
          <cell r="F5224">
            <v>4</v>
          </cell>
          <cell r="G5224" t="str">
            <v>STRIKE RESOURCES PERU S.A.C.</v>
          </cell>
          <cell r="H5224" t="str">
            <v>LITUANIA 3</v>
          </cell>
          <cell r="I5224" t="str">
            <v>LITUANIA 3</v>
          </cell>
          <cell r="J5224" t="str">
            <v>*210306&lt;br&gt;PUNO-CARABAYA-CRUCERO</v>
          </cell>
          <cell r="K5224" t="str">
            <v>*8&lt;br&gt;BREÑA TORRES GRACIELA</v>
          </cell>
          <cell r="L5224" t="str">
            <v>APROBADO&lt;br/&gt;NOTIFICADO A LA EMPRESA</v>
          </cell>
          <cell r="P5224" t="str">
            <v>USD</v>
          </cell>
        </row>
        <row r="5225">
          <cell r="A5225">
            <v>2206370</v>
          </cell>
          <cell r="B5225">
            <v>3076</v>
          </cell>
          <cell r="C5225" t="str">
            <v>EIAsd</v>
          </cell>
          <cell r="D5225">
            <v>41088</v>
          </cell>
          <cell r="E5225">
            <v>2012</v>
          </cell>
          <cell r="F5225">
            <v>6</v>
          </cell>
          <cell r="G5225" t="str">
            <v>SUBMICON S.A.C.</v>
          </cell>
          <cell r="H5225" t="str">
            <v>SAN ANTONIO</v>
          </cell>
          <cell r="I5225" t="str">
            <v>SAN ANTONIO</v>
          </cell>
          <cell r="J5225" t="str">
            <v>*120504&lt;br&gt;JUNIN-JUNIN-ULCUMAYO</v>
          </cell>
          <cell r="K5225" t="str">
            <v>*13&lt;br&gt;DOLORES CAMONES SANTIAGO,*310&lt;br&gt;ROSALES GONZALES LUIS ALBERTO,*128&lt;br&gt;ESTELA SILVA MELANIO,*34&lt;br&gt;BEDRIÑANA RIOS ABAD,*27&lt;br&gt;SALVATIERRA GUADALUPE OSCAR (APOYO),*22&lt;br&gt;PASTRANA VILLAR GLADYS</v>
          </cell>
          <cell r="L5225" t="str">
            <v>APROBADO&lt;br/&gt;NOTIFICADO A LA EMPRESA</v>
          </cell>
          <cell r="M5225" t="str">
            <v>ResDirec-0326-2012/MEM-AAM</v>
          </cell>
          <cell r="N5225" t="str">
            <v>09/10/2012</v>
          </cell>
          <cell r="O5225">
            <v>150000</v>
          </cell>
          <cell r="P5225" t="str">
            <v>USD</v>
          </cell>
        </row>
        <row r="5226">
          <cell r="A5226">
            <v>2314247</v>
          </cell>
          <cell r="B5226">
            <v>3953</v>
          </cell>
          <cell r="C5226" t="str">
            <v>EIAsd</v>
          </cell>
          <cell r="D5226">
            <v>41477</v>
          </cell>
          <cell r="E5226">
            <v>2013</v>
          </cell>
          <cell r="F5226">
            <v>7</v>
          </cell>
          <cell r="G5226" t="str">
            <v>SUBMICON S.A.C.</v>
          </cell>
          <cell r="H5226" t="str">
            <v>SAN ANTONIO</v>
          </cell>
          <cell r="I5226" t="str">
            <v>SAN ANTONIO</v>
          </cell>
          <cell r="J5226" t="str">
            <v>*120504&lt;br&gt;JUNIN-JUNIN-ULCUMAYO</v>
          </cell>
          <cell r="K5226" t="str">
            <v>*21&lt;br&gt;PAREDES PACHECO RUFO,*188&lt;br&gt;PORTILLA CORNEJO MATEO,*183&lt;br&gt;ZZ_ANA02 (AQUINO ESPINOZA, PAVEL),*34&lt;br&gt;BEDRIÑANA RIOS ABAD,*27&lt;br&gt;SALVATIERRA GUADALUPE OSCAR (APOYO),*22&lt;br&gt;PASTRANA VILLAR GLADYS</v>
          </cell>
          <cell r="L5226" t="str">
            <v>APROBADO&lt;br/&gt;NOTIFICADO A LA EMPRESA</v>
          </cell>
          <cell r="M5226" t="str">
            <v>ResDirec-0053-2014/MEM-DGAAM</v>
          </cell>
          <cell r="N5226" t="str">
            <v>31/01/2014</v>
          </cell>
          <cell r="O5226">
            <v>119000</v>
          </cell>
          <cell r="P5226" t="str">
            <v>USD</v>
          </cell>
        </row>
        <row r="5227">
          <cell r="A5227">
            <v>1999388</v>
          </cell>
          <cell r="B5227">
            <v>2208</v>
          </cell>
          <cell r="C5227" t="str">
            <v>DIA</v>
          </cell>
          <cell r="D5227">
            <v>40341</v>
          </cell>
          <cell r="E5227">
            <v>2010</v>
          </cell>
          <cell r="F5227">
            <v>6</v>
          </cell>
          <cell r="G5227" t="str">
            <v>SUBMICON S.A.C.</v>
          </cell>
          <cell r="H5227" t="str">
            <v>SAN ANTONIO</v>
          </cell>
          <cell r="I5227" t="str">
            <v>SAN ANTONIO</v>
          </cell>
          <cell r="J5227" t="str">
            <v>*120504&lt;br&gt;JUNIN-JUNIN-ULCUMAYO</v>
          </cell>
          <cell r="K5227" t="str">
            <v>*8&lt;br&gt;BREÑA TORRES GRACIELA</v>
          </cell>
          <cell r="L5227" t="str">
            <v>NO PRESENTADO</v>
          </cell>
          <cell r="P5227" t="str">
            <v>USD</v>
          </cell>
        </row>
        <row r="5228">
          <cell r="A5228">
            <v>2062713</v>
          </cell>
          <cell r="B5228">
            <v>2350</v>
          </cell>
          <cell r="C5228" t="str">
            <v>DIA</v>
          </cell>
          <cell r="D5228">
            <v>40569</v>
          </cell>
          <cell r="E5228">
            <v>2011</v>
          </cell>
          <cell r="F5228">
            <v>1</v>
          </cell>
          <cell r="G5228" t="str">
            <v>SUBMICON S.A.C.</v>
          </cell>
          <cell r="H5228" t="str">
            <v>SAN ANTONIO</v>
          </cell>
          <cell r="I5228" t="str">
            <v>SAN ANTONIO</v>
          </cell>
          <cell r="J5228" t="str">
            <v>*120504&lt;br&gt;JUNIN-JUNIN-ULCUMAYO</v>
          </cell>
          <cell r="K5228" t="str">
            <v>*8&lt;br&gt;BREÑA TORRES GRACIELA</v>
          </cell>
          <cell r="L5228" t="str">
            <v>APROBADO&lt;br/&gt;NOTIFICADO A LA EMPRESA</v>
          </cell>
          <cell r="P5228" t="str">
            <v>USD</v>
          </cell>
        </row>
        <row r="5229">
          <cell r="A5229">
            <v>2147258</v>
          </cell>
          <cell r="B5229">
            <v>2678</v>
          </cell>
          <cell r="C5229" t="str">
            <v>DIA</v>
          </cell>
          <cell r="D5229">
            <v>40878</v>
          </cell>
          <cell r="E5229">
            <v>2011</v>
          </cell>
          <cell r="F5229">
            <v>12</v>
          </cell>
          <cell r="G5229" t="str">
            <v>SUBMICON S.A.C.</v>
          </cell>
          <cell r="H5229" t="str">
            <v>PROYECTO LEORUB 1</v>
          </cell>
          <cell r="I5229" t="str">
            <v>PROYECTO LEORUB 1</v>
          </cell>
          <cell r="J5229" t="str">
            <v>*120504&lt;br&gt;JUNIN-JUNIN-ULCUMAYO</v>
          </cell>
          <cell r="K5229" t="str">
            <v>*2&lt;br&gt;ACOSTA ARCE MICHAEL,*310&lt;br&gt;ROSALES GONZALES LUIS ALBERTO,*217&lt;br&gt;CASTELO MAMANCHURA GUSTAVO JAVIER,*128&lt;br&gt;ESTELA SILVA MELANIO,*20&lt;br&gt;LEON IRIARTE MARITZA</v>
          </cell>
          <cell r="L5229" t="str">
            <v>APROBADO&lt;br/&gt;NOTIFICADO A LA EMPRESA</v>
          </cell>
          <cell r="M5229" t="str">
            <v>ResDirec-0025-2012/MEM-AAM</v>
          </cell>
          <cell r="N5229" t="str">
            <v>03/02/2012</v>
          </cell>
          <cell r="O5229">
            <v>110000</v>
          </cell>
          <cell r="P5229" t="str">
            <v>USD</v>
          </cell>
        </row>
        <row r="5230">
          <cell r="A5230">
            <v>2276683</v>
          </cell>
          <cell r="B5230">
            <v>3854</v>
          </cell>
          <cell r="C5230" t="str">
            <v>DIA</v>
          </cell>
          <cell r="D5230">
            <v>41353</v>
          </cell>
          <cell r="E5230">
            <v>2013</v>
          </cell>
          <cell r="F5230">
            <v>3</v>
          </cell>
          <cell r="G5230" t="str">
            <v>SUBMICON S.A.C.</v>
          </cell>
          <cell r="H5230" t="str">
            <v>SAN ANTONIO</v>
          </cell>
          <cell r="I5230" t="str">
            <v>SAN ANTONIO</v>
          </cell>
          <cell r="J5230" t="str">
            <v>*120504&lt;br&gt;JUNIN-JUNIN-ULCUMAYO</v>
          </cell>
          <cell r="K5230" t="str">
            <v>*8&lt;br&gt;BREÑA TORRES GRACIELA,*310&lt;br&gt;ROSALES GONZALES LUIS ALBERTO,*179&lt;br&gt;ZEGARRA ANCAJIMA, ANA SOFIA</v>
          </cell>
          <cell r="L5230" t="str">
            <v>NO PRESENTADO&lt;br/&gt;NOTIFICADO A LA EMPRESA</v>
          </cell>
          <cell r="M5230" t="str">
            <v>ResDirec-0091-2013/MEM-AAM</v>
          </cell>
          <cell r="N5230" t="str">
            <v>27/03/2013</v>
          </cell>
          <cell r="O5230">
            <v>50000</v>
          </cell>
          <cell r="P5230" t="str">
            <v>USD</v>
          </cell>
        </row>
        <row r="5231">
          <cell r="A5231">
            <v>1302322</v>
          </cell>
          <cell r="B5231">
            <v>581</v>
          </cell>
          <cell r="C5231" t="str">
            <v>DIA</v>
          </cell>
          <cell r="D5231">
            <v>36859</v>
          </cell>
          <cell r="E5231">
            <v>2000</v>
          </cell>
          <cell r="F5231">
            <v>11</v>
          </cell>
          <cell r="G5231" t="str">
            <v>SUCASAIRE ORIHUELA ELISBAN</v>
          </cell>
          <cell r="H5231" t="str">
            <v>MINERVA IV</v>
          </cell>
          <cell r="I5231" t="str">
            <v>MINERVA IV</v>
          </cell>
          <cell r="J5231" t="str">
            <v>*211005&lt;br&gt;PUNO-SAN ANTONIO DE PUTINA-SINA</v>
          </cell>
          <cell r="K5231" t="str">
            <v>*1&lt;br&gt;ACEVEDO FERNANDEZ ELIAS</v>
          </cell>
          <cell r="L5231" t="str">
            <v>APROBADO</v>
          </cell>
          <cell r="P5231" t="str">
            <v>USD</v>
          </cell>
        </row>
        <row r="5232">
          <cell r="A5232">
            <v>1342878</v>
          </cell>
          <cell r="B5232">
            <v>692</v>
          </cell>
          <cell r="C5232" t="str">
            <v>DIA</v>
          </cell>
          <cell r="D5232">
            <v>37211</v>
          </cell>
          <cell r="E5232">
            <v>2001</v>
          </cell>
          <cell r="F5232">
            <v>11</v>
          </cell>
          <cell r="G5232" t="str">
            <v>SUCESION BLANCO HURTADO, ANTONIO FLORENCIO</v>
          </cell>
          <cell r="H5232" t="str">
            <v>SAN ANTONIO 82</v>
          </cell>
          <cell r="I5232" t="str">
            <v>SAN ANTONIO 82</v>
          </cell>
          <cell r="J5232" t="str">
            <v>*120706&lt;br&gt;JUNIN-TARMA-PALCA</v>
          </cell>
          <cell r="K5232" t="str">
            <v>*1&lt;br&gt;ACEVEDO FERNANDEZ ELIAS</v>
          </cell>
          <cell r="L5232" t="str">
            <v>CONCLUIDO</v>
          </cell>
          <cell r="P5232" t="str">
            <v>USD</v>
          </cell>
        </row>
        <row r="5233">
          <cell r="A5233">
            <v>1417884</v>
          </cell>
          <cell r="B5233">
            <v>901</v>
          </cell>
          <cell r="C5233" t="str">
            <v>DIA</v>
          </cell>
          <cell r="D5233">
            <v>37802</v>
          </cell>
          <cell r="E5233">
            <v>2003</v>
          </cell>
          <cell r="F5233">
            <v>6</v>
          </cell>
          <cell r="G5233" t="str">
            <v>SUCESION JUAN LEYVA, SANTILLAN</v>
          </cell>
          <cell r="H5233" t="str">
            <v>HUASCAR 2</v>
          </cell>
          <cell r="I5233" t="str">
            <v>HUASCAR 2</v>
          </cell>
          <cell r="J5233" t="str">
            <v>*120106&lt;br&gt;JUNIN-HUANCAYO-CHICCHE</v>
          </cell>
          <cell r="K5233" t="str">
            <v>*37&lt;br&gt;CENTURIÓN ULISES</v>
          </cell>
          <cell r="L5233" t="str">
            <v>APROBADO</v>
          </cell>
          <cell r="P5233" t="str">
            <v>USD</v>
          </cell>
        </row>
        <row r="5234">
          <cell r="A5234">
            <v>227596</v>
          </cell>
          <cell r="B5234">
            <v>4332</v>
          </cell>
          <cell r="C5234" t="str">
            <v>EIA</v>
          </cell>
          <cell r="D5234">
            <v>35240</v>
          </cell>
          <cell r="E5234">
            <v>1996</v>
          </cell>
          <cell r="F5234">
            <v>6</v>
          </cell>
          <cell r="G5234" t="str">
            <v>SUCESION MELGAREJO VERGARA, BENITO</v>
          </cell>
          <cell r="H5234" t="str">
            <v>SAN BENITO DE ATE</v>
          </cell>
          <cell r="I5234" t="str">
            <v>PLANTA PORTATIL</v>
          </cell>
          <cell r="J5234" t="str">
            <v>*150109&lt;br&gt;LIMA-LIMA-CIENEGUILLA</v>
          </cell>
          <cell r="K5234" t="str">
            <v>*1&lt;br&gt;ACEVEDO FERNANDEZ ELIAS</v>
          </cell>
          <cell r="L5234" t="str">
            <v>CONCLUIDO</v>
          </cell>
          <cell r="P5234" t="str">
            <v>USD</v>
          </cell>
        </row>
        <row r="5235">
          <cell r="A5235">
            <v>1264301</v>
          </cell>
          <cell r="B5235">
            <v>4460</v>
          </cell>
          <cell r="C5235" t="str">
            <v>EIA</v>
          </cell>
          <cell r="D5235">
            <v>36514</v>
          </cell>
          <cell r="E5235">
            <v>1999</v>
          </cell>
          <cell r="F5235">
            <v>12</v>
          </cell>
          <cell r="G5235" t="str">
            <v>SUCESION MELGAREJO VERGARA, BENITO</v>
          </cell>
          <cell r="H5235" t="str">
            <v>SAN BENITO DE ATE</v>
          </cell>
          <cell r="I5235" t="str">
            <v>EXPLOTACION DE LA CANTERA A TAJO ABIERTO DE HORMIGON</v>
          </cell>
          <cell r="J5235" t="str">
            <v>*150109&lt;br&gt;LIMA-LIMA-CIENEGUILLA</v>
          </cell>
          <cell r="K5235" t="str">
            <v>*1&lt;br&gt;ACEVEDO FERNANDEZ ELIAS</v>
          </cell>
          <cell r="L5235" t="str">
            <v>DESAPROBADO</v>
          </cell>
          <cell r="P5235" t="str">
            <v>USD</v>
          </cell>
        </row>
        <row r="5236">
          <cell r="A5236">
            <v>1163522</v>
          </cell>
          <cell r="B5236">
            <v>4371</v>
          </cell>
          <cell r="C5236" t="str">
            <v>EIA</v>
          </cell>
          <cell r="D5236">
            <v>35768</v>
          </cell>
          <cell r="E5236">
            <v>1997</v>
          </cell>
          <cell r="F5236">
            <v>12</v>
          </cell>
          <cell r="G5236" t="str">
            <v>SUCESION OYAGUE MARIATEGUI, ENRIQUE</v>
          </cell>
          <cell r="H5236" t="str">
            <v>ARENERA SAN MARTIN DE PORRAS</v>
          </cell>
          <cell r="I5236" t="str">
            <v>EXPLOTACIÓN EN CANTERAS</v>
          </cell>
          <cell r="J5236" t="str">
            <v>*150103&lt;br&gt;LIMA-LIMA-ATE</v>
          </cell>
          <cell r="K5236" t="str">
            <v>*29&lt;br&gt;ARCHIVO</v>
          </cell>
          <cell r="L5236" t="str">
            <v>APROBADO</v>
          </cell>
          <cell r="P5236" t="str">
            <v>USD</v>
          </cell>
        </row>
        <row r="5237">
          <cell r="A5237">
            <v>1236907</v>
          </cell>
          <cell r="B5237">
            <v>4415</v>
          </cell>
          <cell r="C5237" t="str">
            <v>EIA</v>
          </cell>
          <cell r="D5237">
            <v>36322</v>
          </cell>
          <cell r="E5237">
            <v>1999</v>
          </cell>
          <cell r="F5237">
            <v>6</v>
          </cell>
          <cell r="G5237" t="str">
            <v>SULFATOS NATURALES OCUCAJE S.A.C. EN LIQUIDACIÓN</v>
          </cell>
          <cell r="H5237" t="str">
            <v>PTA PROCES. DE MINERALES NO METALICOS</v>
          </cell>
          <cell r="I5237" t="str">
            <v>TRATAMIENTO SULFATO DE CALCIO</v>
          </cell>
          <cell r="J5237" t="str">
            <v>*110104&lt;br&gt;ICA-ICA-OCUCAJE</v>
          </cell>
          <cell r="K5237" t="str">
            <v>*90&lt;br&gt;LAZO, CECILIA</v>
          </cell>
          <cell r="L5237" t="str">
            <v>APROBADO</v>
          </cell>
          <cell r="P5237" t="str">
            <v>USD</v>
          </cell>
        </row>
        <row r="5238">
          <cell r="A5238">
            <v>2369032</v>
          </cell>
          <cell r="B5238">
            <v>2988</v>
          </cell>
          <cell r="C5238" t="str">
            <v>ITS</v>
          </cell>
          <cell r="D5238">
            <v>41688</v>
          </cell>
          <cell r="E5238">
            <v>2014</v>
          </cell>
          <cell r="F5238">
            <v>2</v>
          </cell>
          <cell r="G5238" t="str">
            <v>SUMITOMO METAL MINING PERU S.A</v>
          </cell>
          <cell r="H5238" t="str">
            <v>INCASOL DE CANDARAVE</v>
          </cell>
          <cell r="I5238" t="str">
            <v>SAN PEDRO</v>
          </cell>
          <cell r="J5238" t="str">
            <v>*230201&lt;br&gt;TACNA-CANDARAVE-CANDARAVE</v>
          </cell>
          <cell r="K5238" t="str">
            <v>*8&lt;br&gt;BREÑA TORRES GRACIELA,*279&lt;br&gt;CRUZ LEDESMA, DEISY,*179&lt;br&gt;ZEGARRA ANCAJIMA, ANA SOFIA,*148&lt;br&gt;ROSALES GONZALES,LUIS</v>
          </cell>
          <cell r="L5238" t="str">
            <v>DESISTIDO&lt;br/&gt;NOTIFICADO A LA EMPRESA</v>
          </cell>
          <cell r="M5238" t="str">
            <v>ResDirec-0116-2014/MEM-DGAAM</v>
          </cell>
          <cell r="N5238" t="str">
            <v>07/03/2014</v>
          </cell>
          <cell r="O5238">
            <v>20700</v>
          </cell>
        </row>
        <row r="5239">
          <cell r="A5239">
            <v>2377598</v>
          </cell>
          <cell r="B5239">
            <v>3042</v>
          </cell>
          <cell r="C5239" t="str">
            <v>ITS</v>
          </cell>
          <cell r="D5239">
            <v>41719</v>
          </cell>
          <cell r="E5239">
            <v>2014</v>
          </cell>
          <cell r="F5239">
            <v>3</v>
          </cell>
          <cell r="G5239" t="str">
            <v>SUMITOMO METAL MINING PERU S.A</v>
          </cell>
          <cell r="H5239" t="str">
            <v>INCASOL DE CANDARAVE</v>
          </cell>
          <cell r="I5239" t="str">
            <v>SAN PEDRO</v>
          </cell>
          <cell r="J5239" t="str">
            <v>*230201&lt;br&gt;TACNA-CANDARAVE-CANDARAVE</v>
          </cell>
          <cell r="K5239" t="str">
            <v>*8&lt;br&gt;BREÑA TORRES GRACIELA,*279&lt;br&gt;CRUZ LEDESMA, DEISY,*179&lt;br&gt;ZEGARRA ANCAJIMA, ANA SOFIA,*148&lt;br&gt;ROSALES GONZALES,LUIS</v>
          </cell>
          <cell r="L5239" t="str">
            <v>CONFORME&lt;br/&gt;NOTIFICADO A LA EMPRESA</v>
          </cell>
          <cell r="M5239" t="str">
            <v>ResDirec-0178-2014/MEM-DGAAM</v>
          </cell>
          <cell r="N5239" t="str">
            <v>15/04/2014</v>
          </cell>
          <cell r="O5239">
            <v>20700</v>
          </cell>
        </row>
        <row r="5240">
          <cell r="A5240">
            <v>2615180</v>
          </cell>
          <cell r="B5240">
            <v>6296</v>
          </cell>
          <cell r="C5240" t="str">
            <v>ITS</v>
          </cell>
          <cell r="D5240">
            <v>42532</v>
          </cell>
          <cell r="E5240">
            <v>2016</v>
          </cell>
          <cell r="F5240">
            <v>6</v>
          </cell>
          <cell r="G5240" t="str">
            <v>SUMITOMO METAL MINING PERU S.A</v>
          </cell>
          <cell r="H5240" t="str">
            <v>INCASOL CAPILLAS</v>
          </cell>
          <cell r="I5240" t="str">
            <v>CAPILLAS CENTRAL</v>
          </cell>
          <cell r="J5240" t="str">
            <v>*090404&lt;br&gt;HUANCAVELICA-CASTROVIRREYNA-CAPILLAS</v>
          </cell>
          <cell r="K5240" t="str">
            <v>*310&lt;br&gt;ROSALES GONZALES LUIS ALBERTO,*341&lt;br&gt;INFANTE QUISPE, CESAR ANIBAL</v>
          </cell>
          <cell r="L5240" t="str">
            <v>CONFORME&lt;br/&gt;NOTIFICADO A LA EMPRESA</v>
          </cell>
          <cell r="M5240" t="str">
            <v>ResDirec-0213-2016/MEM-DGAAM</v>
          </cell>
          <cell r="N5240" t="str">
            <v>06/07/2016</v>
          </cell>
          <cell r="O5240">
            <v>30000</v>
          </cell>
        </row>
        <row r="5241">
          <cell r="A5241">
            <v>1979782</v>
          </cell>
          <cell r="B5241">
            <v>2173</v>
          </cell>
          <cell r="C5241" t="str">
            <v>DIA</v>
          </cell>
          <cell r="D5241">
            <v>40276</v>
          </cell>
          <cell r="E5241">
            <v>2010</v>
          </cell>
          <cell r="F5241">
            <v>4</v>
          </cell>
          <cell r="G5241" t="str">
            <v>SUMITOMO METAL MINING PERU S.A</v>
          </cell>
          <cell r="H5241" t="str">
            <v>INCASOL MATALAQUE</v>
          </cell>
          <cell r="I5241" t="str">
            <v>INCASOL MATALAQUE</v>
          </cell>
          <cell r="J5241" t="str">
            <v>*180207&lt;br&gt;MOQUEGUA-GENERAL SANCHEZ CERRO-MATALAQUE</v>
          </cell>
          <cell r="K5241" t="str">
            <v>*8&lt;br&gt;BREÑA TORRES GRACIELA</v>
          </cell>
          <cell r="L5241" t="str">
            <v>APROBADO&lt;br/&gt;NOTIFICADO A LA EMPRESA</v>
          </cell>
          <cell r="P5241" t="str">
            <v>USD</v>
          </cell>
        </row>
        <row r="5242">
          <cell r="A5242">
            <v>2018705</v>
          </cell>
          <cell r="B5242">
            <v>2235</v>
          </cell>
          <cell r="C5242" t="str">
            <v>DIA</v>
          </cell>
          <cell r="D5242">
            <v>40399</v>
          </cell>
          <cell r="E5242">
            <v>2010</v>
          </cell>
          <cell r="F5242">
            <v>8</v>
          </cell>
          <cell r="G5242" t="str">
            <v>SUMITOMO METAL MINING PERU S.A</v>
          </cell>
          <cell r="H5242" t="str">
            <v>SUSAPAYA</v>
          </cell>
          <cell r="I5242" t="str">
            <v>SUSAPAYA</v>
          </cell>
          <cell r="J5242" t="str">
            <v>*230201&lt;br&gt;TACNA-CANDARAVE-CANDARAVE</v>
          </cell>
          <cell r="K5242" t="str">
            <v>*8&lt;br&gt;BREÑA TORRES GRACIELA</v>
          </cell>
          <cell r="L5242" t="str">
            <v>APROBADO&lt;br/&gt;NOTIFICADO A LA EMPRESA</v>
          </cell>
          <cell r="P5242" t="str">
            <v>USD</v>
          </cell>
        </row>
        <row r="5243">
          <cell r="A5243">
            <v>2190630</v>
          </cell>
          <cell r="B5243">
            <v>3013</v>
          </cell>
          <cell r="C5243" t="str">
            <v>DIA</v>
          </cell>
          <cell r="D5243">
            <v>41045</v>
          </cell>
          <cell r="E5243">
            <v>2012</v>
          </cell>
          <cell r="F5243">
            <v>5</v>
          </cell>
          <cell r="G5243" t="str">
            <v>SUMITOMO METAL MINING PERU S.A</v>
          </cell>
          <cell r="H5243" t="str">
            <v>INCASOL DE CANDARAVE</v>
          </cell>
          <cell r="I5243" t="str">
            <v>SAN PEDRO</v>
          </cell>
          <cell r="J5243" t="str">
            <v>*230201&lt;br&gt;TACNA-CANDARAVE-CANDARAVE</v>
          </cell>
          <cell r="K5243" t="str">
            <v>*8&lt;br&gt;BREÑA TORRES GRACIELA,*310&lt;br&gt;ROSALES GONZALES LUIS ALBERTO,*179&lt;br&gt;ZEGARRA ANCAJIMA, ANA SOFIA</v>
          </cell>
          <cell r="L5243" t="str">
            <v>APROBADO&lt;br/&gt;NOTIFICADO A LA EMPRESA</v>
          </cell>
          <cell r="O5243">
            <v>20700</v>
          </cell>
          <cell r="P5243" t="str">
            <v>USD</v>
          </cell>
        </row>
        <row r="5244">
          <cell r="A5244">
            <v>2389740</v>
          </cell>
          <cell r="B5244">
            <v>4198</v>
          </cell>
          <cell r="C5244" t="str">
            <v>DIA</v>
          </cell>
          <cell r="D5244">
            <v>41765</v>
          </cell>
          <cell r="E5244">
            <v>2014</v>
          </cell>
          <cell r="F5244">
            <v>5</v>
          </cell>
          <cell r="G5244" t="str">
            <v>SUMITOMO METAL MINING PERU S.A</v>
          </cell>
          <cell r="H5244" t="str">
            <v>INCASOL CAPILLAS</v>
          </cell>
          <cell r="I5244" t="str">
            <v>CAPILLAS</v>
          </cell>
          <cell r="J5244" t="str">
            <v>*090404&lt;br&gt;HUANCAVELICA-CASTROVIRREYNA-CAPILLAS</v>
          </cell>
          <cell r="K5244" t="str">
            <v>*8&lt;br&gt;BREÑA TORRES GRACIELA,*310&lt;br&gt;ROSALES GONZALES LUIS ALBERTO,*179&lt;br&gt;ZEGARRA ANCAJIMA, ANA SOFIA</v>
          </cell>
          <cell r="L5244" t="str">
            <v>APROBADO&lt;br/&gt;NOTIFICADO A LA EMPRESA</v>
          </cell>
          <cell r="O5244">
            <v>30000</v>
          </cell>
          <cell r="P5244" t="str">
            <v>USD</v>
          </cell>
        </row>
        <row r="5245">
          <cell r="A5245">
            <v>2576172</v>
          </cell>
          <cell r="B5245">
            <v>5958</v>
          </cell>
          <cell r="C5245" t="str">
            <v>DIA</v>
          </cell>
          <cell r="D5245">
            <v>42405</v>
          </cell>
          <cell r="E5245">
            <v>2016</v>
          </cell>
          <cell r="F5245">
            <v>2</v>
          </cell>
          <cell r="G5245" t="str">
            <v>SUMITOMO METAL MINING PERU S.A</v>
          </cell>
          <cell r="H5245" t="str">
            <v>INCASOL CAPILLAS</v>
          </cell>
          <cell r="I5245" t="str">
            <v>CAPILLAS CENTRAL</v>
          </cell>
          <cell r="J5245" t="str">
            <v>*090404&lt;br&gt;HUANCAVELICA-CASTROVIRREYNA-CAPILLAS,*090409&lt;br&gt;HUANCAVELICA-CASTROVIRREYNA-MOLLEPAMPA</v>
          </cell>
          <cell r="K5245" t="str">
            <v>*25&lt;br&gt;PRADO VELASQUEZ ALFONSO,*332&lt;br&gt;CANO VARGAS, SAMIR (APOYO),*310&lt;br&gt;ROSALES GONZALES LUIS ALBERTO</v>
          </cell>
          <cell r="L5245" t="str">
            <v>DESISTIDO&lt;br/&gt;NOTIFICADO A LA EMPRESA</v>
          </cell>
          <cell r="M5245" t="str">
            <v>ResDirec-0054-2016/MEM-DGAAM</v>
          </cell>
          <cell r="N5245" t="str">
            <v>18/02/2016</v>
          </cell>
          <cell r="O5245">
            <v>30000</v>
          </cell>
          <cell r="P5245" t="str">
            <v>USD</v>
          </cell>
        </row>
        <row r="5246">
          <cell r="A5246">
            <v>2581603</v>
          </cell>
          <cell r="B5246">
            <v>6058</v>
          </cell>
          <cell r="C5246" t="str">
            <v>DIA</v>
          </cell>
          <cell r="D5246">
            <v>42423</v>
          </cell>
          <cell r="E5246">
            <v>2016</v>
          </cell>
          <cell r="F5246">
            <v>2</v>
          </cell>
          <cell r="G5246" t="str">
            <v>SUMITOMO METAL MINING PERU S.A</v>
          </cell>
          <cell r="H5246" t="str">
            <v>INCASOL CAPILLAS</v>
          </cell>
          <cell r="I5246" t="str">
            <v>CAPILLAS CENTRAL</v>
          </cell>
          <cell r="J5246" t="str">
            <v>*090404&lt;br&gt;HUANCAVELICA-CASTROVIRREYNA-CAPILLAS</v>
          </cell>
          <cell r="K5246" t="str">
            <v>*25&lt;br&gt;PRADO VELASQUEZ ALFONSO,*341&lt;br&gt;INFANTE QUISPE, CESAR ANIBAL,*332&lt;br&gt;CANO VARGAS, SAMIR (APOYO),*310&lt;br&gt;ROSALES GONZALES LUIS ALBERTO</v>
          </cell>
          <cell r="L5246" t="str">
            <v>APROBADO&lt;br/&gt;NOTIFICADO A LA EMPRESA</v>
          </cell>
          <cell r="O5246">
            <v>30000</v>
          </cell>
          <cell r="P5246" t="str">
            <v>USD</v>
          </cell>
        </row>
        <row r="5247">
          <cell r="A5247">
            <v>2710841</v>
          </cell>
          <cell r="B5247">
            <v>7193</v>
          </cell>
          <cell r="C5247" t="str">
            <v>DIA</v>
          </cell>
          <cell r="D5247">
            <v>42893</v>
          </cell>
          <cell r="E5247">
            <v>2017</v>
          </cell>
          <cell r="F5247">
            <v>6</v>
          </cell>
          <cell r="G5247" t="str">
            <v>SUMITOMO METAL MINING PERU S.A</v>
          </cell>
          <cell r="H5247" t="str">
            <v>INCASOL CAPILLAS</v>
          </cell>
          <cell r="I5247" t="str">
            <v>PROYECTO DE EXPLORACIÓN CAPILLAS CENTRAL</v>
          </cell>
          <cell r="J5247" t="str">
            <v>*090404&lt;br&gt;HUANCAVELICA-CASTROVIRREYNA-CAPILLAS</v>
          </cell>
          <cell r="K5247" t="str">
            <v>*25&lt;br&gt;PRADO VELASQUEZ ALFONSO,*518&lt;br&gt;CHUQUIMANTARI ARTEAGA RUDDY ANDRE (APOYO),*509&lt;br&gt;CRUZ LEDESMA, DEISY ROSALIA,*310&lt;br&gt;ROSALES GONZALES LUIS ALBERTO</v>
          </cell>
          <cell r="L5247" t="str">
            <v>APROBADO&lt;br/&gt;NOTIFICADO A LA EMPRESA</v>
          </cell>
          <cell r="O5247">
            <v>30000</v>
          </cell>
          <cell r="P5247" t="str">
            <v>USD</v>
          </cell>
        </row>
        <row r="5248">
          <cell r="A5248">
            <v>2938250</v>
          </cell>
          <cell r="B5248">
            <v>7962</v>
          </cell>
          <cell r="C5248" t="str">
            <v>DIA</v>
          </cell>
          <cell r="D5248">
            <v>43614</v>
          </cell>
          <cell r="E5248">
            <v>2019</v>
          </cell>
          <cell r="F5248">
            <v>5</v>
          </cell>
          <cell r="G5248" t="str">
            <v>SUMITOMO METAL MINING PERU S.A</v>
          </cell>
          <cell r="H5248" t="str">
            <v>SAN ANTONIO</v>
          </cell>
          <cell r="I5248" t="str">
            <v>PROYECTO DE EXPLORACION MINERA SAN ANTONIO</v>
          </cell>
          <cell r="J5248" t="str">
            <v>*030706&lt;br&gt;APURIMAC-GRAU-MICAELA BASTIDAS,*030709&lt;br&gt;APURIMAC-GRAU-SAN ANTONIO</v>
          </cell>
          <cell r="K5248" t="str">
            <v>*25&lt;br&gt;PRADO VELASQUEZ ALFONSO,*643&lt;br&gt;NISSE MEI-LIN GARCIA LAY,*618&lt;br&gt;BERROSPI GALINDO ROSA CATHERINE,*617&lt;br&gt;QUISPE CLEMENTE, KARLA BRIGHITT,*615&lt;br&gt;FIGUEROA REINOSO, LUIS ALBERTO,*599&lt;br&gt;CHUQUIMANTARI ARTEAGA,RUDDY ANDRE,*597&lt;br&gt;CUELLAR JOAQUIN, MILAGROS IRENE,*502&lt;br&gt;CERCEDO CAJAS DONNY LUCIA (APOYO)</v>
          </cell>
          <cell r="L5248" t="str">
            <v>APROBADO&lt;br/&gt;NOTIFICADO A LA EMPRESA</v>
          </cell>
          <cell r="M5248" t="str">
            <v>ResDirec-0222-2019/MINEM-DGAAM</v>
          </cell>
          <cell r="N5248" t="str">
            <v>18/12/2019</v>
          </cell>
          <cell r="O5248">
            <v>8000000</v>
          </cell>
          <cell r="P5248" t="str">
            <v>USD</v>
          </cell>
        </row>
        <row r="5249">
          <cell r="A5249">
            <v>2244890</v>
          </cell>
          <cell r="B5249">
            <v>5246</v>
          </cell>
          <cell r="C5249" t="str">
            <v>EIA</v>
          </cell>
          <cell r="D5249">
            <v>41226</v>
          </cell>
          <cell r="E5249">
            <v>2012</v>
          </cell>
          <cell r="F5249">
            <v>11</v>
          </cell>
          <cell r="G5249" t="str">
            <v>SUMMA GOLD CORPORATION S.A.C.</v>
          </cell>
          <cell r="H5249" t="str">
            <v>EL TORO</v>
          </cell>
          <cell r="I5249" t="str">
            <v>AMPLIACION DE PRODUCCION DE 350 TMD A 30000 TMD PROYECTO ISABELITA</v>
          </cell>
          <cell r="J5249" t="str">
            <v>*130901&lt;br&gt;LA LIBERTAD-SANCHEZ CARRION-HUAMACHUCO</v>
          </cell>
          <cell r="K5249" t="str">
            <v>*10&lt;br&gt;CARRANZA VALDIVIESO JOSE</v>
          </cell>
          <cell r="L5249" t="str">
            <v>APROBADO</v>
          </cell>
          <cell r="P5249" t="str">
            <v>USD</v>
          </cell>
        </row>
        <row r="5250">
          <cell r="A5250">
            <v>2549623</v>
          </cell>
          <cell r="B5250">
            <v>6781</v>
          </cell>
          <cell r="C5250" t="str">
            <v>PC</v>
          </cell>
          <cell r="D5250">
            <v>42312</v>
          </cell>
          <cell r="E5250">
            <v>2015</v>
          </cell>
          <cell r="F5250">
            <v>11</v>
          </cell>
          <cell r="G5250" t="str">
            <v>SUMMA GOLD CORPORATION S.A.C.</v>
          </cell>
          <cell r="H5250" t="str">
            <v>EL TORO</v>
          </cell>
          <cell r="I5250" t="str">
            <v>PLAN DE CIERRE PROYECTO EL TORO</v>
          </cell>
          <cell r="J5250" t="str">
            <v>*130901&lt;br&gt;LA LIBERTAD-SANCHEZ CARRION-HUAMACHUCO</v>
          </cell>
          <cell r="K5250" t="str">
            <v>*24&lt;br&gt;PORTILLA CORNEJO MATEO</v>
          </cell>
          <cell r="L5250" t="str">
            <v>APROBADO</v>
          </cell>
          <cell r="P5250" t="str">
            <v>USD</v>
          </cell>
        </row>
        <row r="5251">
          <cell r="A5251">
            <v>3010282</v>
          </cell>
          <cell r="B5251">
            <v>8283</v>
          </cell>
          <cell r="C5251" t="str">
            <v>PAD</v>
          </cell>
          <cell r="D5251">
            <v>43838</v>
          </cell>
          <cell r="E5251">
            <v>2020</v>
          </cell>
          <cell r="F5251">
            <v>1</v>
          </cell>
          <cell r="G5251" t="str">
            <v>SUMMA GOLD CORPORATION S.A.C.</v>
          </cell>
          <cell r="H5251" t="str">
            <v>EL TORO</v>
          </cell>
          <cell r="I5251" t="str">
            <v>UNIDAD MINERA EL TORO</v>
          </cell>
          <cell r="J5251" t="str">
            <v>*130901&lt;br&gt;LA LIBERTAD-SANCHEZ CARRION-HUAMACHUCO</v>
          </cell>
          <cell r="K5251" t="str">
            <v>*221&lt;br&gt;SANGA YAMPASI WILSON WILFREDO,*687&lt;br&gt;CISNEROS PRADO ELIZABETH (Apoyo),*668&lt;br&gt;MEJIA ISIDRO JHONNY ANIVAL,*641&lt;br&gt;ALEGRE BUSTAMANTE, LAURA MELISSA</v>
          </cell>
          <cell r="L5251" t="str">
            <v>EVALUACIÓN</v>
          </cell>
          <cell r="O5251">
            <v>3757001.38</v>
          </cell>
          <cell r="P5251" t="str">
            <v>USD</v>
          </cell>
        </row>
        <row r="5252">
          <cell r="A5252">
            <v>2146603</v>
          </cell>
          <cell r="B5252">
            <v>2741</v>
          </cell>
          <cell r="C5252" t="str">
            <v>DIA</v>
          </cell>
          <cell r="D5252">
            <v>40875</v>
          </cell>
          <cell r="E5252">
            <v>2011</v>
          </cell>
          <cell r="F5252">
            <v>11</v>
          </cell>
          <cell r="G5252" t="str">
            <v>SUPER STRONG MINING S.A.C.</v>
          </cell>
          <cell r="H5252" t="str">
            <v>CORIVALE</v>
          </cell>
          <cell r="I5252" t="str">
            <v>CORIVALE</v>
          </cell>
          <cell r="J5252" t="str">
            <v>*030304&lt;br&gt;APURIMAC-ANTABAMBA-JUAN ESPINOZA MEDRANO,*030403&lt;br&gt;APURIMAC-AYMARAES-CARAYBAMBA,*030307&lt;br&gt;APURIMAC-ANTABAMBA-SABAINO</v>
          </cell>
          <cell r="K5252" t="str">
            <v>*8&lt;br&gt;BREÑA TORRES GRACIELA,*180&lt;br&gt;RAMIREZ PALET ALDO,*147&lt;br&gt;PEREZ BALDEON KAREN</v>
          </cell>
          <cell r="L5252" t="str">
            <v>APROBADO&lt;br/&gt;NOTIFICADO A LA EMPRESA</v>
          </cell>
          <cell r="O5252">
            <v>500000</v>
          </cell>
          <cell r="P5252" t="str">
            <v>USD</v>
          </cell>
        </row>
        <row r="5253">
          <cell r="A5253">
            <v>2276106</v>
          </cell>
          <cell r="B5253">
            <v>3840</v>
          </cell>
          <cell r="C5253" t="str">
            <v>DIA</v>
          </cell>
          <cell r="D5253">
            <v>41348</v>
          </cell>
          <cell r="E5253">
            <v>2013</v>
          </cell>
          <cell r="F5253">
            <v>3</v>
          </cell>
          <cell r="G5253" t="str">
            <v>SUPER STRONG MINING S.A.C.</v>
          </cell>
          <cell r="H5253" t="str">
            <v xml:space="preserve"> CORIVALE</v>
          </cell>
          <cell r="I5253" t="str">
            <v>CORIVALE</v>
          </cell>
          <cell r="J5253" t="str">
            <v>*030304&lt;br&gt;APURIMAC-ANTABAMBA-JUAN ESPINOZA MEDRANO,*030307&lt;br&gt;APURIMAC-ANTABAMBA-SABAINO</v>
          </cell>
          <cell r="K5253" t="str">
            <v>*8&lt;br&gt;BREÑA TORRES GRACIELA,*310&lt;br&gt;ROSALES GONZALES LUIS ALBERTO,*179&lt;br&gt;ZEGARRA ANCAJIMA, ANA SOFIA</v>
          </cell>
          <cell r="L5253" t="str">
            <v>APROBADO&lt;br/&gt;NOTIFICADO A LA EMPRESA</v>
          </cell>
          <cell r="O5253">
            <v>400000</v>
          </cell>
          <cell r="P5253" t="str">
            <v>USD</v>
          </cell>
        </row>
        <row r="5254">
          <cell r="A5254">
            <v>2396727</v>
          </cell>
          <cell r="B5254">
            <v>3161</v>
          </cell>
          <cell r="C5254" t="str">
            <v>ITS</v>
          </cell>
          <cell r="D5254">
            <v>41792</v>
          </cell>
          <cell r="E5254">
            <v>2014</v>
          </cell>
          <cell r="F5254">
            <v>6</v>
          </cell>
          <cell r="G5254" t="str">
            <v>SURICHATA POLIMETALES S.A.C.</v>
          </cell>
          <cell r="H5254" t="str">
            <v>DON PANCHO</v>
          </cell>
          <cell r="I5254" t="str">
            <v>DON PANCHO</v>
          </cell>
          <cell r="J5254" t="str">
            <v>*150610&lt;br&gt;LIMA-HUARAL-SANTA CRUZ DE ANDAMARCA,*150600&lt;br&gt;LIMA-HUARAL--,*150000&lt;br&gt;LIMA----</v>
          </cell>
          <cell r="K5254" t="str">
            <v>*8&lt;br&gt;BREÑA TORRES GRACIELA,*279&lt;br&gt;CRUZ LEDESMA, DEISY,*251&lt;br&gt;INFANTE QUISPE, CESAR ANIBAL,*179&lt;br&gt;ZEGARRA ANCAJIMA, ANA SOFIA</v>
          </cell>
          <cell r="L5254" t="str">
            <v>CONFORME&lt;br/&gt;NOTIFICADO A LA EMPRESA</v>
          </cell>
          <cell r="M5254" t="str">
            <v>ResDirec-0315-2014/MEM-DGAAM</v>
          </cell>
          <cell r="N5254" t="str">
            <v>27/06/2014</v>
          </cell>
          <cell r="O5254">
            <v>2800000</v>
          </cell>
        </row>
        <row r="5255">
          <cell r="A5255">
            <v>2344993</v>
          </cell>
          <cell r="B5255">
            <v>4060</v>
          </cell>
          <cell r="C5255" t="str">
            <v>DIA</v>
          </cell>
          <cell r="D5255">
            <v>41598</v>
          </cell>
          <cell r="E5255">
            <v>2013</v>
          </cell>
          <cell r="F5255">
            <v>11</v>
          </cell>
          <cell r="G5255" t="str">
            <v>SURICHATA POLIMETALES S.A.C.</v>
          </cell>
          <cell r="H5255" t="str">
            <v>DON PANCHO</v>
          </cell>
          <cell r="I5255" t="str">
            <v>DON PANCHO</v>
          </cell>
          <cell r="J5255" t="str">
            <v>*150610&lt;br&gt;LIMA-HUARAL-SANTA CRUZ DE ANDAMARCA</v>
          </cell>
          <cell r="K5255" t="str">
            <v>*8&lt;br&gt;BREÑA TORRES GRACIELA,*310&lt;br&gt;ROSALES GONZALES LUIS ALBERTO,*279&lt;br&gt;CRUZ LEDESMA, DEISY,*179&lt;br&gt;ZEGARRA ANCAJIMA, ANA SOFIA</v>
          </cell>
          <cell r="L5255" t="str">
            <v>APROBADO&lt;br/&gt;NOTIFICADO A LA EMPRESA</v>
          </cell>
          <cell r="O5255">
            <v>2800000</v>
          </cell>
          <cell r="P5255" t="str">
            <v>USD</v>
          </cell>
        </row>
        <row r="5256">
          <cell r="A5256">
            <v>1203196</v>
          </cell>
          <cell r="B5256">
            <v>4390</v>
          </cell>
          <cell r="C5256" t="str">
            <v>EIA</v>
          </cell>
          <cell r="D5256">
            <v>36042</v>
          </cell>
          <cell r="E5256">
            <v>1998</v>
          </cell>
          <cell r="F5256">
            <v>9</v>
          </cell>
          <cell r="G5256" t="str">
            <v>SVC INGENIERIA Y CONSTRUCCION S.A.</v>
          </cell>
          <cell r="H5256" t="str">
            <v>LA PIEDRITA</v>
          </cell>
          <cell r="I5256" t="str">
            <v>EXPLOTACION DE CANTERA</v>
          </cell>
          <cell r="J5256" t="str">
            <v>*040124&lt;br&gt;AREQUIPA-AREQUIPA-UCHUMAYO</v>
          </cell>
          <cell r="K5256" t="str">
            <v>*21&lt;br&gt;PAREDES PACHECO RUFO</v>
          </cell>
          <cell r="L5256" t="str">
            <v>APROBADO</v>
          </cell>
          <cell r="P5256" t="str">
            <v>USD</v>
          </cell>
        </row>
        <row r="5257">
          <cell r="A5257">
            <v>2747940</v>
          </cell>
          <cell r="B5257">
            <v>7324</v>
          </cell>
          <cell r="C5257" t="str">
            <v>DIA</v>
          </cell>
          <cell r="D5257">
            <v>43018</v>
          </cell>
          <cell r="E5257">
            <v>2017</v>
          </cell>
          <cell r="F5257">
            <v>10</v>
          </cell>
          <cell r="G5257" t="str">
            <v>SWISSMIN S.A.C.</v>
          </cell>
          <cell r="H5257" t="str">
            <v>ARENAS FERROSAS</v>
          </cell>
          <cell r="I5257" t="str">
            <v>ARENAS FERROSAS</v>
          </cell>
          <cell r="J5257" t="str">
            <v>*040706&lt;br&gt;AREQUIPA-ISLAY-PUNTA DE BOMBON</v>
          </cell>
          <cell r="K5257" t="str">
            <v>*25&lt;br&gt;PRADO VELASQUEZ ALFONSO,*550&lt;br&gt;PEREZ LEON, LUZMILA (APOYO),*310&lt;br&gt;ROSALES GONZALES LUIS ALBERTO</v>
          </cell>
          <cell r="L5257" t="str">
            <v>APROBADO&lt;br/&gt;NOTIFICADO A LA EMPRESA</v>
          </cell>
          <cell r="O5257">
            <v>266200</v>
          </cell>
          <cell r="P5257" t="str">
            <v>USD</v>
          </cell>
        </row>
        <row r="5258">
          <cell r="A5258">
            <v>1524235</v>
          </cell>
          <cell r="B5258">
            <v>1238</v>
          </cell>
          <cell r="C5258" t="str">
            <v>EIAsd</v>
          </cell>
          <cell r="D5258">
            <v>38441</v>
          </cell>
          <cell r="E5258">
            <v>2005</v>
          </cell>
          <cell r="F5258">
            <v>3</v>
          </cell>
          <cell r="G5258" t="str">
            <v>TECK PERU S.A.</v>
          </cell>
          <cell r="H5258" t="str">
            <v>ZAFRANAL</v>
          </cell>
          <cell r="I5258" t="str">
            <v>EXPLORACION</v>
          </cell>
          <cell r="J5258" t="str">
            <v>*040407&lt;br&gt;AREQUIPA-CASTILLA-HUANCARQUI</v>
          </cell>
          <cell r="K5258" t="str">
            <v>*62&lt;br&gt;VILLEGAS ANA</v>
          </cell>
          <cell r="L5258" t="str">
            <v>APROBADO</v>
          </cell>
          <cell r="P5258" t="str">
            <v>USD</v>
          </cell>
        </row>
        <row r="5259">
          <cell r="A5259">
            <v>2379518</v>
          </cell>
          <cell r="B5259">
            <v>3062</v>
          </cell>
          <cell r="C5259" t="str">
            <v>ITS</v>
          </cell>
          <cell r="D5259">
            <v>41729</v>
          </cell>
          <cell r="E5259">
            <v>2014</v>
          </cell>
          <cell r="F5259">
            <v>3</v>
          </cell>
          <cell r="G5259" t="str">
            <v>TECK PERU S.A.</v>
          </cell>
          <cell r="H5259" t="str">
            <v>MARCAHUI</v>
          </cell>
          <cell r="I5259" t="str">
            <v>MODIFICACIÓN MARCAHUI.</v>
          </cell>
          <cell r="J5259" t="str">
            <v>*040312&lt;br&gt;AREQUIPA-CARAVELI-QUICACHA</v>
          </cell>
          <cell r="K5259" t="str">
            <v>*8&lt;br&gt;BREÑA TORRES GRACIELA,*279&lt;br&gt;CRUZ LEDESMA, DEISY,*179&lt;br&gt;ZEGARRA ANCAJIMA, ANA SOFIA</v>
          </cell>
          <cell r="L5259" t="str">
            <v>DESISTIDO&lt;br/&gt;NOTIFICADO A LA EMPRESA</v>
          </cell>
          <cell r="O5259">
            <v>500000</v>
          </cell>
        </row>
        <row r="5260">
          <cell r="A5260">
            <v>2386477</v>
          </cell>
          <cell r="B5260">
            <v>3099</v>
          </cell>
          <cell r="C5260" t="str">
            <v>ITS</v>
          </cell>
          <cell r="D5260">
            <v>41752</v>
          </cell>
          <cell r="E5260">
            <v>2014</v>
          </cell>
          <cell r="F5260">
            <v>4</v>
          </cell>
          <cell r="G5260" t="str">
            <v>TECK PERU S.A.</v>
          </cell>
          <cell r="H5260" t="str">
            <v>MARCAHUI</v>
          </cell>
          <cell r="I5260" t="str">
            <v>MODIFICACIÓN DE ALCANCE DEL PROYECTO MARCAHUI.</v>
          </cell>
          <cell r="J5260" t="str">
            <v>*040312&lt;br&gt;AREQUIPA-CARAVELI-QUICACHA</v>
          </cell>
          <cell r="K5260" t="str">
            <v>*8&lt;br&gt;BREÑA TORRES GRACIELA,*279&lt;br&gt;CRUZ LEDESMA, DEISY,*179&lt;br&gt;ZEGARRA ANCAJIMA, ANA SOFIA</v>
          </cell>
          <cell r="L5260" t="str">
            <v>CONFORME&lt;br/&gt;NOTIFICADO A LA EMPRESA</v>
          </cell>
          <cell r="M5260" t="str">
            <v>ResDirec-0231-2014/MEM-DGAAM</v>
          </cell>
          <cell r="N5260" t="str">
            <v>14/05/2014</v>
          </cell>
          <cell r="O5260">
            <v>500000</v>
          </cell>
        </row>
        <row r="5261">
          <cell r="A5261">
            <v>2404650</v>
          </cell>
          <cell r="B5261">
            <v>5028</v>
          </cell>
          <cell r="C5261" t="str">
            <v>ITS</v>
          </cell>
          <cell r="D5261">
            <v>41817</v>
          </cell>
          <cell r="E5261">
            <v>2014</v>
          </cell>
          <cell r="F5261">
            <v>6</v>
          </cell>
          <cell r="G5261" t="str">
            <v>TECK PERU S.A.</v>
          </cell>
          <cell r="H5261" t="str">
            <v>TESORO</v>
          </cell>
          <cell r="I5261" t="str">
            <v>TESORO</v>
          </cell>
          <cell r="J5261" t="str">
            <v>*040108&lt;br&gt;AREQUIPA-AREQUIPA-LA JOYA</v>
          </cell>
          <cell r="K5261" t="str">
            <v>*8&lt;br&gt;BREÑA TORRES GRACIELA,*279&lt;br&gt;CRUZ LEDESMA, DEISY,*251&lt;br&gt;INFANTE QUISPE, CESAR ANIBAL,*179&lt;br&gt;ZEGARRA ANCAJIMA, ANA SOFIA</v>
          </cell>
          <cell r="L5261" t="str">
            <v>CONFORME&lt;br/&gt;NOTIFICADO A LA EMPRESA</v>
          </cell>
          <cell r="M5261" t="str">
            <v>ResDirec-0375-2014/MEM-DGAAM</v>
          </cell>
          <cell r="N5261" t="str">
            <v>22/07/2014</v>
          </cell>
          <cell r="O5261">
            <v>540000</v>
          </cell>
        </row>
        <row r="5262">
          <cell r="A5262">
            <v>2540441</v>
          </cell>
          <cell r="B5262">
            <v>6028</v>
          </cell>
          <cell r="C5262" t="str">
            <v>ITS</v>
          </cell>
          <cell r="D5262">
            <v>42279</v>
          </cell>
          <cell r="E5262">
            <v>2015</v>
          </cell>
          <cell r="F5262">
            <v>10</v>
          </cell>
          <cell r="G5262" t="str">
            <v>TECK PERU S.A.</v>
          </cell>
          <cell r="H5262" t="str">
            <v>PROYECTO SANTO TOMÁS</v>
          </cell>
          <cell r="I5262" t="str">
            <v>SANTO TOMÁS</v>
          </cell>
          <cell r="J5262" t="str">
            <v>*050618&lt;br&gt;AYACUCHO-LUCANAS-SAN PEDRO DE PALCO,*050612&lt;br&gt;AYACUCHO-LUCANAS-OCAÑA</v>
          </cell>
          <cell r="K5262" t="str">
            <v>*8&lt;br&gt;BREÑA TORRES GRACIELA,*341&lt;br&gt;INFANTE QUISPE, CESAR ANIBAL,*332&lt;br&gt;CANO VARGAS, SAMIR (APOYO),*310&lt;br&gt;ROSALES GONZALES LUIS ALBERTO</v>
          </cell>
          <cell r="L5262" t="str">
            <v>CONFORME&lt;br/&gt;NOTIFICADO A LA EMPRESA</v>
          </cell>
          <cell r="M5262" t="str">
            <v>ResDirec-0437-2015/MEM-DGAAM</v>
          </cell>
          <cell r="N5262" t="str">
            <v>13/11/2015</v>
          </cell>
          <cell r="O5262">
            <v>800000</v>
          </cell>
        </row>
        <row r="5263">
          <cell r="A5263">
            <v>1328008</v>
          </cell>
          <cell r="B5263">
            <v>649</v>
          </cell>
          <cell r="C5263" t="str">
            <v>DIA</v>
          </cell>
          <cell r="D5263">
            <v>37082</v>
          </cell>
          <cell r="E5263">
            <v>2001</v>
          </cell>
          <cell r="F5263">
            <v>7</v>
          </cell>
          <cell r="G5263" t="str">
            <v>TECK PERU S.A.</v>
          </cell>
          <cell r="I5263" t="str">
            <v>PEÑAS BLANCAS</v>
          </cell>
          <cell r="J5263" t="str">
            <v>*040406&lt;br&gt;AREQUIPA-CASTILLA-CHOCO</v>
          </cell>
          <cell r="K5263" t="str">
            <v>*1&lt;br&gt;ACEVEDO FERNANDEZ ELIAS</v>
          </cell>
          <cell r="L5263" t="str">
            <v>APROBADO</v>
          </cell>
          <cell r="P5263" t="str">
            <v>USD</v>
          </cell>
        </row>
        <row r="5264">
          <cell r="A5264">
            <v>1328009</v>
          </cell>
          <cell r="B5264">
            <v>650</v>
          </cell>
          <cell r="C5264" t="str">
            <v>DIA</v>
          </cell>
          <cell r="D5264">
            <v>37082</v>
          </cell>
          <cell r="E5264">
            <v>2001</v>
          </cell>
          <cell r="F5264">
            <v>7</v>
          </cell>
          <cell r="G5264" t="str">
            <v>TECK PERU S.A.</v>
          </cell>
          <cell r="H5264" t="str">
            <v>CUINI</v>
          </cell>
          <cell r="I5264" t="str">
            <v>CUINI</v>
          </cell>
          <cell r="J5264" t="str">
            <v>*080703&lt;br&gt;CUSCO-CHUMBIVILCAS-CHAMACA</v>
          </cell>
          <cell r="K5264" t="str">
            <v>*1&lt;br&gt;ACEVEDO FERNANDEZ ELIAS</v>
          </cell>
          <cell r="L5264" t="str">
            <v>APROBADO</v>
          </cell>
          <cell r="P5264" t="str">
            <v>USD</v>
          </cell>
        </row>
        <row r="5265">
          <cell r="A5265">
            <v>1367556</v>
          </cell>
          <cell r="B5265">
            <v>741</v>
          </cell>
          <cell r="C5265" t="str">
            <v>DIA</v>
          </cell>
          <cell r="D5265">
            <v>37419</v>
          </cell>
          <cell r="E5265">
            <v>2002</v>
          </cell>
          <cell r="F5265">
            <v>6</v>
          </cell>
          <cell r="G5265" t="str">
            <v>TECK PERU S.A.</v>
          </cell>
          <cell r="H5265" t="str">
            <v>PELADO</v>
          </cell>
          <cell r="I5265" t="str">
            <v>PELADO</v>
          </cell>
          <cell r="J5265" t="str">
            <v>*230303&lt;br&gt;TACNA-JORGE BASADRE-ITE</v>
          </cell>
          <cell r="K5265" t="str">
            <v>*35&lt;br&gt;BLANCO IRMA</v>
          </cell>
          <cell r="L5265" t="str">
            <v>APROBADO</v>
          </cell>
          <cell r="P5265" t="str">
            <v>USD</v>
          </cell>
        </row>
        <row r="5266">
          <cell r="A5266">
            <v>1415935</v>
          </cell>
          <cell r="B5266">
            <v>890</v>
          </cell>
          <cell r="C5266" t="str">
            <v>DIA</v>
          </cell>
          <cell r="D5266">
            <v>37788</v>
          </cell>
          <cell r="E5266">
            <v>2003</v>
          </cell>
          <cell r="F5266">
            <v>6</v>
          </cell>
          <cell r="G5266" t="str">
            <v>TECK PERU S.A.</v>
          </cell>
          <cell r="H5266" t="str">
            <v>PEÑAS BLANCAS</v>
          </cell>
          <cell r="I5266" t="str">
            <v>PEÑAS BLANCAS</v>
          </cell>
          <cell r="J5266" t="str">
            <v>*040406&lt;br&gt;AREQUIPA-CASTILLA-CHOCO</v>
          </cell>
          <cell r="K5266" t="str">
            <v>*1&lt;br&gt;ACEVEDO FERNANDEZ ELIAS</v>
          </cell>
          <cell r="L5266" t="str">
            <v>APROBADO</v>
          </cell>
          <cell r="P5266" t="str">
            <v>USD</v>
          </cell>
        </row>
        <row r="5267">
          <cell r="A5267">
            <v>1450617</v>
          </cell>
          <cell r="B5267">
            <v>1004</v>
          </cell>
          <cell r="C5267" t="str">
            <v>DIA</v>
          </cell>
          <cell r="D5267">
            <v>38016</v>
          </cell>
          <cell r="E5267">
            <v>2004</v>
          </cell>
          <cell r="F5267">
            <v>1</v>
          </cell>
          <cell r="G5267" t="str">
            <v>TECK PERU S.A.</v>
          </cell>
          <cell r="H5267" t="str">
            <v>HONDA</v>
          </cell>
          <cell r="I5267" t="str">
            <v>HONDA</v>
          </cell>
          <cell r="J5267" t="str">
            <v>*040706&lt;br&gt;AREQUIPA-ISLAY-PUNTA DE BOMBON</v>
          </cell>
          <cell r="K5267" t="str">
            <v>*35&lt;br&gt;BLANCO IRMA</v>
          </cell>
          <cell r="L5267" t="str">
            <v>APROBADO</v>
          </cell>
          <cell r="P5267" t="str">
            <v>USD</v>
          </cell>
        </row>
        <row r="5268">
          <cell r="A5268">
            <v>1450622</v>
          </cell>
          <cell r="B5268">
            <v>1005</v>
          </cell>
          <cell r="C5268" t="str">
            <v>DIA</v>
          </cell>
          <cell r="D5268">
            <v>38016</v>
          </cell>
          <cell r="E5268">
            <v>2004</v>
          </cell>
          <cell r="F5268">
            <v>1</v>
          </cell>
          <cell r="G5268" t="str">
            <v>TECK PERU S.A.</v>
          </cell>
          <cell r="H5268" t="str">
            <v>FUSELAJE</v>
          </cell>
          <cell r="I5268" t="str">
            <v>FUSELAJE</v>
          </cell>
          <cell r="J5268" t="str">
            <v>*040702&lt;br&gt;AREQUIPA-ISLAY-COCACHACRA</v>
          </cell>
          <cell r="K5268" t="str">
            <v>*35&lt;br&gt;BLANCO IRMA</v>
          </cell>
          <cell r="L5268" t="str">
            <v>APROBADO&lt;br/&gt;NOTIFICADO A LA EMPRESA</v>
          </cell>
          <cell r="P5268" t="str">
            <v>USD</v>
          </cell>
        </row>
        <row r="5269">
          <cell r="A5269">
            <v>1450628</v>
          </cell>
          <cell r="B5269">
            <v>1006</v>
          </cell>
          <cell r="C5269" t="str">
            <v>DIA</v>
          </cell>
          <cell r="D5269">
            <v>38016</v>
          </cell>
          <cell r="E5269">
            <v>2004</v>
          </cell>
          <cell r="F5269">
            <v>1</v>
          </cell>
          <cell r="G5269" t="str">
            <v>TECK PERU S.A.</v>
          </cell>
          <cell r="I5269" t="str">
            <v>GORDO</v>
          </cell>
          <cell r="J5269" t="str">
            <v>*180101&lt;br&gt;MOQUEGUA-MARISCAL NIETO-MOQUEGUA</v>
          </cell>
          <cell r="K5269" t="str">
            <v>*1&lt;br&gt;ACEVEDO FERNANDEZ ELIAS</v>
          </cell>
          <cell r="L5269" t="str">
            <v>APROBADO</v>
          </cell>
          <cell r="P5269" t="str">
            <v>USD</v>
          </cell>
        </row>
        <row r="5270">
          <cell r="A5270">
            <v>1450634</v>
          </cell>
          <cell r="B5270">
            <v>1007</v>
          </cell>
          <cell r="C5270" t="str">
            <v>DIA</v>
          </cell>
          <cell r="D5270">
            <v>38016</v>
          </cell>
          <cell r="E5270">
            <v>2004</v>
          </cell>
          <cell r="F5270">
            <v>1</v>
          </cell>
          <cell r="G5270" t="str">
            <v>TECK PERU S.A.</v>
          </cell>
          <cell r="H5270" t="str">
            <v>SAMA</v>
          </cell>
          <cell r="I5270" t="str">
            <v>SAMA</v>
          </cell>
          <cell r="J5270" t="str">
            <v>*230109&lt;br&gt;TACNA-TACNA-SAMA</v>
          </cell>
          <cell r="K5270" t="str">
            <v>*1&lt;br&gt;ACEVEDO FERNANDEZ ELIAS</v>
          </cell>
          <cell r="L5270" t="str">
            <v>APROBADO</v>
          </cell>
          <cell r="P5270" t="str">
            <v>USD</v>
          </cell>
        </row>
        <row r="5271">
          <cell r="A5271">
            <v>1453781</v>
          </cell>
          <cell r="B5271">
            <v>1020</v>
          </cell>
          <cell r="C5271" t="str">
            <v>DIA</v>
          </cell>
          <cell r="D5271">
            <v>38035</v>
          </cell>
          <cell r="E5271">
            <v>2004</v>
          </cell>
          <cell r="F5271">
            <v>2</v>
          </cell>
          <cell r="G5271" t="str">
            <v>TECK PERU S.A.</v>
          </cell>
          <cell r="H5271" t="str">
            <v>ZAFRANAL</v>
          </cell>
          <cell r="I5271" t="str">
            <v>ZAFRANAL</v>
          </cell>
          <cell r="J5271" t="str">
            <v>*040407&lt;br&gt;AREQUIPA-CASTILLA-HUANCARQUI</v>
          </cell>
          <cell r="K5271" t="str">
            <v>*35&lt;br&gt;BLANCO IRMA</v>
          </cell>
          <cell r="L5271" t="str">
            <v>APROBADO</v>
          </cell>
          <cell r="P5271" t="str">
            <v>USD</v>
          </cell>
        </row>
        <row r="5272">
          <cell r="A5272">
            <v>1500067</v>
          </cell>
          <cell r="B5272">
            <v>1167</v>
          </cell>
          <cell r="C5272" t="str">
            <v>DIA</v>
          </cell>
          <cell r="D5272">
            <v>38296</v>
          </cell>
          <cell r="E5272">
            <v>2004</v>
          </cell>
          <cell r="F5272">
            <v>11</v>
          </cell>
          <cell r="G5272" t="str">
            <v>TECK PERU S.A.</v>
          </cell>
          <cell r="I5272" t="str">
            <v>TINAJAS</v>
          </cell>
          <cell r="J5272" t="str">
            <v>*040602&lt;br&gt;AREQUIPA-CONDESUYOS-ANDARAY</v>
          </cell>
          <cell r="K5272" t="str">
            <v>*47&lt;br&gt;PINEDO CESAR</v>
          </cell>
          <cell r="L5272" t="str">
            <v>APROBADO</v>
          </cell>
          <cell r="P5272" t="str">
            <v>USD</v>
          </cell>
        </row>
        <row r="5273">
          <cell r="A5273">
            <v>1554283</v>
          </cell>
          <cell r="B5273">
            <v>1313</v>
          </cell>
          <cell r="C5273" t="str">
            <v>DIA</v>
          </cell>
          <cell r="D5273">
            <v>38582</v>
          </cell>
          <cell r="E5273">
            <v>2005</v>
          </cell>
          <cell r="F5273">
            <v>8</v>
          </cell>
          <cell r="G5273" t="str">
            <v>TECK PERU S.A.</v>
          </cell>
          <cell r="H5273" t="str">
            <v>PUQUIO</v>
          </cell>
          <cell r="I5273" t="str">
            <v>PUQUIO</v>
          </cell>
          <cell r="J5273" t="str">
            <v>*090613&lt;br&gt;HUANCAVELICA-HUAYTARA-SANTIAGO DE CHOCORVOS</v>
          </cell>
          <cell r="K5273" t="str">
            <v>*1&lt;br&gt;ACEVEDO FERNANDEZ ELIAS</v>
          </cell>
          <cell r="L5273" t="str">
            <v>APROBADO</v>
          </cell>
          <cell r="P5273" t="str">
            <v>USD</v>
          </cell>
        </row>
        <row r="5274">
          <cell r="A5274">
            <v>1589161</v>
          </cell>
          <cell r="B5274">
            <v>1388</v>
          </cell>
          <cell r="C5274" t="str">
            <v>DIA</v>
          </cell>
          <cell r="D5274">
            <v>38756</v>
          </cell>
          <cell r="E5274">
            <v>2006</v>
          </cell>
          <cell r="F5274">
            <v>2</v>
          </cell>
          <cell r="G5274" t="str">
            <v>TECK PERU S.A.</v>
          </cell>
          <cell r="H5274" t="str">
            <v>GORDO</v>
          </cell>
          <cell r="I5274" t="str">
            <v>GORDO</v>
          </cell>
          <cell r="J5274" t="str">
            <v>*180101&lt;br&gt;MOQUEGUA-MARISCAL NIETO-MOQUEGUA</v>
          </cell>
          <cell r="K5274" t="str">
            <v>*1&lt;br&gt;ACEVEDO FERNANDEZ ELIAS</v>
          </cell>
          <cell r="L5274" t="str">
            <v>APROBADO</v>
          </cell>
          <cell r="P5274" t="str">
            <v>USD</v>
          </cell>
        </row>
        <row r="5275">
          <cell r="A5275">
            <v>1595958</v>
          </cell>
          <cell r="B5275">
            <v>1404</v>
          </cell>
          <cell r="C5275" t="str">
            <v>DIA</v>
          </cell>
          <cell r="D5275">
            <v>38790</v>
          </cell>
          <cell r="E5275">
            <v>2006</v>
          </cell>
          <cell r="F5275">
            <v>3</v>
          </cell>
          <cell r="G5275" t="str">
            <v>TECK PERU S.A.</v>
          </cell>
          <cell r="H5275" t="str">
            <v>TINAJAS</v>
          </cell>
          <cell r="I5275" t="str">
            <v>TINAJAS</v>
          </cell>
          <cell r="J5275" t="str">
            <v>*040602&lt;br&gt;AREQUIPA-CONDESUYOS-ANDARAY</v>
          </cell>
          <cell r="K5275" t="str">
            <v>*1&lt;br&gt;ACEVEDO FERNANDEZ ELIAS</v>
          </cell>
          <cell r="L5275" t="str">
            <v>APROBADO</v>
          </cell>
          <cell r="P5275" t="str">
            <v>USD</v>
          </cell>
        </row>
        <row r="5276">
          <cell r="A5276">
            <v>1598707</v>
          </cell>
          <cell r="B5276">
            <v>1416</v>
          </cell>
          <cell r="C5276" t="str">
            <v>DIA</v>
          </cell>
          <cell r="D5276">
            <v>38805</v>
          </cell>
          <cell r="E5276">
            <v>2006</v>
          </cell>
          <cell r="F5276">
            <v>3</v>
          </cell>
          <cell r="G5276" t="str">
            <v>TECK PERU S.A.</v>
          </cell>
          <cell r="H5276" t="str">
            <v>MARIO</v>
          </cell>
          <cell r="I5276" t="str">
            <v>MARIO</v>
          </cell>
          <cell r="J5276" t="str">
            <v>*120108&lt;br&gt;JUNIN-HUANCAYO-CHONGOS ALTO</v>
          </cell>
          <cell r="K5276" t="str">
            <v>*49&lt;br&gt;RETAMOZO PLACIDO</v>
          </cell>
          <cell r="L5276" t="str">
            <v>APROBADO</v>
          </cell>
          <cell r="P5276" t="str">
            <v>USD</v>
          </cell>
        </row>
        <row r="5277">
          <cell r="A5277">
            <v>1629256</v>
          </cell>
          <cell r="B5277">
            <v>1493</v>
          </cell>
          <cell r="C5277" t="str">
            <v>DIA</v>
          </cell>
          <cell r="D5277">
            <v>38950</v>
          </cell>
          <cell r="E5277">
            <v>2006</v>
          </cell>
          <cell r="F5277">
            <v>8</v>
          </cell>
          <cell r="G5277" t="str">
            <v>TECK PERU S.A.</v>
          </cell>
          <cell r="I5277" t="str">
            <v>CHICHARRON</v>
          </cell>
          <cell r="J5277" t="str">
            <v>*040407&lt;br&gt;AREQUIPA-CASTILLA-HUANCARQUI</v>
          </cell>
          <cell r="K5277" t="str">
            <v>*49&lt;br&gt;RETAMOZO PLACIDO</v>
          </cell>
          <cell r="L5277" t="str">
            <v>APROBADO&lt;br/&gt;NOTIFICADO A LA EMPRESA</v>
          </cell>
          <cell r="P5277" t="str">
            <v>USD</v>
          </cell>
        </row>
        <row r="5278">
          <cell r="A5278">
            <v>1636940</v>
          </cell>
          <cell r="B5278">
            <v>1511</v>
          </cell>
          <cell r="C5278" t="str">
            <v>DIA</v>
          </cell>
          <cell r="D5278">
            <v>38982</v>
          </cell>
          <cell r="E5278">
            <v>2006</v>
          </cell>
          <cell r="F5278">
            <v>9</v>
          </cell>
          <cell r="G5278" t="str">
            <v>TECK PERU S.A.</v>
          </cell>
          <cell r="H5278" t="str">
            <v>SANTOS</v>
          </cell>
          <cell r="I5278" t="str">
            <v>SANTOS</v>
          </cell>
          <cell r="J5278" t="str">
            <v>*050613&lt;br&gt;AYACUCHO-LUCANAS-OTOCA</v>
          </cell>
          <cell r="K5278" t="str">
            <v>*1&lt;br&gt;ACEVEDO FERNANDEZ ELIAS</v>
          </cell>
          <cell r="L5278" t="str">
            <v>APROBADO&lt;br/&gt;NOTIFICADO A LA EMPRESA</v>
          </cell>
          <cell r="P5278" t="str">
            <v>USD</v>
          </cell>
        </row>
        <row r="5279">
          <cell r="A5279">
            <v>1670064</v>
          </cell>
          <cell r="B5279">
            <v>1590</v>
          </cell>
          <cell r="C5279" t="str">
            <v>DIA</v>
          </cell>
          <cell r="D5279">
            <v>39128</v>
          </cell>
          <cell r="E5279">
            <v>2007</v>
          </cell>
          <cell r="F5279">
            <v>2</v>
          </cell>
          <cell r="G5279" t="str">
            <v>TECK PERU S.A.</v>
          </cell>
          <cell r="H5279" t="str">
            <v>SANTOS</v>
          </cell>
          <cell r="I5279" t="str">
            <v>SANTOS (MODIF DE CRONOGRAMA)</v>
          </cell>
          <cell r="J5279" t="str">
            <v>*050613&lt;br&gt;AYACUCHO-LUCANAS-OTOCA</v>
          </cell>
          <cell r="K5279" t="str">
            <v>*1&lt;br&gt;ACEVEDO FERNANDEZ ELIAS</v>
          </cell>
          <cell r="L5279" t="str">
            <v>APROBADO&lt;br/&gt;NOTIFICADO A LA EMPRESA</v>
          </cell>
          <cell r="P5279" t="str">
            <v>USD</v>
          </cell>
        </row>
        <row r="5280">
          <cell r="A5280">
            <v>1685058</v>
          </cell>
          <cell r="B5280">
            <v>1634</v>
          </cell>
          <cell r="C5280" t="str">
            <v>DIA</v>
          </cell>
          <cell r="D5280">
            <v>39196</v>
          </cell>
          <cell r="E5280">
            <v>2007</v>
          </cell>
          <cell r="F5280">
            <v>4</v>
          </cell>
          <cell r="G5280" t="str">
            <v>TECK PERU S.A.</v>
          </cell>
          <cell r="H5280" t="str">
            <v>CHICHARRON</v>
          </cell>
          <cell r="I5280" t="str">
            <v>CHICHARRON (MODIFICACION)</v>
          </cell>
          <cell r="J5280" t="str">
            <v>*040407&lt;br&gt;AREQUIPA-CASTILLA-HUANCARQUI</v>
          </cell>
          <cell r="K5280" t="str">
            <v>*8&lt;br&gt;BREÑA TORRES GRACIELA</v>
          </cell>
          <cell r="L5280" t="str">
            <v>APROBADO&lt;br/&gt;NOTIFICADO A LA EMPRESA</v>
          </cell>
          <cell r="P5280" t="str">
            <v>USD</v>
          </cell>
        </row>
        <row r="5281">
          <cell r="A5281">
            <v>1716480</v>
          </cell>
          <cell r="B5281">
            <v>1697</v>
          </cell>
          <cell r="C5281" t="str">
            <v>DIA</v>
          </cell>
          <cell r="D5281">
            <v>39323</v>
          </cell>
          <cell r="E5281">
            <v>2007</v>
          </cell>
          <cell r="F5281">
            <v>8</v>
          </cell>
          <cell r="G5281" t="str">
            <v>TECK PERU S.A.</v>
          </cell>
          <cell r="I5281" t="str">
            <v>COCHAPATA</v>
          </cell>
          <cell r="J5281" t="str">
            <v>*151030&lt;br&gt;LIMA-YAUYOS-TOMAS</v>
          </cell>
          <cell r="K5281" t="str">
            <v>*8&lt;br&gt;BREÑA TORRES GRACIELA</v>
          </cell>
          <cell r="L5281" t="str">
            <v>APROBADO&lt;br/&gt;NOTIFICADO A LA EMPRESA</v>
          </cell>
          <cell r="P5281" t="str">
            <v>USD</v>
          </cell>
        </row>
        <row r="5282">
          <cell r="A5282">
            <v>1759604</v>
          </cell>
          <cell r="B5282">
            <v>1822</v>
          </cell>
          <cell r="C5282" t="str">
            <v>DIA</v>
          </cell>
          <cell r="D5282">
            <v>39492</v>
          </cell>
          <cell r="E5282">
            <v>2008</v>
          </cell>
          <cell r="F5282">
            <v>2</v>
          </cell>
          <cell r="G5282" t="str">
            <v>TECK PERU S.A.</v>
          </cell>
          <cell r="H5282" t="str">
            <v>COCHAPATA</v>
          </cell>
          <cell r="I5282" t="str">
            <v>COCHAPATA (MODIFICACION)</v>
          </cell>
          <cell r="J5282" t="str">
            <v>*151030&lt;br&gt;LIMA-YAUYOS-TOMAS</v>
          </cell>
          <cell r="K5282" t="str">
            <v>*8&lt;br&gt;BREÑA TORRES GRACIELA</v>
          </cell>
          <cell r="L5282" t="str">
            <v>APROBADO&lt;br/&gt;NOTIFICADO A LA EMPRESA</v>
          </cell>
          <cell r="P5282" t="str">
            <v>USD</v>
          </cell>
        </row>
        <row r="5283">
          <cell r="A5283">
            <v>1788450</v>
          </cell>
          <cell r="B5283">
            <v>1916</v>
          </cell>
          <cell r="C5283" t="str">
            <v>DIA</v>
          </cell>
          <cell r="D5283">
            <v>39605</v>
          </cell>
          <cell r="E5283">
            <v>2008</v>
          </cell>
          <cell r="F5283">
            <v>6</v>
          </cell>
          <cell r="G5283" t="str">
            <v>TECK PERU S.A.</v>
          </cell>
          <cell r="I5283" t="str">
            <v>COCHAPATA (SEGUNDA MODIFICACION)</v>
          </cell>
          <cell r="J5283" t="str">
            <v>*151030&lt;br&gt;LIMA-YAUYOS-TOMAS</v>
          </cell>
          <cell r="K5283" t="str">
            <v>*3&lt;br&gt;ALFARO LÓPEZ WUALTER</v>
          </cell>
          <cell r="L5283" t="str">
            <v>NO PRESENTADO&lt;br/&gt;NOTIFICADO A LA EMPRESA</v>
          </cell>
          <cell r="P5283" t="str">
            <v>USD</v>
          </cell>
        </row>
        <row r="5284">
          <cell r="A5284">
            <v>1824714</v>
          </cell>
          <cell r="B5284">
            <v>1955</v>
          </cell>
          <cell r="C5284" t="str">
            <v>DIA</v>
          </cell>
          <cell r="D5284">
            <v>39720</v>
          </cell>
          <cell r="E5284">
            <v>2008</v>
          </cell>
          <cell r="F5284">
            <v>9</v>
          </cell>
          <cell r="G5284" t="str">
            <v>TECK PERU S.A.</v>
          </cell>
          <cell r="H5284" t="str">
            <v>GATITO</v>
          </cell>
          <cell r="I5284" t="str">
            <v>GATITO</v>
          </cell>
          <cell r="J5284" t="str">
            <v>*021509&lt;br&gt;ANCASH-PALLASCA-PAMPAS</v>
          </cell>
          <cell r="K5284" t="str">
            <v>*8&lt;br&gt;BREÑA TORRES GRACIELA</v>
          </cell>
          <cell r="L5284" t="str">
            <v>APROBADO</v>
          </cell>
          <cell r="P5284" t="str">
            <v>USD</v>
          </cell>
        </row>
        <row r="5285">
          <cell r="A5285">
            <v>2082802</v>
          </cell>
          <cell r="B5285">
            <v>2388</v>
          </cell>
          <cell r="C5285" t="str">
            <v>DIA</v>
          </cell>
          <cell r="D5285">
            <v>40641</v>
          </cell>
          <cell r="E5285">
            <v>2011</v>
          </cell>
          <cell r="F5285">
            <v>4</v>
          </cell>
          <cell r="G5285" t="str">
            <v>TECK PERU S.A.</v>
          </cell>
          <cell r="H5285" t="str">
            <v>EXOTICA</v>
          </cell>
          <cell r="I5285" t="str">
            <v>EXOTICA</v>
          </cell>
          <cell r="J5285" t="str">
            <v>*180101&lt;br&gt;MOQUEGUA-MARISCAL NIETO-MOQUEGUA</v>
          </cell>
          <cell r="K5285" t="str">
            <v>*25&lt;br&gt;PRADO VELASQUEZ ALFONSO</v>
          </cell>
          <cell r="L5285" t="str">
            <v>APROBADO&lt;br/&gt;NOTIFICADO A LA EMPRESA</v>
          </cell>
          <cell r="P5285" t="str">
            <v>USD</v>
          </cell>
        </row>
        <row r="5286">
          <cell r="A5286">
            <v>2090948</v>
          </cell>
          <cell r="B5286">
            <v>2407</v>
          </cell>
          <cell r="C5286" t="str">
            <v>DIA</v>
          </cell>
          <cell r="D5286">
            <v>40673</v>
          </cell>
          <cell r="E5286">
            <v>2011</v>
          </cell>
          <cell r="F5286">
            <v>5</v>
          </cell>
          <cell r="G5286" t="str">
            <v>TECK PERU S.A.</v>
          </cell>
          <cell r="H5286" t="str">
            <v>COLON</v>
          </cell>
          <cell r="I5286" t="str">
            <v>COLON</v>
          </cell>
          <cell r="J5286" t="str">
            <v>*180101&lt;br&gt;MOQUEGUA-MARISCAL NIETO-MOQUEGUA</v>
          </cell>
          <cell r="K5286" t="str">
            <v>*8&lt;br&gt;BREÑA TORRES GRACIELA</v>
          </cell>
          <cell r="L5286" t="str">
            <v>APROBADO&lt;br/&gt;NOTIFICADO A LA EMPRESA</v>
          </cell>
          <cell r="P5286" t="str">
            <v>USD</v>
          </cell>
        </row>
        <row r="5287">
          <cell r="A5287">
            <v>2143652</v>
          </cell>
          <cell r="B5287">
            <v>2728</v>
          </cell>
          <cell r="C5287" t="str">
            <v>DIA</v>
          </cell>
          <cell r="D5287">
            <v>40861</v>
          </cell>
          <cell r="E5287">
            <v>2011</v>
          </cell>
          <cell r="F5287">
            <v>11</v>
          </cell>
          <cell r="G5287" t="str">
            <v>TECK PERU S.A.</v>
          </cell>
          <cell r="H5287" t="str">
            <v>MARCAHUI</v>
          </cell>
          <cell r="I5287" t="str">
            <v>MARCAHUI</v>
          </cell>
          <cell r="J5287" t="str">
            <v>*040312&lt;br&gt;AREQUIPA-CARAVELI-QUICACHA</v>
          </cell>
          <cell r="K5287" t="str">
            <v>*8&lt;br&gt;BREÑA TORRES GRACIELA,*310&lt;br&gt;ROSALES GONZALES LUIS ALBERTO,*180&lt;br&gt;RAMIREZ PALET ALDO</v>
          </cell>
          <cell r="L5287" t="str">
            <v>APROBADO&lt;br/&gt;NOTIFICADO A LA EMPRESA</v>
          </cell>
          <cell r="O5287">
            <v>216000</v>
          </cell>
          <cell r="P5287" t="str">
            <v>USD</v>
          </cell>
        </row>
        <row r="5288">
          <cell r="A5288">
            <v>3025143</v>
          </cell>
          <cell r="B5288">
            <v>7257</v>
          </cell>
          <cell r="C5288" t="str">
            <v>ITS</v>
          </cell>
          <cell r="D5288">
            <v>43881</v>
          </cell>
          <cell r="E5288">
            <v>2020</v>
          </cell>
          <cell r="F5288">
            <v>2</v>
          </cell>
          <cell r="G5288" t="str">
            <v>TECK PERU S.A.</v>
          </cell>
          <cell r="H5288" t="str">
            <v>KELLO KELLO</v>
          </cell>
          <cell r="I5288" t="str">
            <v>PROYECTO DE EXPLORACION MINERA KELLO KELLO</v>
          </cell>
          <cell r="J5288" t="str">
            <v>*211103&lt;br&gt;PUNO-SAN ROMAN-CABANILLAS</v>
          </cell>
          <cell r="K5288" t="str">
            <v>*25&lt;br&gt;PRADO VELASQUEZ ALFONSO,*684&lt;br&gt;MARTEL GORA MIGUEL LUIS,*671&lt;br&gt;CUBAS PARIMANGO LORENZO JARED</v>
          </cell>
          <cell r="L5288" t="str">
            <v>CONFORME</v>
          </cell>
          <cell r="O5288">
            <v>1034880</v>
          </cell>
        </row>
        <row r="5289">
          <cell r="A5289">
            <v>2153578</v>
          </cell>
          <cell r="B5289">
            <v>2740</v>
          </cell>
          <cell r="C5289" t="str">
            <v>DIA</v>
          </cell>
          <cell r="D5289">
            <v>40903</v>
          </cell>
          <cell r="E5289">
            <v>2011</v>
          </cell>
          <cell r="F5289">
            <v>12</v>
          </cell>
          <cell r="G5289" t="str">
            <v>TECK PERU S.A.</v>
          </cell>
          <cell r="H5289" t="str">
            <v>COLON</v>
          </cell>
          <cell r="I5289" t="str">
            <v>MOD-COLON</v>
          </cell>
          <cell r="J5289" t="str">
            <v>*040702&lt;br&gt;AREQUIPA-ISLAY-COCACHACRA,*180101&lt;br&gt;MOQUEGUA-MARISCAL NIETO-MOQUEGUA</v>
          </cell>
          <cell r="K5289" t="str">
            <v>*8&lt;br&gt;BREÑA TORRES GRACIELA,*310&lt;br&gt;ROSALES GONZALES LUIS ALBERTO,*180&lt;br&gt;RAMIREZ PALET ALDO</v>
          </cell>
          <cell r="L5289" t="str">
            <v>APROBADO&lt;br/&gt;NOTIFICADO A LA EMPRESA</v>
          </cell>
          <cell r="O5289">
            <v>890000</v>
          </cell>
          <cell r="P5289" t="str">
            <v>USD</v>
          </cell>
        </row>
        <row r="5290">
          <cell r="A5290">
            <v>2181071</v>
          </cell>
          <cell r="B5290">
            <v>2912</v>
          </cell>
          <cell r="C5290" t="str">
            <v>DIA</v>
          </cell>
          <cell r="D5290">
            <v>41008</v>
          </cell>
          <cell r="E5290">
            <v>2012</v>
          </cell>
          <cell r="F5290">
            <v>4</v>
          </cell>
          <cell r="G5290" t="str">
            <v>TECK PERU S.A.</v>
          </cell>
          <cell r="H5290" t="str">
            <v>TUCUMACHAY</v>
          </cell>
          <cell r="I5290" t="str">
            <v>PROYECTO DE EXPLORACION MINERA TUCUMACHAY</v>
          </cell>
          <cell r="J5290" t="str">
            <v>*120909&lt;br&gt;JUNIN-CHUPACA-YANACANCHA</v>
          </cell>
          <cell r="K5290" t="str">
            <v>*8&lt;br&gt;BREÑA TORRES GRACIELA,*150&lt;br&gt;CHAVEZ MENDOZA ANGEL,*147&lt;br&gt;PEREZ BALDEON KAREN</v>
          </cell>
          <cell r="L5290" t="str">
            <v>DESISTIDO&lt;br/&gt;NOTIFICADO A LA EMPRESA</v>
          </cell>
          <cell r="M5290" t="str">
            <v>ResDirec-0129-2012/MEM-AAM</v>
          </cell>
          <cell r="N5290" t="str">
            <v>23/04/2012</v>
          </cell>
          <cell r="O5290">
            <v>1500000</v>
          </cell>
          <cell r="P5290" t="str">
            <v>USD</v>
          </cell>
        </row>
        <row r="5291">
          <cell r="A5291">
            <v>2185966</v>
          </cell>
          <cell r="B5291">
            <v>2996</v>
          </cell>
          <cell r="C5291" t="str">
            <v>DIA</v>
          </cell>
          <cell r="D5291">
            <v>41029</v>
          </cell>
          <cell r="E5291">
            <v>2012</v>
          </cell>
          <cell r="F5291">
            <v>4</v>
          </cell>
          <cell r="G5291" t="str">
            <v>TECK PERU S.A.</v>
          </cell>
          <cell r="H5291" t="str">
            <v>TUCUMACHAY</v>
          </cell>
          <cell r="I5291" t="str">
            <v>TUCUMACHAY</v>
          </cell>
          <cell r="J5291" t="str">
            <v>*120909&lt;br&gt;JUNIN-CHUPACA-YANACANCHA</v>
          </cell>
          <cell r="K5291" t="str">
            <v>*8&lt;br&gt;BREÑA TORRES GRACIELA,*310&lt;br&gt;ROSALES GONZALES LUIS ALBERTO,*179&lt;br&gt;ZEGARRA ANCAJIMA, ANA SOFIA,*147&lt;br&gt;PEREZ BALDEON KAREN</v>
          </cell>
          <cell r="L5291" t="str">
            <v>APROBADO&lt;br/&gt;NOTIFICADO A LA EMPRESA</v>
          </cell>
          <cell r="O5291">
            <v>1500000</v>
          </cell>
          <cell r="P5291" t="str">
            <v>USD</v>
          </cell>
        </row>
        <row r="5292">
          <cell r="A5292">
            <v>2239902</v>
          </cell>
          <cell r="B5292">
            <v>3234</v>
          </cell>
          <cell r="C5292" t="str">
            <v>DIA</v>
          </cell>
          <cell r="D5292">
            <v>41208</v>
          </cell>
          <cell r="E5292">
            <v>2012</v>
          </cell>
          <cell r="F5292">
            <v>10</v>
          </cell>
          <cell r="G5292" t="str">
            <v>TECK PERU S.A.</v>
          </cell>
          <cell r="H5292" t="str">
            <v>TESORO</v>
          </cell>
          <cell r="I5292" t="str">
            <v>TESORO</v>
          </cell>
          <cell r="J5292" t="str">
            <v>*040108&lt;br&gt;AREQUIPA-AREQUIPA-LA JOYA</v>
          </cell>
          <cell r="K5292" t="str">
            <v>*8&lt;br&gt;BREÑA TORRES GRACIELA,*310&lt;br&gt;ROSALES GONZALES LUIS ALBERTO,*179&lt;br&gt;ZEGARRA ANCAJIMA, ANA SOFIA</v>
          </cell>
          <cell r="L5292" t="str">
            <v>APROBADO&lt;br/&gt;NOTIFICADO A LA EMPRESA</v>
          </cell>
          <cell r="O5292">
            <v>540000</v>
          </cell>
          <cell r="P5292" t="str">
            <v>USD</v>
          </cell>
        </row>
        <row r="5293">
          <cell r="A5293">
            <v>2243279</v>
          </cell>
          <cell r="B5293">
            <v>3239</v>
          </cell>
          <cell r="C5293" t="str">
            <v>DIA</v>
          </cell>
          <cell r="D5293">
            <v>41221</v>
          </cell>
          <cell r="E5293">
            <v>2012</v>
          </cell>
          <cell r="F5293">
            <v>11</v>
          </cell>
          <cell r="G5293" t="str">
            <v>TECK PERU S.A.</v>
          </cell>
          <cell r="H5293" t="str">
            <v>SONDOR</v>
          </cell>
          <cell r="I5293" t="str">
            <v>SONDOR</v>
          </cell>
          <cell r="J5293" t="str">
            <v>*040306&lt;br&gt;AREQUIPA-CARAVELI-CAHUACHO</v>
          </cell>
          <cell r="K5293" t="str">
            <v>*8&lt;br&gt;BREÑA TORRES GRACIELA,*310&lt;br&gt;ROSALES GONZALES LUIS ALBERTO,*179&lt;br&gt;ZEGARRA ANCAJIMA, ANA SOFIA</v>
          </cell>
          <cell r="L5293" t="str">
            <v>APROBADO&lt;br/&gt;NOTIFICADO A LA EMPRESA</v>
          </cell>
          <cell r="O5293">
            <v>850000</v>
          </cell>
          <cell r="P5293" t="str">
            <v>USD</v>
          </cell>
        </row>
        <row r="5294">
          <cell r="A5294">
            <v>2264616</v>
          </cell>
          <cell r="B5294">
            <v>3814</v>
          </cell>
          <cell r="C5294" t="str">
            <v>DIA</v>
          </cell>
          <cell r="D5294">
            <v>41304</v>
          </cell>
          <cell r="E5294">
            <v>2013</v>
          </cell>
          <cell r="F5294">
            <v>1</v>
          </cell>
          <cell r="G5294" t="str">
            <v>TECK PERU S.A.</v>
          </cell>
          <cell r="H5294" t="str">
            <v>MARCAHUI</v>
          </cell>
          <cell r="I5294" t="str">
            <v>MODIFICACIÓN MARCAHUI.</v>
          </cell>
          <cell r="J5294" t="str">
            <v>*040312&lt;br&gt;AREQUIPA-CARAVELI-QUICACHA</v>
          </cell>
          <cell r="K5294" t="str">
            <v>*8&lt;br&gt;BREÑA TORRES GRACIELA,*310&lt;br&gt;ROSALES GONZALES LUIS ALBERTO,*179&lt;br&gt;ZEGARRA ANCAJIMA, ANA SOFIA</v>
          </cell>
          <cell r="L5294" t="str">
            <v>APROBADO&lt;br/&gt;NOTIFICADO A LA EMPRESA</v>
          </cell>
          <cell r="O5294">
            <v>216000</v>
          </cell>
          <cell r="P5294" t="str">
            <v>USD</v>
          </cell>
        </row>
        <row r="5295">
          <cell r="A5295">
            <v>2370062</v>
          </cell>
          <cell r="B5295">
            <v>4123</v>
          </cell>
          <cell r="C5295" t="str">
            <v>DIA</v>
          </cell>
          <cell r="D5295">
            <v>41694</v>
          </cell>
          <cell r="E5295">
            <v>2014</v>
          </cell>
          <cell r="F5295">
            <v>2</v>
          </cell>
          <cell r="G5295" t="str">
            <v>TECK PERU S.A.</v>
          </cell>
          <cell r="H5295" t="str">
            <v>PROYECTO SANTO TOMÁS</v>
          </cell>
          <cell r="I5295" t="str">
            <v>SANTO TOMÁS</v>
          </cell>
          <cell r="J5295" t="str">
            <v>*050612&lt;br&gt;AYACUCHO-LUCANAS-OCAÑA,*050618&lt;br&gt;AYACUCHO-LUCANAS-SAN PEDRO DE PALCO</v>
          </cell>
          <cell r="K5295" t="str">
            <v>*8&lt;br&gt;BREÑA TORRES GRACIELA,*279&lt;br&gt;CRUZ LEDESMA, DEISY,*179&lt;br&gt;ZEGARRA ANCAJIMA, ANA SOFIA</v>
          </cell>
          <cell r="L5295" t="str">
            <v>APROBADO&lt;br/&gt;NOTIFICADO A LA EMPRESA</v>
          </cell>
          <cell r="O5295">
            <v>800000</v>
          </cell>
          <cell r="P5295" t="str">
            <v>USD</v>
          </cell>
        </row>
        <row r="5296">
          <cell r="A5296">
            <v>2430079</v>
          </cell>
          <cell r="B5296">
            <v>5414</v>
          </cell>
          <cell r="C5296" t="str">
            <v>DIA</v>
          </cell>
          <cell r="D5296">
            <v>41891</v>
          </cell>
          <cell r="E5296">
            <v>2014</v>
          </cell>
          <cell r="F5296">
            <v>9</v>
          </cell>
          <cell r="G5296" t="str">
            <v>TECK PERU S.A.</v>
          </cell>
          <cell r="H5296" t="str">
            <v>ESCOLI</v>
          </cell>
          <cell r="I5296" t="str">
            <v>ESCOLI</v>
          </cell>
          <cell r="J5296" t="str">
            <v>*050705&lt;br&gt;AYACUCHO-PARINACOCHAS-PULLO</v>
          </cell>
          <cell r="K5296" t="str">
            <v>*8&lt;br&gt;BREÑA TORRES GRACIELA,*341&lt;br&gt;INFANTE QUISPE, CESAR ANIBAL,*279&lt;br&gt;CRUZ LEDESMA, DEISY,*179&lt;br&gt;ZEGARRA ANCAJIMA, ANA SOFIA</v>
          </cell>
          <cell r="L5296" t="str">
            <v>APROBADO&lt;br/&gt;NOTIFICADO A LA EMPRESA</v>
          </cell>
          <cell r="O5296">
            <v>410000</v>
          </cell>
          <cell r="P5296" t="str">
            <v>USD</v>
          </cell>
        </row>
        <row r="5297">
          <cell r="A5297">
            <v>2543669</v>
          </cell>
          <cell r="B5297">
            <v>5895</v>
          </cell>
          <cell r="C5297" t="str">
            <v>DIA</v>
          </cell>
          <cell r="D5297">
            <v>42290</v>
          </cell>
          <cell r="E5297">
            <v>2015</v>
          </cell>
          <cell r="F5297">
            <v>10</v>
          </cell>
          <cell r="G5297" t="str">
            <v>TECK PERU S.A.</v>
          </cell>
          <cell r="H5297" t="str">
            <v>ESCOLI</v>
          </cell>
          <cell r="I5297" t="str">
            <v>ESCOLI</v>
          </cell>
          <cell r="J5297" t="str">
            <v>*050705&lt;br&gt;AYACUCHO-PARINACOCHAS-PULLO</v>
          </cell>
          <cell r="K5297" t="str">
            <v>*8&lt;br&gt;BREÑA TORRES GRACIELA,*343&lt;br&gt;ALVARADO BARRENECHEA, MARKO,*341&lt;br&gt;INFANTE QUISPE, CESAR ANIBAL,*332&lt;br&gt;CANO VARGAS, SAMIR (APOYO),*310&lt;br&gt;ROSALES GONZALES LUIS ALBERTO</v>
          </cell>
          <cell r="L5297" t="str">
            <v>APROBADO&lt;br/&gt;NOTIFICADO A LA EMPRESA</v>
          </cell>
          <cell r="M5297" t="str">
            <v>ResDirec-0434-2015/MEM-DGAAM</v>
          </cell>
          <cell r="N5297" t="str">
            <v>12/11/2015</v>
          </cell>
          <cell r="O5297">
            <v>1495000</v>
          </cell>
          <cell r="P5297" t="str">
            <v>USD</v>
          </cell>
        </row>
        <row r="5298">
          <cell r="A5298">
            <v>2806321</v>
          </cell>
          <cell r="B5298">
            <v>7560</v>
          </cell>
          <cell r="C5298" t="str">
            <v>DIA</v>
          </cell>
          <cell r="D5298">
            <v>43210</v>
          </cell>
          <cell r="E5298">
            <v>2018</v>
          </cell>
          <cell r="F5298">
            <v>4</v>
          </cell>
          <cell r="G5298" t="str">
            <v>TECK PERU S.A.</v>
          </cell>
          <cell r="H5298" t="str">
            <v>KELLO KELLO</v>
          </cell>
          <cell r="I5298" t="str">
            <v>PROYECTO DE EXPLORACIÓN MINERA KELLO KELLO</v>
          </cell>
          <cell r="J5298" t="str">
            <v>*211103&lt;br&gt;PUNO-SAN ROMAN-CABANILLAS</v>
          </cell>
          <cell r="K5298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5298" t="str">
            <v>APROBADO&lt;br/&gt;NOTIFICADO A LA EMPRESA</v>
          </cell>
          <cell r="O5298">
            <v>784000</v>
          </cell>
          <cell r="P5298" t="str">
            <v>USD</v>
          </cell>
        </row>
        <row r="5299">
          <cell r="A5299">
            <v>2830318</v>
          </cell>
          <cell r="B5299">
            <v>7647</v>
          </cell>
          <cell r="C5299" t="str">
            <v>FTA</v>
          </cell>
          <cell r="D5299">
            <v>43279</v>
          </cell>
          <cell r="E5299">
            <v>2018</v>
          </cell>
          <cell r="F5299">
            <v>6</v>
          </cell>
          <cell r="G5299" t="str">
            <v>TECK PERU S.A.</v>
          </cell>
          <cell r="H5299" t="str">
            <v>PASHPAP</v>
          </cell>
          <cell r="I5299" t="str">
            <v>PROYECTO DE EXPLORACIÓN MINERA PASHPAP</v>
          </cell>
          <cell r="J5299" t="str">
            <v>*021202&lt;br&gt;ANCASH-HUAYLAS-HUALLANCA,*021804&lt;br&gt;ANCASH-SANTA-MACATE</v>
          </cell>
          <cell r="K5299" t="str">
            <v>*25&lt;br&gt;PRADO VELASQUEZ ALFONSO,*518&lt;br&gt;CHUQUIMANTARI ARTEAGA RUDDY ANDRE (APOYO),*509&lt;br&gt;CRUZ LEDESMA, DEISY ROSALIA</v>
          </cell>
          <cell r="L5299" t="str">
            <v>DESISTIDO&lt;br/&gt;NOTIFICADO A LA EMPRESA</v>
          </cell>
          <cell r="M5299" t="str">
            <v>ResDirec-0132-2018/MEM-DGAAM</v>
          </cell>
          <cell r="N5299" t="str">
            <v>11/07/2018</v>
          </cell>
          <cell r="O5299">
            <v>869482</v>
          </cell>
          <cell r="P5299" t="str">
            <v>USD</v>
          </cell>
        </row>
        <row r="5300">
          <cell r="A5300">
            <v>2837693</v>
          </cell>
          <cell r="B5300">
            <v>7682</v>
          </cell>
          <cell r="C5300" t="str">
            <v>FTA</v>
          </cell>
          <cell r="D5300">
            <v>43301</v>
          </cell>
          <cell r="E5300">
            <v>2018</v>
          </cell>
          <cell r="F5300">
            <v>7</v>
          </cell>
          <cell r="G5300" t="str">
            <v>TECK PERU S.A.</v>
          </cell>
          <cell r="H5300" t="str">
            <v>PASHPAP</v>
          </cell>
          <cell r="I5300" t="str">
            <v>PROYECTO DE EXPLORACIÓN MINERA  PASHPAP</v>
          </cell>
          <cell r="J5300" t="str">
            <v>*021202&lt;br&gt;ANCASH-HUAYLAS-HUALLANCA</v>
          </cell>
          <cell r="K5300" t="str">
            <v>*25&lt;br&gt;PRADO VELASQUEZ ALFONSO,*599&lt;br&gt;CHUQUIMANTARI ARTEAGA,RUDDY ANDRE,*509&lt;br&gt;CRUZ LEDESMA, DEISY ROSALIA</v>
          </cell>
          <cell r="L5300" t="str">
            <v>APROBADO&lt;br/&gt;NOTIFICADO A LA EMPRESA</v>
          </cell>
          <cell r="M5300" t="str">
            <v>ResDirec-0149-2018/MEM-DGAAM</v>
          </cell>
          <cell r="N5300" t="str">
            <v>03/08/2018</v>
          </cell>
          <cell r="O5300">
            <v>869482</v>
          </cell>
          <cell r="P5300" t="str">
            <v>USD</v>
          </cell>
        </row>
        <row r="5301">
          <cell r="A5301">
            <v>1433461</v>
          </cell>
          <cell r="B5301">
            <v>4608</v>
          </cell>
          <cell r="C5301" t="str">
            <v>EIA</v>
          </cell>
          <cell r="D5301">
            <v>37911</v>
          </cell>
          <cell r="E5301">
            <v>2003</v>
          </cell>
          <cell r="F5301">
            <v>10</v>
          </cell>
          <cell r="G5301" t="str">
            <v>TERMINAL INTERNACIONAL DEL SUR S.A.</v>
          </cell>
          <cell r="H5301" t="str">
            <v>TISUR</v>
          </cell>
          <cell r="I5301" t="str">
            <v>DEPÓSITO DE CONCENTRADOS</v>
          </cell>
          <cell r="J5301" t="str">
            <v>*040704&lt;br&gt;AREQUIPA-ISLAY-ISLAY</v>
          </cell>
          <cell r="K5301" t="str">
            <v>*43&lt;br&gt;LEON ALDO</v>
          </cell>
          <cell r="L5301" t="str">
            <v>IMPROCEDENTE</v>
          </cell>
          <cell r="P5301" t="str">
            <v>USD</v>
          </cell>
        </row>
        <row r="5302">
          <cell r="A5302">
            <v>1451125</v>
          </cell>
          <cell r="B5302">
            <v>4618</v>
          </cell>
          <cell r="C5302" t="str">
            <v>EIA</v>
          </cell>
          <cell r="D5302">
            <v>38020</v>
          </cell>
          <cell r="E5302">
            <v>2004</v>
          </cell>
          <cell r="F5302">
            <v>2</v>
          </cell>
          <cell r="G5302" t="str">
            <v>TERMINAL INTERNACIONAL DEL SUR S.A.</v>
          </cell>
          <cell r="H5302" t="str">
            <v>TISUR</v>
          </cell>
          <cell r="I5302" t="str">
            <v>DEPÓSITO DE CONCENTRADOS</v>
          </cell>
          <cell r="J5302" t="str">
            <v>*040704&lt;br&gt;AREQUIPA-ISLAY-ISLAY</v>
          </cell>
          <cell r="K5302" t="str">
            <v>*43&lt;br&gt;LEON ALDO</v>
          </cell>
          <cell r="L5302" t="str">
            <v>DESAPROBADO&lt;br/&gt;NOTIFICADO A LA EMPRESA</v>
          </cell>
          <cell r="P5302" t="str">
            <v>USD</v>
          </cell>
        </row>
        <row r="5303">
          <cell r="A5303">
            <v>1877975</v>
          </cell>
          <cell r="B5303">
            <v>4929</v>
          </cell>
          <cell r="C5303" t="str">
            <v>EIA</v>
          </cell>
          <cell r="D5303">
            <v>39924</v>
          </cell>
          <cell r="E5303">
            <v>2009</v>
          </cell>
          <cell r="F5303">
            <v>4</v>
          </cell>
          <cell r="G5303" t="str">
            <v>TERMINAL INTERNACIONAL DEL SUR S.A.</v>
          </cell>
          <cell r="H5303" t="str">
            <v>TISUR</v>
          </cell>
          <cell r="I5303" t="str">
            <v>MTC PIDE OPINION REMODELAC. Y AMPLIACION DEL SIST. DE ALMAC. Y EMBARQUE DE MRAL</v>
          </cell>
          <cell r="J5303" t="str">
            <v>*040704&lt;br&gt;AREQUIPA-ISLAY-ISLAY</v>
          </cell>
          <cell r="K5303" t="str">
            <v>*7&lt;br&gt;BERROSPI GALINDO ROSA</v>
          </cell>
          <cell r="L5303" t="str">
            <v>CONCLUIDO</v>
          </cell>
          <cell r="P5303" t="str">
            <v>USD</v>
          </cell>
        </row>
        <row r="5304">
          <cell r="A5304">
            <v>2175182</v>
          </cell>
          <cell r="B5304">
            <v>5155</v>
          </cell>
          <cell r="C5304" t="str">
            <v>EIA</v>
          </cell>
          <cell r="D5304">
            <v>40982</v>
          </cell>
          <cell r="E5304">
            <v>2012</v>
          </cell>
          <cell r="F5304">
            <v>3</v>
          </cell>
          <cell r="G5304" t="str">
            <v>TERMINAL INTERNACIONAL DEL SUR S.A.</v>
          </cell>
          <cell r="H5304" t="str">
            <v>TISUR</v>
          </cell>
          <cell r="I5304" t="str">
            <v>PROYECTO DE RECEPCION ALMACENAMIENTO Y EMBARQUE DE CONCENTRADOS DE</v>
          </cell>
          <cell r="J5304" t="str">
            <v>*040704&lt;br&gt;AREQUIPA-ISLAY-ISLAY</v>
          </cell>
          <cell r="K5304" t="str">
            <v>*18&lt;br&gt;HUARINO CHURA LUIS</v>
          </cell>
          <cell r="L5304" t="str">
            <v>APROBADO&lt;br/&gt;NOTIFICADO A LA EMPRESA</v>
          </cell>
          <cell r="P5304" t="str">
            <v>USD</v>
          </cell>
        </row>
        <row r="5305">
          <cell r="A5305">
            <v>2300355</v>
          </cell>
          <cell r="B5305">
            <v>5271</v>
          </cell>
          <cell r="C5305" t="str">
            <v>EIA</v>
          </cell>
          <cell r="D5305">
            <v>41438</v>
          </cell>
          <cell r="E5305">
            <v>2013</v>
          </cell>
          <cell r="F5305">
            <v>6</v>
          </cell>
          <cell r="G5305" t="str">
            <v>TERMINAL INTERNACIONAL DEL SUR S.A.</v>
          </cell>
          <cell r="H5305" t="str">
            <v>TISUR</v>
          </cell>
          <cell r="I5305" t="str">
            <v>SISTEMA DE RECEPCION ALAMCENAMIENTO Y EMBARQUE DE CONCENTRADOS DE MINERAL</v>
          </cell>
          <cell r="J5305" t="str">
            <v>*040704&lt;br&gt;AREQUIPA-ISLAY-ISLAY</v>
          </cell>
          <cell r="K5305" t="str">
            <v>*18&lt;br&gt;HUARINO CHURA LUIS</v>
          </cell>
          <cell r="L5305" t="str">
            <v>APROBADO&lt;br/&gt;NOTIFICADO A LA EMPRESA</v>
          </cell>
          <cell r="M5305" t="str">
            <v>ResDirec-0101-2015/MEM-DGAAM</v>
          </cell>
          <cell r="N5305" t="str">
            <v>18/02/2015</v>
          </cell>
          <cell r="P5305" t="str">
            <v>USD</v>
          </cell>
        </row>
        <row r="5306">
          <cell r="A5306">
            <v>2461423</v>
          </cell>
          <cell r="B5306">
            <v>5271</v>
          </cell>
          <cell r="C5306" t="str">
            <v>ITS</v>
          </cell>
          <cell r="D5306">
            <v>42009</v>
          </cell>
          <cell r="E5306">
            <v>2015</v>
          </cell>
          <cell r="F5306">
            <v>1</v>
          </cell>
          <cell r="G5306" t="str">
            <v>TERMINAL INTERNACIONAL DEL SUR S.A.</v>
          </cell>
          <cell r="H5306" t="str">
            <v>TISUR</v>
          </cell>
          <cell r="I5306" t="str">
            <v>SISTEMA DE RECEPCION ALAMCENAMIENTO Y EMBARQUE DE CONCENTRADOS DE MINERAL</v>
          </cell>
          <cell r="J5306" t="str">
            <v>*040704&lt;br&gt;AREQUIPA-ISLAY-ISLAY</v>
          </cell>
          <cell r="K5306" t="str">
            <v>*219&lt;br&gt;HUARINO CHURA LUIS ANTONIO,*313&lt;br&gt;LOPEZ FLORES, ROSSANA,*308&lt;br&gt;CCOYLLO FLORES LILIANA (APOYO),*307&lt;br&gt;PEREZ SOLIS, EVELYN ENA,*277&lt;br&gt;PADILLA VILLAR, FERNANDO JORGE (APOYO),*233&lt;br&gt;MESIAS CASTRO, JACKSON,*221&lt;br&gt;SANGA YAMPASI WILSON WILFREDO</v>
          </cell>
          <cell r="L5306" t="str">
            <v>CONFORME&lt;br/&gt;NOTIFICADO A LA EMPRESA</v>
          </cell>
          <cell r="M5306" t="str">
            <v>ResDirec-0101-2015/MEM-DGAAM</v>
          </cell>
          <cell r="N5306" t="str">
            <v>18/02/2015</v>
          </cell>
        </row>
        <row r="5307">
          <cell r="A5307">
            <v>2354457</v>
          </cell>
          <cell r="B5307">
            <v>5294</v>
          </cell>
          <cell r="C5307" t="str">
            <v>EIA</v>
          </cell>
          <cell r="D5307">
            <v>41635</v>
          </cell>
          <cell r="E5307">
            <v>2013</v>
          </cell>
          <cell r="F5307">
            <v>12</v>
          </cell>
          <cell r="G5307" t="str">
            <v>TERMINAL INTERNACIONAL DEL SUR S.A.</v>
          </cell>
          <cell r="H5307" t="str">
            <v>TISUR</v>
          </cell>
          <cell r="I5307" t="str">
            <v xml:space="preserve">ACTUALIZACION DEL EIA DEL PROYECTO " REMODELACION Y AMPLIACION DEL SISTEMA DE </v>
          </cell>
          <cell r="J5307" t="str">
            <v>*040704&lt;br&gt;AREQUIPA-ISLAY-ISLAY</v>
          </cell>
          <cell r="K5307" t="str">
            <v>*18&lt;br&gt;HUARINO CHURA LUIS</v>
          </cell>
          <cell r="L5307" t="str">
            <v>APROBADO&lt;br/&gt;NOTIFICADO A LA EMPRESA</v>
          </cell>
          <cell r="P5307" t="str">
            <v>USD</v>
          </cell>
        </row>
        <row r="5308">
          <cell r="A5308">
            <v>2538639</v>
          </cell>
          <cell r="B5308">
            <v>5294</v>
          </cell>
          <cell r="C5308" t="str">
            <v>ITS</v>
          </cell>
          <cell r="D5308">
            <v>42275</v>
          </cell>
          <cell r="E5308">
            <v>2015</v>
          </cell>
          <cell r="F5308">
            <v>9</v>
          </cell>
          <cell r="G5308" t="str">
            <v>TERMINAL INTERNACIONAL DEL SUR S.A.</v>
          </cell>
          <cell r="H5308" t="str">
            <v>TISUR</v>
          </cell>
          <cell r="I5308" t="str">
            <v>Informe Tecnico Sustentatorio (ITS) para la inclusion de nuevas operaciones en el Terminal Portuario de Matarani (TPM) referido a la Modificacion por Actualizacion del Estudio de Impacto Ambiental (MAEIA) del Proyecto Remodelacion y Ampliacion del Sistema de Almacenamiento y Embarque de Mineral Concentrado en el Terminal Mar¿mo de Matarani</v>
          </cell>
          <cell r="J5308" t="str">
            <v>*040704&lt;br&gt;AREQUIPA-ISLAY-ISLAY</v>
          </cell>
          <cell r="K5308" t="str">
            <v>*219&lt;br&gt;HUARINO CHURA LUIS ANTONIO,*348&lt;br&gt;PEREZ SOLIS, EVELYN ENA,*313&lt;br&gt;LOPEZ FLORES, ROSSANA,*221&lt;br&gt;SANGA YAMPASI WILSON WILFREDO</v>
          </cell>
          <cell r="L5308" t="str">
            <v>CONFORME&lt;br/&gt;NOTIFICADO A LA EMPRESA</v>
          </cell>
          <cell r="O5308">
            <v>0</v>
          </cell>
        </row>
        <row r="5309">
          <cell r="A5309">
            <v>2420979</v>
          </cell>
          <cell r="B5309">
            <v>6714</v>
          </cell>
          <cell r="C5309" t="str">
            <v>PC</v>
          </cell>
          <cell r="D5309">
            <v>41856</v>
          </cell>
          <cell r="E5309">
            <v>2014</v>
          </cell>
          <cell r="F5309">
            <v>8</v>
          </cell>
          <cell r="G5309" t="str">
            <v>TERMINAL INTERNACIONAL DEL SUR S.A.</v>
          </cell>
          <cell r="H5309" t="str">
            <v>TISUR</v>
          </cell>
          <cell r="I5309" t="str">
            <v>SISTEMA DE RECEPCION,ALMACENAMIENTO Y EMBARQUE DE MINERALES Y AMARRADERO F</v>
          </cell>
          <cell r="J5309" t="str">
            <v>*040704&lt;br&gt;AREQUIPA-ISLAY-ISLAY</v>
          </cell>
          <cell r="K5309" t="str">
            <v>*24&lt;br&gt;PORTILLA CORNEJO MATEO</v>
          </cell>
          <cell r="L5309" t="str">
            <v>APROBADO</v>
          </cell>
          <cell r="M5309" t="str">
            <v>ResDirec-0297-2017/MEM-DGAAM</v>
          </cell>
          <cell r="N5309" t="str">
            <v>17/10/2017</v>
          </cell>
          <cell r="P5309" t="str">
            <v>USD</v>
          </cell>
        </row>
        <row r="5310">
          <cell r="A5310">
            <v>2544953</v>
          </cell>
          <cell r="B5310">
            <v>6778</v>
          </cell>
          <cell r="C5310" t="str">
            <v>PC</v>
          </cell>
          <cell r="D5310">
            <v>42296</v>
          </cell>
          <cell r="E5310">
            <v>2015</v>
          </cell>
          <cell r="F5310">
            <v>10</v>
          </cell>
          <cell r="G5310" t="str">
            <v>TERMINAL INTERNACIONAL DEL SUR S.A.</v>
          </cell>
          <cell r="H5310" t="str">
            <v>TISUR</v>
          </cell>
          <cell r="I5310" t="str">
            <v>MOD. PC REMODELACION Y AMPLIACION DEL SISTEMA DE ALMACENAMIENTO Y EMBARQUE</v>
          </cell>
          <cell r="J5310" t="str">
            <v>*040704&lt;br&gt;AREQUIPA-ISLAY-ISLAY</v>
          </cell>
          <cell r="K5310" t="str">
            <v>*24&lt;br&gt;PORTILLA CORNEJO MATEO</v>
          </cell>
          <cell r="L5310" t="str">
            <v>APROBADO</v>
          </cell>
          <cell r="P5310" t="str">
            <v>USD</v>
          </cell>
        </row>
        <row r="5311">
          <cell r="A5311">
            <v>1794026</v>
          </cell>
          <cell r="B5311">
            <v>1921</v>
          </cell>
          <cell r="C5311" t="str">
            <v>EIAsd</v>
          </cell>
          <cell r="D5311">
            <v>39624</v>
          </cell>
          <cell r="E5311">
            <v>2008</v>
          </cell>
          <cell r="F5311">
            <v>6</v>
          </cell>
          <cell r="G5311" t="str">
            <v>TINKA RESOURCES S.A.C.</v>
          </cell>
          <cell r="H5311" t="str">
            <v>COLQUIPUCRO</v>
          </cell>
          <cell r="I5311" t="str">
            <v>EXPLORACION COLQUIPUCRO</v>
          </cell>
          <cell r="J5311" t="str">
            <v>*190205&lt;br&gt;PASCO-DANIEL ALCIDES CARRION-SAN PEDRO DE PILLAO</v>
          </cell>
          <cell r="K5311" t="str">
            <v>*39&lt;br&gt;ESPINOZA ARIAS REBECA</v>
          </cell>
          <cell r="L5311" t="str">
            <v>APROBADO&lt;br/&gt;NOTIFICADO A LA EMPRESA</v>
          </cell>
          <cell r="P5311" t="str">
            <v>USD</v>
          </cell>
        </row>
        <row r="5312">
          <cell r="A5312">
            <v>1972754</v>
          </cell>
          <cell r="B5312">
            <v>2159</v>
          </cell>
          <cell r="C5312" t="str">
            <v>EIAsd</v>
          </cell>
          <cell r="D5312">
            <v>40248</v>
          </cell>
          <cell r="E5312">
            <v>2010</v>
          </cell>
          <cell r="F5312">
            <v>3</v>
          </cell>
          <cell r="G5312" t="str">
            <v>TINKA RESOURCES S.A.C.</v>
          </cell>
          <cell r="H5312" t="str">
            <v>COLQUIPUCRO</v>
          </cell>
          <cell r="I5312" t="str">
            <v>COLQUIPUCRO MODIFICACION</v>
          </cell>
          <cell r="J5312" t="str">
            <v>*190205&lt;br&gt;PASCO-DANIEL ALCIDES CARRION-SAN PEDRO DE PILLAO</v>
          </cell>
          <cell r="K5312" t="str">
            <v>*39&lt;br&gt;ESPINOZA ARIAS REBECA</v>
          </cell>
          <cell r="L5312" t="str">
            <v>NO PRESENTADO&lt;br/&gt;NOTIFICADO A LA EMPRESA</v>
          </cell>
          <cell r="P5312" t="str">
            <v>USD</v>
          </cell>
        </row>
        <row r="5313">
          <cell r="A5313">
            <v>2013240</v>
          </cell>
          <cell r="B5313">
            <v>2222</v>
          </cell>
          <cell r="C5313" t="str">
            <v>EIAsd</v>
          </cell>
          <cell r="D5313">
            <v>40380</v>
          </cell>
          <cell r="E5313">
            <v>2010</v>
          </cell>
          <cell r="F5313">
            <v>7</v>
          </cell>
          <cell r="G5313" t="str">
            <v>TINKA RESOURCES S.A.C.</v>
          </cell>
          <cell r="H5313" t="str">
            <v>COLQUIPUCRO</v>
          </cell>
          <cell r="I5313" t="str">
            <v>PROYECTO COLQUIPUCRO</v>
          </cell>
          <cell r="J5313" t="str">
            <v>*190205&lt;br&gt;PASCO-DANIEL ALCIDES CARRION-SAN PEDRO DE PILLAO</v>
          </cell>
          <cell r="K5313" t="str">
            <v>*39&lt;br&gt;ESPINOZA ARIAS REBECA</v>
          </cell>
          <cell r="L5313" t="str">
            <v>APROBADO&lt;br/&gt;NOTIFICADO A LA EMPRESA</v>
          </cell>
          <cell r="P5313" t="str">
            <v>USD</v>
          </cell>
        </row>
        <row r="5314">
          <cell r="A5314">
            <v>2249872</v>
          </cell>
          <cell r="B5314">
            <v>3191</v>
          </cell>
          <cell r="C5314" t="str">
            <v>EIAsd</v>
          </cell>
          <cell r="D5314">
            <v>41247</v>
          </cell>
          <cell r="E5314">
            <v>2012</v>
          </cell>
          <cell r="F5314">
            <v>12</v>
          </cell>
          <cell r="G5314" t="str">
            <v>TINKA RESOURCES S.A.C.</v>
          </cell>
          <cell r="H5314" t="str">
            <v>AYAWILCA</v>
          </cell>
          <cell r="I5314" t="str">
            <v>AYAWILCA</v>
          </cell>
          <cell r="J5314" t="str">
            <v>*190205&lt;br&gt;PASCO-DANIEL ALCIDES CARRION-SAN PEDRO DE PILLAO</v>
          </cell>
          <cell r="K5314" t="str">
            <v>*142&lt;br&gt;VELASQUEZ CONTRERAS ANNIE (APOYO),*346&lt;br&gt;TIPULA MAMANI, RICHARD JOHNSON,*295&lt;br&gt;DIAZ BERRIOS ABEL,*243&lt;br&gt;NUÑEZ CANO, KATTERINA  (apoyo),*242&lt;br&gt;PASTRANA, MATEO,*241&lt;br&gt;TELLO ISLA, ANA CAROLINA,*227&lt;br&gt;BUSTAMANTE BECERRA JOSE LUIS,*186&lt;br&gt;LUCEN BUSTAMANTE MARIELENA,*180&lt;br&gt;RAMIREZ PALET ALDO,*178&lt;br&gt;SUGUIMITZU, HUMBERTO,*177&lt;br&gt;PIMENTEL, JOSE,*147&lt;br&gt;PEREZ BALDEON KAREN</v>
          </cell>
          <cell r="L5314" t="str">
            <v>APROBADO&lt;br/&gt;NOTIFICADO A LA EMPRESA</v>
          </cell>
          <cell r="M5314" t="str">
            <v>ResDirec-0263-2013/MEM-AAM</v>
          </cell>
          <cell r="N5314" t="str">
            <v>19/07/2013</v>
          </cell>
          <cell r="O5314">
            <v>1000000</v>
          </cell>
          <cell r="P5314" t="str">
            <v>USD</v>
          </cell>
        </row>
        <row r="5315">
          <cell r="A5315">
            <v>2323140</v>
          </cell>
          <cell r="B5315">
            <v>3829</v>
          </cell>
          <cell r="C5315" t="str">
            <v>EIAsd</v>
          </cell>
          <cell r="D5315">
            <v>41515</v>
          </cell>
          <cell r="E5315">
            <v>2013</v>
          </cell>
          <cell r="F5315">
            <v>8</v>
          </cell>
          <cell r="G5315" t="str">
            <v>TINKA RESOURCES S.A.C.</v>
          </cell>
          <cell r="H5315" t="str">
            <v>COLQUIPUCRO</v>
          </cell>
          <cell r="I5315" t="str">
            <v>SEGUNDA MODIFICACION DEL PROYECTO DE EXPLORACION COLQUIPUCRO</v>
          </cell>
          <cell r="J5315" t="str">
            <v>*190205&lt;br&gt;PASCO-DANIEL ALCIDES CARRION-SAN PEDRO DE PILLAO</v>
          </cell>
          <cell r="K5315" t="str">
            <v>*1&lt;br&gt;ACEVEDO FERNANDEZ ELIAS,*311&lt;br&gt;ROJAS VALLADARES, TANIA LUPE,*310&lt;br&gt;ROSALES GONZALES LUIS ALBERTO,*298&lt;br&gt;LOPEZ ROMERO, RICHARD (APOYO),*294&lt;br&gt;BEGGLO CACERES-OLAZO ADRIAN ,*266&lt;br&gt;CASTILLO RUIZ CARMEN GABRIELA,*220&lt;br&gt;VILLACORTA OLAZA MARCO ANTONIO,*217&lt;br&gt;CASTELO MAMANCHURA GUSTAVO JAVIER,*20&lt;br&gt;LEON IRIARTE MARITZA</v>
          </cell>
          <cell r="L5315" t="str">
            <v>APROBADO&lt;br/&gt;NOTIFICADO A LA EMPRESA</v>
          </cell>
          <cell r="M5315" t="str">
            <v>ResDirec-0097-2014/MEM-DGAAM</v>
          </cell>
          <cell r="N5315" t="str">
            <v>25/02/2014</v>
          </cell>
          <cell r="O5315">
            <v>1000000</v>
          </cell>
          <cell r="P5315" t="str">
            <v>USD</v>
          </cell>
        </row>
        <row r="5316">
          <cell r="A5316">
            <v>2420690</v>
          </cell>
          <cell r="B5316">
            <v>5343</v>
          </cell>
          <cell r="C5316" t="str">
            <v>ITS</v>
          </cell>
          <cell r="D5316">
            <v>41856</v>
          </cell>
          <cell r="E5316">
            <v>2014</v>
          </cell>
          <cell r="F5316">
            <v>8</v>
          </cell>
          <cell r="G5316" t="str">
            <v>TINKA RESOURCES S.A.C.</v>
          </cell>
          <cell r="H5316" t="str">
            <v>COLQUIPUCRO</v>
          </cell>
          <cell r="I5316" t="str">
            <v>SEGUNDA MODIFICACION DEL PROYECTO DE EXPLORACION COLQUIPUCRO</v>
          </cell>
          <cell r="J5316" t="str">
            <v>*190205&lt;br&gt;PASCO-DANIEL ALCIDES CARRION-SAN PEDRO DE PILLAO</v>
          </cell>
          <cell r="K5316" t="str">
            <v>*1&lt;br&gt;ACEVEDO FERNANDEZ ELIAS,*299&lt;br&gt;REYES UBILLUS ISMAEL,*298&lt;br&gt;LOPEZ ROMERO, RICHARD (APOYO),*292&lt;br&gt;CAMPOS ARMAS DANY HANS (APOYO),*279&lt;br&gt;CRUZ LEDESMA, DEISY,*276&lt;br&gt;ROJAS VALLADARES TANIA LUPE,*220&lt;br&gt;VILLACORTA OLAZA MARCO ANTONIO,*20&lt;br&gt;LEON IRIARTE MARITZA</v>
          </cell>
          <cell r="L5316" t="str">
            <v>CONFORME&lt;br/&gt;NOTIFICADO A LA EMPRESA</v>
          </cell>
          <cell r="M5316" t="str">
            <v>ResDirec-0445-2014/MEM-DGAAM</v>
          </cell>
          <cell r="N5316" t="str">
            <v>27/08/2014</v>
          </cell>
          <cell r="O5316">
            <v>1000000</v>
          </cell>
        </row>
        <row r="5317">
          <cell r="A5317">
            <v>2421181</v>
          </cell>
          <cell r="B5317">
            <v>5346</v>
          </cell>
          <cell r="C5317" t="str">
            <v>ITS</v>
          </cell>
          <cell r="D5317">
            <v>41857</v>
          </cell>
          <cell r="E5317">
            <v>2014</v>
          </cell>
          <cell r="F5317">
            <v>8</v>
          </cell>
          <cell r="G5317" t="str">
            <v>TINKA RESOURCES S.A.C.</v>
          </cell>
          <cell r="H5317" t="str">
            <v>AYAWILCA</v>
          </cell>
          <cell r="I5317" t="str">
            <v>AYAWILCA</v>
          </cell>
          <cell r="J5317" t="str">
            <v>*190205&lt;br&gt;PASCO-DANIEL ALCIDES CARRION-SAN PEDRO DE PILLAO</v>
          </cell>
          <cell r="K5317" t="str">
            <v>*1&lt;br&gt;ACEVEDO FERNANDEZ ELIAS,*299&lt;br&gt;REYES UBILLUS ISMAEL,*292&lt;br&gt;CAMPOS ARMAS DANY HANS (APOYO),*285&lt;br&gt;NOLASCO MELGAREJO, KARINA,*220&lt;br&gt;VILLACORTA OLAZA MARCO ANTONIO</v>
          </cell>
          <cell r="L5317" t="str">
            <v>CONFORME&lt;br/&gt;NOTIFICADO A LA EMPRESA</v>
          </cell>
          <cell r="M5317" t="str">
            <v>ResDirec-0449-2014/MEM-DGAAM</v>
          </cell>
          <cell r="N5317" t="str">
            <v>28/08/2014</v>
          </cell>
          <cell r="O5317">
            <v>1000000</v>
          </cell>
        </row>
        <row r="5318">
          <cell r="A5318">
            <v>2474685</v>
          </cell>
          <cell r="B5318">
            <v>5407</v>
          </cell>
          <cell r="C5318" t="str">
            <v>ITS</v>
          </cell>
          <cell r="D5318">
            <v>42054</v>
          </cell>
          <cell r="E5318">
            <v>2015</v>
          </cell>
          <cell r="F5318">
            <v>2</v>
          </cell>
          <cell r="G5318" t="str">
            <v>TINKA RESOURCES S.A.C.</v>
          </cell>
          <cell r="H5318" t="str">
            <v>AYAWILCA</v>
          </cell>
          <cell r="I5318" t="str">
            <v>AYAWILCA</v>
          </cell>
          <cell r="J5318" t="str">
            <v>*190205&lt;br&gt;PASCO-DANIEL ALCIDES CARRION-SAN PEDRO DE PILLAO</v>
          </cell>
          <cell r="K5318" t="str">
            <v>*20&lt;br&gt;LEON IRIARTE MARITZA,*329&lt;br&gt;PAUL STEVE IPARRAGUIRRE AYALA,*321&lt;br&gt;ATENCIO MERINO MIGUEL (APOYO),*311&lt;br&gt;ROJAS VALLADARES, TANIA LUPE,*310&lt;br&gt;ROSALES GONZALES LUIS ALBERTO,*299&lt;br&gt;REYES UBILLUS ISMAEL,*298&lt;br&gt;LOPEZ ROMERO, RICHARD (APOYO),*285&lt;br&gt;NOLASCO MELGAREJO, KARINA,*220&lt;br&gt;VILLACORTA OLAZA MARCO ANTONIO</v>
          </cell>
          <cell r="L5318" t="str">
            <v>CONFORME&lt;br/&gt;NOTIFICADO A LA EMPRESA</v>
          </cell>
          <cell r="M5318" t="str">
            <v>ResDirec-0153-2015/MEM-DGAAM</v>
          </cell>
          <cell r="N5318" t="str">
            <v>30/03/2015</v>
          </cell>
          <cell r="O5318">
            <v>1000000</v>
          </cell>
        </row>
        <row r="5319">
          <cell r="A5319">
            <v>2582032</v>
          </cell>
          <cell r="B5319">
            <v>5871</v>
          </cell>
          <cell r="C5319" t="str">
            <v>EIAsd</v>
          </cell>
          <cell r="D5319">
            <v>42424</v>
          </cell>
          <cell r="E5319">
            <v>2016</v>
          </cell>
          <cell r="F5319">
            <v>2</v>
          </cell>
          <cell r="G5319" t="str">
            <v>TINKA RESOURCES S.A.C.</v>
          </cell>
          <cell r="H5319" t="str">
            <v>AYAWILCA</v>
          </cell>
          <cell r="I5319" t="str">
            <v>AYAWILCA (MODIFICACIÓN)</v>
          </cell>
          <cell r="J5319" t="str">
            <v>*190201&lt;br&gt;PASCO-DANIEL ALCIDES CARRION-YANAHUANCA,*190205&lt;br&gt;PASCO-DANIEL ALCIDES CARRION-SAN PEDRO DE PILLAO</v>
          </cell>
          <cell r="K5319" t="str">
            <v>*1&lt;br&gt;ACEVEDO FERNANDEZ ELIAS,*418&lt;br&gt;ZARATE SANCHEZ MARLON GUIDO (apoyo),*340&lt;br&gt;REYES UBILLUS ISMAEL,*311&lt;br&gt;ROJAS VALLADARES, TANIA LUPE,*310&lt;br&gt;ROSALES GONZALES LUIS ALBERTO,*295&lt;br&gt;DIAZ BERRIOS ABEL,*220&lt;br&gt;VILLACORTA OLAZA MARCO ANTONIO,*20&lt;br&gt;LEON IRIARTE MARITZA</v>
          </cell>
          <cell r="L5319" t="str">
            <v>APROBADO&lt;br/&gt;NOTIFICADO A LA EMPRESA</v>
          </cell>
          <cell r="M5319" t="str">
            <v>ResDirec-0329-2016/MEM-DGAAM</v>
          </cell>
          <cell r="N5319" t="str">
            <v>11/11/2016</v>
          </cell>
          <cell r="O5319">
            <v>1000000</v>
          </cell>
          <cell r="P5319" t="str">
            <v>USD</v>
          </cell>
        </row>
        <row r="5320">
          <cell r="A5320">
            <v>2535016</v>
          </cell>
          <cell r="B5320">
            <v>5973</v>
          </cell>
          <cell r="C5320" t="str">
            <v>ITS</v>
          </cell>
          <cell r="D5320">
            <v>42258</v>
          </cell>
          <cell r="E5320">
            <v>2015</v>
          </cell>
          <cell r="F5320">
            <v>9</v>
          </cell>
          <cell r="G5320" t="str">
            <v>TINKA RESOURCES S.A.C.</v>
          </cell>
          <cell r="H5320" t="str">
            <v>AYAWILCA</v>
          </cell>
          <cell r="I5320" t="str">
            <v>AYAWILCA</v>
          </cell>
          <cell r="J5320" t="str">
            <v>*190205&lt;br&gt;PASCO-DANIEL ALCIDES CARRION-SAN PEDRO DE PILLAO</v>
          </cell>
          <cell r="K5320" t="str">
            <v>*1&lt;br&gt;ACEVEDO FERNANDEZ ELIAS,*340&lt;br&gt;REYES UBILLUS ISMAEL,*321&lt;br&gt;ATENCIO MERINO MIGUEL (APOYO),*311&lt;br&gt;ROJAS VALLADARES, TANIA LUPE,*294&lt;br&gt;BEGGLO CACERES-OLAZO ADRIAN ,*220&lt;br&gt;VILLACORTA OLAZA MARCO ANTONIO,*25&lt;br&gt;PRADO VELASQUEZ ALFONSO,*20&lt;br&gt;LEON IRIARTE MARITZA</v>
          </cell>
          <cell r="L5320" t="str">
            <v>CONFORME&lt;br/&gt;NOTIFICADO A LA EMPRESA</v>
          </cell>
          <cell r="O5320">
            <v>1000000</v>
          </cell>
        </row>
        <row r="5321">
          <cell r="A5321">
            <v>2596266</v>
          </cell>
          <cell r="B5321">
            <v>6119</v>
          </cell>
          <cell r="C5321" t="str">
            <v>EIAsd</v>
          </cell>
          <cell r="D5321">
            <v>42475</v>
          </cell>
          <cell r="E5321">
            <v>2016</v>
          </cell>
          <cell r="F5321">
            <v>4</v>
          </cell>
          <cell r="G5321" t="str">
            <v>TINKA RESOURCES S.A.C.</v>
          </cell>
          <cell r="H5321" t="str">
            <v>COLQUIPUCRO</v>
          </cell>
          <cell r="I5321" t="str">
            <v>3RA MODIFICATORIA DEL EIASD DEL PROYECTO DE EXPLORACION MINERA COLQUIPUCRO</v>
          </cell>
          <cell r="J5321" t="str">
            <v>*190205&lt;br&gt;PASCO-DANIEL ALCIDES CARRION-SAN PEDRO DE PILLAO</v>
          </cell>
          <cell r="K5321" t="str">
            <v>*1&lt;br&gt;ACEVEDO FERNANDEZ ELIAS,*418&lt;br&gt;ZARATE SANCHEZ MARLON GUIDO (apoyo),*340&lt;br&gt;REYES UBILLUS ISMAEL,*311&lt;br&gt;ROJAS VALLADARES, TANIA LUPE,*310&lt;br&gt;ROSALES GONZALES LUIS ALBERTO,*295&lt;br&gt;DIAZ BERRIOS ABEL,*220&lt;br&gt;VILLACORTA OLAZA MARCO ANTONIO,*20&lt;br&gt;LEON IRIARTE MARITZA</v>
          </cell>
          <cell r="L5321" t="str">
            <v>APROBADO&lt;br/&gt;NOTIFICADO A LA EMPRESA</v>
          </cell>
          <cell r="M5321" t="str">
            <v>ResDirec-0335-2016/MEM-DGAAM</v>
          </cell>
          <cell r="N5321" t="str">
            <v>23/11/2016</v>
          </cell>
          <cell r="O5321">
            <v>2500000</v>
          </cell>
          <cell r="P5321" t="str">
            <v>USD</v>
          </cell>
        </row>
        <row r="5322">
          <cell r="A5322">
            <v>2694133</v>
          </cell>
          <cell r="B5322">
            <v>6514</v>
          </cell>
          <cell r="C5322" t="str">
            <v>ITS</v>
          </cell>
          <cell r="D5322">
            <v>42828</v>
          </cell>
          <cell r="E5322">
            <v>2017</v>
          </cell>
          <cell r="F5322">
            <v>4</v>
          </cell>
          <cell r="G5322" t="str">
            <v>TINKA RESOURCES S.A.C.</v>
          </cell>
          <cell r="H5322" t="str">
            <v>COLQUIPUCRO</v>
          </cell>
          <cell r="I5322" t="str">
            <v>1ER ITS DE LA 3RA MODIFICATORIA DEL EIASD DEL PROYECTO DE EXPLORACION MINERA COLQUIPUCRO</v>
          </cell>
          <cell r="J5322" t="str">
            <v>*190205&lt;br&gt;PASCO-DANIEL ALCIDES CARRION-SAN PEDRO DE PILLAO</v>
          </cell>
          <cell r="K5322" t="str">
            <v>*1&lt;br&gt;ACEVEDO FERNANDEZ ELIAS,*504&lt;br&gt;GUERRERO LAZO LUZ MILAGROS (apoyo),*311&lt;br&gt;ROJAS VALLADARES, TANIA LUPE,*310&lt;br&gt;ROSALES GONZALES LUIS ALBERTO,*220&lt;br&gt;VILLACORTA OLAZA MARCO ANTONIO,*20&lt;br&gt;LEON IRIARTE MARITZA</v>
          </cell>
          <cell r="L5322" t="str">
            <v>CONFORME&lt;br/&gt;NOTIFICADO A LA EMPRESA</v>
          </cell>
          <cell r="M5322" t="str">
            <v>ResDirec-0153-2017/MEM-DGAAM</v>
          </cell>
          <cell r="N5322" t="str">
            <v>23/05/2017</v>
          </cell>
          <cell r="O5322">
            <v>2500000</v>
          </cell>
        </row>
        <row r="5323">
          <cell r="A5323">
            <v>2707970</v>
          </cell>
          <cell r="B5323">
            <v>6528</v>
          </cell>
          <cell r="C5323" t="str">
            <v>ITS</v>
          </cell>
          <cell r="D5323">
            <v>42881</v>
          </cell>
          <cell r="E5323">
            <v>2017</v>
          </cell>
          <cell r="F5323">
            <v>5</v>
          </cell>
          <cell r="G5323" t="str">
            <v>TINKA RESOURCES S.A.C.</v>
          </cell>
          <cell r="H5323" t="str">
            <v>AYAWILCA</v>
          </cell>
          <cell r="I5323" t="str">
            <v>AYAWILCA (MODIFICACIÓN)</v>
          </cell>
          <cell r="J5323" t="str">
            <v>*190201&lt;br&gt;PASCO-DANIEL ALCIDES CARRION-YANAHUANCA,*190205&lt;br&gt;PASCO-DANIEL ALCIDES CARRION-SAN PEDRO DE PILLAO</v>
          </cell>
          <cell r="K5323" t="str">
            <v>*1&lt;br&gt;ACEVEDO FERNANDEZ ELIAS,*504&lt;br&gt;GUERRERO LAZO LUZ MILAGROS (apoyo),*311&lt;br&gt;ROJAS VALLADARES, TANIA LUPE,*220&lt;br&gt;VILLACORTA OLAZA MARCO ANTONIO,*20&lt;br&gt;LEON IRIARTE MARITZA</v>
          </cell>
          <cell r="L5323" t="str">
            <v>CONFORME&lt;br/&gt;NOTIFICADO A LA EMPRESA</v>
          </cell>
          <cell r="M5323" t="str">
            <v>ResDirec-0233-2017/MEM-DGAAM</v>
          </cell>
          <cell r="N5323" t="str">
            <v>14/08/2017</v>
          </cell>
          <cell r="O5323">
            <v>1000000</v>
          </cell>
        </row>
        <row r="5324">
          <cell r="A5324">
            <v>2775494</v>
          </cell>
          <cell r="B5324">
            <v>6778</v>
          </cell>
          <cell r="C5324" t="str">
            <v>ITS</v>
          </cell>
          <cell r="D5324">
            <v>43108</v>
          </cell>
          <cell r="E5324">
            <v>2018</v>
          </cell>
          <cell r="F5324">
            <v>1</v>
          </cell>
          <cell r="G5324" t="str">
            <v>TINKA RESOURCES S.A.C.</v>
          </cell>
          <cell r="H5324" t="str">
            <v>AYAWILCA</v>
          </cell>
          <cell r="I5324" t="str">
            <v>2do ITS de la 1ra MEIAsd del Proyecto Ayawilca</v>
          </cell>
          <cell r="J5324" t="str">
            <v>*190201&lt;br&gt;PASCO-DANIEL ALCIDES CARRION-YANAHUANCA,*190000&lt;br&gt;PASCO----,*190200&lt;br&gt;PASCO-DANIEL ALCIDES CARRION--,*190205&lt;br&gt;PASCO-DANIEL ALCIDES CARRION-SAN PEDRO DE PILLAO</v>
          </cell>
          <cell r="K5324" t="str">
            <v>*1&lt;br&gt;ACEVEDO FERNANDEZ ELIAS,*509&lt;br&gt;CRUZ LEDESMA, DEISY ROSALIA,*504&lt;br&gt;GUERRERO LAZO LUZ MILAGROS (apoyo),*311&lt;br&gt;ROJAS VALLADARES, TANIA LUPE,*220&lt;br&gt;VILLACORTA OLAZA MARCO ANTONIO</v>
          </cell>
          <cell r="L5324" t="str">
            <v>CONFORME&lt;br/&gt;NOTIFICADO A LA EMPRESA</v>
          </cell>
          <cell r="O5324">
            <v>1000000</v>
          </cell>
        </row>
        <row r="5325">
          <cell r="A5325">
            <v>3066308</v>
          </cell>
          <cell r="B5325">
            <v>7269</v>
          </cell>
          <cell r="C5325" t="str">
            <v>ITS</v>
          </cell>
          <cell r="D5325">
            <v>44075</v>
          </cell>
          <cell r="E5325">
            <v>2020</v>
          </cell>
          <cell r="F5325">
            <v>9</v>
          </cell>
          <cell r="G5325" t="str">
            <v>TINKA RESOURCES S.A.C.</v>
          </cell>
          <cell r="H5325" t="str">
            <v>COLQUIPUCRO</v>
          </cell>
          <cell r="I5325" t="str">
            <v>PROYECTO DE EXPLORACIÓN MINERA COLQUIPUCRO (PROYECTO COLQUIPUCRO).</v>
          </cell>
          <cell r="J5325" t="str">
            <v>*190205&lt;br&gt;PASCO-DANIEL ALCIDES CARRION-SAN PEDRO DE PILLAO</v>
          </cell>
          <cell r="K5325" t="str">
            <v>*1&lt;br&gt;ACEVEDO FERNANDEZ ELIAS,*688&lt;br&gt;COTITO LEZAMA STEFANY ARACELY (Apoyo),*684&lt;br&gt;MARTEL GORA MIGUEL LUIS,*311&lt;br&gt;ROJAS VALLADARES, TANIA LUPE,*220&lt;br&gt;VILLACORTA OLAZA MARCO ANTONIO</v>
          </cell>
          <cell r="L5325" t="str">
            <v>CONFORME&lt;br/&gt;NOTIFICADO A LA EMPRESA</v>
          </cell>
          <cell r="M5325" t="str">
            <v>ResDirec-0154-2020/MINEM-DGAAM</v>
          </cell>
          <cell r="N5325" t="str">
            <v>13/11/2020</v>
          </cell>
          <cell r="O5325">
            <v>450000</v>
          </cell>
        </row>
        <row r="5326">
          <cell r="A5326">
            <v>1556529</v>
          </cell>
          <cell r="B5326">
            <v>1319</v>
          </cell>
          <cell r="C5326" t="str">
            <v>DIA</v>
          </cell>
          <cell r="D5326">
            <v>38597</v>
          </cell>
          <cell r="E5326">
            <v>2005</v>
          </cell>
          <cell r="F5326">
            <v>9</v>
          </cell>
          <cell r="G5326" t="str">
            <v>TINKA RESOURCES S.A.C.</v>
          </cell>
          <cell r="H5326" t="str">
            <v>LUMINARIA</v>
          </cell>
          <cell r="I5326" t="str">
            <v>LUMINARIA</v>
          </cell>
          <cell r="J5326" t="str">
            <v>*020204&lt;br&gt;ANCASH-AIJA-LA MERCED</v>
          </cell>
          <cell r="K5326" t="str">
            <v>*47&lt;br&gt;PINEDO CESAR</v>
          </cell>
          <cell r="L5326" t="str">
            <v>APROBADO</v>
          </cell>
          <cell r="P5326" t="str">
            <v>USD</v>
          </cell>
        </row>
        <row r="5327">
          <cell r="A5327">
            <v>1674060</v>
          </cell>
          <cell r="B5327">
            <v>1600</v>
          </cell>
          <cell r="C5327" t="str">
            <v>DIA</v>
          </cell>
          <cell r="D5327">
            <v>39148</v>
          </cell>
          <cell r="E5327">
            <v>2007</v>
          </cell>
          <cell r="F5327">
            <v>3</v>
          </cell>
          <cell r="G5327" t="str">
            <v>TINKA RESOURCES S.A.C.</v>
          </cell>
          <cell r="I5327" t="str">
            <v>COLQUIPUCRO</v>
          </cell>
          <cell r="J5327" t="str">
            <v>*190205&lt;br&gt;PASCO-DANIEL ALCIDES CARRION-SAN PEDRO DE PILLAO</v>
          </cell>
          <cell r="K5327" t="str">
            <v>*1&lt;br&gt;ACEVEDO FERNANDEZ ELIAS</v>
          </cell>
          <cell r="L5327" t="str">
            <v>APROBADO&lt;br/&gt;NOTIFICADO A LA EMPRESA</v>
          </cell>
          <cell r="P5327" t="str">
            <v>USD</v>
          </cell>
        </row>
        <row r="5328">
          <cell r="A5328">
            <v>1708195</v>
          </cell>
          <cell r="B5328">
            <v>1679</v>
          </cell>
          <cell r="C5328" t="str">
            <v>DIA</v>
          </cell>
          <cell r="D5328">
            <v>39287</v>
          </cell>
          <cell r="E5328">
            <v>2007</v>
          </cell>
          <cell r="F5328">
            <v>7</v>
          </cell>
          <cell r="G5328" t="str">
            <v>TINKA RESOURCES S.A.C.</v>
          </cell>
          <cell r="H5328" t="str">
            <v>COLQUIPUCRO</v>
          </cell>
          <cell r="I5328" t="str">
            <v>COLQUIPUCRO (MODIFICACION)</v>
          </cell>
          <cell r="J5328" t="str">
            <v>*190205&lt;br&gt;PASCO-DANIEL ALCIDES CARRION-SAN PEDRO DE PILLAO</v>
          </cell>
          <cell r="K5328" t="str">
            <v>*8&lt;br&gt;BREÑA TORRES GRACIELA</v>
          </cell>
          <cell r="L5328" t="str">
            <v>APROBADO</v>
          </cell>
          <cell r="P5328" t="str">
            <v>USD</v>
          </cell>
        </row>
        <row r="5329">
          <cell r="A5329">
            <v>2061731</v>
          </cell>
          <cell r="B5329">
            <v>2348</v>
          </cell>
          <cell r="C5329" t="str">
            <v>DIA</v>
          </cell>
          <cell r="D5329">
            <v>40564</v>
          </cell>
          <cell r="E5329">
            <v>2011</v>
          </cell>
          <cell r="F5329">
            <v>1</v>
          </cell>
          <cell r="G5329" t="str">
            <v>TINKA RESOURCES S.A.C.</v>
          </cell>
          <cell r="H5329" t="str">
            <v>ANITA DE TIBILLOS</v>
          </cell>
          <cell r="I5329" t="str">
            <v>ANITA DE TIBILLOS</v>
          </cell>
          <cell r="J5329" t="str">
            <v>*110405&lt;br&gt;ICA-PALPA-TIBILLO</v>
          </cell>
          <cell r="K5329" t="str">
            <v>*8&lt;br&gt;BREÑA TORRES GRACIELA</v>
          </cell>
          <cell r="L5329" t="str">
            <v>APROBADO&lt;br/&gt;NOTIFICADO A LA EMPRESA</v>
          </cell>
          <cell r="P5329" t="str">
            <v>USD</v>
          </cell>
        </row>
        <row r="5330">
          <cell r="A5330">
            <v>2902205</v>
          </cell>
          <cell r="B5330">
            <v>7840</v>
          </cell>
          <cell r="C5330" t="str">
            <v>EIAsd</v>
          </cell>
          <cell r="D5330">
            <v>43515</v>
          </cell>
          <cell r="E5330">
            <v>2019</v>
          </cell>
          <cell r="F5330">
            <v>2</v>
          </cell>
          <cell r="G5330" t="str">
            <v>TINKA RESOURCES S.A.C.</v>
          </cell>
          <cell r="H5330" t="str">
            <v>AYAWILCA</v>
          </cell>
          <cell r="I5330" t="str">
            <v>SEGUNDA MODIFICACION DE EIA-SD DEL PROYECTO DE EXPLORACIÓN MINERA AYAWILCA (EL PROYECTO)</v>
          </cell>
          <cell r="J5330" t="str">
            <v>*190201&lt;br&gt;PASCO-DANIEL ALCIDES CARRION-YANAHUANCA,*190205&lt;br&gt;PASCO-DANIEL ALCIDES CARRION-SAN PEDRO DE PILLAO</v>
          </cell>
          <cell r="K5330" t="str">
            <v>*25&lt;br&gt;PRADO VELASQUEZ ALFONSO,*678&lt;br&gt;PAREDES MARCHENA RUTH,*670&lt;br&gt;QUISPE HUAMAN JORGE LUIS,*660&lt;br&gt;PARDO BONIFAZ JIMMY FRANK,*643&lt;br&gt;NISSE MEI-LIN GARCIA LAY,*618&lt;br&gt;BERROSPI GALINDO ROSA CATHERINE,*617&lt;br&gt;QUISPE CLEMENTE, KARLA BRIGHITT,*615&lt;br&gt;FIGUEROA REINOSO, LUIS ALBERTO,*610&lt;br&gt;FARFAN REYES MIRIAM ELIZABETH,*597&lt;br&gt;CUELLAR JOAQUIN, MILAGROS IRENE,*570&lt;br&gt;PEREZ BALDEON KAREN GRACIELA,*502&lt;br&gt;CERCEDO CAJAS DONNY LUCIA (APOYO)</v>
          </cell>
          <cell r="L5330" t="str">
            <v>APROBADO&lt;br/&gt;NOTIFICADO A LA EMPRESA</v>
          </cell>
          <cell r="M5330" t="str">
            <v>ResDirec-0201-2019/MINEM-DGAAM</v>
          </cell>
          <cell r="N5330" t="str">
            <v>19/11/2019</v>
          </cell>
          <cell r="O5330">
            <v>18000000</v>
          </cell>
          <cell r="P5330" t="str">
            <v>USD</v>
          </cell>
        </row>
        <row r="5331">
          <cell r="A5331">
            <v>2706068</v>
          </cell>
          <cell r="B5331">
            <v>6214</v>
          </cell>
          <cell r="C5331" t="str">
            <v>ITS</v>
          </cell>
          <cell r="D5331">
            <v>42873</v>
          </cell>
          <cell r="E5331">
            <v>2017</v>
          </cell>
          <cell r="F5331">
            <v>5</v>
          </cell>
          <cell r="G5331" t="str">
            <v>TORION MINING S.A.C</v>
          </cell>
          <cell r="H5331" t="str">
            <v>TORORUME</v>
          </cell>
          <cell r="I5331" t="str">
            <v>TORORUME DOS</v>
          </cell>
          <cell r="J5331" t="str">
            <v>*040604&lt;br&gt;AREQUIPA-CONDESUYOS-CHICHAS</v>
          </cell>
          <cell r="K5331" t="str">
            <v>*1&lt;br&gt;ACEVEDO FERNANDEZ ELIAS,*532&lt;br&gt;QUINTANILLA TÁVARA, EDWIN,*504&lt;br&gt;GUERRERO LAZO LUZ MILAGROS (apoyo),*311&lt;br&gt;ROJAS VALLADARES, TANIA LUPE,*310&lt;br&gt;ROSALES GONZALES LUIS ALBERTO,*220&lt;br&gt;VILLACORTA OLAZA MARCO ANTONIO</v>
          </cell>
          <cell r="L5331" t="str">
            <v>DESISTIDO&lt;br/&gt;NOTIFICADO A LA EMPRESA</v>
          </cell>
          <cell r="M5331" t="str">
            <v>ResDirec-0234-2017/MEM-DGAAM</v>
          </cell>
          <cell r="N5331" t="str">
            <v>15/08/2017</v>
          </cell>
          <cell r="O5331">
            <v>24000</v>
          </cell>
        </row>
        <row r="5332">
          <cell r="A5332">
            <v>2736630</v>
          </cell>
          <cell r="B5332">
            <v>6697</v>
          </cell>
          <cell r="C5332" t="str">
            <v>ITS</v>
          </cell>
          <cell r="D5332">
            <v>42979</v>
          </cell>
          <cell r="E5332">
            <v>2017</v>
          </cell>
          <cell r="F5332">
            <v>9</v>
          </cell>
          <cell r="G5332" t="str">
            <v>TORION MINING S.A.C</v>
          </cell>
          <cell r="H5332" t="str">
            <v>TORORUME</v>
          </cell>
          <cell r="I5332" t="str">
            <v>TORORUME DOS</v>
          </cell>
          <cell r="J5332" t="str">
            <v>*040604&lt;br&gt;AREQUIPA-CONDESUYOS-CHICHAS,*040600&lt;br&gt;AREQUIPA-CONDESUYOS--,*040000&lt;br&gt;AREQUIPA----</v>
          </cell>
          <cell r="K5332" t="str">
            <v>*220&lt;br&gt;VILLACORTA OLAZA MARCO ANTONIO,*528&lt;br&gt;RUIZ GUERRA, FIORELLA,*504&lt;br&gt;GUERRERO LAZO LUZ MILAGROS (apoyo),*311&lt;br&gt;ROJAS VALLADARES, TANIA LUPE,*310&lt;br&gt;ROSALES GONZALES LUIS ALBERTO</v>
          </cell>
          <cell r="L5332" t="str">
            <v>CONFORME&lt;br/&gt;NOTIFICADO A LA EMPRESA</v>
          </cell>
          <cell r="M5332" t="str">
            <v>ResDirec-0272-2017/MEM-DGAAM</v>
          </cell>
          <cell r="N5332" t="str">
            <v>26/09/2017</v>
          </cell>
          <cell r="O5332">
            <v>24000</v>
          </cell>
        </row>
        <row r="5333">
          <cell r="A5333">
            <v>2958636</v>
          </cell>
          <cell r="B5333">
            <v>7236</v>
          </cell>
          <cell r="C5333" t="str">
            <v>ITS</v>
          </cell>
          <cell r="D5333">
            <v>43714</v>
          </cell>
          <cell r="E5333">
            <v>2019</v>
          </cell>
          <cell r="F5333">
            <v>9</v>
          </cell>
          <cell r="G5333" t="str">
            <v>TORION MINING S.A.C</v>
          </cell>
          <cell r="H5333" t="str">
            <v>TORORUME</v>
          </cell>
          <cell r="I5333" t="str">
            <v>TORORUME UNO</v>
          </cell>
          <cell r="J5333" t="str">
            <v>*040604&lt;br&gt;AREQUIPA-CONDESUYOS-CHICHAS,*040608&lt;br&gt;AREQUIPA-CONDESUYOS-YANAQUIHUA</v>
          </cell>
          <cell r="K5333" t="str">
            <v>*25&lt;br&gt;PRADO VELASQUEZ ALFONSO,*635&lt;br&gt;LEON SAAVEDRA SEBASTIAN,*610&lt;br&gt;FARFAN REYES MIRIAM ELIZABETH</v>
          </cell>
          <cell r="L5333" t="str">
            <v>CONFORME&lt;br/&gt;NOTIFICADO A LA EMPRESA</v>
          </cell>
          <cell r="M5333" t="str">
            <v>ResDirec-0161-2019/MINEM-DGAAM</v>
          </cell>
          <cell r="N5333" t="str">
            <v>18/09/2019</v>
          </cell>
          <cell r="O5333">
            <v>26400</v>
          </cell>
        </row>
        <row r="5334">
          <cell r="A5334">
            <v>2407444</v>
          </cell>
          <cell r="B5334">
            <v>5325</v>
          </cell>
          <cell r="C5334" t="str">
            <v>DIA</v>
          </cell>
          <cell r="D5334">
            <v>41823</v>
          </cell>
          <cell r="E5334">
            <v>2014</v>
          </cell>
          <cell r="F5334">
            <v>7</v>
          </cell>
          <cell r="G5334" t="str">
            <v>TORION MINING S.A.C</v>
          </cell>
          <cell r="H5334" t="str">
            <v>TORORUME</v>
          </cell>
          <cell r="I5334" t="str">
            <v>TORORUME 1</v>
          </cell>
          <cell r="J5334" t="str">
            <v>*040604&lt;br&gt;AREQUIPA-CONDESUYOS-CHICHAS</v>
          </cell>
          <cell r="K5334" t="str">
            <v>*8&lt;br&gt;BREÑA TORRES GRACIELA,*341&lt;br&gt;INFANTE QUISPE, CESAR ANIBAL,*310&lt;br&gt;ROSALES GONZALES LUIS ALBERTO,*179&lt;br&gt;ZEGARRA ANCAJIMA, ANA SOFIA</v>
          </cell>
          <cell r="L5334" t="str">
            <v>DESISTIDO&lt;br/&gt;NOTIFICADO A LA EMPRESA</v>
          </cell>
          <cell r="M5334" t="str">
            <v>ResDirec-0363-2014/MEM-DGAAM</v>
          </cell>
          <cell r="N5334" t="str">
            <v>15/07/2014</v>
          </cell>
          <cell r="O5334">
            <v>26400</v>
          </cell>
          <cell r="P5334" t="str">
            <v>USD</v>
          </cell>
        </row>
        <row r="5335">
          <cell r="A5335">
            <v>2426539</v>
          </cell>
          <cell r="B5335">
            <v>5385</v>
          </cell>
          <cell r="C5335" t="str">
            <v>DIA</v>
          </cell>
          <cell r="D5335">
            <v>41878</v>
          </cell>
          <cell r="E5335">
            <v>2014</v>
          </cell>
          <cell r="F5335">
            <v>8</v>
          </cell>
          <cell r="G5335" t="str">
            <v>TORION MINING S.A.C</v>
          </cell>
          <cell r="H5335" t="str">
            <v>TORORUME</v>
          </cell>
          <cell r="I5335" t="str">
            <v>TORORUME UNO</v>
          </cell>
          <cell r="J5335" t="str">
            <v>*040604&lt;br&gt;AREQUIPA-CONDESUYOS-CHICHAS</v>
          </cell>
          <cell r="K5335" t="str">
            <v>*8&lt;br&gt;BREÑA TORRES GRACIELA,*341&lt;br&gt;INFANTE QUISPE, CESAR ANIBAL,*279&lt;br&gt;CRUZ LEDESMA, DEISY,*179&lt;br&gt;ZEGARRA ANCAJIMA, ANA SOFIA</v>
          </cell>
          <cell r="L5335" t="str">
            <v>DESISTIDO&lt;br/&gt;NOTIFICADO A LA EMPRESA</v>
          </cell>
          <cell r="O5335">
            <v>26400</v>
          </cell>
          <cell r="P5335" t="str">
            <v>USD</v>
          </cell>
        </row>
        <row r="5336">
          <cell r="A5336">
            <v>2431978</v>
          </cell>
          <cell r="B5336">
            <v>5427</v>
          </cell>
          <cell r="C5336" t="str">
            <v>DIA</v>
          </cell>
          <cell r="D5336">
            <v>41897</v>
          </cell>
          <cell r="E5336">
            <v>2014</v>
          </cell>
          <cell r="F5336">
            <v>9</v>
          </cell>
          <cell r="G5336" t="str">
            <v>TORION MINING S.A.C</v>
          </cell>
          <cell r="H5336" t="str">
            <v>TORORUME</v>
          </cell>
          <cell r="I5336" t="str">
            <v>TORORUME UNO</v>
          </cell>
          <cell r="J5336" t="str">
            <v>*040604&lt;br&gt;AREQUIPA-CONDESUYOS-CHICHAS</v>
          </cell>
          <cell r="K5336" t="str">
            <v>*8&lt;br&gt;BREÑA TORRES GRACIELA,*341&lt;br&gt;INFANTE QUISPE, CESAR ANIBAL,*279&lt;br&gt;CRUZ LEDESMA, DEISY,*179&lt;br&gt;ZEGARRA ANCAJIMA, ANA SOFIA</v>
          </cell>
          <cell r="L5336" t="str">
            <v>APROBADO&lt;br/&gt;NOTIFICADO A LA EMPRESA</v>
          </cell>
          <cell r="M5336" t="str">
            <v>ResDirec-0544-2014/MEM-DGAAM</v>
          </cell>
          <cell r="N5336" t="str">
            <v>29/10/2014</v>
          </cell>
          <cell r="O5336">
            <v>26400</v>
          </cell>
          <cell r="P5336" t="str">
            <v>USD</v>
          </cell>
        </row>
        <row r="5337">
          <cell r="A5337">
            <v>2489973</v>
          </cell>
          <cell r="B5337">
            <v>5707</v>
          </cell>
          <cell r="C5337" t="str">
            <v>DIA</v>
          </cell>
          <cell r="D5337">
            <v>42108</v>
          </cell>
          <cell r="E5337">
            <v>2015</v>
          </cell>
          <cell r="F5337">
            <v>4</v>
          </cell>
          <cell r="G5337" t="str">
            <v>TORION MINING S.A.C</v>
          </cell>
          <cell r="H5337" t="str">
            <v>TORORUME</v>
          </cell>
          <cell r="I5337" t="str">
            <v>TORORUME DOS</v>
          </cell>
          <cell r="J5337" t="str">
            <v>*040604&lt;br&gt;AREQUIPA-CONDESUYOS-CHICHAS</v>
          </cell>
          <cell r="K5337" t="str">
            <v>*8&lt;br&gt;BREÑA TORRES GRACIELA,*341&lt;br&gt;INFANTE QUISPE, CESAR ANIBAL,*332&lt;br&gt;CANO VARGAS, SAMIR (APOYO),*310&lt;br&gt;ROSALES GONZALES LUIS ALBERTO,*275&lt;br&gt;ALVARDO BARRENECHEA, MARKO</v>
          </cell>
          <cell r="L5337" t="str">
            <v>DESISTIDO&lt;br/&gt;NOTIFICADO A LA EMPRESA</v>
          </cell>
          <cell r="M5337" t="str">
            <v>ResDirec-0177-2015/MEM-DGAAM</v>
          </cell>
          <cell r="N5337" t="str">
            <v>27/04/2015</v>
          </cell>
          <cell r="O5337">
            <v>26400</v>
          </cell>
          <cell r="P5337" t="str">
            <v>USD</v>
          </cell>
        </row>
        <row r="5338">
          <cell r="A5338">
            <v>2499371</v>
          </cell>
          <cell r="B5338">
            <v>5746</v>
          </cell>
          <cell r="C5338" t="str">
            <v>DIA</v>
          </cell>
          <cell r="D5338">
            <v>42143</v>
          </cell>
          <cell r="E5338">
            <v>2015</v>
          </cell>
          <cell r="F5338">
            <v>5</v>
          </cell>
          <cell r="G5338" t="str">
            <v>TORION MINING S.A.C</v>
          </cell>
          <cell r="H5338" t="str">
            <v>TORORUME</v>
          </cell>
          <cell r="I5338" t="str">
            <v>TORORUME DOS</v>
          </cell>
          <cell r="J5338" t="str">
            <v>*040604&lt;br&gt;AREQUIPA-CONDESUYOS-CHICHAS</v>
          </cell>
          <cell r="K5338" t="str">
            <v>*1&lt;br&gt;ACEVEDO FERNANDEZ ELIAS,*340&lt;br&gt;REYES UBILLUS ISMAEL,*321&lt;br&gt;ATENCIO MERINO MIGUEL (APOYO),*311&lt;br&gt;ROJAS VALLADARES, TANIA LUPE,*310&lt;br&gt;ROSALES GONZALES LUIS ALBERTO,*294&lt;br&gt;BEGGLO CACERES-OLAZO ADRIAN ,*220&lt;br&gt;VILLACORTA OLAZA MARCO ANTONIO,*20&lt;br&gt;LEON IRIARTE MARITZA</v>
          </cell>
          <cell r="L5338" t="str">
            <v>APROBADO&lt;br/&gt;NOTIFICADO A LA EMPRESA</v>
          </cell>
          <cell r="M5338" t="str">
            <v>ResDirec-0393-2015/MEM-DGAAM</v>
          </cell>
          <cell r="N5338" t="str">
            <v>15/10/2015</v>
          </cell>
          <cell r="O5338">
            <v>26400</v>
          </cell>
          <cell r="P5338" t="str">
            <v>USD</v>
          </cell>
        </row>
        <row r="5339">
          <cell r="A5339">
            <v>2690787</v>
          </cell>
          <cell r="B5339">
            <v>7106</v>
          </cell>
          <cell r="C5339" t="str">
            <v>DIA</v>
          </cell>
          <cell r="D5339">
            <v>42816</v>
          </cell>
          <cell r="E5339">
            <v>2017</v>
          </cell>
          <cell r="F5339">
            <v>3</v>
          </cell>
          <cell r="G5339" t="str">
            <v>TORION MINING S.A.C</v>
          </cell>
          <cell r="H5339" t="str">
            <v>TORORUME</v>
          </cell>
          <cell r="I5339" t="str">
            <v>TORORUME UNO</v>
          </cell>
          <cell r="J5339" t="str">
            <v>*040604&lt;br&gt;AREQUIPA-CONDESUYOS-CHICHAS</v>
          </cell>
          <cell r="K5339" t="str">
            <v>*25&lt;br&gt;PRADO VELASQUEZ ALFONSO,*310&lt;br&gt;ROSALES GONZALES LUIS ALBERTO</v>
          </cell>
          <cell r="L5339" t="str">
            <v>APROBADO&lt;br/&gt;NOTIFICADO A LA EMPRESA</v>
          </cell>
          <cell r="O5339">
            <v>26400</v>
          </cell>
          <cell r="P5339" t="str">
            <v>USD</v>
          </cell>
        </row>
        <row r="5340">
          <cell r="A5340">
            <v>2772404</v>
          </cell>
          <cell r="B5340">
            <v>7460</v>
          </cell>
          <cell r="C5340" t="str">
            <v>DIA</v>
          </cell>
          <cell r="D5340">
            <v>43096</v>
          </cell>
          <cell r="E5340">
            <v>2017</v>
          </cell>
          <cell r="F5340">
            <v>12</v>
          </cell>
          <cell r="G5340" t="str">
            <v>TORION MINING S.A.C</v>
          </cell>
          <cell r="H5340" t="str">
            <v>TORORUME</v>
          </cell>
          <cell r="I5340" t="str">
            <v>TORORUME DOS</v>
          </cell>
          <cell r="J5340" t="str">
            <v>*040604&lt;br&gt;AREQUIPA-CONDESUYOS-CHICHAS</v>
          </cell>
          <cell r="K5340" t="str">
            <v>*1&lt;br&gt;ACEVEDO FERNANDEZ ELIAS,*570&lt;br&gt;PEREZ BALDEON KAREN GRACIELA,*504&lt;br&gt;GUERRERO LAZO LUZ MILAGROS (apoyo),*438&lt;br&gt;PEREYRA VALENCIA ELIZABETH,*311&lt;br&gt;ROJAS VALLADARES, TANIA LUPE</v>
          </cell>
          <cell r="L5340" t="str">
            <v>APROBADO&lt;br/&gt;NOTIFICADO A LA EMPRESA</v>
          </cell>
          <cell r="M5340" t="str">
            <v>ResDirec-0101-2018/MEM-DGAAM</v>
          </cell>
          <cell r="N5340" t="str">
            <v>14/05/2018</v>
          </cell>
          <cell r="O5340">
            <v>26400</v>
          </cell>
          <cell r="P5340" t="str">
            <v>USD</v>
          </cell>
        </row>
        <row r="5341">
          <cell r="A5341">
            <v>2797192</v>
          </cell>
          <cell r="B5341">
            <v>7466</v>
          </cell>
          <cell r="C5341" t="str">
            <v>DIA</v>
          </cell>
          <cell r="D5341">
            <v>43179</v>
          </cell>
          <cell r="E5341">
            <v>2018</v>
          </cell>
          <cell r="F5341">
            <v>3</v>
          </cell>
          <cell r="G5341" t="str">
            <v>TORION MINING S.A.C</v>
          </cell>
          <cell r="H5341" t="str">
            <v>TORORUME</v>
          </cell>
          <cell r="I5341" t="str">
            <v>TORORUME UNO</v>
          </cell>
          <cell r="J5341" t="str">
            <v>*040604&lt;br&gt;AREQUIPA-CONDESUYOS-CHICHAS,*040608&lt;br&gt;AREQUIPA-CONDESUYOS-YANAQUIHUA</v>
          </cell>
          <cell r="K5341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5341" t="str">
            <v>APROBADO&lt;br/&gt;NOTIFICADO A LA EMPRESA</v>
          </cell>
          <cell r="O5341">
            <v>26400</v>
          </cell>
          <cell r="P5341" t="str">
            <v>USD</v>
          </cell>
        </row>
        <row r="5342">
          <cell r="A5342">
            <v>1917907</v>
          </cell>
          <cell r="B5342">
            <v>2065</v>
          </cell>
          <cell r="C5342" t="str">
            <v>DIA</v>
          </cell>
          <cell r="D5342">
            <v>40056</v>
          </cell>
          <cell r="E5342">
            <v>2009</v>
          </cell>
          <cell r="F5342">
            <v>8</v>
          </cell>
          <cell r="G5342" t="str">
            <v>TOROPUNTO S.A.C.</v>
          </cell>
          <cell r="H5342" t="str">
            <v>TOROPUNTO</v>
          </cell>
          <cell r="I5342" t="str">
            <v>TOROPUNTO</v>
          </cell>
          <cell r="J5342" t="str">
            <v>*021206&lt;br&gt;ANCASH-HUAYLAS-PAMPAROMAS</v>
          </cell>
          <cell r="K5342" t="str">
            <v>*8&lt;br&gt;BREÑA TORRES GRACIELA</v>
          </cell>
          <cell r="L5342" t="str">
            <v>APROBADO&lt;br/&gt;NOTIFICADO A LA EMPRESA</v>
          </cell>
          <cell r="P5342" t="str">
            <v>USD</v>
          </cell>
        </row>
        <row r="5343">
          <cell r="A5343">
            <v>1264000</v>
          </cell>
          <cell r="B5343">
            <v>4448</v>
          </cell>
          <cell r="C5343" t="str">
            <v>EIA</v>
          </cell>
          <cell r="D5343">
            <v>36510</v>
          </cell>
          <cell r="E5343">
            <v>1999</v>
          </cell>
          <cell r="F5343">
            <v>12</v>
          </cell>
          <cell r="G5343" t="str">
            <v>TORPOCO CERRON LUCIANO</v>
          </cell>
          <cell r="H5343" t="str">
            <v>GANGAY 1</v>
          </cell>
          <cell r="I5343" t="str">
            <v>EXPLOTACION DE MATERIALES DE CONSTRUCCION</v>
          </cell>
          <cell r="J5343" t="str">
            <v>*150403&lt;br&gt;LIMA-CANTA-HUAMANTANGA</v>
          </cell>
          <cell r="K5343" t="str">
            <v>*29&lt;br&gt;ARCHIVO</v>
          </cell>
          <cell r="L5343" t="str">
            <v>ABANDONO</v>
          </cell>
          <cell r="P5343" t="str">
            <v>USD</v>
          </cell>
        </row>
        <row r="5344">
          <cell r="A5344">
            <v>1263999</v>
          </cell>
          <cell r="B5344">
            <v>4449</v>
          </cell>
          <cell r="C5344" t="str">
            <v>EIA</v>
          </cell>
          <cell r="D5344">
            <v>36510</v>
          </cell>
          <cell r="E5344">
            <v>1999</v>
          </cell>
          <cell r="F5344">
            <v>12</v>
          </cell>
          <cell r="G5344" t="str">
            <v>TORPOCO CERRON LUCIANO</v>
          </cell>
          <cell r="H5344" t="str">
            <v>SANTA MARIA II</v>
          </cell>
          <cell r="I5344" t="str">
            <v>EXPLOTACION Y TRATAMIENTO MECANICO DE MINERALES NO METALICOS</v>
          </cell>
          <cell r="J5344" t="str">
            <v>*150138&lt;br&gt;LIMA-LIMA-SANTA MARIA DEL MAR</v>
          </cell>
          <cell r="K5344" t="str">
            <v>*1&lt;br&gt;ACEVEDO FERNANDEZ ELIAS</v>
          </cell>
          <cell r="L5344" t="str">
            <v>DESAPROBADO</v>
          </cell>
          <cell r="P5344" t="str">
            <v>USD</v>
          </cell>
        </row>
        <row r="5345">
          <cell r="A5345">
            <v>1382028</v>
          </cell>
          <cell r="B5345">
            <v>779</v>
          </cell>
          <cell r="C5345" t="str">
            <v>DIA</v>
          </cell>
          <cell r="D5345">
            <v>37515</v>
          </cell>
          <cell r="E5345">
            <v>2002</v>
          </cell>
          <cell r="F5345">
            <v>9</v>
          </cell>
          <cell r="G5345" t="str">
            <v>TORREJON PAREDES GUILLERMO MOISES</v>
          </cell>
          <cell r="H5345" t="str">
            <v>SANTA DINA</v>
          </cell>
          <cell r="I5345" t="str">
            <v>SANTA DINA</v>
          </cell>
          <cell r="J5345" t="str">
            <v>*120705&lt;br&gt;JUNIN-TARMA-LA UNION</v>
          </cell>
          <cell r="K5345" t="str">
            <v>*35&lt;br&gt;BLANCO IRMA</v>
          </cell>
          <cell r="L5345" t="str">
            <v>APROBADO</v>
          </cell>
          <cell r="P5345" t="str">
            <v>USD</v>
          </cell>
        </row>
        <row r="5346">
          <cell r="A5346">
            <v>1680801</v>
          </cell>
          <cell r="B5346">
            <v>1620</v>
          </cell>
          <cell r="C5346" t="str">
            <v>DIA</v>
          </cell>
          <cell r="D5346">
            <v>39176</v>
          </cell>
          <cell r="E5346">
            <v>2007</v>
          </cell>
          <cell r="F5346">
            <v>4</v>
          </cell>
          <cell r="G5346" t="str">
            <v>TORRINE S.A.C.</v>
          </cell>
          <cell r="H5346" t="str">
            <v>DHAPNE</v>
          </cell>
          <cell r="I5346" t="str">
            <v>DHAPNE</v>
          </cell>
          <cell r="J5346" t="str">
            <v>*210504&lt;br&gt;PUNO-EL COLLAO-SANTA ROSA</v>
          </cell>
          <cell r="K5346" t="str">
            <v>*52&lt;br&gt;RODRIGUEZ ALFREDO</v>
          </cell>
          <cell r="L5346" t="str">
            <v>APROBADO&lt;br/&gt;NOTIFICADO A LA EMPRESA</v>
          </cell>
          <cell r="P5346" t="str">
            <v>USD</v>
          </cell>
        </row>
        <row r="5347">
          <cell r="A5347">
            <v>1682392</v>
          </cell>
          <cell r="B5347">
            <v>1623</v>
          </cell>
          <cell r="C5347" t="str">
            <v>DIA</v>
          </cell>
          <cell r="D5347">
            <v>39183</v>
          </cell>
          <cell r="E5347">
            <v>2007</v>
          </cell>
          <cell r="F5347">
            <v>4</v>
          </cell>
          <cell r="G5347" t="str">
            <v>TORRINE S.A.C.</v>
          </cell>
          <cell r="I5347" t="str">
            <v>DAISY</v>
          </cell>
          <cell r="J5347" t="str">
            <v>*210504&lt;br&gt;PUNO-EL COLLAO-SANTA ROSA</v>
          </cell>
          <cell r="K5347" t="str">
            <v>*52&lt;br&gt;RODRIGUEZ ALFREDO</v>
          </cell>
          <cell r="L5347" t="str">
            <v>APROBADO&lt;br/&gt;NOTIFICADO A LA EMPRESA</v>
          </cell>
          <cell r="P5347" t="str">
            <v>USD</v>
          </cell>
        </row>
        <row r="5348">
          <cell r="A5348">
            <v>2050025</v>
          </cell>
          <cell r="B5348">
            <v>2324</v>
          </cell>
          <cell r="C5348" t="str">
            <v>DIA</v>
          </cell>
          <cell r="D5348">
            <v>40522</v>
          </cell>
          <cell r="E5348">
            <v>2010</v>
          </cell>
          <cell r="F5348">
            <v>12</v>
          </cell>
          <cell r="G5348" t="str">
            <v>TORRINE S.A.C.</v>
          </cell>
          <cell r="H5348" t="str">
            <v>TORRINE</v>
          </cell>
          <cell r="I5348" t="str">
            <v>TORRINE</v>
          </cell>
          <cell r="J5348" t="str">
            <v>*210504&lt;br&gt;PUNO-EL COLLAO-SANTA ROSA</v>
          </cell>
          <cell r="K5348" t="str">
            <v>*25&lt;br&gt;PRADO VELASQUEZ ALFONSO</v>
          </cell>
          <cell r="L5348" t="str">
            <v>APROBADO&lt;br/&gt;NOTIFICADO A LA EMPRESA</v>
          </cell>
          <cell r="P5348" t="str">
            <v>USD</v>
          </cell>
        </row>
        <row r="5349">
          <cell r="A5349">
            <v>2413807</v>
          </cell>
          <cell r="B5349">
            <v>3186</v>
          </cell>
          <cell r="C5349" t="str">
            <v>ITS</v>
          </cell>
          <cell r="D5349">
            <v>41835</v>
          </cell>
          <cell r="E5349">
            <v>2014</v>
          </cell>
          <cell r="F5349">
            <v>7</v>
          </cell>
          <cell r="G5349" t="str">
            <v>TOTAL GENIUS IRON MINING S.A.C.</v>
          </cell>
          <cell r="H5349" t="str">
            <v>MARIELA</v>
          </cell>
          <cell r="I5349" t="str">
            <v>PROYECTO MARIELA</v>
          </cell>
          <cell r="J5349" t="str">
            <v>*040706&lt;br&gt;AREQUIPA-ISLAY-PUNTA DE BOMBON</v>
          </cell>
          <cell r="K5349" t="str">
            <v>*148&lt;br&gt;ROSALES GONZALES,LUIS,*284&lt;br&gt;LINARES ALVARADO, JOSE LUIS,*278&lt;br&gt;TENORIO MALDONADO, MARIO,*227&lt;br&gt;BUSTAMANTE BECERRA JOSE LUIS,*190&lt;br&gt;TIPULA MAMANI, RICHARD</v>
          </cell>
          <cell r="L5349" t="str">
            <v>CONFORME&lt;br/&gt;NOTIFICADO A LA EMPRESA</v>
          </cell>
          <cell r="M5349" t="str">
            <v>ResDirec-0436-2014/MEM-DGAAM</v>
          </cell>
          <cell r="N5349" t="str">
            <v>21/08/2014</v>
          </cell>
          <cell r="O5349">
            <v>10000000</v>
          </cell>
        </row>
        <row r="5350">
          <cell r="A5350">
            <v>2246368</v>
          </cell>
          <cell r="B5350">
            <v>3270</v>
          </cell>
          <cell r="C5350" t="str">
            <v>EIAsd</v>
          </cell>
          <cell r="D5350">
            <v>41229</v>
          </cell>
          <cell r="E5350">
            <v>2012</v>
          </cell>
          <cell r="F5350">
            <v>11</v>
          </cell>
          <cell r="G5350" t="str">
            <v>TOTAL GENIUS IRON MINING S.A.C.</v>
          </cell>
          <cell r="H5350" t="str">
            <v>MARIELA</v>
          </cell>
          <cell r="I5350" t="str">
            <v>PROYECTO MARIELA</v>
          </cell>
          <cell r="J5350" t="str">
            <v>*040706&lt;br&gt;AREQUIPA-ISLAY-PUNTA DE BOMBON</v>
          </cell>
          <cell r="K5350" t="str">
            <v>*142&lt;br&gt;VELASQUEZ CONTRERAS ANNIE (APOYO),*346&lt;br&gt;TIPULA MAMANI, RICHARD JOHNSON,*295&lt;br&gt;DIAZ BERRIOS ABEL,*242&lt;br&gt;PASTRANA, MATEO,*241&lt;br&gt;TELLO ISLA, ANA CAROLINA,*227&lt;br&gt;BUSTAMANTE BECERRA JOSE LUIS,*186&lt;br&gt;LUCEN BUSTAMANTE MARIELENA,*183&lt;br&gt;ZZ_ANA02 (AQUINO ESPINOZA, PAVEL),*180&lt;br&gt;RAMIREZ PALET ALDO,*178&lt;br&gt;SUGUIMITZU, HUMBERTO,*177&lt;br&gt;PIMENTEL, JOSE,*147&lt;br&gt;PEREZ BALDEON KAREN</v>
          </cell>
          <cell r="L5350" t="str">
            <v>APROBADO&lt;br/&gt;NOTIFICADO A LA EMPRESA</v>
          </cell>
          <cell r="M5350" t="str">
            <v>ResDirec-0323-2013/MEM-AAM</v>
          </cell>
          <cell r="N5350" t="str">
            <v>02/09/2013</v>
          </cell>
          <cell r="O5350">
            <v>50000</v>
          </cell>
          <cell r="P5350" t="str">
            <v>USD</v>
          </cell>
        </row>
        <row r="5351">
          <cell r="A5351">
            <v>2183680</v>
          </cell>
          <cell r="B5351">
            <v>2977</v>
          </cell>
          <cell r="C5351" t="str">
            <v>DIA</v>
          </cell>
          <cell r="D5351">
            <v>41017</v>
          </cell>
          <cell r="E5351">
            <v>2012</v>
          </cell>
          <cell r="F5351">
            <v>4</v>
          </cell>
          <cell r="G5351" t="str">
            <v>TOTAL GENIUS IRON MINING S.A.C.</v>
          </cell>
          <cell r="H5351" t="str">
            <v>MARIELA</v>
          </cell>
          <cell r="I5351" t="str">
            <v>MARIELA</v>
          </cell>
          <cell r="J5351" t="str">
            <v>*040706&lt;br&gt;AREQUIPA-ISLAY-PUNTA DE BOMBON</v>
          </cell>
          <cell r="K5351" t="str">
            <v>*8&lt;br&gt;BREÑA TORRES GRACIELA,*310&lt;br&gt;ROSALES GONZALES LUIS ALBERTO,*179&lt;br&gt;ZEGARRA ANCAJIMA, ANA SOFIA</v>
          </cell>
          <cell r="L5351" t="str">
            <v>APROBADO&lt;br/&gt;NOTIFICADO A LA EMPRESA</v>
          </cell>
          <cell r="O5351">
            <v>1900000</v>
          </cell>
          <cell r="P5351" t="str">
            <v>USD</v>
          </cell>
        </row>
        <row r="5352">
          <cell r="A5352">
            <v>2229404</v>
          </cell>
          <cell r="B5352">
            <v>3173</v>
          </cell>
          <cell r="C5352" t="str">
            <v>DIA</v>
          </cell>
          <cell r="D5352">
            <v>41164</v>
          </cell>
          <cell r="E5352">
            <v>2012</v>
          </cell>
          <cell r="F5352">
            <v>9</v>
          </cell>
          <cell r="G5352" t="str">
            <v>TOTAL GENIUS IRON MINING S.A.C.</v>
          </cell>
          <cell r="H5352" t="str">
            <v>MARIELA</v>
          </cell>
          <cell r="I5352" t="str">
            <v>MARIELA</v>
          </cell>
          <cell r="J5352" t="str">
            <v>*040706&lt;br&gt;AREQUIPA-ISLAY-PUNTA DE BOMBON</v>
          </cell>
          <cell r="K5352" t="str">
            <v>*8&lt;br&gt;BREÑA TORRES GRACIELA,*179&lt;br&gt;ZEGARRA ANCAJIMA, ANA SOFIA,*147&lt;br&gt;PEREZ BALDEON KAREN</v>
          </cell>
          <cell r="L5352" t="str">
            <v>DESISTIDO&lt;br/&gt;NOTIFICADO A LA EMPRESA</v>
          </cell>
          <cell r="M5352" t="str">
            <v>ResDirec-0309-2012/MEM-AAM</v>
          </cell>
          <cell r="N5352" t="str">
            <v>20/09/2012</v>
          </cell>
          <cell r="O5352">
            <v>19000000</v>
          </cell>
          <cell r="P5352" t="str">
            <v>USD</v>
          </cell>
        </row>
        <row r="5353">
          <cell r="A5353">
            <v>2239285</v>
          </cell>
          <cell r="B5353">
            <v>3227</v>
          </cell>
          <cell r="C5353" t="str">
            <v>DIA</v>
          </cell>
          <cell r="D5353">
            <v>41206</v>
          </cell>
          <cell r="E5353">
            <v>2012</v>
          </cell>
          <cell r="F5353">
            <v>10</v>
          </cell>
          <cell r="G5353" t="str">
            <v>TOTAL GENIUS IRON MINING S.A.C.</v>
          </cell>
          <cell r="H5353" t="str">
            <v>PROYECTO VICTORIA</v>
          </cell>
          <cell r="I5353" t="str">
            <v>PROYECTO VICTORIA</v>
          </cell>
          <cell r="J5353" t="str">
            <v>*180303&lt;br&gt;MOQUEGUA-ILO-PACOCHA</v>
          </cell>
          <cell r="K5353" t="str">
            <v>*8&lt;br&gt;BREÑA TORRES GRACIELA,*310&lt;br&gt;ROSALES GONZALES LUIS ALBERTO,*179&lt;br&gt;ZEGARRA ANCAJIMA, ANA SOFIA</v>
          </cell>
          <cell r="L5353" t="str">
            <v>APROBADO&lt;br/&gt;NOTIFICADO A LA EMPRESA</v>
          </cell>
          <cell r="O5353">
            <v>500000</v>
          </cell>
          <cell r="P5353" t="str">
            <v>USD</v>
          </cell>
        </row>
        <row r="5354">
          <cell r="A5354">
            <v>2314656</v>
          </cell>
          <cell r="B5354">
            <v>3955</v>
          </cell>
          <cell r="C5354" t="str">
            <v>DIA</v>
          </cell>
          <cell r="D5354">
            <v>41479</v>
          </cell>
          <cell r="E5354">
            <v>2013</v>
          </cell>
          <cell r="F5354">
            <v>7</v>
          </cell>
          <cell r="G5354" t="str">
            <v>TOTAL GENIUS IRON MINING S.A.C.</v>
          </cell>
          <cell r="H5354" t="str">
            <v>MARIELA</v>
          </cell>
          <cell r="I5354" t="str">
            <v>MOD MARIELA</v>
          </cell>
          <cell r="J5354" t="str">
            <v>*040706&lt;br&gt;AREQUIPA-ISLAY-PUNTA DE BOMBON</v>
          </cell>
          <cell r="K5354" t="str">
            <v>*8&lt;br&gt;BREÑA TORRES GRACIELA,*310&lt;br&gt;ROSALES GONZALES LUIS ALBERTO,*179&lt;br&gt;ZEGARRA ANCAJIMA, ANA SOFIA</v>
          </cell>
          <cell r="L5354" t="str">
            <v>NO PRESENTADO&lt;br/&gt;NOTIFICADO A LA EMPRESA</v>
          </cell>
          <cell r="M5354" t="str">
            <v>ResDirec-0283-2013/MEM-AAM</v>
          </cell>
          <cell r="N5354" t="str">
            <v>05/08/2013</v>
          </cell>
          <cell r="O5354">
            <v>1900000</v>
          </cell>
          <cell r="P5354" t="str">
            <v>USD</v>
          </cell>
        </row>
        <row r="5355">
          <cell r="A5355">
            <v>1329623</v>
          </cell>
          <cell r="B5355">
            <v>654</v>
          </cell>
          <cell r="C5355" t="str">
            <v>DIA</v>
          </cell>
          <cell r="D5355">
            <v>37091</v>
          </cell>
          <cell r="E5355">
            <v>2001</v>
          </cell>
          <cell r="F5355">
            <v>7</v>
          </cell>
          <cell r="G5355" t="str">
            <v>TRANS AMIGOS S.A.C.</v>
          </cell>
          <cell r="H5355" t="str">
            <v>VERDE NORTE</v>
          </cell>
          <cell r="I5355" t="str">
            <v>VERDE NORTE</v>
          </cell>
          <cell r="J5355" t="str">
            <v>*140202&lt;br&gt;LAMBAYEQUE-FERREÑAFE-CAÑARIS</v>
          </cell>
          <cell r="K5355" t="str">
            <v>*29&lt;br&gt;ARCHIVO</v>
          </cell>
          <cell r="L5355" t="str">
            <v>CONCLUIDO</v>
          </cell>
          <cell r="P5355" t="str">
            <v>USD</v>
          </cell>
        </row>
        <row r="5356">
          <cell r="A5356">
            <v>44193</v>
          </cell>
          <cell r="B5356">
            <v>4255</v>
          </cell>
          <cell r="C5356" t="str">
            <v>EIA</v>
          </cell>
          <cell r="D5356">
            <v>34295</v>
          </cell>
          <cell r="E5356">
            <v>1993</v>
          </cell>
          <cell r="F5356">
            <v>11</v>
          </cell>
          <cell r="G5356" t="str">
            <v>TRANSPALA MINERA S.A.C.</v>
          </cell>
          <cell r="H5356" t="str">
            <v>CHANCADORA LA PEQUEÑITA</v>
          </cell>
          <cell r="I5356" t="str">
            <v>PLANTA DE CHANCADO PORTATIL</v>
          </cell>
          <cell r="J5356" t="str">
            <v>*150106&lt;br&gt;LIMA-LIMA-CARABAYLLO</v>
          </cell>
          <cell r="K5356" t="str">
            <v>*29&lt;br&gt;ARCHIVO</v>
          </cell>
          <cell r="L5356" t="str">
            <v>APROBADO</v>
          </cell>
          <cell r="P5356" t="str">
            <v>USD</v>
          </cell>
        </row>
        <row r="5357">
          <cell r="A5357">
            <v>1258335</v>
          </cell>
          <cell r="B5357">
            <v>493</v>
          </cell>
          <cell r="C5357" t="str">
            <v>EIAsd</v>
          </cell>
          <cell r="D5357">
            <v>36455</v>
          </cell>
          <cell r="E5357">
            <v>1999</v>
          </cell>
          <cell r="F5357">
            <v>10</v>
          </cell>
          <cell r="G5357" t="str">
            <v>TRANSPORTES BARCINO S.A.</v>
          </cell>
          <cell r="H5357" t="str">
            <v>PEDREGAL</v>
          </cell>
          <cell r="I5357" t="str">
            <v>CANTERA DE AGREGADOS, MATERIALES DE CONSTRUCCION</v>
          </cell>
          <cell r="J5357" t="str">
            <v>*110505&lt;br&gt;ICA-PISCO-PARACAS</v>
          </cell>
          <cell r="K5357" t="str">
            <v>*1&lt;br&gt;ACEVEDO FERNANDEZ ELIAS</v>
          </cell>
          <cell r="L5357" t="str">
            <v>CONCLUIDO</v>
          </cell>
          <cell r="P5357" t="str">
            <v>USD</v>
          </cell>
        </row>
        <row r="5358">
          <cell r="A5358">
            <v>1325484</v>
          </cell>
          <cell r="B5358">
            <v>4536</v>
          </cell>
          <cell r="C5358" t="str">
            <v>EIA</v>
          </cell>
          <cell r="D5358">
            <v>37070</v>
          </cell>
          <cell r="E5358">
            <v>2001</v>
          </cell>
          <cell r="F5358">
            <v>6</v>
          </cell>
          <cell r="G5358" t="str">
            <v>TRAUTEN SASS FRANCISCO PEDRO</v>
          </cell>
          <cell r="H5358" t="str">
            <v>SAN  FRANCISCO</v>
          </cell>
          <cell r="I5358" t="str">
            <v>EXPLOTACION AURIFERA</v>
          </cell>
          <cell r="J5358" t="str">
            <v>*040308&lt;br&gt;AREQUIPA-CARAVELI-CHAPARRA</v>
          </cell>
          <cell r="K5358" t="str">
            <v>*57&lt;br&gt;SUAREZ JUAN</v>
          </cell>
          <cell r="L5358" t="str">
            <v>APROBADO</v>
          </cell>
          <cell r="P5358" t="str">
            <v>USD</v>
          </cell>
        </row>
        <row r="5359">
          <cell r="A5359">
            <v>1903470</v>
          </cell>
          <cell r="B5359">
            <v>2044</v>
          </cell>
          <cell r="C5359" t="str">
            <v>EIAsd</v>
          </cell>
          <cell r="D5359">
            <v>40001</v>
          </cell>
          <cell r="E5359">
            <v>2009</v>
          </cell>
          <cell r="F5359">
            <v>7</v>
          </cell>
          <cell r="G5359" t="str">
            <v>TREVALI PERU S.A.C.</v>
          </cell>
          <cell r="H5359" t="str">
            <v>SANTANDER</v>
          </cell>
          <cell r="I5359" t="str">
            <v>PROYECTO DE EXPLORACION SANTANDER</v>
          </cell>
          <cell r="J5359" t="str">
            <v>*150610&lt;br&gt;LIMA-HUARAL-SANTA CRUZ DE ANDAMARCA</v>
          </cell>
          <cell r="K5359" t="str">
            <v>*24&lt;br&gt;PORTILLA CORNEJO MATEO</v>
          </cell>
          <cell r="L5359" t="str">
            <v>APROBADO&lt;br/&gt;NOTIFICADO A LA EMPRESA</v>
          </cell>
          <cell r="P5359" t="str">
            <v>USD</v>
          </cell>
        </row>
        <row r="5360">
          <cell r="A5360">
            <v>2096520</v>
          </cell>
          <cell r="B5360">
            <v>2425</v>
          </cell>
          <cell r="C5360" t="str">
            <v>EIAsd</v>
          </cell>
          <cell r="D5360">
            <v>40696</v>
          </cell>
          <cell r="E5360">
            <v>2011</v>
          </cell>
          <cell r="F5360">
            <v>6</v>
          </cell>
          <cell r="G5360" t="str">
            <v>TREVALI PERU S.A.C.</v>
          </cell>
          <cell r="H5360" t="str">
            <v>SANTANDER</v>
          </cell>
          <cell r="I5360" t="str">
            <v>MODIFICACION PROYECTO SANTANDER</v>
          </cell>
          <cell r="J5360" t="str">
            <v>*150610&lt;br&gt;LIMA-HUARAL-SANTA CRUZ DE ANDAMARCA</v>
          </cell>
          <cell r="K5360" t="str">
            <v>*24&lt;br&gt;PORTILLA CORNEJO MATEO</v>
          </cell>
          <cell r="L5360" t="str">
            <v>IMPROCEDENTE&lt;br/&gt;NOTIFICADO A LA EMPRESA</v>
          </cell>
          <cell r="P5360" t="str">
            <v>USD</v>
          </cell>
        </row>
        <row r="5361">
          <cell r="A5361">
            <v>2130587</v>
          </cell>
          <cell r="B5361">
            <v>2608</v>
          </cell>
          <cell r="C5361" t="str">
            <v>EIAsd</v>
          </cell>
          <cell r="D5361">
            <v>40814</v>
          </cell>
          <cell r="E5361">
            <v>2011</v>
          </cell>
          <cell r="F5361">
            <v>9</v>
          </cell>
          <cell r="G5361" t="str">
            <v>TREVALI PERU S.A.C.</v>
          </cell>
          <cell r="H5361" t="str">
            <v>SANTANDER</v>
          </cell>
          <cell r="I5361" t="str">
            <v>MODIFICACION PROYECTO DE EXPLORACION SANTANDER</v>
          </cell>
          <cell r="J5361" t="str">
            <v>*150610&lt;br&gt;LIMA-HUARAL-SANTA CRUZ DE ANDAMARCA</v>
          </cell>
          <cell r="K5361" t="str">
            <v>*9&lt;br&gt;CAMPOS DIAZ LUIS,*233&lt;br&gt;MESIAS CASTRO, JACKSON,*150&lt;br&gt;CHAVEZ MENDOZA ANGEL,*144&lt;br&gt;PORTILLA CORNEJO MATEO,*128&lt;br&gt;ESTELA SILVA MELANIO,*27&lt;br&gt;SALVATIERRA GUADALUPE OSCAR (APOYO),*21&lt;br&gt;PAREDES PACHECO RUFO</v>
          </cell>
          <cell r="L5361" t="str">
            <v>APROBADO&lt;br/&gt;NOTIFICADO A LA EMPRESA</v>
          </cell>
          <cell r="M5361" t="str">
            <v>ResDirec-0090-2012/MEM-AAM</v>
          </cell>
          <cell r="N5361" t="str">
            <v>26/03/2012</v>
          </cell>
          <cell r="O5361">
            <v>53800</v>
          </cell>
          <cell r="P5361" t="str">
            <v>USD</v>
          </cell>
        </row>
        <row r="5362">
          <cell r="A5362">
            <v>1768817</v>
          </cell>
          <cell r="B5362">
            <v>4852</v>
          </cell>
          <cell r="C5362" t="str">
            <v>EIA</v>
          </cell>
          <cell r="D5362">
            <v>39531</v>
          </cell>
          <cell r="E5362">
            <v>2008</v>
          </cell>
          <cell r="F5362">
            <v>3</v>
          </cell>
          <cell r="G5362" t="str">
            <v>TREVALI PERU S.A.C.</v>
          </cell>
          <cell r="H5362" t="str">
            <v>SANTANDER</v>
          </cell>
          <cell r="I5362" t="str">
            <v>RETRATAMIENTO DE LOS RELAVES DEL DEPOSITO DE SANTANDER</v>
          </cell>
          <cell r="J5362" t="str">
            <v>*150610&lt;br&gt;LIMA-HUARAL-SANTA CRUZ DE ANDAMARCA</v>
          </cell>
          <cell r="K5362" t="str">
            <v>*21&lt;br&gt;PAREDES PACHECO RUFO</v>
          </cell>
          <cell r="L5362" t="str">
            <v>APROBADO&lt;br/&gt;NOTIFICADO A LA EMPRESA</v>
          </cell>
          <cell r="P5362" t="str">
            <v>USD</v>
          </cell>
        </row>
        <row r="5363">
          <cell r="A5363">
            <v>1889814</v>
          </cell>
          <cell r="B5363">
            <v>4943</v>
          </cell>
          <cell r="C5363" t="str">
            <v>EIA</v>
          </cell>
          <cell r="D5363">
            <v>39967</v>
          </cell>
          <cell r="E5363">
            <v>2009</v>
          </cell>
          <cell r="F5363">
            <v>6</v>
          </cell>
          <cell r="G5363" t="str">
            <v>TREVALI PERU S.A.C.</v>
          </cell>
          <cell r="H5363" t="str">
            <v>SANTANDER</v>
          </cell>
          <cell r="I5363" t="str">
            <v>LINEA DE TRANSMISION 50 KV S.E. SHELBY - S.E. SANTANDER</v>
          </cell>
          <cell r="J5363" t="str">
            <v>*150610&lt;br&gt;LIMA-HUARAL-SANTA CRUZ DE ANDAMARCA</v>
          </cell>
          <cell r="K5363" t="str">
            <v>*10&lt;br&gt;CARRANZA VALDIVIESO JOSE</v>
          </cell>
          <cell r="L5363" t="str">
            <v>APROBADO&lt;br/&gt;NOTIFICADO A LA EMPRESA</v>
          </cell>
          <cell r="P5363" t="str">
            <v>USD</v>
          </cell>
        </row>
        <row r="5364">
          <cell r="A5364">
            <v>2007081</v>
          </cell>
          <cell r="B5364">
            <v>5023</v>
          </cell>
          <cell r="C5364" t="str">
            <v>EIA</v>
          </cell>
          <cell r="D5364">
            <v>40364</v>
          </cell>
          <cell r="E5364">
            <v>2010</v>
          </cell>
          <cell r="F5364">
            <v>7</v>
          </cell>
          <cell r="G5364" t="str">
            <v>TREVALI PERU S.A.C.</v>
          </cell>
          <cell r="H5364" t="str">
            <v>SANTANDER</v>
          </cell>
          <cell r="I5364" t="str">
            <v>RETRATAMIENTO DE LOS RELAVES DEL DEPOSITO SANTADER MODIFICACION</v>
          </cell>
          <cell r="J5364" t="str">
            <v>*150610&lt;br&gt;LIMA-HUARAL-SANTA CRUZ DE ANDAMARCA</v>
          </cell>
          <cell r="K5364" t="str">
            <v>*21&lt;br&gt;PAREDES PACHECO RUFO</v>
          </cell>
          <cell r="L5364" t="str">
            <v>APROBADO&lt;br/&gt;NOTIFICADO A LA EMPRESA</v>
          </cell>
          <cell r="P5364" t="str">
            <v>USD</v>
          </cell>
        </row>
        <row r="5365">
          <cell r="A5365">
            <v>2097048</v>
          </cell>
          <cell r="B5365">
            <v>5116</v>
          </cell>
          <cell r="C5365" t="str">
            <v>EIA</v>
          </cell>
          <cell r="D5365">
            <v>40698</v>
          </cell>
          <cell r="E5365">
            <v>2011</v>
          </cell>
          <cell r="F5365">
            <v>6</v>
          </cell>
          <cell r="G5365" t="str">
            <v>TREVALI PERU S.A.C.</v>
          </cell>
          <cell r="H5365" t="str">
            <v>SANTANDER</v>
          </cell>
          <cell r="I5365" t="str">
            <v>EXPLOTACION MINA SANTANDER</v>
          </cell>
          <cell r="J5365" t="str">
            <v>*150610&lt;br&gt;LIMA-HUARAL-SANTA CRUZ DE ANDAMARCA</v>
          </cell>
          <cell r="K5365" t="str">
            <v>*21&lt;br&gt;PAREDES PACHECO RUFO</v>
          </cell>
          <cell r="L5365" t="str">
            <v>APROBADO&lt;br/&gt;NOTIFICADO A LA EMPRESA</v>
          </cell>
          <cell r="M5365" t="str">
            <v>ResDirec-0457-2015/MEM-DGAAM</v>
          </cell>
          <cell r="N5365" t="str">
            <v>26/11/2015</v>
          </cell>
          <cell r="P5365" t="str">
            <v>USD</v>
          </cell>
        </row>
        <row r="5366">
          <cell r="A5366">
            <v>2522214</v>
          </cell>
          <cell r="B5366">
            <v>5116</v>
          </cell>
          <cell r="C5366" t="str">
            <v>ITS</v>
          </cell>
          <cell r="D5366">
            <v>42216</v>
          </cell>
          <cell r="E5366">
            <v>2015</v>
          </cell>
          <cell r="F5366">
            <v>7</v>
          </cell>
          <cell r="G5366" t="str">
            <v>TREVALI PERU S.A.C.</v>
          </cell>
          <cell r="H5366" t="str">
            <v>SANTANDER</v>
          </cell>
          <cell r="I5366" t="str">
            <v>INFORME TECNICO SUSTENTATORIO CONFIRMACION DE RECURSOS MINERALES Y MEJORAS EN EL MANEJO DE AGUAS RESIDUALES EN LA UNIDAD MINERA SANTANDER</v>
          </cell>
          <cell r="J5366" t="str">
            <v>*150610&lt;br&gt;LIMA-HUARAL-SANTA CRUZ DE ANDAMARCA</v>
          </cell>
          <cell r="K5366" t="str">
            <v>*3&lt;br&gt;ALFARO LÓPEZ WUALTER,*347&lt;br&gt;TENORIO MALDONADO, MARIO,*345&lt;br&gt;YUCRA ZELA, SONIA LISSET,*331&lt;br&gt;SOSA RUIZ, EYMI DEL PILAR,*312&lt;br&gt;PINEDO REA PAOLA VANESSA,*181&lt;br&gt;LEON HUAMAN BETTY,*164&lt;br&gt;TREJO PANTOJA CYNTHIA,*25&lt;br&gt;PRADO VELASQUEZ ALFONSO</v>
          </cell>
          <cell r="L5366" t="str">
            <v>CONFORME&lt;br/&gt;NOTIFICADO A LA EMPRESA</v>
          </cell>
          <cell r="M5366" t="str">
            <v>ResDirec-0457-2015/MEM-DGAAM</v>
          </cell>
          <cell r="N5366" t="str">
            <v>26/11/2015</v>
          </cell>
          <cell r="O5366">
            <v>4000000</v>
          </cell>
        </row>
        <row r="5367">
          <cell r="A5367" t="str">
            <v>00370-2016</v>
          </cell>
          <cell r="B5367">
            <v>6052</v>
          </cell>
          <cell r="C5367" t="str">
            <v>EIA-d</v>
          </cell>
          <cell r="D5367">
            <v>42415</v>
          </cell>
          <cell r="E5367">
            <v>2016</v>
          </cell>
          <cell r="F5367">
            <v>2</v>
          </cell>
          <cell r="G5367" t="str">
            <v>TREVALI PERU S.A.C.</v>
          </cell>
          <cell r="H5367" t="str">
            <v>SANTANDER</v>
          </cell>
          <cell r="I5367" t="str">
            <v>MODIFICACION DEL EIA DEL PROYECTO DE EXPLOTACION MINA SANTANDER</v>
          </cell>
          <cell r="J5367" t="str">
            <v>*120807&lt;br&gt;JUNIN-YAULI-SANTA BARBARA DE CARHUACAYAN,*150610&lt;br&gt;LIMA-HUARAL-SANTA CRUZ DE ANDAMARCA,*150608&lt;br&gt;LIMA-HUARAL-PACARAOS,*150602&lt;br&gt;LIMA-HUARAL-ATAVILLOS ALTO</v>
          </cell>
          <cell r="K5367" t="str">
            <v>*381&lt;br&gt;ZZ_SENACE MILLONES VARGAS, CESAR AUGUSTO,*451&lt;br&gt;ZZ_SENACE QUISPE SULCA, JHONNY IBAN,*416&lt;br&gt;ZZ_SENACE BREÑA TORRES, MILVA GRACIELA,*415&lt;br&gt;ZZ_SENACE BEATRIZ HUAMANI PAUCCARA,*412&lt;br&gt;ZZ_SENACE SOLORZANO ORTIZ, ISABEL MERCEDES,*407&lt;br&gt;ZZ_SENACE SAAVEDRA KOVACH, MIRIJAM,*386&lt;br&gt;ZZ_SENACE CORAL ONCOY, BEATRIZ E.,*383&lt;br&gt;ZZ_SENACE CANGAHUALA GRANDE, MARÍA,*382&lt;br&gt;ZZ_SENACE PÉREZ NUÑEZ, FABIÁN</v>
          </cell>
          <cell r="L5367" t="str">
            <v>APROBADO</v>
          </cell>
          <cell r="O5367">
            <v>940000</v>
          </cell>
          <cell r="P5367" t="str">
            <v>USD</v>
          </cell>
        </row>
        <row r="5368">
          <cell r="A5368">
            <v>2563784</v>
          </cell>
          <cell r="B5368">
            <v>6112</v>
          </cell>
          <cell r="C5368" t="str">
            <v>ITS</v>
          </cell>
          <cell r="D5368">
            <v>42361</v>
          </cell>
          <cell r="E5368">
            <v>2015</v>
          </cell>
          <cell r="F5368">
            <v>12</v>
          </cell>
          <cell r="G5368" t="str">
            <v>TREVALI PERU S.A.C.</v>
          </cell>
          <cell r="H5368" t="str">
            <v>SANTANDER</v>
          </cell>
          <cell r="I5368" t="str">
            <v>EXPLOTACION MINA SANTANDER</v>
          </cell>
          <cell r="J5368" t="str">
            <v>*150610&lt;br&gt;LIMA-HUARAL-SANTA CRUZ DE ANDAMARCA</v>
          </cell>
          <cell r="K5368" t="str">
            <v>*164&lt;br&gt;TREJO PANTOJA CYNTHIA,*345&lt;br&gt;YUCRA ZELA, SONIA LISSET,*340&lt;br&gt;REYES UBILLUS ISMAEL,*331&lt;br&gt;SOSA RUIZ, EYMI DEL PILAR,*181&lt;br&gt;LEON HUAMAN BETTY</v>
          </cell>
          <cell r="L5368" t="str">
            <v>CONFORME&lt;br/&gt;NOTIFICADO A LA EMPRESA</v>
          </cell>
          <cell r="M5368" t="str">
            <v>ResDirec-0108-2016/MEM-DGAAM</v>
          </cell>
          <cell r="N5368" t="str">
            <v>13/04/2016</v>
          </cell>
          <cell r="O5368">
            <v>300000</v>
          </cell>
        </row>
        <row r="5369">
          <cell r="A5369">
            <v>1999010</v>
          </cell>
          <cell r="B5369">
            <v>6450</v>
          </cell>
          <cell r="C5369" t="str">
            <v>PC</v>
          </cell>
          <cell r="D5369">
            <v>40340</v>
          </cell>
          <cell r="E5369">
            <v>2010</v>
          </cell>
          <cell r="F5369">
            <v>6</v>
          </cell>
          <cell r="G5369" t="str">
            <v>TREVALI PERU S.A.C.</v>
          </cell>
          <cell r="H5369" t="str">
            <v>SANTANDER</v>
          </cell>
          <cell r="I5369" t="str">
            <v>CIERRE PROYECTO DE RETRATAMIENTO DEL DEPOSITO SANTANDER</v>
          </cell>
          <cell r="J5369" t="str">
            <v>*150610&lt;br&gt;LIMA-HUARAL-SANTA CRUZ DE ANDAMARCA</v>
          </cell>
          <cell r="K5369" t="str">
            <v>*13&lt;br&gt;DOLORES CAMONES SANTIAGO</v>
          </cell>
          <cell r="L5369" t="str">
            <v>APROBADO&lt;br/&gt;NOTIFICADO A LA EMPRESA</v>
          </cell>
          <cell r="P5369" t="str">
            <v>USD</v>
          </cell>
        </row>
        <row r="5370">
          <cell r="A5370">
            <v>2038385</v>
          </cell>
          <cell r="B5370">
            <v>6465</v>
          </cell>
          <cell r="C5370" t="str">
            <v>PC</v>
          </cell>
          <cell r="D5370">
            <v>40479</v>
          </cell>
          <cell r="E5370">
            <v>2010</v>
          </cell>
          <cell r="F5370">
            <v>10</v>
          </cell>
          <cell r="G5370" t="str">
            <v>TREVALI PERU S.A.C.</v>
          </cell>
          <cell r="H5370" t="str">
            <v>SANTANDER</v>
          </cell>
          <cell r="I5370" t="str">
            <v>CIERRE EXPLORACION SANTADER</v>
          </cell>
          <cell r="J5370" t="str">
            <v>*150610&lt;br&gt;LIMA-HUARAL-SANTA CRUZ DE ANDAMARCA</v>
          </cell>
          <cell r="K5370" t="str">
            <v>*24&lt;br&gt;PORTILLA CORNEJO MATEO</v>
          </cell>
          <cell r="L5370" t="str">
            <v>APROBADO&lt;br/&gt;NOTIFICADO A LA EMPRESA</v>
          </cell>
          <cell r="P5370" t="str">
            <v>USD</v>
          </cell>
        </row>
        <row r="5371">
          <cell r="A5371">
            <v>2332343</v>
          </cell>
          <cell r="B5371">
            <v>6659</v>
          </cell>
          <cell r="C5371" t="str">
            <v>PC</v>
          </cell>
          <cell r="D5371">
            <v>41551</v>
          </cell>
          <cell r="E5371">
            <v>2013</v>
          </cell>
          <cell r="F5371">
            <v>10</v>
          </cell>
          <cell r="G5371" t="str">
            <v>TREVALI PERU S.A.C.</v>
          </cell>
          <cell r="H5371" t="str">
            <v>SANTANDER</v>
          </cell>
          <cell r="I5371" t="str">
            <v>MODIFICACION DEL PLAN DE CIERRE UNIDAD MINERA SANTANDER</v>
          </cell>
          <cell r="J5371" t="str">
            <v>*150610&lt;br&gt;LIMA-HUARAL-SANTA CRUZ DE ANDAMARCA</v>
          </cell>
          <cell r="K5371" t="str">
            <v>*34&lt;br&gt;BEDRIÑANA RIOS ABAD</v>
          </cell>
          <cell r="L5371" t="str">
            <v>APROBADO&lt;br/&gt;NOTIFICADO A LA EMPRESA</v>
          </cell>
          <cell r="P5371" t="str">
            <v>USD</v>
          </cell>
        </row>
        <row r="5372">
          <cell r="A5372" t="str">
            <v>06178-2017</v>
          </cell>
          <cell r="B5372">
            <v>6756</v>
          </cell>
          <cell r="C5372" t="str">
            <v>ITS</v>
          </cell>
          <cell r="D5372">
            <v>43060</v>
          </cell>
          <cell r="E5372">
            <v>2017</v>
          </cell>
          <cell r="F5372">
            <v>11</v>
          </cell>
          <cell r="G5372" t="str">
            <v>TREVALI PERU S.A.C.</v>
          </cell>
          <cell r="H5372" t="str">
            <v>SANTANDER</v>
          </cell>
          <cell r="I5372" t="str">
            <v>REAPROVECHAMIENTO DE RELAVES ANTIGUOS</v>
          </cell>
          <cell r="J5372" t="str">
            <v>*150610&lt;br&gt;LIMA-HUARAL-SANTA CRUZ DE ANDAMARCA,*150600&lt;br&gt;LIMA-HUARAL--,*150000&lt;br&gt;LIMA----</v>
          </cell>
          <cell r="K5372" t="str">
            <v>*407&lt;br&gt;ZZ_SENACE SAAVEDRA KOVACH, MIRIJAM,*489&lt;br&gt;ZZ_SENACE TREJO PANTOJA, CYNTHIA KELLY,*482&lt;br&gt;ZZ_SENACE MARTEL GORA, MIGUEL LUIS,*451&lt;br&gt;ZZ_SENACE QUISPE SULCA, JHONNY IBAN,*432&lt;br&gt;ZZ_SENACE VARGAS-MACH, MARTHA YACKELINE ,*416&lt;br&gt;ZZ_SENACE BREÑA TORRES, MILVA GRACIELA,*414&lt;br&gt;ZZ_SENACE LUCEN BUSTAMANTE, MARIELENA NEREYDA</v>
          </cell>
          <cell r="L5372" t="str">
            <v>CONFORME&lt;br/&gt;NOTIFICADO A LA EMPRESA</v>
          </cell>
          <cell r="O5372">
            <v>4798600</v>
          </cell>
        </row>
        <row r="5373">
          <cell r="A5373" t="str">
            <v>01005-2018</v>
          </cell>
          <cell r="B5373">
            <v>7479</v>
          </cell>
          <cell r="C5373" t="str">
            <v>EIA-d</v>
          </cell>
          <cell r="D5373">
            <v>43147</v>
          </cell>
          <cell r="E5373">
            <v>2018</v>
          </cell>
          <cell r="F5373">
            <v>2</v>
          </cell>
          <cell r="G5373" t="str">
            <v>TREVALI PERU S.A.C.</v>
          </cell>
          <cell r="H5373" t="str">
            <v>SANTANDER</v>
          </cell>
          <cell r="I5373" t="str">
            <v>PRIMERA MEIA DEL PROYECTO DE EXPLOTACION DE MINA SANTANDER</v>
          </cell>
          <cell r="J5373" t="str">
            <v>*150610&lt;br&gt;LIMA-HUARAL-SANTA CRUZ DE ANDAMARCA</v>
          </cell>
          <cell r="K5373" t="str">
            <v>*413&lt;br&gt;ZZ_SENACE ATARAMA MORI,DANNY EDUARDO,*451&lt;br&gt;ZZ_SENACE QUISPE SULCA, JHONNY IBAN,*416&lt;br&gt;ZZ_SENACE BREÑA TORRES, MILVA GRACIELA</v>
          </cell>
          <cell r="L5373" t="str">
            <v>APROBADO&lt;br/&gt;NOTIFICADO A LA EMPRESA</v>
          </cell>
          <cell r="O5373">
            <v>4107932.55</v>
          </cell>
          <cell r="P5373" t="str">
            <v>USD</v>
          </cell>
        </row>
        <row r="5374">
          <cell r="A5374">
            <v>1743824</v>
          </cell>
          <cell r="B5374">
            <v>1769</v>
          </cell>
          <cell r="C5374" t="str">
            <v>DIA</v>
          </cell>
          <cell r="D5374">
            <v>39430</v>
          </cell>
          <cell r="E5374">
            <v>2007</v>
          </cell>
          <cell r="F5374">
            <v>12</v>
          </cell>
          <cell r="G5374" t="str">
            <v>TREVALI PERU S.A.C.</v>
          </cell>
          <cell r="I5374" t="str">
            <v>SANTANDER</v>
          </cell>
          <cell r="J5374" t="str">
            <v>*150610&lt;br&gt;LIMA-HUARAL-SANTA CRUZ DE ANDAMARCA</v>
          </cell>
          <cell r="K5374" t="str">
            <v>*8&lt;br&gt;BREÑA TORRES GRACIELA</v>
          </cell>
          <cell r="L5374" t="str">
            <v>IMPROCEDENTE&lt;br/&gt;NOTIFICADO A LA EMPRESA</v>
          </cell>
          <cell r="P5374" t="str">
            <v>USD</v>
          </cell>
        </row>
        <row r="5375">
          <cell r="A5375">
            <v>2976192</v>
          </cell>
          <cell r="B5375">
            <v>8160</v>
          </cell>
          <cell r="C5375" t="str">
            <v>DIA</v>
          </cell>
          <cell r="D5375">
            <v>43719</v>
          </cell>
          <cell r="E5375">
            <v>2019</v>
          </cell>
          <cell r="F5375">
            <v>9</v>
          </cell>
          <cell r="G5375" t="str">
            <v>TREVALI PERU S.A.C.</v>
          </cell>
          <cell r="H5375" t="str">
            <v>SANTANDER</v>
          </cell>
          <cell r="I5375" t="str">
            <v>DECLARACIÓN DE IMPACTO AMBIENTAL DEL PROYECTO DE EXPLORACIÓN SANTANDER</v>
          </cell>
          <cell r="J5375" t="str">
            <v>*150610&lt;br&gt;LIMA-HUARAL-SANTA CRUZ DE ANDAMARCA</v>
          </cell>
          <cell r="K5375" t="str">
            <v>*221&lt;br&gt;SANGA YAMPASI WILSON WILFREDO,*684&lt;br&gt;MARTEL GORA MIGUEL LUIS,*677&lt;br&gt;SERVAN VARGAS MARIO,*668&lt;br&gt;MEJIA ISIDRO JHONNY ANIVAL,*645&lt;br&gt;CINTHYA ESCATE AMPUERO,*643&lt;br&gt;NISSE MEI-LIN GARCIA LAY,*641&lt;br&gt;ALEGRE BUSTAMANTE, LAURA MELISSA,*610&lt;br&gt;FARFAN REYES MIRIAM ELIZABETH</v>
          </cell>
          <cell r="L5375" t="str">
            <v>APROBADO&lt;br/&gt;NOTIFICADO A LA EMPRESA</v>
          </cell>
          <cell r="M5375" t="str">
            <v>ResDirec-0083-2020/MINEM-DGAAM</v>
          </cell>
          <cell r="N5375" t="str">
            <v>24/07/2020</v>
          </cell>
          <cell r="O5375">
            <v>2000000</v>
          </cell>
          <cell r="P5375" t="str">
            <v>USD</v>
          </cell>
        </row>
        <row r="5376">
          <cell r="A5376">
            <v>3071203</v>
          </cell>
          <cell r="B5376">
            <v>8543</v>
          </cell>
          <cell r="C5376" t="str">
            <v>PC</v>
          </cell>
          <cell r="D5376">
            <v>44088</v>
          </cell>
          <cell r="E5376">
            <v>2020</v>
          </cell>
          <cell r="F5376">
            <v>9</v>
          </cell>
          <cell r="G5376" t="str">
            <v>TREVALI PERU S.A.C.</v>
          </cell>
          <cell r="H5376" t="str">
            <v>SANTANDER</v>
          </cell>
          <cell r="I5376" t="str">
            <v>MODIFICACIÓN DEL PLAN DE CIERRE DE LA UNIDAD MINERA SANTANDER</v>
          </cell>
          <cell r="J5376" t="str">
            <v>*150602&lt;br&gt;LIMA-HUARAL-ATAVILLOS ALTO,*150610&lt;br&gt;LIMA-HUARAL-SANTA CRUZ DE ANDAMARCA</v>
          </cell>
          <cell r="K5376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5376" t="str">
            <v>OBSERVADO&lt;br/&gt;NOTIFICADO A LA EMPRESA</v>
          </cell>
          <cell r="O5376">
            <v>0</v>
          </cell>
          <cell r="P5376" t="str">
            <v>USD</v>
          </cell>
        </row>
        <row r="5377">
          <cell r="A5377">
            <v>1428258</v>
          </cell>
          <cell r="B5377">
            <v>933</v>
          </cell>
          <cell r="C5377" t="str">
            <v>DIA</v>
          </cell>
          <cell r="D5377">
            <v>37876</v>
          </cell>
          <cell r="E5377">
            <v>2003</v>
          </cell>
          <cell r="F5377">
            <v>9</v>
          </cell>
          <cell r="G5377" t="str">
            <v>TURIN SOTO JUAN EDILBERTO</v>
          </cell>
          <cell r="H5377" t="str">
            <v>QUINA SEPTIMA</v>
          </cell>
          <cell r="I5377" t="str">
            <v>QUINA SEPTIMA</v>
          </cell>
          <cell r="J5377" t="str">
            <v>*150702&lt;br&gt;LIMA-HUAROCHIRI-ANTIOQUIA</v>
          </cell>
          <cell r="K5377" t="str">
            <v>*1&lt;br&gt;ACEVEDO FERNANDEZ ELIAS</v>
          </cell>
          <cell r="L5377" t="str">
            <v>APROBADO</v>
          </cell>
          <cell r="P5377" t="str">
            <v>USD</v>
          </cell>
        </row>
        <row r="5378">
          <cell r="A5378">
            <v>1303236</v>
          </cell>
          <cell r="B5378">
            <v>583</v>
          </cell>
          <cell r="C5378" t="str">
            <v>EIAsd</v>
          </cell>
          <cell r="D5378">
            <v>36867</v>
          </cell>
          <cell r="E5378">
            <v>2000</v>
          </cell>
          <cell r="F5378">
            <v>12</v>
          </cell>
          <cell r="G5378" t="str">
            <v>TUSS LOPEZ DE ROMAÑA  WILLIAM</v>
          </cell>
          <cell r="H5378" t="str">
            <v>ANTONIETA</v>
          </cell>
          <cell r="I5378" t="str">
            <v>EXPLORACION</v>
          </cell>
          <cell r="J5378" t="str">
            <v>*211209&lt;br&gt;PUNO-SANDIA-ALTO INAMBARI</v>
          </cell>
          <cell r="K5378" t="str">
            <v>*21&lt;br&gt;PAREDES PACHECO RUFO</v>
          </cell>
          <cell r="L5378" t="str">
            <v>APROBADO</v>
          </cell>
          <cell r="P5378" t="str">
            <v>USD</v>
          </cell>
        </row>
        <row r="5379">
          <cell r="A5379">
            <v>1154711</v>
          </cell>
          <cell r="B5379">
            <v>4364</v>
          </cell>
          <cell r="C5379" t="str">
            <v>EIA</v>
          </cell>
          <cell r="D5379">
            <v>35709</v>
          </cell>
          <cell r="E5379">
            <v>1997</v>
          </cell>
          <cell r="F5379">
            <v>10</v>
          </cell>
          <cell r="G5379" t="str">
            <v>UNION ANDINA DE CEMENTOS S.A.A.</v>
          </cell>
          <cell r="H5379" t="str">
            <v>CRISTINA</v>
          </cell>
          <cell r="I5379" t="str">
            <v>CONCESIÓN DE BENEFICIO</v>
          </cell>
          <cell r="J5379" t="str">
            <v>*150143&lt;br&gt;LIMA-LIMA-VILLA MARIA DEL TRIUNFO</v>
          </cell>
          <cell r="K5379" t="str">
            <v>*29&lt;br&gt;ARCHIVO</v>
          </cell>
          <cell r="L5379" t="str">
            <v>APROBADO</v>
          </cell>
          <cell r="P5379" t="str">
            <v>USD</v>
          </cell>
        </row>
        <row r="5380">
          <cell r="A5380">
            <v>1231858</v>
          </cell>
          <cell r="B5380">
            <v>4408</v>
          </cell>
          <cell r="C5380" t="str">
            <v>EIA</v>
          </cell>
          <cell r="D5380">
            <v>36290</v>
          </cell>
          <cell r="E5380">
            <v>1999</v>
          </cell>
          <cell r="F5380">
            <v>5</v>
          </cell>
          <cell r="G5380" t="str">
            <v>UNION ANDINA DE CEMENTOS S.A.A.</v>
          </cell>
          <cell r="H5380" t="str">
            <v>LAS HIENAS</v>
          </cell>
          <cell r="I5380" t="str">
            <v>EXPLOTACIÓN DE YESO</v>
          </cell>
          <cell r="J5380" t="str">
            <v>*150513&lt;br&gt;LIMA-CAÑETE-SAN ANTONIO</v>
          </cell>
          <cell r="K5380" t="str">
            <v>*1&lt;br&gt;ACEVEDO FERNANDEZ ELIAS</v>
          </cell>
          <cell r="L5380" t="str">
            <v>OPINADO</v>
          </cell>
          <cell r="P5380" t="str">
            <v>USD</v>
          </cell>
        </row>
        <row r="5381">
          <cell r="A5381">
            <v>1250622</v>
          </cell>
          <cell r="B5381">
            <v>4418</v>
          </cell>
          <cell r="C5381" t="str">
            <v>EIA</v>
          </cell>
          <cell r="D5381">
            <v>36392</v>
          </cell>
          <cell r="E5381">
            <v>1999</v>
          </cell>
          <cell r="F5381">
            <v>8</v>
          </cell>
          <cell r="G5381" t="str">
            <v>UNION ANDINA DE CEMENTOS S.A.A.</v>
          </cell>
          <cell r="H5381" t="str">
            <v>ATOCONGO</v>
          </cell>
          <cell r="I5381" t="str">
            <v>AMPLIACIÓN DE LA CANTERA</v>
          </cell>
          <cell r="J5381" t="str">
            <v>*150143&lt;br&gt;LIMA-LIMA-VILLA MARIA DEL TRIUNFO</v>
          </cell>
          <cell r="K5381" t="str">
            <v>*29&lt;br&gt;ARCHIVO</v>
          </cell>
          <cell r="L5381" t="str">
            <v>OPINADO</v>
          </cell>
          <cell r="P5381" t="str">
            <v>USD</v>
          </cell>
        </row>
        <row r="5382">
          <cell r="A5382">
            <v>1286754</v>
          </cell>
          <cell r="B5382">
            <v>4495</v>
          </cell>
          <cell r="C5382" t="str">
            <v>EIA</v>
          </cell>
          <cell r="D5382">
            <v>36717</v>
          </cell>
          <cell r="E5382">
            <v>2000</v>
          </cell>
          <cell r="F5382">
            <v>7</v>
          </cell>
          <cell r="G5382" t="str">
            <v>UNION ANDINA DE CEMENTOS S.A.A.</v>
          </cell>
          <cell r="H5382" t="str">
            <v>MUSSA II</v>
          </cell>
          <cell r="I5382" t="str">
            <v>EXPLOTACION DE CALIZA</v>
          </cell>
          <cell r="J5382" t="str">
            <v>*150123&lt;br&gt;LIMA-LIMA-PACHACAMAC</v>
          </cell>
          <cell r="K5382" t="str">
            <v>*29&lt;br&gt;ARCHIVO</v>
          </cell>
          <cell r="L5382" t="str">
            <v>OPINADO</v>
          </cell>
          <cell r="P5382" t="str">
            <v>USD</v>
          </cell>
        </row>
        <row r="5383">
          <cell r="A5383">
            <v>1311204</v>
          </cell>
          <cell r="B5383">
            <v>4525</v>
          </cell>
          <cell r="C5383" t="str">
            <v>EIA</v>
          </cell>
          <cell r="D5383">
            <v>36938</v>
          </cell>
          <cell r="E5383">
            <v>2001</v>
          </cell>
          <cell r="F5383">
            <v>2</v>
          </cell>
          <cell r="G5383" t="str">
            <v>UNION ANDINA DE CEMENTOS S.A.A.</v>
          </cell>
          <cell r="H5383" t="str">
            <v>CONCHAN I</v>
          </cell>
          <cell r="I5383" t="str">
            <v>EXPLOTACION DE CANTERA</v>
          </cell>
          <cell r="J5383" t="str">
            <v>*150142&lt;br&gt;LIMA-LIMA-VILLA EL SALVADOR</v>
          </cell>
          <cell r="K5383" t="str">
            <v>*1&lt;br&gt;ACEVEDO FERNANDEZ ELIAS</v>
          </cell>
          <cell r="L5383" t="str">
            <v>OPINADO</v>
          </cell>
          <cell r="P5383" t="str">
            <v>USD</v>
          </cell>
        </row>
        <row r="5384">
          <cell r="A5384">
            <v>1340407</v>
          </cell>
          <cell r="B5384">
            <v>4549</v>
          </cell>
          <cell r="C5384" t="str">
            <v>EIA</v>
          </cell>
          <cell r="D5384">
            <v>37190</v>
          </cell>
          <cell r="E5384">
            <v>2001</v>
          </cell>
          <cell r="F5384">
            <v>10</v>
          </cell>
          <cell r="G5384" t="str">
            <v>UNION ANDINA DE CEMENTOS S.A.A.</v>
          </cell>
          <cell r="H5384" t="str">
            <v>CRISTINA</v>
          </cell>
          <cell r="I5384" t="str">
            <v>CABLE CARRIL PUCARA-ATOCONGO</v>
          </cell>
          <cell r="J5384" t="str">
            <v>*150143&lt;br&gt;LIMA-LIMA-VILLA MARIA DEL TRIUNFO</v>
          </cell>
          <cell r="K5384" t="str">
            <v>*1&lt;br&gt;ACEVEDO FERNANDEZ ELIAS</v>
          </cell>
          <cell r="L5384" t="str">
            <v>CONCLUIDO</v>
          </cell>
          <cell r="P5384" t="str">
            <v>USD</v>
          </cell>
        </row>
        <row r="5385">
          <cell r="A5385">
            <v>1351657</v>
          </cell>
          <cell r="B5385">
            <v>4563</v>
          </cell>
          <cell r="C5385" t="str">
            <v>EIA</v>
          </cell>
          <cell r="D5385">
            <v>37293</v>
          </cell>
          <cell r="E5385">
            <v>2002</v>
          </cell>
          <cell r="F5385">
            <v>2</v>
          </cell>
          <cell r="G5385" t="str">
            <v>UNION ANDINA DE CEMENTOS S.A.A.</v>
          </cell>
          <cell r="H5385" t="str">
            <v>EL PLATANAL</v>
          </cell>
          <cell r="I5385" t="str">
            <v xml:space="preserve">IRRIGACION DE LAS PAMPAS DE CONCON - TOPARA </v>
          </cell>
          <cell r="J5385" t="str">
            <v>*150501&lt;br&gt;LIMA-CAÑETE-SAN VICENTE DE CAÑETE</v>
          </cell>
          <cell r="K5385" t="str">
            <v>*53&lt;br&gt;SANCHEZ LUIS</v>
          </cell>
          <cell r="L5385" t="str">
            <v>OPINADO</v>
          </cell>
          <cell r="P5385" t="str">
            <v>USD</v>
          </cell>
        </row>
        <row r="5386">
          <cell r="A5386">
            <v>1354740</v>
          </cell>
          <cell r="B5386">
            <v>4567</v>
          </cell>
          <cell r="C5386" t="str">
            <v>EIA</v>
          </cell>
          <cell r="D5386">
            <v>37320</v>
          </cell>
          <cell r="E5386">
            <v>2002</v>
          </cell>
          <cell r="F5386">
            <v>3</v>
          </cell>
          <cell r="G5386" t="str">
            <v>UNION ANDINA DE CEMENTOS S.A.A.</v>
          </cell>
          <cell r="H5386" t="str">
            <v>VIRGEN DE FATIMA</v>
          </cell>
          <cell r="I5386" t="str">
            <v xml:space="preserve">EXPLOTACION DE YESO </v>
          </cell>
          <cell r="J5386" t="str">
            <v>*150404&lt;br&gt;LIMA-CANTA-HUAROS</v>
          </cell>
          <cell r="K5386" t="str">
            <v>*1&lt;br&gt;ACEVEDO FERNANDEZ ELIAS</v>
          </cell>
          <cell r="L5386" t="str">
            <v>CONCLUIDO</v>
          </cell>
          <cell r="P5386" t="str">
            <v>USD</v>
          </cell>
        </row>
        <row r="5387">
          <cell r="A5387">
            <v>1361848</v>
          </cell>
          <cell r="B5387">
            <v>4573</v>
          </cell>
          <cell r="C5387" t="str">
            <v>EIA</v>
          </cell>
          <cell r="D5387">
            <v>37379</v>
          </cell>
          <cell r="E5387">
            <v>2002</v>
          </cell>
          <cell r="F5387">
            <v>5</v>
          </cell>
          <cell r="G5387" t="str">
            <v>UNION ANDINA DE CEMENTOS S.A.A.</v>
          </cell>
          <cell r="H5387" t="str">
            <v>MIGUEL SEGUNDO</v>
          </cell>
          <cell r="I5387" t="str">
            <v xml:space="preserve">EXPLOTACION DE CALIZA </v>
          </cell>
          <cell r="J5387" t="str">
            <v>*150119&lt;br&gt;LIMA-LIMA-LURIN</v>
          </cell>
          <cell r="K5387" t="str">
            <v>*57&lt;br&gt;SUAREZ JUAN</v>
          </cell>
          <cell r="L5387" t="str">
            <v>OPINADO</v>
          </cell>
          <cell r="P5387" t="str">
            <v>USD</v>
          </cell>
        </row>
        <row r="5388">
          <cell r="A5388">
            <v>1547971</v>
          </cell>
          <cell r="B5388">
            <v>4681</v>
          </cell>
          <cell r="C5388" t="str">
            <v>EIA</v>
          </cell>
          <cell r="D5388">
            <v>38552</v>
          </cell>
          <cell r="E5388">
            <v>2005</v>
          </cell>
          <cell r="F5388">
            <v>7</v>
          </cell>
          <cell r="G5388" t="str">
            <v>UNION ANDINA DE CEMENTOS S.A.A.</v>
          </cell>
          <cell r="H5388" t="str">
            <v>PROYECTO PARCO</v>
          </cell>
          <cell r="I5388" t="str">
            <v>EXPLOTACION MINERA DE SILICE</v>
          </cell>
          <cell r="J5388" t="str">
            <v>*120425&lt;br&gt;JUNIN-JAUJA-PARCO</v>
          </cell>
          <cell r="K5388" t="str">
            <v>*53&lt;br&gt;SANCHEZ LUIS</v>
          </cell>
          <cell r="L5388" t="str">
            <v>CONCLUIDO</v>
          </cell>
          <cell r="P5388" t="str">
            <v>USD</v>
          </cell>
        </row>
        <row r="5389">
          <cell r="A5389">
            <v>1626144</v>
          </cell>
          <cell r="B5389">
            <v>6296</v>
          </cell>
          <cell r="C5389" t="str">
            <v>PC</v>
          </cell>
          <cell r="D5389">
            <v>38944</v>
          </cell>
          <cell r="E5389">
            <v>2006</v>
          </cell>
          <cell r="F5389">
            <v>8</v>
          </cell>
          <cell r="G5389" t="str">
            <v>UNION ANDINA DE CEMENTOS S.A.A.</v>
          </cell>
          <cell r="H5389" t="str">
            <v>ATOCONGO</v>
          </cell>
          <cell r="J5389" t="str">
            <v>*150143&lt;br&gt;LIMA-LIMA-VILLA MARIA DEL TRIUNFO</v>
          </cell>
          <cell r="K5389" t="str">
            <v>*29&lt;br&gt;ARCHIVO</v>
          </cell>
          <cell r="L5389" t="str">
            <v>APROBADO&lt;br/&gt;NOTIFICADO A LA EMPRESA</v>
          </cell>
          <cell r="M5389" t="str">
            <v>ResDirec-0213-2016/MEM-DGAAM</v>
          </cell>
          <cell r="N5389" t="str">
            <v>06/07/2016</v>
          </cell>
          <cell r="P5389" t="str">
            <v>USD</v>
          </cell>
        </row>
        <row r="5390">
          <cell r="A5390">
            <v>1626160</v>
          </cell>
          <cell r="B5390">
            <v>6297</v>
          </cell>
          <cell r="C5390" t="str">
            <v>PC</v>
          </cell>
          <cell r="D5390">
            <v>38944</v>
          </cell>
          <cell r="E5390">
            <v>2006</v>
          </cell>
          <cell r="F5390">
            <v>8</v>
          </cell>
          <cell r="G5390" t="str">
            <v>UNION ANDINA DE CEMENTOS S.A.A.</v>
          </cell>
          <cell r="H5390" t="str">
            <v>MIGUEL SEGUNDO</v>
          </cell>
          <cell r="J5390" t="str">
            <v>*150119&lt;br&gt;LIMA-LIMA-LURIN</v>
          </cell>
          <cell r="K5390" t="str">
            <v>*29&lt;br&gt;ARCHIVO</v>
          </cell>
          <cell r="L5390" t="str">
            <v>APROBADO&lt;br/&gt;NOTIFICADO A LA EMPRESA</v>
          </cell>
          <cell r="P5390" t="str">
            <v>USD</v>
          </cell>
        </row>
        <row r="5391">
          <cell r="A5391">
            <v>1626149</v>
          </cell>
          <cell r="B5391">
            <v>6298</v>
          </cell>
          <cell r="C5391" t="str">
            <v>PC</v>
          </cell>
          <cell r="D5391">
            <v>38944</v>
          </cell>
          <cell r="E5391">
            <v>2006</v>
          </cell>
          <cell r="F5391">
            <v>8</v>
          </cell>
          <cell r="G5391" t="str">
            <v>UNION ANDINA DE CEMENTOS S.A.A.</v>
          </cell>
          <cell r="H5391" t="str">
            <v>CRISTINA</v>
          </cell>
          <cell r="J5391" t="str">
            <v>*150143&lt;br&gt;LIMA-LIMA-VILLA MARIA DEL TRIUNFO</v>
          </cell>
          <cell r="K5391" t="str">
            <v>*29&lt;br&gt;ARCHIVO</v>
          </cell>
          <cell r="L5391" t="str">
            <v>APROBADO&lt;br/&gt;NOTIFICADO A LA EMPRESA</v>
          </cell>
          <cell r="P5391" t="str">
            <v>USD</v>
          </cell>
        </row>
        <row r="5392">
          <cell r="A5392">
            <v>1626169</v>
          </cell>
          <cell r="B5392">
            <v>6299</v>
          </cell>
          <cell r="C5392" t="str">
            <v>PC</v>
          </cell>
          <cell r="D5392">
            <v>38944</v>
          </cell>
          <cell r="E5392">
            <v>2006</v>
          </cell>
          <cell r="F5392">
            <v>8</v>
          </cell>
          <cell r="G5392" t="str">
            <v>UNION ANDINA DE CEMENTOS S.A.A.</v>
          </cell>
          <cell r="H5392" t="str">
            <v>MUSSA II</v>
          </cell>
          <cell r="J5392" t="str">
            <v>*150123&lt;br&gt;LIMA-LIMA-PACHACAMAC</v>
          </cell>
          <cell r="K5392" t="str">
            <v>*77&lt;br&gt;ALVARADO HUAMAN CIRO</v>
          </cell>
          <cell r="L5392" t="str">
            <v>DESISTIDO&lt;br/&gt;NOTIFICADO A LA EMPRESA</v>
          </cell>
          <cell r="P5392" t="str">
            <v>USD</v>
          </cell>
        </row>
        <row r="5393">
          <cell r="A5393">
            <v>1626155</v>
          </cell>
          <cell r="B5393">
            <v>6300</v>
          </cell>
          <cell r="C5393" t="str">
            <v>PC</v>
          </cell>
          <cell r="D5393">
            <v>38944</v>
          </cell>
          <cell r="E5393">
            <v>2006</v>
          </cell>
          <cell r="F5393">
            <v>8</v>
          </cell>
          <cell r="G5393" t="str">
            <v>UNION ANDINA DE CEMENTOS S.A.A.</v>
          </cell>
          <cell r="H5393" t="str">
            <v>CANTERAS LAS DUNAS I Y II</v>
          </cell>
          <cell r="I5393" t="str">
            <v>CIERRE CANTERA LAS DUNAS I Y II</v>
          </cell>
          <cell r="J5393" t="str">
            <v>*110507&lt;br&gt;ICA-PISCO-SAN CLEMENTE</v>
          </cell>
          <cell r="K5393" t="str">
            <v>*29&lt;br&gt;ARCHIVO</v>
          </cell>
          <cell r="L5393" t="str">
            <v>OPINADO&lt;br/&gt;NOTIFICADO A LA EMPRESA</v>
          </cell>
          <cell r="P5393" t="str">
            <v>USD</v>
          </cell>
        </row>
        <row r="5394">
          <cell r="A5394">
            <v>1626165</v>
          </cell>
          <cell r="B5394">
            <v>6310</v>
          </cell>
          <cell r="C5394" t="str">
            <v>PC</v>
          </cell>
          <cell r="D5394">
            <v>38944</v>
          </cell>
          <cell r="E5394">
            <v>2006</v>
          </cell>
          <cell r="F5394">
            <v>8</v>
          </cell>
          <cell r="G5394" t="str">
            <v>UNION ANDINA DE CEMENTOS S.A.A.</v>
          </cell>
          <cell r="H5394" t="str">
            <v>CONCHAN I</v>
          </cell>
          <cell r="J5394" t="str">
            <v>*150142&lt;br&gt;LIMA-LIMA-VILLA EL SALVADOR</v>
          </cell>
          <cell r="K5394" t="str">
            <v>*34&lt;br&gt;BEDRIÑANA RIOS ABAD</v>
          </cell>
          <cell r="L5394" t="str">
            <v>NO PRESENTADO&lt;br/&gt;NOTIFICADO A LA EMPRESA</v>
          </cell>
          <cell r="P5394" t="str">
            <v>USD</v>
          </cell>
        </row>
        <row r="5395">
          <cell r="A5395">
            <v>1626151</v>
          </cell>
          <cell r="B5395">
            <v>6359</v>
          </cell>
          <cell r="C5395" t="str">
            <v>PC</v>
          </cell>
          <cell r="D5395">
            <v>38951</v>
          </cell>
          <cell r="E5395">
            <v>2006</v>
          </cell>
          <cell r="F5395">
            <v>8</v>
          </cell>
          <cell r="G5395" t="str">
            <v>UNION ANDINA DE CEMENTOS S.A.A.</v>
          </cell>
          <cell r="H5395" t="str">
            <v>LAS HIENAS</v>
          </cell>
          <cell r="J5395" t="str">
            <v>*150513&lt;br&gt;LIMA-CAÑETE-SAN ANTONIO</v>
          </cell>
          <cell r="K5395" t="str">
            <v>*29&lt;br&gt;ARCHIVO</v>
          </cell>
          <cell r="L5395" t="str">
            <v>APROBADO&lt;br/&gt;NOTIFICADO A LA EMPRESA</v>
          </cell>
          <cell r="P5395" t="str">
            <v>USD</v>
          </cell>
        </row>
        <row r="5396">
          <cell r="A5396">
            <v>1804515</v>
          </cell>
          <cell r="B5396">
            <v>6412</v>
          </cell>
          <cell r="C5396" t="str">
            <v>PC</v>
          </cell>
          <cell r="D5396">
            <v>39647</v>
          </cell>
          <cell r="E5396">
            <v>2008</v>
          </cell>
          <cell r="F5396">
            <v>7</v>
          </cell>
          <cell r="G5396" t="str">
            <v>UNION ANDINA DE CEMENTOS S.A.A.</v>
          </cell>
          <cell r="H5396" t="str">
            <v>VIRGEN DE FATIMA</v>
          </cell>
          <cell r="I5396" t="str">
            <v>PLAN DE CIERRE VIRGEN DE FATIMA</v>
          </cell>
          <cell r="J5396" t="str">
            <v>*150404&lt;br&gt;LIMA-CANTA-HUAROS</v>
          </cell>
          <cell r="K5396" t="str">
            <v>*34&lt;br&gt;BEDRIÑANA RIOS ABAD</v>
          </cell>
          <cell r="L5396" t="str">
            <v>APROBADO</v>
          </cell>
          <cell r="P5396" t="str">
            <v>USD</v>
          </cell>
        </row>
        <row r="5397">
          <cell r="A5397">
            <v>1809040</v>
          </cell>
          <cell r="B5397">
            <v>6414</v>
          </cell>
          <cell r="C5397" t="str">
            <v>PC</v>
          </cell>
          <cell r="D5397">
            <v>39665</v>
          </cell>
          <cell r="E5397">
            <v>2008</v>
          </cell>
          <cell r="F5397">
            <v>8</v>
          </cell>
          <cell r="G5397" t="str">
            <v>UNION ANDINA DE CEMENTOS S.A.A.</v>
          </cell>
          <cell r="H5397" t="str">
            <v>CONCHAN I</v>
          </cell>
          <cell r="I5397" t="str">
            <v>CIERRE CANTERA CONCHAN I</v>
          </cell>
          <cell r="J5397" t="str">
            <v>*150142&lt;br&gt;LIMA-LIMA-VILLA EL SALVADOR</v>
          </cell>
          <cell r="K5397" t="str">
            <v>*13&lt;br&gt;DOLORES CAMONES SANTIAGO</v>
          </cell>
          <cell r="L5397" t="str">
            <v>APROBADO&lt;br/&gt;NOTIFICADO A LA EMPRESA</v>
          </cell>
          <cell r="M5397" t="str">
            <v>ResDirec-0355-2016/MEM-DGAAM</v>
          </cell>
          <cell r="N5397" t="str">
            <v>12/12/2016</v>
          </cell>
          <cell r="P5397" t="str">
            <v>USD</v>
          </cell>
        </row>
        <row r="5398">
          <cell r="A5398">
            <v>2175792</v>
          </cell>
          <cell r="B5398">
            <v>6538</v>
          </cell>
          <cell r="C5398" t="str">
            <v>PC</v>
          </cell>
          <cell r="D5398">
            <v>40984</v>
          </cell>
          <cell r="E5398">
            <v>2012</v>
          </cell>
          <cell r="F5398">
            <v>3</v>
          </cell>
          <cell r="G5398" t="str">
            <v>UNION ANDINA DE CEMENTOS S.A.A.</v>
          </cell>
          <cell r="H5398" t="str">
            <v>ATOCONGO</v>
          </cell>
          <cell r="I5398" t="str">
            <v>MODIFICACION DEL PLAN DE CIERRE CANTERAS Y BOTADEROS ATOCONGO</v>
          </cell>
          <cell r="J5398" t="str">
            <v>*150143&lt;br&gt;LIMA-LIMA-VILLA MARIA DEL TRIUNFO</v>
          </cell>
          <cell r="K5398" t="str">
            <v>*13&lt;br&gt;DOLORES CAMONES SANTIAGO</v>
          </cell>
          <cell r="L5398" t="str">
            <v>APROBADO&lt;br/&gt;NOTIFICADO A LA EMPRESA</v>
          </cell>
          <cell r="P5398" t="str">
            <v>USD</v>
          </cell>
        </row>
        <row r="5399">
          <cell r="A5399">
            <v>2187724</v>
          </cell>
          <cell r="B5399">
            <v>6547</v>
          </cell>
          <cell r="C5399" t="str">
            <v>PC</v>
          </cell>
          <cell r="D5399">
            <v>41036</v>
          </cell>
          <cell r="E5399">
            <v>2012</v>
          </cell>
          <cell r="F5399">
            <v>5</v>
          </cell>
          <cell r="G5399" t="str">
            <v>UNION ANDINA DE CEMENTOS S.A.A.</v>
          </cell>
          <cell r="H5399" t="str">
            <v>CRISTINA</v>
          </cell>
          <cell r="I5399" t="str">
            <v>ACTUALIZACION DEL PLAN DE CIERRE CONCESION CRISTINA</v>
          </cell>
          <cell r="J5399" t="str">
            <v>*150143&lt;br&gt;LIMA-LIMA-VILLA MARIA DEL TRIUNFO</v>
          </cell>
          <cell r="K5399" t="str">
            <v>*128&lt;br&gt;ESTELA SILVA MELANIO</v>
          </cell>
          <cell r="L5399" t="str">
            <v>APROBADO&lt;br/&gt;NOTIFICADO A LA EMPRESA</v>
          </cell>
          <cell r="P5399" t="str">
            <v>USD</v>
          </cell>
        </row>
        <row r="5400">
          <cell r="A5400">
            <v>2191833</v>
          </cell>
          <cell r="B5400">
            <v>6551</v>
          </cell>
          <cell r="C5400" t="str">
            <v>PC</v>
          </cell>
          <cell r="D5400">
            <v>41050</v>
          </cell>
          <cell r="E5400">
            <v>2012</v>
          </cell>
          <cell r="F5400">
            <v>5</v>
          </cell>
          <cell r="G5400" t="str">
            <v>UNION ANDINA DE CEMENTOS S.A.A.</v>
          </cell>
          <cell r="H5400" t="str">
            <v>LAS HIENAS</v>
          </cell>
          <cell r="I5400" t="str">
            <v>ACTUALIZACION DEL PLAN DE CIERRE DE PASIVOS CANTERAS LAS HIENAS</v>
          </cell>
          <cell r="J5400" t="str">
            <v>*150513&lt;br&gt;LIMA-CAÑETE-SAN ANTONIO</v>
          </cell>
          <cell r="K5400" t="str">
            <v>*34&lt;br&gt;BEDRIÑANA RIOS ABAD</v>
          </cell>
          <cell r="L5400" t="str">
            <v>APROBADO&lt;br/&gt;NOTIFICADO A LA EMPRESA</v>
          </cell>
          <cell r="P5400" t="str">
            <v>USD</v>
          </cell>
        </row>
        <row r="5401">
          <cell r="A5401">
            <v>2193396</v>
          </cell>
          <cell r="B5401">
            <v>6555</v>
          </cell>
          <cell r="C5401" t="str">
            <v>PC</v>
          </cell>
          <cell r="D5401">
            <v>41057</v>
          </cell>
          <cell r="E5401">
            <v>2012</v>
          </cell>
          <cell r="F5401">
            <v>5</v>
          </cell>
          <cell r="G5401" t="str">
            <v>UNION ANDINA DE CEMENTOS S.A.A.</v>
          </cell>
          <cell r="H5401" t="str">
            <v>CANTERAS LAS DUNAS I Y II</v>
          </cell>
          <cell r="I5401" t="str">
            <v>MODIFICACION DEL PLAN DE CIERRE LAS DUNAS Y LAS DUNAS N°2</v>
          </cell>
          <cell r="J5401" t="str">
            <v>*110507&lt;br&gt;ICA-PISCO-SAN CLEMENTE</v>
          </cell>
          <cell r="K5401" t="str">
            <v>*13&lt;br&gt;DOLORES CAMONES SANTIAGO</v>
          </cell>
          <cell r="L5401" t="str">
            <v>DESAPROBADO&lt;br/&gt;NOTIFICADO A LA EMPRESA</v>
          </cell>
          <cell r="P5401" t="str">
            <v>USD</v>
          </cell>
        </row>
        <row r="5402">
          <cell r="A5402">
            <v>2231986</v>
          </cell>
          <cell r="B5402">
            <v>6583</v>
          </cell>
          <cell r="C5402" t="str">
            <v>PC</v>
          </cell>
          <cell r="D5402">
            <v>41177</v>
          </cell>
          <cell r="E5402">
            <v>2012</v>
          </cell>
          <cell r="F5402">
            <v>9</v>
          </cell>
          <cell r="G5402" t="str">
            <v>UNION ANDINA DE CEMENTOS S.A.A.</v>
          </cell>
          <cell r="H5402" t="str">
            <v>VIRGEN DE FATIMA</v>
          </cell>
          <cell r="I5402" t="str">
            <v>MODIFICACION PARA LA ACTUALIZACION DEL PLAN DE CIERRE DE MINAS DE LA CONCESION V</v>
          </cell>
          <cell r="J5402" t="str">
            <v>*150404&lt;br&gt;LIMA-CANTA-HUAROS</v>
          </cell>
          <cell r="K5402" t="str">
            <v>*13&lt;br&gt;DOLORES CAMONES SANTIAGO</v>
          </cell>
          <cell r="L5402" t="str">
            <v>APROBADO&lt;br/&gt;NOTIFICADO A LA EMPRESA</v>
          </cell>
          <cell r="P5402" t="str">
            <v>USD</v>
          </cell>
        </row>
        <row r="5403">
          <cell r="A5403">
            <v>2250117</v>
          </cell>
          <cell r="B5403">
            <v>6602</v>
          </cell>
          <cell r="C5403" t="str">
            <v>PC</v>
          </cell>
          <cell r="D5403">
            <v>41247</v>
          </cell>
          <cell r="E5403">
            <v>2012</v>
          </cell>
          <cell r="F5403">
            <v>12</v>
          </cell>
          <cell r="G5403" t="str">
            <v>UNION ANDINA DE CEMENTOS S.A.A.</v>
          </cell>
          <cell r="H5403" t="str">
            <v>CANTERAS LAS DUNAS I Y II</v>
          </cell>
          <cell r="I5403" t="str">
            <v>ACTUALIZACION DEL PLAN DE CIERRE LAS DUNAS Y DUNAS N°2</v>
          </cell>
          <cell r="J5403" t="str">
            <v>*110507&lt;br&gt;ICA-PISCO-SAN CLEMENTE</v>
          </cell>
          <cell r="K5403" t="str">
            <v>*13&lt;br&gt;DOLORES CAMONES SANTIAGO</v>
          </cell>
          <cell r="L5403" t="str">
            <v>APROBADO&lt;br/&gt;NOTIFICADO A LA EMPRESA</v>
          </cell>
          <cell r="P5403" t="str">
            <v>USD</v>
          </cell>
        </row>
        <row r="5404">
          <cell r="A5404">
            <v>2320545</v>
          </cell>
          <cell r="B5404">
            <v>6649</v>
          </cell>
          <cell r="C5404" t="str">
            <v>PC</v>
          </cell>
          <cell r="D5404">
            <v>41501</v>
          </cell>
          <cell r="E5404">
            <v>2013</v>
          </cell>
          <cell r="F5404">
            <v>8</v>
          </cell>
          <cell r="G5404" t="str">
            <v>UNION ANDINA DE CEMENTOS S.A.A.</v>
          </cell>
          <cell r="H5404" t="str">
            <v>AGRUPAMIENTO ANDINO B DE HUANCAYO</v>
          </cell>
          <cell r="I5404" t="str">
            <v>ACTUALIZACION DEL PC DE LA UEA AGRUPAMIENTO ANDINO B DE HUANCAYO</v>
          </cell>
          <cell r="J5404" t="str">
            <v>*120705&lt;br&gt;JUNIN-TARMA-LA UNION</v>
          </cell>
          <cell r="K5404" t="str">
            <v>*21&lt;br&gt;PAREDES PACHECO RUFO</v>
          </cell>
          <cell r="L5404" t="str">
            <v>APROBADO&lt;br/&gt;NOTIFICADO A LA EMPRESA</v>
          </cell>
          <cell r="P5404" t="str">
            <v>USD</v>
          </cell>
        </row>
        <row r="5405">
          <cell r="A5405">
            <v>2352293</v>
          </cell>
          <cell r="B5405">
            <v>6670</v>
          </cell>
          <cell r="C5405" t="str">
            <v>PC</v>
          </cell>
          <cell r="D5405">
            <v>41625</v>
          </cell>
          <cell r="E5405">
            <v>2013</v>
          </cell>
          <cell r="F5405">
            <v>12</v>
          </cell>
          <cell r="G5405" t="str">
            <v>UNION ANDINA DE CEMENTOS S.A.A.</v>
          </cell>
          <cell r="H5405" t="str">
            <v>AGRUPAMIENTO ANDINO B DE HUANCAYO</v>
          </cell>
          <cell r="I5405" t="str">
            <v>ACTUALIZACION DEL PLA DE CIERRE AGRUPAMIENTO ANDINO A DE HUANCAYO</v>
          </cell>
          <cell r="J5405" t="str">
            <v>*120705&lt;br&gt;JUNIN-TARMA-LA UNION</v>
          </cell>
          <cell r="K5405" t="str">
            <v>*21&lt;br&gt;PAREDES PACHECO RUFO</v>
          </cell>
          <cell r="L5405" t="str">
            <v>APROBADO&lt;br/&gt;NOTIFICADO A LA EMPRESA</v>
          </cell>
          <cell r="P5405" t="str">
            <v>USD</v>
          </cell>
        </row>
        <row r="5406">
          <cell r="A5406">
            <v>1298152</v>
          </cell>
          <cell r="B5406">
            <v>572</v>
          </cell>
          <cell r="C5406" t="str">
            <v>DIA</v>
          </cell>
          <cell r="D5406">
            <v>36817</v>
          </cell>
          <cell r="E5406">
            <v>2000</v>
          </cell>
          <cell r="F5406">
            <v>10</v>
          </cell>
          <cell r="G5406" t="str">
            <v>UNION ANDINA DE CEMENTOS S.A.A.</v>
          </cell>
          <cell r="H5406" t="str">
            <v>SORPRESA I</v>
          </cell>
          <cell r="I5406" t="str">
            <v>SORPRESA I</v>
          </cell>
          <cell r="J5406" t="str">
            <v>*150505&lt;br&gt;LIMA-CAÑETE-CHILCA</v>
          </cell>
          <cell r="K5406" t="str">
            <v>*21&lt;br&gt;PAREDES PACHECO RUFO</v>
          </cell>
          <cell r="L5406" t="str">
            <v>OPINADO</v>
          </cell>
          <cell r="P5406" t="str">
            <v>USD</v>
          </cell>
        </row>
        <row r="5407">
          <cell r="A5407">
            <v>1605356</v>
          </cell>
          <cell r="B5407">
            <v>1437</v>
          </cell>
          <cell r="C5407" t="str">
            <v>DIA</v>
          </cell>
          <cell r="D5407">
            <v>38845</v>
          </cell>
          <cell r="E5407">
            <v>2006</v>
          </cell>
          <cell r="F5407">
            <v>5</v>
          </cell>
          <cell r="G5407" t="str">
            <v>UNION ANDINA DE CEMENTOS S.A.A.</v>
          </cell>
          <cell r="H5407" t="str">
            <v>PROYECTO PARCO</v>
          </cell>
          <cell r="I5407" t="str">
            <v>PARCO</v>
          </cell>
          <cell r="J5407" t="str">
            <v>*120425&lt;br&gt;JUNIN-JAUJA-PARCO</v>
          </cell>
          <cell r="K5407" t="str">
            <v>*47&lt;br&gt;PINEDO CESAR</v>
          </cell>
          <cell r="L5407" t="str">
            <v>CONCLUIDO</v>
          </cell>
          <cell r="P5407" t="str">
            <v>USD</v>
          </cell>
        </row>
        <row r="5408">
          <cell r="A5408">
            <v>1262588</v>
          </cell>
          <cell r="B5408">
            <v>4437</v>
          </cell>
          <cell r="C5408" t="str">
            <v>EIA</v>
          </cell>
          <cell r="D5408">
            <v>36497</v>
          </cell>
          <cell r="E5408">
            <v>1999</v>
          </cell>
          <cell r="F5408">
            <v>12</v>
          </cell>
          <cell r="G5408" t="str">
            <v>UNION DE CONCRETERAS S.A.</v>
          </cell>
          <cell r="H5408" t="str">
            <v>JICAMARCA</v>
          </cell>
          <cell r="I5408" t="str">
            <v>OPERACIONES MINERAS Y FUNCIONAMIENTO DE PLANRTAS PORTATILES-CANTERA JICAMARCA</v>
          </cell>
          <cell r="J5408" t="str">
            <v>*150716&lt;br&gt;LIMA-HUAROCHIRI-SAN ANTONIO</v>
          </cell>
          <cell r="K5408" t="str">
            <v>*1&lt;br&gt;ACEVEDO FERNANDEZ ELIAS</v>
          </cell>
          <cell r="L5408" t="str">
            <v>OPINADO</v>
          </cell>
          <cell r="P5408" t="str">
            <v>USD</v>
          </cell>
        </row>
        <row r="5409">
          <cell r="A5409">
            <v>1883759</v>
          </cell>
          <cell r="B5409">
            <v>4937</v>
          </cell>
          <cell r="C5409" t="str">
            <v>EIA</v>
          </cell>
          <cell r="D5409">
            <v>39944</v>
          </cell>
          <cell r="E5409">
            <v>2009</v>
          </cell>
          <cell r="F5409">
            <v>5</v>
          </cell>
          <cell r="G5409" t="str">
            <v>UNION DE CONCRETERAS S.A.</v>
          </cell>
          <cell r="H5409" t="str">
            <v>UNICON 2007</v>
          </cell>
          <cell r="I5409" t="str">
            <v>PROYECTO DE EXPLOTACION DE AGREGADOS PARA LA INDUSTRIA DE LA CONSTRUCCION</v>
          </cell>
          <cell r="J5409" t="str">
            <v>*110102&lt;br&gt;ICA-ICA-LA TINGUIÑA</v>
          </cell>
          <cell r="K5409" t="str">
            <v>*2&lt;br&gt;ACOSTA ARCE MICHAEL</v>
          </cell>
          <cell r="L5409" t="str">
            <v>CONCLUIDO</v>
          </cell>
          <cell r="P5409" t="str">
            <v>USD</v>
          </cell>
        </row>
        <row r="5410">
          <cell r="A5410">
            <v>1943574</v>
          </cell>
          <cell r="B5410">
            <v>4975</v>
          </cell>
          <cell r="C5410" t="str">
            <v>EIA</v>
          </cell>
          <cell r="D5410">
            <v>40148</v>
          </cell>
          <cell r="E5410">
            <v>2009</v>
          </cell>
          <cell r="F5410">
            <v>12</v>
          </cell>
          <cell r="G5410" t="str">
            <v>UNION DE CONCRETERAS S.A.</v>
          </cell>
          <cell r="H5410" t="str">
            <v>CANTERA YERBA BUENA</v>
          </cell>
          <cell r="I5410" t="str">
            <v>CANTERA YERBA BUENA</v>
          </cell>
          <cell r="J5410" t="str">
            <v>*150106&lt;br&gt;LIMA-LIMA-CARABAYLLO</v>
          </cell>
          <cell r="K5410" t="str">
            <v>*55&lt;br&gt;SANTOYO TELLO RAUL</v>
          </cell>
          <cell r="L5410" t="str">
            <v>APROBADO&lt;br/&gt;NOTIFICADO A LA EMPRESA</v>
          </cell>
          <cell r="M5410" t="str">
            <v>ResDirec-0417-2015/MEM-DGAAM</v>
          </cell>
          <cell r="N5410" t="str">
            <v>03/11/2015</v>
          </cell>
          <cell r="P5410" t="str">
            <v>USD</v>
          </cell>
        </row>
        <row r="5411">
          <cell r="A5411">
            <v>2530118</v>
          </cell>
          <cell r="B5411">
            <v>4975</v>
          </cell>
          <cell r="C5411" t="str">
            <v>ITS</v>
          </cell>
          <cell r="D5411">
            <v>42244</v>
          </cell>
          <cell r="E5411">
            <v>2015</v>
          </cell>
          <cell r="F5411">
            <v>8</v>
          </cell>
          <cell r="G5411" t="str">
            <v>UNION DE CONCRETERAS S.A.</v>
          </cell>
          <cell r="H5411" t="str">
            <v>CANTERA YERBA BUENA</v>
          </cell>
          <cell r="I5411" t="str">
            <v>CANTERA YERBA BUENA</v>
          </cell>
          <cell r="J5411" t="str">
            <v>*150106&lt;br&gt;LIMA-LIMA-CARABAYLLO</v>
          </cell>
          <cell r="K5411" t="str">
            <v>*3&lt;br&gt;ALFARO LÓPEZ WUALTER,*348&lt;br&gt;PEREZ SOLIS, EVELYN ENA,*313&lt;br&gt;LOPEZ FLORES, ROSSANA,*308&lt;br&gt;CCOYLLO FLORES LILIANA (APOYO),*221&lt;br&gt;SANGA YAMPASI WILSON WILFREDO,*219&lt;br&gt;HUARINO CHURA LUIS ANTONIO</v>
          </cell>
          <cell r="L5411" t="str">
            <v>DESISTIDO&lt;br/&gt;NOTIFICADO A LA EMPRESA</v>
          </cell>
          <cell r="M5411" t="str">
            <v>ResDirec-0417-2015/MEM-DGAAM</v>
          </cell>
          <cell r="N5411" t="str">
            <v>03/11/2015</v>
          </cell>
          <cell r="O5411">
            <v>206725.46</v>
          </cell>
        </row>
        <row r="5412">
          <cell r="A5412">
            <v>2181184</v>
          </cell>
          <cell r="B5412">
            <v>5161</v>
          </cell>
          <cell r="C5412" t="str">
            <v>EIA</v>
          </cell>
          <cell r="D5412">
            <v>41009</v>
          </cell>
          <cell r="E5412">
            <v>2012</v>
          </cell>
          <cell r="F5412">
            <v>4</v>
          </cell>
          <cell r="G5412" t="str">
            <v>UNION DE CONCRETERAS S.A.</v>
          </cell>
          <cell r="H5412" t="str">
            <v>PORTILLO GRANDE</v>
          </cell>
          <cell r="I5412" t="str">
            <v>EXPLOTACION DE AGREGADOS PARA LA INDUSTRIA DE LA CONSTRUCCION</v>
          </cell>
          <cell r="J5412" t="str">
            <v>*150119&lt;br&gt;LIMA-LIMA-LURIN</v>
          </cell>
          <cell r="K5412" t="str">
            <v>*10&lt;br&gt;CARRANZA VALDIVIESO JOSE</v>
          </cell>
          <cell r="L5412" t="str">
            <v>OPINADO</v>
          </cell>
          <cell r="P5412" t="str">
            <v>USD</v>
          </cell>
        </row>
        <row r="5413">
          <cell r="A5413" t="str">
            <v>00977-2016</v>
          </cell>
          <cell r="B5413">
            <v>6092</v>
          </cell>
          <cell r="C5413" t="str">
            <v>EIA-d</v>
          </cell>
          <cell r="D5413">
            <v>42473</v>
          </cell>
          <cell r="E5413">
            <v>2016</v>
          </cell>
          <cell r="F5413">
            <v>4</v>
          </cell>
          <cell r="G5413" t="str">
            <v>UNION DE CONCRETERAS S.A.</v>
          </cell>
          <cell r="H5413" t="str">
            <v>CANTERA YERBA BUENA</v>
          </cell>
          <cell r="I5413" t="str">
            <v xml:space="preserve">MEIA DE EXPLOTACIÓN DE AGREGADOS Y PLANTAS PORTÁTILES PARA LA INDUSTRIA DE CONSTRUCCIÓN </v>
          </cell>
          <cell r="K5413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MERCEDES,*386&lt;br&gt;ZZ_SENACE CORAL ONCOY, BEATRIZ E.,*383&lt;br&gt;ZZ_SENACE CANGAHUALA GRANDE, MARÍA</v>
          </cell>
          <cell r="L5413" t="str">
            <v>APROBADO</v>
          </cell>
          <cell r="O5413">
            <v>298676.86</v>
          </cell>
          <cell r="P5413" t="str">
            <v>USD</v>
          </cell>
        </row>
        <row r="5414">
          <cell r="A5414">
            <v>2563925</v>
          </cell>
          <cell r="B5414">
            <v>6130</v>
          </cell>
          <cell r="C5414" t="str">
            <v>ITS</v>
          </cell>
          <cell r="D5414">
            <v>42362</v>
          </cell>
          <cell r="E5414">
            <v>2015</v>
          </cell>
          <cell r="F5414">
            <v>12</v>
          </cell>
          <cell r="G5414" t="str">
            <v>UNION DE CONCRETERAS S.A.</v>
          </cell>
          <cell r="H5414" t="str">
            <v>CANTERA YERBA BUENA</v>
          </cell>
          <cell r="I5414" t="str">
            <v>CANTERA YERBA BUENA</v>
          </cell>
          <cell r="J5414" t="str">
            <v>*150106&lt;br&gt;LIMA-LIMA-CARABAYLLO</v>
          </cell>
          <cell r="K5414" t="str">
            <v>*2&lt;br&gt;ACOSTA ARCE MICHAEL,*397&lt;br&gt;SALDAÑA MELGAREJO, HEINER (APOYO),*348&lt;br&gt;PEREZ SOLIS, EVELYN ENA,*313&lt;br&gt;LOPEZ FLORES, ROSSANA,*221&lt;br&gt;SANGA YAMPASI WILSON WILFREDO,*219&lt;br&gt;HUARINO CHURA LUIS ANTONIO</v>
          </cell>
          <cell r="L5414" t="str">
            <v>CONFORME&lt;br/&gt;NOTIFICADO A LA EMPRESA</v>
          </cell>
          <cell r="M5414" t="str">
            <v>ResDirec-0055-2016/MEM-DGAAM</v>
          </cell>
          <cell r="N5414" t="str">
            <v>23/02/2016</v>
          </cell>
          <cell r="O5414">
            <v>280000</v>
          </cell>
        </row>
        <row r="5415">
          <cell r="A5415">
            <v>1626736</v>
          </cell>
          <cell r="B5415">
            <v>6343</v>
          </cell>
          <cell r="C5415" t="str">
            <v>PC</v>
          </cell>
          <cell r="D5415">
            <v>38945</v>
          </cell>
          <cell r="E5415">
            <v>2006</v>
          </cell>
          <cell r="F5415">
            <v>8</v>
          </cell>
          <cell r="G5415" t="str">
            <v>UNION DE CONCRETERAS S.A.</v>
          </cell>
          <cell r="H5415" t="str">
            <v>JICAMARCA</v>
          </cell>
          <cell r="J5415" t="str">
            <v>*150716&lt;br&gt;LIMA-HUAROCHIRI-SAN ANTONIO</v>
          </cell>
          <cell r="K5415" t="str">
            <v>*13&lt;br&gt;DOLORES CAMONES SANTIAGO</v>
          </cell>
          <cell r="L5415" t="str">
            <v>CONCLUIDO</v>
          </cell>
          <cell r="P5415" t="str">
            <v>USD</v>
          </cell>
        </row>
        <row r="5416">
          <cell r="A5416">
            <v>2250446</v>
          </cell>
          <cell r="B5416">
            <v>6603</v>
          </cell>
          <cell r="C5416" t="str">
            <v>PC</v>
          </cell>
          <cell r="D5416">
            <v>41248</v>
          </cell>
          <cell r="E5416">
            <v>2012</v>
          </cell>
          <cell r="F5416">
            <v>12</v>
          </cell>
          <cell r="G5416" t="str">
            <v>UNION DE CONCRETERAS S.A.</v>
          </cell>
          <cell r="H5416" t="str">
            <v>YERBA BUENA</v>
          </cell>
          <cell r="I5416" t="str">
            <v>EXPLOTACION DE AGREGADOS CANTERA YERBA</v>
          </cell>
          <cell r="J5416" t="str">
            <v>*150106&lt;br&gt;LIMA-LIMA-CARABAYLLO</v>
          </cell>
          <cell r="K5416" t="str">
            <v>*21&lt;br&gt;PAREDES PACHECO RUFO</v>
          </cell>
          <cell r="L5416" t="str">
            <v>APROBADO&lt;br/&gt;NOTIFICADO A LA EMPRESA</v>
          </cell>
          <cell r="P5416" t="str">
            <v>USD</v>
          </cell>
        </row>
        <row r="5417">
          <cell r="A5417">
            <v>2354230</v>
          </cell>
          <cell r="B5417">
            <v>6674</v>
          </cell>
          <cell r="C5417" t="str">
            <v>PC</v>
          </cell>
          <cell r="D5417">
            <v>41635</v>
          </cell>
          <cell r="E5417">
            <v>2013</v>
          </cell>
          <cell r="F5417">
            <v>12</v>
          </cell>
          <cell r="G5417" t="str">
            <v>UNION DE CONCRETERAS S.A.</v>
          </cell>
          <cell r="H5417" t="str">
            <v>PORTILLO GRANDE</v>
          </cell>
          <cell r="I5417" t="str">
            <v xml:space="preserve">EXPLOTACION DE AGREGADOS PARA LA INDUSTRIA </v>
          </cell>
          <cell r="J5417" t="str">
            <v>*150119&lt;br&gt;LIMA-LIMA-LURIN</v>
          </cell>
          <cell r="K5417" t="str">
            <v>*9&lt;br&gt;CAMPOS DIAZ LUIS</v>
          </cell>
          <cell r="L5417" t="str">
            <v>CONCLUIDO&lt;br/&gt;NOTIFICADO A LA EMPRESA</v>
          </cell>
          <cell r="P5417" t="str">
            <v>USD</v>
          </cell>
        </row>
        <row r="5418">
          <cell r="A5418">
            <v>45693</v>
          </cell>
          <cell r="B5418">
            <v>4256</v>
          </cell>
          <cell r="C5418" t="str">
            <v>EIA</v>
          </cell>
          <cell r="D5418">
            <v>34304</v>
          </cell>
          <cell r="E5418">
            <v>1993</v>
          </cell>
          <cell r="F5418">
            <v>12</v>
          </cell>
          <cell r="G5418" t="str">
            <v>UNION MINERA S.A.</v>
          </cell>
          <cell r="H5418" t="str">
            <v>PALMA</v>
          </cell>
          <cell r="I5418" t="str">
            <v>PLANTA CONCENTRADORA "GLORIA DE PALMA"</v>
          </cell>
          <cell r="J5418" t="str">
            <v>*150702&lt;br&gt;LIMA-HUAROCHIRI-ANTIOQUIA</v>
          </cell>
          <cell r="K5418" t="str">
            <v>*29&lt;br&gt;ARCHIVO</v>
          </cell>
          <cell r="L5418" t="str">
            <v>APROBADO</v>
          </cell>
          <cell r="P5418" t="str">
            <v>USD</v>
          </cell>
        </row>
        <row r="5419">
          <cell r="A5419">
            <v>3048038</v>
          </cell>
          <cell r="B5419">
            <v>7388</v>
          </cell>
          <cell r="C5419" t="str">
            <v>ITS</v>
          </cell>
          <cell r="D5419">
            <v>44014</v>
          </cell>
          <cell r="E5419">
            <v>2020</v>
          </cell>
          <cell r="F5419">
            <v>7</v>
          </cell>
          <cell r="G5419" t="str">
            <v>UNION MINES S.A.</v>
          </cell>
          <cell r="H5419" t="str">
            <v>DANIELA</v>
          </cell>
          <cell r="I5419" t="str">
            <v>DANIELA</v>
          </cell>
          <cell r="J5419" t="str">
            <v>*040305&lt;br&gt;AREQUIPA-CARAVELI-BELLA UNION</v>
          </cell>
          <cell r="K5419" t="str">
            <v>*671&lt;br&gt;CUBAS PARIMANGO LORENZO JARED,*688&lt;br&gt;COTITO LEZAMA STEFANY ARACELY (Apoyo),*684&lt;br&gt;MARTEL GORA MIGUEL LUIS</v>
          </cell>
          <cell r="L5419" t="str">
            <v>CONFORME&lt;br/&gt;NOTIFICADO A LA EMPRESA</v>
          </cell>
          <cell r="M5419" t="str">
            <v>ResDirec-0115-2020/MINEM-DGAAM</v>
          </cell>
          <cell r="N5419" t="str">
            <v>09/09/2020</v>
          </cell>
          <cell r="O5419">
            <v>500000</v>
          </cell>
        </row>
        <row r="5420">
          <cell r="A5420">
            <v>2507807</v>
          </cell>
          <cell r="B5420">
            <v>5778</v>
          </cell>
          <cell r="C5420" t="str">
            <v>DIA</v>
          </cell>
          <cell r="D5420">
            <v>42173</v>
          </cell>
          <cell r="E5420">
            <v>2015</v>
          </cell>
          <cell r="F5420">
            <v>6</v>
          </cell>
          <cell r="G5420" t="str">
            <v>UNION MINES S.A.</v>
          </cell>
          <cell r="H5420" t="str">
            <v>DANIELA</v>
          </cell>
          <cell r="I5420" t="str">
            <v>DANIELA</v>
          </cell>
          <cell r="J5420" t="str">
            <v>*040305&lt;br&gt;AREQUIPA-CARAVELI-BELLA UNION</v>
          </cell>
          <cell r="K5420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5420" t="str">
            <v>APROBADO&lt;br/&gt;NOTIFICADO A LA EMPRESA</v>
          </cell>
          <cell r="O5420">
            <v>82092</v>
          </cell>
          <cell r="P5420" t="str">
            <v>USD</v>
          </cell>
        </row>
        <row r="5421">
          <cell r="A5421">
            <v>2400769</v>
          </cell>
          <cell r="B5421">
            <v>4187</v>
          </cell>
          <cell r="C5421" t="str">
            <v>DIA</v>
          </cell>
          <cell r="D5421">
            <v>41802</v>
          </cell>
          <cell r="E5421">
            <v>2014</v>
          </cell>
          <cell r="F5421">
            <v>6</v>
          </cell>
          <cell r="G5421" t="str">
            <v>UNITED MINERS WORKING S.A.C.</v>
          </cell>
          <cell r="H5421" t="str">
            <v>SHONITA, SAN MIGUEL V</v>
          </cell>
          <cell r="I5421" t="str">
            <v>SHONITA</v>
          </cell>
          <cell r="J5421" t="str">
            <v>*131002&lt;br&gt;LA LIBERTAD-SANTIAGO DE CHUCO-ANGASMARCA</v>
          </cell>
          <cell r="K5421" t="str">
            <v>*8&lt;br&gt;BREÑA TORRES GRACIELA,*341&lt;br&gt;INFANTE QUISPE, CESAR ANIBAL,*310&lt;br&gt;ROSALES GONZALES LUIS ALBERTO,*179&lt;br&gt;ZEGARRA ANCAJIMA, ANA SOFIA</v>
          </cell>
          <cell r="L5421" t="str">
            <v>APROBADO&lt;br/&gt;NOTIFICADO A LA EMPRESA</v>
          </cell>
          <cell r="O5421">
            <v>1000000</v>
          </cell>
          <cell r="P5421" t="str">
            <v>USD</v>
          </cell>
        </row>
        <row r="5422">
          <cell r="A5422">
            <v>1716306</v>
          </cell>
          <cell r="B5422">
            <v>4811</v>
          </cell>
          <cell r="C5422" t="str">
            <v>EIA</v>
          </cell>
          <cell r="D5422">
            <v>39323</v>
          </cell>
          <cell r="E5422">
            <v>2007</v>
          </cell>
          <cell r="F5422">
            <v>8</v>
          </cell>
          <cell r="G5422" t="str">
            <v>UNIVERSIDAD NACIONAL DEL ALTIPLANO PUNO</v>
          </cell>
          <cell r="H5422" t="str">
            <v>CRUCERO</v>
          </cell>
          <cell r="I5422" t="str">
            <v>PLANTA CONCENTRADORA CRUCERO</v>
          </cell>
          <cell r="J5422" t="str">
            <v>*210306&lt;br&gt;PUNO-CARABAYA-CRUCERO</v>
          </cell>
          <cell r="K5422" t="str">
            <v>*10&lt;br&gt;CARRANZA VALDIVIESO JOSE</v>
          </cell>
          <cell r="L5422" t="str">
            <v>CONCLUIDO&lt;br/&gt;NOTIFICADO A LA EMPRESA</v>
          </cell>
          <cell r="P5422" t="str">
            <v>USD</v>
          </cell>
        </row>
        <row r="5423">
          <cell r="A5423">
            <v>1771781</v>
          </cell>
          <cell r="B5423">
            <v>4854</v>
          </cell>
          <cell r="C5423" t="str">
            <v>EIA</v>
          </cell>
          <cell r="D5423">
            <v>39542</v>
          </cell>
          <cell r="E5423">
            <v>2008</v>
          </cell>
          <cell r="F5423">
            <v>4</v>
          </cell>
          <cell r="G5423" t="str">
            <v>UNIVERSIDAD NACIONAL DEL ALTIPLANO PUNO</v>
          </cell>
          <cell r="H5423" t="str">
            <v>TIQUILLACA</v>
          </cell>
          <cell r="I5423" t="str">
            <v>EXPLOTACION Y BENEFICIO MINERO PROYECTO TIQUILLACA</v>
          </cell>
          <cell r="J5423" t="str">
            <v>*210114&lt;br&gt;PUNO-PUNO-TIQUILLACA</v>
          </cell>
          <cell r="K5423" t="str">
            <v>*15&lt;br&gt;GUERRERO VALERA JAVIER</v>
          </cell>
          <cell r="L5423" t="str">
            <v>DESISTIDO&lt;br/&gt;NOTIFICADO A LA EMPRESA</v>
          </cell>
          <cell r="P5423" t="str">
            <v>USD</v>
          </cell>
        </row>
        <row r="5424">
          <cell r="A5424">
            <v>1189328</v>
          </cell>
          <cell r="B5424">
            <v>4382</v>
          </cell>
          <cell r="C5424" t="str">
            <v>EIA</v>
          </cell>
          <cell r="D5424">
            <v>35965</v>
          </cell>
          <cell r="E5424">
            <v>1998</v>
          </cell>
          <cell r="F5424">
            <v>6</v>
          </cell>
          <cell r="G5424" t="str">
            <v>UNIVERSIDAD NACIONAL SANTIAGO ANTUNEZ DE MAYOLO-HUARAZ</v>
          </cell>
          <cell r="H5424" t="str">
            <v>MESAPATA</v>
          </cell>
          <cell r="I5424" t="str">
            <v>FUNCIONAMIENTO DE LA PLANTA DE BENEFICIO</v>
          </cell>
          <cell r="J5424" t="str">
            <v>*021702&lt;br&gt;ANCASH-RECUAY-CATAC</v>
          </cell>
          <cell r="K5424" t="str">
            <v>*21&lt;br&gt;PAREDES PACHECO RUFO</v>
          </cell>
          <cell r="L5424" t="str">
            <v>APROBADO</v>
          </cell>
          <cell r="P5424" t="str">
            <v>USD</v>
          </cell>
        </row>
        <row r="5425">
          <cell r="A5425">
            <v>1258477</v>
          </cell>
          <cell r="B5425">
            <v>4429</v>
          </cell>
          <cell r="C5425" t="str">
            <v>EIA</v>
          </cell>
          <cell r="D5425">
            <v>36458</v>
          </cell>
          <cell r="E5425">
            <v>1999</v>
          </cell>
          <cell r="F5425">
            <v>10</v>
          </cell>
          <cell r="G5425" t="str">
            <v>UNIVERSIDAD NACIONAL SANTIAGO ANTUNEZ DE MAYOLO-HUARAZ</v>
          </cell>
          <cell r="H5425" t="str">
            <v>SANTA ROSA DE JANGAS</v>
          </cell>
          <cell r="I5425" t="str">
            <v>PLANTA CONCENTRADORA</v>
          </cell>
          <cell r="J5425" t="str">
            <v>*020106&lt;br&gt;ANCASH-HUARAZ-JANGAS</v>
          </cell>
          <cell r="K5425" t="str">
            <v>*29&lt;br&gt;ARCHIVO</v>
          </cell>
          <cell r="L5425" t="str">
            <v>ABANDONO</v>
          </cell>
          <cell r="P5425" t="str">
            <v>USD</v>
          </cell>
        </row>
        <row r="5426">
          <cell r="A5426">
            <v>1330265</v>
          </cell>
          <cell r="B5426">
            <v>656</v>
          </cell>
          <cell r="C5426" t="str">
            <v>EIAsd</v>
          </cell>
          <cell r="D5426">
            <v>37098</v>
          </cell>
          <cell r="E5426">
            <v>2001</v>
          </cell>
          <cell r="F5426">
            <v>7</v>
          </cell>
          <cell r="G5426" t="str">
            <v>UP MINING PERU E.I.R.L.</v>
          </cell>
          <cell r="H5426" t="str">
            <v>MARIA ANGELICA I</v>
          </cell>
          <cell r="I5426" t="str">
            <v>EXPLORACION</v>
          </cell>
          <cell r="J5426" t="str">
            <v>*190102&lt;br&gt;PASCO-PASCO-HUACHON</v>
          </cell>
          <cell r="K5426" t="str">
            <v>*57&lt;br&gt;SUAREZ JUAN</v>
          </cell>
          <cell r="L5426" t="str">
            <v>APROBADO</v>
          </cell>
          <cell r="P5426" t="str">
            <v>USD</v>
          </cell>
        </row>
        <row r="5427">
          <cell r="A5427">
            <v>1437015</v>
          </cell>
          <cell r="B5427">
            <v>969</v>
          </cell>
          <cell r="C5427" t="str">
            <v>EIAsd</v>
          </cell>
          <cell r="D5427">
            <v>37930</v>
          </cell>
          <cell r="E5427">
            <v>2003</v>
          </cell>
          <cell r="F5427">
            <v>11</v>
          </cell>
          <cell r="G5427" t="str">
            <v>UP MINING PERU E.I.R.L.</v>
          </cell>
          <cell r="H5427" t="str">
            <v>RIO GRANDE</v>
          </cell>
          <cell r="I5427" t="str">
            <v>EXPLORACIÓN</v>
          </cell>
          <cell r="J5427" t="str">
            <v>*110111&lt;br&gt;ICA-ICA-SANTIAGO</v>
          </cell>
          <cell r="K5427" t="str">
            <v>*1&lt;br&gt;ACEVEDO FERNANDEZ ELIAS</v>
          </cell>
          <cell r="L5427" t="str">
            <v>APROBADO</v>
          </cell>
          <cell r="P5427" t="str">
            <v>USD</v>
          </cell>
        </row>
        <row r="5428">
          <cell r="A5428">
            <v>1347969</v>
          </cell>
          <cell r="B5428">
            <v>703</v>
          </cell>
          <cell r="C5428" t="str">
            <v>DIA</v>
          </cell>
          <cell r="D5428">
            <v>37260</v>
          </cell>
          <cell r="E5428">
            <v>2002</v>
          </cell>
          <cell r="F5428">
            <v>1</v>
          </cell>
          <cell r="G5428" t="str">
            <v>UP MINING PERU E.I.R.L.</v>
          </cell>
          <cell r="I5428" t="str">
            <v>RIO GRANDE A</v>
          </cell>
          <cell r="J5428" t="str">
            <v>*110405&lt;br&gt;ICA-PALPA-TIBILLO</v>
          </cell>
          <cell r="K5428" t="str">
            <v>*57&lt;br&gt;SUAREZ JUAN</v>
          </cell>
          <cell r="L5428" t="str">
            <v>APROBADO</v>
          </cell>
          <cell r="P5428" t="str">
            <v>USD</v>
          </cell>
        </row>
        <row r="5429">
          <cell r="A5429">
            <v>1317561</v>
          </cell>
          <cell r="B5429">
            <v>622</v>
          </cell>
          <cell r="C5429" t="str">
            <v>DIA</v>
          </cell>
          <cell r="D5429">
            <v>37000</v>
          </cell>
          <cell r="E5429">
            <v>2001</v>
          </cell>
          <cell r="F5429">
            <v>4</v>
          </cell>
          <cell r="G5429" t="str">
            <v>URQUIZO CAYAPALO MAGDA CRISTINA</v>
          </cell>
          <cell r="H5429" t="str">
            <v>PALOMA BLANCA</v>
          </cell>
          <cell r="I5429" t="str">
            <v>PALOMA BLANCA Nº 4</v>
          </cell>
          <cell r="J5429" t="str">
            <v>*210210&lt;br&gt;PUNO-AZANGARO-SAMAN</v>
          </cell>
          <cell r="K5429" t="str">
            <v>*57&lt;br&gt;SUAREZ JUAN</v>
          </cell>
          <cell r="L5429" t="str">
            <v>APROBADO</v>
          </cell>
          <cell r="P5429" t="str">
            <v>USD</v>
          </cell>
        </row>
        <row r="5430">
          <cell r="A5430">
            <v>2378124</v>
          </cell>
          <cell r="B5430">
            <v>3043</v>
          </cell>
          <cell r="C5430" t="str">
            <v>ITS</v>
          </cell>
          <cell r="D5430">
            <v>41723</v>
          </cell>
          <cell r="E5430">
            <v>2014</v>
          </cell>
          <cell r="F5430">
            <v>3</v>
          </cell>
          <cell r="G5430" t="str">
            <v>VALE EXPLORATION PERU S.A.C.</v>
          </cell>
          <cell r="H5430" t="str">
            <v>PACHAGON</v>
          </cell>
          <cell r="I5430" t="str">
            <v>PACHAGON</v>
          </cell>
          <cell r="J5430" t="str">
            <v>*130601&lt;br&gt;LA LIBERTAD-OTUZCO-OTUZCO</v>
          </cell>
          <cell r="K5430" t="str">
            <v>*8&lt;br&gt;BREÑA TORRES GRACIELA,*279&lt;br&gt;CRUZ LEDESMA, DEISY,*179&lt;br&gt;ZEGARRA ANCAJIMA, ANA SOFIA,*148&lt;br&gt;ROSALES GONZALES,LUIS</v>
          </cell>
          <cell r="L5430" t="str">
            <v>CONFORME&lt;br/&gt;NOTIFICADO A LA EMPRESA</v>
          </cell>
          <cell r="M5430" t="str">
            <v>ResDirec-0181-2014/MEM-DGAAM</v>
          </cell>
          <cell r="N5430" t="str">
            <v>21/04/2014</v>
          </cell>
          <cell r="O5430">
            <v>300000</v>
          </cell>
        </row>
        <row r="5431">
          <cell r="A5431">
            <v>2819767</v>
          </cell>
          <cell r="B5431">
            <v>6937</v>
          </cell>
          <cell r="C5431" t="str">
            <v>ITS</v>
          </cell>
          <cell r="D5431">
            <v>43256</v>
          </cell>
          <cell r="E5431">
            <v>2018</v>
          </cell>
          <cell r="F5431">
            <v>6</v>
          </cell>
          <cell r="G5431" t="str">
            <v>VALE EXPLORATION PERU S.A.C.</v>
          </cell>
          <cell r="H5431" t="str">
            <v>ANCO  CLUSTER</v>
          </cell>
          <cell r="I5431" t="str">
            <v>MODIFICACIÓN DEL PROYECTO DE EXPLORACIÓN ANCO CLUSTER</v>
          </cell>
          <cell r="J5431" t="str">
            <v>*150807&lt;br&gt;LIMA-HUAURA-LEONCIO PRADO,*150800&lt;br&gt;LIMA-HUAURA--,*150000&lt;br&gt;LIMA----</v>
          </cell>
          <cell r="K5431" t="str">
            <v>*25&lt;br&gt;PRADO VELASQUEZ ALFONSO,*599&lt;br&gt;CHUQUIMANTARI ARTEAGA,RUDDY ANDRE,*591&lt;br&gt;LEON SAAVEDRA,SEBASTIAN,*570&lt;br&gt;PEREZ BALDEON KAREN GRACIELA</v>
          </cell>
          <cell r="L5431" t="str">
            <v>CONFORME&lt;br/&gt;NOTIFICADO A LA EMPRESA</v>
          </cell>
          <cell r="M5431" t="str">
            <v>ResDirec-0175-2018/MEM-DGAAM</v>
          </cell>
          <cell r="N5431" t="str">
            <v>17/09/2018</v>
          </cell>
          <cell r="O5431">
            <v>100000</v>
          </cell>
        </row>
        <row r="5432">
          <cell r="A5432">
            <v>2987221</v>
          </cell>
          <cell r="B5432">
            <v>7242</v>
          </cell>
          <cell r="C5432" t="str">
            <v>ITS</v>
          </cell>
          <cell r="D5432">
            <v>43754</v>
          </cell>
          <cell r="E5432">
            <v>2019</v>
          </cell>
          <cell r="F5432">
            <v>10</v>
          </cell>
          <cell r="G5432" t="str">
            <v>VALE EXPLORATION PERU S.A.C.</v>
          </cell>
          <cell r="H5432" t="str">
            <v>APACHETA</v>
          </cell>
          <cell r="I5432" t="str">
            <v>PROYECTO DE EXPLORACIÓN APACHETA</v>
          </cell>
          <cell r="J5432" t="str">
            <v>*090607&lt;br&gt;HUANCAVELICA-HUAYTARA-PILPICHACA,*050205&lt;br&gt;AYACUCHO-CANGALLO-PARAS</v>
          </cell>
          <cell r="K5432" t="str">
            <v>*25&lt;br&gt;PRADO VELASQUEZ ALFONSO,*678&lt;br&gt;PAREDES MARCHENA RUTH,*670&lt;br&gt;QUISPE HUAMAN JORGE LUIS,*618&lt;br&gt;BERROSPI GALINDO ROSA CATHERINE,*617&lt;br&gt;QUISPE CLEMENTE, KARLA BRIGHITT</v>
          </cell>
          <cell r="L5432" t="str">
            <v>CONFORME&lt;br/&gt;NOTIFICADO A LA EMPRESA</v>
          </cell>
          <cell r="M5432" t="str">
            <v>ResDirec-0217-2019/MINEM-DGAAM</v>
          </cell>
          <cell r="N5432" t="str">
            <v>09/12/2019</v>
          </cell>
          <cell r="O5432">
            <v>4289940</v>
          </cell>
        </row>
        <row r="5433">
          <cell r="A5433">
            <v>1947874</v>
          </cell>
          <cell r="B5433">
            <v>2121</v>
          </cell>
          <cell r="C5433" t="str">
            <v>DIA</v>
          </cell>
          <cell r="D5433">
            <v>40162</v>
          </cell>
          <cell r="E5433">
            <v>2009</v>
          </cell>
          <cell r="F5433">
            <v>12</v>
          </cell>
          <cell r="G5433" t="str">
            <v>VALE EXPLORATION PERU S.A.C.</v>
          </cell>
          <cell r="H5433" t="str">
            <v>TAURIPAMPA</v>
          </cell>
          <cell r="I5433" t="str">
            <v>TAURIPAMPA</v>
          </cell>
          <cell r="J5433" t="str">
            <v>*151029&lt;br&gt;LIMA-YAUYOS-TAURIPAMPA</v>
          </cell>
          <cell r="K5433" t="str">
            <v>*8&lt;br&gt;BREÑA TORRES GRACIELA</v>
          </cell>
          <cell r="L5433" t="str">
            <v>NO PRESENTADO&lt;br/&gt;NOTIFICADO A LA EMPRESA</v>
          </cell>
          <cell r="P5433" t="str">
            <v>USD</v>
          </cell>
        </row>
        <row r="5434">
          <cell r="A5434">
            <v>1966028</v>
          </cell>
          <cell r="B5434">
            <v>2148</v>
          </cell>
          <cell r="C5434" t="str">
            <v>DIA</v>
          </cell>
          <cell r="D5434">
            <v>40225</v>
          </cell>
          <cell r="E5434">
            <v>2010</v>
          </cell>
          <cell r="F5434">
            <v>2</v>
          </cell>
          <cell r="G5434" t="str">
            <v>VALE EXPLORATION PERU S.A.C.</v>
          </cell>
          <cell r="H5434" t="str">
            <v>TAURIPAMPA</v>
          </cell>
          <cell r="I5434" t="str">
            <v>TAURIPAMPA</v>
          </cell>
          <cell r="J5434" t="str">
            <v>*151029&lt;br&gt;LIMA-YAUYOS-TAURIPAMPA</v>
          </cell>
          <cell r="K5434" t="str">
            <v>*8&lt;br&gt;BREÑA TORRES GRACIELA</v>
          </cell>
          <cell r="L5434" t="str">
            <v>APROBADO&lt;br/&gt;NOTIFICADO A LA EMPRESA</v>
          </cell>
          <cell r="P5434" t="str">
            <v>USD</v>
          </cell>
        </row>
        <row r="5435">
          <cell r="A5435">
            <v>1970938</v>
          </cell>
          <cell r="B5435">
            <v>2155</v>
          </cell>
          <cell r="C5435" t="str">
            <v>DIA</v>
          </cell>
          <cell r="D5435">
            <v>40245</v>
          </cell>
          <cell r="E5435">
            <v>2010</v>
          </cell>
          <cell r="F5435">
            <v>3</v>
          </cell>
          <cell r="G5435" t="str">
            <v>VALE EXPLORATION PERU S.A.C.</v>
          </cell>
          <cell r="H5435" t="str">
            <v>MARIA REYNA</v>
          </cell>
          <cell r="I5435" t="str">
            <v>MARIA REYNA</v>
          </cell>
          <cell r="J5435" t="str">
            <v>*080703&lt;br&gt;CUSCO-CHUMBIVILCAS-CHAMACA</v>
          </cell>
          <cell r="K5435" t="str">
            <v>*297&lt;br&gt;SANTOYO TELLO JULIO RAUL</v>
          </cell>
          <cell r="L5435" t="str">
            <v>DESISTIDO&lt;br/&gt;NOTIFICADO A LA EMPRESA</v>
          </cell>
          <cell r="P5435" t="str">
            <v>USD</v>
          </cell>
        </row>
        <row r="5436">
          <cell r="A5436">
            <v>1978401</v>
          </cell>
          <cell r="B5436">
            <v>2171</v>
          </cell>
          <cell r="C5436" t="str">
            <v>DIA</v>
          </cell>
          <cell r="D5436">
            <v>40273</v>
          </cell>
          <cell r="E5436">
            <v>2010</v>
          </cell>
          <cell r="F5436">
            <v>4</v>
          </cell>
          <cell r="G5436" t="str">
            <v>VALE EXPLORATION PERU S.A.C.</v>
          </cell>
          <cell r="H5436" t="str">
            <v>MARIA REYNA</v>
          </cell>
          <cell r="I5436" t="str">
            <v>MARIA REYNA</v>
          </cell>
          <cell r="J5436" t="str">
            <v>*080703&lt;br&gt;CUSCO-CHUMBIVILCAS-CHAMACA</v>
          </cell>
          <cell r="K5436" t="str">
            <v>*8&lt;br&gt;BREÑA TORRES GRACIELA</v>
          </cell>
          <cell r="L5436" t="str">
            <v>APROBADO&lt;br/&gt;NOTIFICADO A LA EMPRESA</v>
          </cell>
          <cell r="P5436" t="str">
            <v>USD</v>
          </cell>
        </row>
        <row r="5437">
          <cell r="A5437">
            <v>2019947</v>
          </cell>
          <cell r="B5437">
            <v>2237</v>
          </cell>
          <cell r="C5437" t="str">
            <v>DIA</v>
          </cell>
          <cell r="D5437">
            <v>40401</v>
          </cell>
          <cell r="E5437">
            <v>2010</v>
          </cell>
          <cell r="F5437">
            <v>8</v>
          </cell>
          <cell r="G5437" t="str">
            <v>VALE EXPLORATION PERU S.A.C.</v>
          </cell>
          <cell r="H5437" t="str">
            <v>CERRO GRANDE</v>
          </cell>
          <cell r="I5437" t="str">
            <v>CERRO GRANDE</v>
          </cell>
          <cell r="J5437" t="str">
            <v>*151029&lt;br&gt;LIMA-YAUYOS-TAURIPAMPA</v>
          </cell>
          <cell r="K5437" t="str">
            <v>*8&lt;br&gt;BREÑA TORRES GRACIELA</v>
          </cell>
          <cell r="L5437" t="str">
            <v>APROBADO&lt;br/&gt;NOTIFICADO A LA EMPRESA</v>
          </cell>
          <cell r="P5437" t="str">
            <v>USD</v>
          </cell>
        </row>
        <row r="5438">
          <cell r="A5438">
            <v>2024276</v>
          </cell>
          <cell r="B5438">
            <v>2253</v>
          </cell>
          <cell r="C5438" t="str">
            <v>DIA</v>
          </cell>
          <cell r="D5438">
            <v>40423</v>
          </cell>
          <cell r="E5438">
            <v>2010</v>
          </cell>
          <cell r="F5438">
            <v>9</v>
          </cell>
          <cell r="G5438" t="str">
            <v>VALE EXPLORATION PERU S.A.C.</v>
          </cell>
          <cell r="H5438" t="str">
            <v>MARIA REYNA</v>
          </cell>
          <cell r="I5438" t="str">
            <v>MARIA REYNA (MODIFICACION)</v>
          </cell>
          <cell r="J5438" t="str">
            <v>*080703&lt;br&gt;CUSCO-CHUMBIVILCAS-CHAMACA</v>
          </cell>
          <cell r="K5438" t="str">
            <v>*24&lt;br&gt;PORTILLA CORNEJO MATEO</v>
          </cell>
          <cell r="L5438" t="str">
            <v>APROBADO&lt;br/&gt;NOTIFICADO A LA EMPRESA</v>
          </cell>
          <cell r="P5438" t="str">
            <v>USD</v>
          </cell>
        </row>
        <row r="5439">
          <cell r="A5439">
            <v>2128611</v>
          </cell>
          <cell r="B5439">
            <v>2655</v>
          </cell>
          <cell r="C5439" t="str">
            <v>DIA</v>
          </cell>
          <cell r="D5439">
            <v>40805</v>
          </cell>
          <cell r="E5439">
            <v>2011</v>
          </cell>
          <cell r="F5439">
            <v>9</v>
          </cell>
          <cell r="G5439" t="str">
            <v>VALE EXPLORATION PERU S.A.C.</v>
          </cell>
          <cell r="H5439" t="str">
            <v>CERRO GRANDE</v>
          </cell>
          <cell r="I5439" t="str">
            <v>CERRO GRANDE (MODIFICACIÓN)</v>
          </cell>
          <cell r="J5439" t="str">
            <v>*151029&lt;br&gt;LIMA-YAUYOS-TAURIPAMPA</v>
          </cell>
          <cell r="K5439" t="str">
            <v>*8&lt;br&gt;BREÑA TORRES GRACIELA,*180&lt;br&gt;RAMIREZ PALET ALDO</v>
          </cell>
          <cell r="L5439" t="str">
            <v>NO PRESENTADO&lt;br/&gt;NOTIFICADO A LA EMPRESA</v>
          </cell>
          <cell r="M5439" t="str">
            <v>ResDirec-0321-2011/MEM-AAM</v>
          </cell>
          <cell r="N5439" t="str">
            <v>12/10/2011</v>
          </cell>
          <cell r="O5439">
            <v>530000</v>
          </cell>
          <cell r="P5439" t="str">
            <v>USD</v>
          </cell>
        </row>
        <row r="5440">
          <cell r="A5440">
            <v>2136073</v>
          </cell>
          <cell r="B5440">
            <v>2694</v>
          </cell>
          <cell r="C5440" t="str">
            <v>DIA</v>
          </cell>
          <cell r="D5440">
            <v>40833</v>
          </cell>
          <cell r="E5440">
            <v>2011</v>
          </cell>
          <cell r="F5440">
            <v>10</v>
          </cell>
          <cell r="G5440" t="str">
            <v>VALE EXPLORATION PERU S.A.C.</v>
          </cell>
          <cell r="H5440" t="str">
            <v>CERRO GRANDE</v>
          </cell>
          <cell r="I5440" t="str">
            <v>PROSPECTO CERRO GRANDE</v>
          </cell>
          <cell r="J5440" t="str">
            <v>*151029&lt;br&gt;LIMA-YAUYOS-TAURIPAMPA</v>
          </cell>
          <cell r="K5440" t="str">
            <v>*8&lt;br&gt;BREÑA TORRES GRACIELA</v>
          </cell>
          <cell r="L5440" t="str">
            <v>APROBADO&lt;br/&gt;NOTIFICADO A LA EMPRESA</v>
          </cell>
          <cell r="O5440">
            <v>350000</v>
          </cell>
          <cell r="P5440" t="str">
            <v>USD</v>
          </cell>
        </row>
        <row r="5441">
          <cell r="A5441">
            <v>2138222</v>
          </cell>
          <cell r="B5441">
            <v>2538</v>
          </cell>
          <cell r="C5441" t="str">
            <v>DIA</v>
          </cell>
          <cell r="D5441">
            <v>40842</v>
          </cell>
          <cell r="E5441">
            <v>2011</v>
          </cell>
          <cell r="F5441">
            <v>10</v>
          </cell>
          <cell r="G5441" t="str">
            <v>VALE EXPLORATION PERU S.A.C.</v>
          </cell>
          <cell r="H5441" t="str">
            <v>CALLATIA</v>
          </cell>
          <cell r="I5441" t="str">
            <v>CALLATIA</v>
          </cell>
          <cell r="J5441" t="str">
            <v>*210709&lt;br&gt;PUNO-LAMPA-SANTA LUCIA</v>
          </cell>
          <cell r="K5441" t="str">
            <v>*8&lt;br&gt;BREÑA TORRES GRACIELA,*310&lt;br&gt;ROSALES GONZALES LUIS ALBERTO,*180&lt;br&gt;RAMIREZ PALET ALDO</v>
          </cell>
          <cell r="L5441" t="str">
            <v>APROBADO&lt;br/&gt;NOTIFICADO A LA EMPRESA</v>
          </cell>
          <cell r="O5441">
            <v>560000</v>
          </cell>
          <cell r="P5441" t="str">
            <v>USD</v>
          </cell>
        </row>
        <row r="5442">
          <cell r="A5442">
            <v>2212527</v>
          </cell>
          <cell r="B5442">
            <v>3087</v>
          </cell>
          <cell r="C5442" t="str">
            <v>DIA</v>
          </cell>
          <cell r="D5442">
            <v>41102</v>
          </cell>
          <cell r="E5442">
            <v>2012</v>
          </cell>
          <cell r="F5442">
            <v>7</v>
          </cell>
          <cell r="G5442" t="str">
            <v>VALE EXPLORATION PERU S.A.C.</v>
          </cell>
          <cell r="H5442" t="str">
            <v>PACHAGON</v>
          </cell>
          <cell r="I5442" t="str">
            <v>PROSPECTO PACHAGON</v>
          </cell>
          <cell r="J5442" t="str">
            <v>*130601&lt;br&gt;LA LIBERTAD-OTUZCO-OTUZCO</v>
          </cell>
          <cell r="K5442" t="str">
            <v>*8&lt;br&gt;BREÑA TORRES GRACIELA,*310&lt;br&gt;ROSALES GONZALES LUIS ALBERTO,*179&lt;br&gt;ZEGARRA ANCAJIMA, ANA SOFIA</v>
          </cell>
          <cell r="L5442" t="str">
            <v>NO PRESENTADO&lt;br/&gt;NOTIFICADO A LA EMPRESA</v>
          </cell>
          <cell r="M5442" t="str">
            <v>ResDirec-0246-2012/MEM-AAM</v>
          </cell>
          <cell r="N5442" t="str">
            <v>24/07/2012</v>
          </cell>
          <cell r="O5442">
            <v>300000</v>
          </cell>
          <cell r="P5442" t="str">
            <v>USD</v>
          </cell>
        </row>
        <row r="5443">
          <cell r="A5443">
            <v>2402666</v>
          </cell>
          <cell r="B5443">
            <v>4181</v>
          </cell>
          <cell r="C5443" t="str">
            <v>DIA</v>
          </cell>
          <cell r="D5443">
            <v>41810</v>
          </cell>
          <cell r="E5443">
            <v>2014</v>
          </cell>
          <cell r="F5443">
            <v>6</v>
          </cell>
          <cell r="G5443" t="str">
            <v>VALE EXPLORATION PERU S.A.C.</v>
          </cell>
          <cell r="H5443" t="str">
            <v>SAHUILCA</v>
          </cell>
          <cell r="I5443" t="str">
            <v>SAHUILCA</v>
          </cell>
          <cell r="J5443" t="str">
            <v>*150505&lt;br&gt;LIMA-CAÑETE-CHILCA</v>
          </cell>
          <cell r="K5443" t="str">
            <v>*8&lt;br&gt;BREÑA TORRES GRACIELA,*310&lt;br&gt;ROSALES GONZALES LUIS ALBERTO,*179&lt;br&gt;ZEGARRA ANCAJIMA, ANA SOFIA</v>
          </cell>
          <cell r="L5443" t="str">
            <v>APROBADO&lt;br/&gt;NOTIFICADO A LA EMPRESA</v>
          </cell>
          <cell r="O5443">
            <v>285000</v>
          </cell>
          <cell r="P5443" t="str">
            <v>USD</v>
          </cell>
        </row>
        <row r="5444">
          <cell r="A5444">
            <v>2413214</v>
          </cell>
          <cell r="B5444">
            <v>5323</v>
          </cell>
          <cell r="C5444" t="str">
            <v>DIA</v>
          </cell>
          <cell r="D5444">
            <v>41834</v>
          </cell>
          <cell r="E5444">
            <v>2014</v>
          </cell>
          <cell r="F5444">
            <v>7</v>
          </cell>
          <cell r="G5444" t="str">
            <v>VALE EXPLORATION PERU S.A.C.</v>
          </cell>
          <cell r="H5444" t="str">
            <v>JATO NORTE</v>
          </cell>
          <cell r="I5444" t="str">
            <v>JATO NORTE</v>
          </cell>
          <cell r="J5444" t="str">
            <v>*150503&lt;br&gt;LIMA-CAÑETE-CALANGO</v>
          </cell>
          <cell r="K5444" t="str">
            <v>*25&lt;br&gt;PRADO VELASQUEZ ALFONSO,*341&lt;br&gt;INFANTE QUISPE, CESAR ANIBAL,*279&lt;br&gt;CRUZ LEDESMA, DEISY,*179&lt;br&gt;ZEGARRA ANCAJIMA, ANA SOFIA</v>
          </cell>
          <cell r="L5444" t="str">
            <v>APROBADO&lt;br/&gt;NOTIFICADO A LA EMPRESA</v>
          </cell>
          <cell r="O5444">
            <v>300000</v>
          </cell>
          <cell r="P5444" t="str">
            <v>USD</v>
          </cell>
        </row>
        <row r="5445">
          <cell r="A5445">
            <v>2526342</v>
          </cell>
          <cell r="B5445">
            <v>5825</v>
          </cell>
          <cell r="C5445" t="str">
            <v>DIA</v>
          </cell>
          <cell r="D5445">
            <v>42227</v>
          </cell>
          <cell r="E5445">
            <v>2015</v>
          </cell>
          <cell r="F5445">
            <v>8</v>
          </cell>
          <cell r="G5445" t="str">
            <v>VALE EXPLORATION PERU S.A.C.</v>
          </cell>
          <cell r="H5445" t="str">
            <v>HUILACOLLO</v>
          </cell>
          <cell r="I5445" t="str">
            <v>HUILACOLLO</v>
          </cell>
          <cell r="J5445" t="str">
            <v>*230201&lt;br&gt;TACNA-CANDARAVE-CANDARAVE,*230203&lt;br&gt;TACNA-CANDARAVE-CAMILACA</v>
          </cell>
          <cell r="K5445" t="str">
            <v>*8&lt;br&gt;BREÑA TORRES GRACIELA,*344&lt;br&gt;LINAN PAREDES, EDUARDO SALOMON,*341&lt;br&gt;INFANTE QUISPE, CESAR ANIBAL,*332&lt;br&gt;CANO VARGAS, SAMIR (APOYO),*310&lt;br&gt;ROSALES GONZALES LUIS ALBERTO</v>
          </cell>
          <cell r="L5445" t="str">
            <v>APROBADO&lt;br/&gt;NOTIFICADO A LA EMPRESA</v>
          </cell>
          <cell r="O5445">
            <v>350000</v>
          </cell>
          <cell r="P5445" t="str">
            <v>USD</v>
          </cell>
        </row>
        <row r="5446">
          <cell r="A5446">
            <v>2638545</v>
          </cell>
          <cell r="B5446">
            <v>6231</v>
          </cell>
          <cell r="C5446" t="str">
            <v>DIA</v>
          </cell>
          <cell r="D5446">
            <v>42622</v>
          </cell>
          <cell r="E5446">
            <v>2016</v>
          </cell>
          <cell r="F5446">
            <v>9</v>
          </cell>
          <cell r="G5446" t="str">
            <v>VALE EXPLORATION PERU S.A.C.</v>
          </cell>
          <cell r="H5446" t="str">
            <v>ANCO CLUSTER</v>
          </cell>
          <cell r="I5446" t="str">
            <v>ANCO CLUSTER</v>
          </cell>
          <cell r="J5446" t="str">
            <v>*150804&lt;br&gt;LIMA-HUAURA-CHECRAS,*150807&lt;br&gt;LIMA-HUAURA-LEONCIO PRADO</v>
          </cell>
          <cell r="K5446" t="str">
            <v>*25&lt;br&gt;PRADO VELASQUEZ ALFONSO,*341&lt;br&gt;INFANTE QUISPE, CESAR ANIBAL,*310&lt;br&gt;ROSALES GONZALES LUIS ALBERTO</v>
          </cell>
          <cell r="L5446" t="str">
            <v>DESISTIDO&lt;br/&gt;NOTIFICADO A LA EMPRESA</v>
          </cell>
          <cell r="M5446" t="str">
            <v>ResDirec-0281-2016/MEM-DGAAM</v>
          </cell>
          <cell r="N5446" t="str">
            <v>21/09/2016</v>
          </cell>
          <cell r="O5446">
            <v>700000</v>
          </cell>
          <cell r="P5446" t="str">
            <v>USD</v>
          </cell>
        </row>
        <row r="5447">
          <cell r="A5447">
            <v>2645872</v>
          </cell>
          <cell r="B5447">
            <v>6249</v>
          </cell>
          <cell r="C5447" t="str">
            <v>DIA</v>
          </cell>
          <cell r="D5447">
            <v>42649</v>
          </cell>
          <cell r="E5447">
            <v>2016</v>
          </cell>
          <cell r="F5447">
            <v>10</v>
          </cell>
          <cell r="G5447" t="str">
            <v>VALE EXPLORATION PERU S.A.C.</v>
          </cell>
          <cell r="H5447" t="str">
            <v>ANCO  CLUSTER</v>
          </cell>
          <cell r="I5447" t="str">
            <v>ANCO  CLUSTER</v>
          </cell>
          <cell r="J5447" t="str">
            <v>*150807&lt;br&gt;LIMA-HUAURA-LEONCIO PRADO</v>
          </cell>
          <cell r="K5447" t="str">
            <v>*25&lt;br&gt;PRADO VELASQUEZ ALFONSO,*310&lt;br&gt;ROSALES GONZALES LUIS ALBERTO,*67&lt;br&gt;PIZARRO LLANOS RICHARD</v>
          </cell>
          <cell r="L5447" t="str">
            <v>APROBADO&lt;br/&gt;NOTIFICADO A LA EMPRESA</v>
          </cell>
          <cell r="O5447">
            <v>700000</v>
          </cell>
          <cell r="P5447" t="str">
            <v>USD</v>
          </cell>
        </row>
        <row r="5448">
          <cell r="A5448">
            <v>2750928</v>
          </cell>
          <cell r="B5448">
            <v>7342</v>
          </cell>
          <cell r="C5448" t="str">
            <v>DIA</v>
          </cell>
          <cell r="D5448">
            <v>43027</v>
          </cell>
          <cell r="E5448">
            <v>2017</v>
          </cell>
          <cell r="F5448">
            <v>10</v>
          </cell>
          <cell r="G5448" t="str">
            <v>VALE EXPLORATION PERU S.A.C.</v>
          </cell>
          <cell r="H5448" t="str">
            <v>ANCO  CLUSTER</v>
          </cell>
          <cell r="I5448" t="str">
            <v>MODIFICACIÓN DEL PROYECTO DE EXPLORACIÓN ANCO CLUSTER</v>
          </cell>
          <cell r="J5448" t="str">
            <v>*150807&lt;br&gt;LIMA-HUAURA-LEONCIO PRADO</v>
          </cell>
          <cell r="K5448" t="str">
            <v>*25&lt;br&gt;PRADO VELASQUEZ ALFONSO,*550&lt;br&gt;PEREZ LEON, LUZMILA (APOYO),*518&lt;br&gt;CHUQUIMANTARI ARTEAGA RUDDY ANDRE (APOYO),*310&lt;br&gt;ROSALES GONZALES LUIS ALBERTO</v>
          </cell>
          <cell r="L5448" t="str">
            <v>APROBADO&lt;br/&gt;NOTIFICADO A LA EMPRESA</v>
          </cell>
          <cell r="O5448">
            <v>1086600</v>
          </cell>
          <cell r="P5448" t="str">
            <v>USD</v>
          </cell>
        </row>
        <row r="5449">
          <cell r="A5449">
            <v>2831234</v>
          </cell>
          <cell r="B5449">
            <v>7652</v>
          </cell>
          <cell r="C5449" t="str">
            <v>DIA</v>
          </cell>
          <cell r="D5449">
            <v>43284</v>
          </cell>
          <cell r="E5449">
            <v>2018</v>
          </cell>
          <cell r="F5449">
            <v>7</v>
          </cell>
          <cell r="G5449" t="str">
            <v>VALE EXPLORATION PERU S.A.C.</v>
          </cell>
          <cell r="H5449" t="str">
            <v>EPOSUYAY</v>
          </cell>
          <cell r="I5449" t="str">
            <v>PROYECTO DE EXPLORACIÓN EPOSUYAY</v>
          </cell>
          <cell r="J5449" t="str">
            <v>*130601&lt;br&gt;LA LIBERTAD-OTUZCO-OTUZCO</v>
          </cell>
          <cell r="K5449" t="str">
            <v>*502&lt;br&gt;CERCEDO CAJAS DONNY LUCIA (APOYO),*643&lt;br&gt;NISSE MEI-LIN GARCIA LAY,*618&lt;br&gt;BERROSPI GALINDO ROSA CATHERINE,*617&lt;br&gt;QUISPE CLEMENTE, KARLA BRIGHITT,*615&lt;br&gt;FIGUEROA REINOSO, LUIS ALBERTO,*600&lt;br&gt;SANTIVAÑEZ SUAREZ, ZANDALEE IVETHE,*599&lt;br&gt;CHUQUIMANTARI ARTEAGA,RUDDY ANDRE,*597&lt;br&gt;CUELLAR JOAQUIN, MILAGROS IRENE,*581&lt;br&gt;ARENAS ESPINOZA,JULISSA,*525&lt;br&gt;QUISPE CLEMENTE, KARLA</v>
          </cell>
          <cell r="L5449" t="str">
            <v>APROBADO&lt;br/&gt;NOTIFICADO A LA EMPRESA</v>
          </cell>
          <cell r="M5449" t="str">
            <v>ResDirec-0036-2019/MEM-DGAAM</v>
          </cell>
          <cell r="N5449" t="str">
            <v>08/03/2019</v>
          </cell>
          <cell r="O5449">
            <v>4551828.75</v>
          </cell>
          <cell r="P5449" t="str">
            <v>USD</v>
          </cell>
        </row>
        <row r="5450">
          <cell r="A5450">
            <v>2845402</v>
          </cell>
          <cell r="B5450">
            <v>7700</v>
          </cell>
          <cell r="C5450" t="str">
            <v>DIA</v>
          </cell>
          <cell r="D5450">
            <v>43328</v>
          </cell>
          <cell r="E5450">
            <v>2018</v>
          </cell>
          <cell r="F5450">
            <v>8</v>
          </cell>
          <cell r="G5450" t="str">
            <v>VALE EXPLORATION PERU S.A.C.</v>
          </cell>
          <cell r="H5450" t="str">
            <v>APACHETA</v>
          </cell>
          <cell r="I5450" t="str">
            <v>PROYECTO DE EXPLORACIÓN APACHETA</v>
          </cell>
          <cell r="J5450" t="str">
            <v>*050205&lt;br&gt;AYACUCHO-CANGALLO-PARAS,*090607&lt;br&gt;HUANCAVELICA-HUAYTARA-PILPICHACA</v>
          </cell>
          <cell r="K5450" t="str">
            <v>*502&lt;br&gt;CERCEDO CAJAS DONNY LUCIA (APOYO),*618&lt;br&gt;BERROSPI GALINDO ROSA CATHERINE,*617&lt;br&gt;QUISPE CLEMENTE, KARLA BRIGHITT,*615&lt;br&gt;FIGUEROA REINOSO, LUIS ALBERTO,*612&lt;br&gt;QUISPE ROJAS, RACHEL MIRIAN,*606&lt;br&gt;Enrique Arturo  Quispez Herrera,*600&lt;br&gt;SANTIVAÑEZ SUAREZ, ZANDALEE IVETHE,*599&lt;br&gt;CHUQUIMANTARI ARTEAGA,RUDDY ANDRE,*597&lt;br&gt;CUELLAR JOAQUIN, MILAGROS IRENE,*581&lt;br&gt;ARENAS ESPINOZA,JULISSA,*525&lt;br&gt;QUISPE CLEMENTE, KARLA,*509&lt;br&gt;CRUZ LEDESMA, DEISY ROSALIA</v>
          </cell>
          <cell r="L5450" t="str">
            <v>APROBADO&lt;br/&gt;NOTIFICADO A LA EMPRESA</v>
          </cell>
          <cell r="M5450" t="str">
            <v>ResDirec-0063-2019/MEM-DGAAM</v>
          </cell>
          <cell r="N5450" t="str">
            <v>08/05/2019</v>
          </cell>
          <cell r="O5450">
            <v>4407295</v>
          </cell>
          <cell r="P5450" t="str">
            <v>USD</v>
          </cell>
        </row>
        <row r="5451">
          <cell r="A5451">
            <v>2962081</v>
          </cell>
          <cell r="B5451">
            <v>7990</v>
          </cell>
          <cell r="C5451" t="str">
            <v>FTA</v>
          </cell>
          <cell r="D5451">
            <v>43677</v>
          </cell>
          <cell r="E5451">
            <v>2019</v>
          </cell>
          <cell r="F5451">
            <v>7</v>
          </cell>
          <cell r="G5451" t="str">
            <v>VALE EXPLORATION PERU S.A.C.</v>
          </cell>
          <cell r="H5451" t="str">
            <v>CLARITO</v>
          </cell>
          <cell r="I5451" t="str">
            <v>CLARITO</v>
          </cell>
          <cell r="J5451" t="str">
            <v>*180101&lt;br&gt;MOQUEGUA-MARISCAL NIETO-MOQUEGUA</v>
          </cell>
          <cell r="K5451" t="str">
            <v>*25&lt;br&gt;PRADO VELASQUEZ ALFONSO,*649&lt;br&gt;BOTTGER GAMARRA JOYCE CAROL,*635&lt;br&gt;LEON SAAVEDRA SEBASTIAN,*610&lt;br&gt;FARFAN REYES MIRIAM ELIZABETH,*599&lt;br&gt;CHUQUIMANTARI ARTEAGA,RUDDY ANDRE</v>
          </cell>
          <cell r="L5451" t="str">
            <v>DESAPROBADO&lt;br/&gt;NOTIFICADO A LA EMPRESA</v>
          </cell>
          <cell r="M5451" t="str">
            <v>ResDirec-0143-2019/MINEM-DGAAM</v>
          </cell>
          <cell r="N5451" t="str">
            <v>14/08/2019</v>
          </cell>
          <cell r="O5451">
            <v>3379953.4</v>
          </cell>
          <cell r="P5451" t="str">
            <v>USD</v>
          </cell>
        </row>
        <row r="5452">
          <cell r="A5452">
            <v>2974249</v>
          </cell>
          <cell r="B5452">
            <v>8153</v>
          </cell>
          <cell r="C5452" t="str">
            <v>FTA</v>
          </cell>
          <cell r="D5452">
            <v>43715</v>
          </cell>
          <cell r="E5452">
            <v>2019</v>
          </cell>
          <cell r="F5452">
            <v>9</v>
          </cell>
          <cell r="G5452" t="str">
            <v>VALE EXPLORATION PERU S.A.C.</v>
          </cell>
          <cell r="H5452" t="str">
            <v>PROYECTO CLARITO</v>
          </cell>
          <cell r="I5452" t="str">
            <v>PROYECTO DE EXPLORACIÓN CLARITO</v>
          </cell>
          <cell r="J5452" t="str">
            <v>*180101&lt;br&gt;MOQUEGUA-MARISCAL NIETO-MOQUEGUA</v>
          </cell>
          <cell r="K5452" t="str">
            <v>*25&lt;br&gt;PRADO VELASQUEZ ALFONSO,*671&lt;br&gt;CUBAS PARIMANGO LORENZO JARED,*663&lt;br&gt;CAMAN SANTILLANA REINHARD OLENKO (APoyo),*635&lt;br&gt;LEON SAAVEDRA SEBASTIAN,*610&lt;br&gt;FARFAN REYES MIRIAM ELIZABETH</v>
          </cell>
          <cell r="L5452" t="str">
            <v>APROBADO&lt;br/&gt;NOTIFICADO A LA EMPRESA</v>
          </cell>
          <cell r="M5452" t="str">
            <v>ResDirec-0160-2019/MINEM-DGAAM</v>
          </cell>
          <cell r="N5452" t="str">
            <v>18/09/2019</v>
          </cell>
          <cell r="O5452">
            <v>3379953.4</v>
          </cell>
          <cell r="P5452" t="str">
            <v>USD</v>
          </cell>
        </row>
        <row r="5453">
          <cell r="A5453">
            <v>1185929</v>
          </cell>
          <cell r="B5453">
            <v>4380</v>
          </cell>
          <cell r="C5453" t="str">
            <v>EIA</v>
          </cell>
          <cell r="D5453">
            <v>35885</v>
          </cell>
          <cell r="E5453">
            <v>1998</v>
          </cell>
          <cell r="F5453">
            <v>3</v>
          </cell>
          <cell r="G5453" t="str">
            <v>VALENCIA ALVAREZ IDELFONSO</v>
          </cell>
          <cell r="H5453" t="str">
            <v>PLANTA PORTATIL TRAPICHE</v>
          </cell>
          <cell r="I5453" t="str">
            <v>EXPLOTACIÓN Y PREPARACIÓN MECÁNICA CONCESIÓN LUISA ANGÉLICA</v>
          </cell>
          <cell r="J5453" t="str">
            <v>*150106&lt;br&gt;LIMA-LIMA-CARABAYLLO</v>
          </cell>
          <cell r="K5453" t="str">
            <v>*1&lt;br&gt;ACEVEDO FERNANDEZ ELIAS</v>
          </cell>
          <cell r="L5453" t="str">
            <v>APROBADO</v>
          </cell>
          <cell r="P5453" t="str">
            <v>USD</v>
          </cell>
        </row>
        <row r="5454">
          <cell r="A5454">
            <v>1539748</v>
          </cell>
          <cell r="B5454">
            <v>1287</v>
          </cell>
          <cell r="C5454" t="str">
            <v>DIA</v>
          </cell>
          <cell r="D5454">
            <v>38523</v>
          </cell>
          <cell r="E5454">
            <v>2005</v>
          </cell>
          <cell r="F5454">
            <v>6</v>
          </cell>
          <cell r="G5454" t="str">
            <v>VALENZUELA MARTINEZ HILDEBRANDO</v>
          </cell>
          <cell r="H5454" t="str">
            <v>JUANITA I</v>
          </cell>
          <cell r="I5454" t="str">
            <v>JUANITA I</v>
          </cell>
          <cell r="J5454" t="str">
            <v>*150722&lt;br&gt;LIMA-HUAROCHIRI-SAN MATEO</v>
          </cell>
          <cell r="K5454" t="str">
            <v>*62&lt;br&gt;VILLEGAS ANA</v>
          </cell>
          <cell r="L5454" t="str">
            <v>IMPROCEDENTE&lt;br/&gt;NOTIFICADO A LA EMPRESA</v>
          </cell>
          <cell r="P5454" t="str">
            <v>USD</v>
          </cell>
        </row>
        <row r="5455">
          <cell r="A5455">
            <v>2312541</v>
          </cell>
          <cell r="B5455">
            <v>3950</v>
          </cell>
          <cell r="C5455" t="str">
            <v>DIA</v>
          </cell>
          <cell r="D5455">
            <v>41470</v>
          </cell>
          <cell r="E5455">
            <v>2013</v>
          </cell>
          <cell r="F5455">
            <v>7</v>
          </cell>
          <cell r="G5455" t="str">
            <v>VALETITA MINERO HORIZONTE S.A.C.</v>
          </cell>
          <cell r="H5455" t="str">
            <v>VALETITA</v>
          </cell>
          <cell r="I5455" t="str">
            <v>VALETITA</v>
          </cell>
          <cell r="J5455" t="str">
            <v>*040309&lt;br&gt;AREQUIPA-CARAVELI-HUANUHUANU</v>
          </cell>
          <cell r="K5455" t="str">
            <v>*8&lt;br&gt;BREÑA TORRES GRACIELA,*310&lt;br&gt;ROSALES GONZALES LUIS ALBERTO,*179&lt;br&gt;ZEGARRA ANCAJIMA, ANA SOFIA</v>
          </cell>
          <cell r="L5455" t="str">
            <v>APROBADO&lt;br/&gt;NOTIFICADO A LA EMPRESA</v>
          </cell>
          <cell r="O5455">
            <v>750000</v>
          </cell>
          <cell r="P5455" t="str">
            <v>USD</v>
          </cell>
        </row>
        <row r="5456">
          <cell r="A5456">
            <v>2519881</v>
          </cell>
          <cell r="B5456">
            <v>5807</v>
          </cell>
          <cell r="C5456" t="str">
            <v>DIA</v>
          </cell>
          <cell r="D5456">
            <v>42205</v>
          </cell>
          <cell r="E5456">
            <v>2015</v>
          </cell>
          <cell r="F5456">
            <v>7</v>
          </cell>
          <cell r="G5456" t="str">
            <v>VANACORP PERU SA</v>
          </cell>
          <cell r="H5456" t="str">
            <v>MINAS RAGRA</v>
          </cell>
          <cell r="I5456" t="str">
            <v>MINAS RAGRA</v>
          </cell>
          <cell r="J5456" t="str">
            <v>*190104&lt;br&gt;PASCO-PASCO-HUAYLLAY</v>
          </cell>
          <cell r="K5456" t="str">
            <v>*8&lt;br&gt;BREÑA TORRES GRACIELA,*344&lt;br&gt;LINAN PAREDES, EDUARDO SALOMON,*343&lt;br&gt;ALVARADO BARRENECHEA, MARKO,*341&lt;br&gt;INFANTE QUISPE, CESAR ANIBAL,*332&lt;br&gt;CANO VARGAS, SAMIR (APOYO),*310&lt;br&gt;ROSALES GONZALES LUIS ALBERTO</v>
          </cell>
          <cell r="L5456" t="str">
            <v>APROBADO&lt;br/&gt;NOTIFICADO A LA EMPRESA</v>
          </cell>
          <cell r="O5456">
            <v>1000000</v>
          </cell>
          <cell r="P5456" t="str">
            <v>USD</v>
          </cell>
        </row>
        <row r="5457">
          <cell r="A5457">
            <v>1264148</v>
          </cell>
          <cell r="B5457">
            <v>4455</v>
          </cell>
          <cell r="C5457" t="str">
            <v>EIA</v>
          </cell>
          <cell r="D5457">
            <v>36511</v>
          </cell>
          <cell r="E5457">
            <v>1999</v>
          </cell>
          <cell r="F5457">
            <v>12</v>
          </cell>
          <cell r="G5457" t="str">
            <v>VASQUEZ VASQUEZ VIUDA DE ESPINOZA MARIA LEONOR</v>
          </cell>
          <cell r="H5457" t="str">
            <v>PORTACHUELO</v>
          </cell>
          <cell r="I5457" t="str">
            <v>EXPLOTACION DE MATERIALES DE CONSTRUCCION</v>
          </cell>
          <cell r="J5457" t="str">
            <v>*150123&lt;br&gt;LIMA-LIMA-PACHACAMAC</v>
          </cell>
          <cell r="K5457" t="str">
            <v>*91&lt;br&gt;SALINAS SOFIA</v>
          </cell>
          <cell r="L5457" t="str">
            <v>CONCLUIDO</v>
          </cell>
          <cell r="P5457" t="str">
            <v>USD</v>
          </cell>
        </row>
        <row r="5458">
          <cell r="A5458">
            <v>1744291</v>
          </cell>
          <cell r="B5458">
            <v>1774</v>
          </cell>
          <cell r="C5458" t="str">
            <v>EIAsd</v>
          </cell>
          <cell r="D5458">
            <v>39433</v>
          </cell>
          <cell r="E5458">
            <v>2007</v>
          </cell>
          <cell r="F5458">
            <v>12</v>
          </cell>
          <cell r="G5458" t="str">
            <v>VENTURA GOLD PERU S.A.C.</v>
          </cell>
          <cell r="H5458" t="str">
            <v>INMACULADA</v>
          </cell>
          <cell r="I5458" t="str">
            <v>EXLORACION INMACULADA</v>
          </cell>
          <cell r="J5458" t="str">
            <v>*050806&lt;br&gt;AYACUCHO-PAUCAR DEL SARA SARA-OYOLO</v>
          </cell>
          <cell r="K5458" t="str">
            <v>*10&lt;br&gt;CARRANZA VALDIVIESO JOSE</v>
          </cell>
          <cell r="L5458" t="str">
            <v>APROBADO&lt;br/&gt;NOTIFICADO A LA EMPRESA</v>
          </cell>
          <cell r="P5458" t="str">
            <v>USD</v>
          </cell>
        </row>
        <row r="5459">
          <cell r="A5459">
            <v>1805839</v>
          </cell>
          <cell r="B5459">
            <v>1928</v>
          </cell>
          <cell r="C5459" t="str">
            <v>EIAsd</v>
          </cell>
          <cell r="D5459">
            <v>39650</v>
          </cell>
          <cell r="E5459">
            <v>2008</v>
          </cell>
          <cell r="F5459">
            <v>7</v>
          </cell>
          <cell r="G5459" t="str">
            <v>VENTURA GOLD PERU S.A.C.</v>
          </cell>
          <cell r="H5459" t="str">
            <v>INMACULADA</v>
          </cell>
          <cell r="I5459" t="str">
            <v>EXPLORACION IMACULADA</v>
          </cell>
          <cell r="J5459" t="str">
            <v>*050806&lt;br&gt;AYACUCHO-PAUCAR DEL SARA SARA-OYOLO</v>
          </cell>
          <cell r="K5459" t="str">
            <v>*10&lt;br&gt;CARRANZA VALDIVIESO JOSE</v>
          </cell>
          <cell r="L5459" t="str">
            <v>APROBADO&lt;br/&gt;NOTIFICADO A LA EMPRESA</v>
          </cell>
          <cell r="P5459" t="str">
            <v>USD</v>
          </cell>
        </row>
        <row r="5460">
          <cell r="A5460">
            <v>1727378</v>
          </cell>
          <cell r="B5460">
            <v>1727</v>
          </cell>
          <cell r="C5460" t="str">
            <v>DIA</v>
          </cell>
          <cell r="D5460">
            <v>39366</v>
          </cell>
          <cell r="E5460">
            <v>2007</v>
          </cell>
          <cell r="F5460">
            <v>10</v>
          </cell>
          <cell r="G5460" t="str">
            <v>VENTURA GOLD PERU S.A.C.</v>
          </cell>
          <cell r="H5460" t="str">
            <v>INMACULADA</v>
          </cell>
          <cell r="I5460" t="str">
            <v>INMACULADA</v>
          </cell>
          <cell r="J5460" t="str">
            <v>*050806&lt;br&gt;AYACUCHO-PAUCAR DEL SARA SARA-OYOLO</v>
          </cell>
          <cell r="K5460" t="str">
            <v>*8&lt;br&gt;BREÑA TORRES GRACIELA</v>
          </cell>
          <cell r="L5460" t="str">
            <v>APROBADO&lt;br/&gt;NOTIFICADO A LA EMPRESA</v>
          </cell>
          <cell r="P5460" t="str">
            <v>USD</v>
          </cell>
        </row>
        <row r="5461">
          <cell r="A5461">
            <v>2451072</v>
          </cell>
          <cell r="B5461">
            <v>5564</v>
          </cell>
          <cell r="C5461" t="str">
            <v>ITS</v>
          </cell>
          <cell r="D5461">
            <v>41964</v>
          </cell>
          <cell r="E5461">
            <v>2014</v>
          </cell>
          <cell r="F5461">
            <v>11</v>
          </cell>
          <cell r="G5461" t="str">
            <v>VERDE RESOURCES S.A.C.</v>
          </cell>
          <cell r="H5461" t="str">
            <v>ANTABAMBA</v>
          </cell>
          <cell r="I5461" t="str">
            <v>1ER INFORME TÉCNICO SUSTENTATORIO PROYECTO ANTABAMBA</v>
          </cell>
          <cell r="J5461" t="str">
            <v>*030304&lt;br&gt;APURIMAC-ANTABAMBA-JUAN ESPINOZA MEDRANO,*030406&lt;br&gt;APURIMAC-AYMARAES-COTARUSE</v>
          </cell>
          <cell r="K5461" t="str">
            <v>*8&lt;br&gt;BREÑA TORRES GRACIELA,*279&lt;br&gt;CRUZ LEDESMA, DEISY,*251&lt;br&gt;INFANTE QUISPE, CESAR ANIBAL,*179&lt;br&gt;ZEGARRA ANCAJIMA, ANA SOFIA</v>
          </cell>
          <cell r="L5461" t="str">
            <v>CONFORME&lt;br/&gt;NOTIFICADO A LA EMPRESA</v>
          </cell>
          <cell r="M5461" t="str">
            <v>ResDirec-0612-2014/MEM-DGAAM</v>
          </cell>
          <cell r="N5461" t="str">
            <v>18/12/2014</v>
          </cell>
          <cell r="O5461">
            <v>750000</v>
          </cell>
        </row>
        <row r="5462">
          <cell r="A5462">
            <v>2178646</v>
          </cell>
          <cell r="B5462">
            <v>2885</v>
          </cell>
          <cell r="C5462" t="str">
            <v>DIA</v>
          </cell>
          <cell r="D5462">
            <v>40998</v>
          </cell>
          <cell r="E5462">
            <v>2012</v>
          </cell>
          <cell r="F5462">
            <v>3</v>
          </cell>
          <cell r="G5462" t="str">
            <v>VERDE RESOURCES S.A.C.</v>
          </cell>
          <cell r="H5462" t="str">
            <v>ANTABAMBA</v>
          </cell>
          <cell r="I5462" t="str">
            <v>ANTABAMBA</v>
          </cell>
          <cell r="J5462" t="str">
            <v>*030406&lt;br&gt;APURIMAC-AYMARAES-COTARUSE</v>
          </cell>
          <cell r="K5462" t="str">
            <v>*8&lt;br&gt;BREÑA TORRES GRACIELA,*150&lt;br&gt;CHAVEZ MENDOZA ANGEL,*147&lt;br&gt;PEREZ BALDEON KAREN</v>
          </cell>
          <cell r="L5462" t="str">
            <v>APROBADO&lt;br/&gt;NOTIFICADO A LA EMPRESA</v>
          </cell>
          <cell r="O5462">
            <v>600000</v>
          </cell>
          <cell r="P5462" t="str">
            <v>USD</v>
          </cell>
        </row>
        <row r="5463">
          <cell r="A5463">
            <v>2380331</v>
          </cell>
          <cell r="B5463">
            <v>4166</v>
          </cell>
          <cell r="C5463" t="str">
            <v>DIA</v>
          </cell>
          <cell r="D5463">
            <v>41730</v>
          </cell>
          <cell r="E5463">
            <v>2014</v>
          </cell>
          <cell r="F5463">
            <v>4</v>
          </cell>
          <cell r="G5463" t="str">
            <v>VERDE RESOURCES S.A.C.</v>
          </cell>
          <cell r="H5463" t="str">
            <v>ANTABAMBA</v>
          </cell>
          <cell r="I5463" t="str">
            <v>1ERA MODIFICATORIA DIA ANTABAMBA</v>
          </cell>
          <cell r="J5463" t="str">
            <v>*030304&lt;br&gt;APURIMAC-ANTABAMBA-JUAN ESPINOZA MEDRANO,*030406&lt;br&gt;APURIMAC-AYMARAES-COTARUSE</v>
          </cell>
          <cell r="K5463" t="str">
            <v>*8&lt;br&gt;BREÑA TORRES GRACIELA,*279&lt;br&gt;CRUZ LEDESMA, DEISY,*179&lt;br&gt;ZEGARRA ANCAJIMA, ANA SOFIA</v>
          </cell>
          <cell r="L5463" t="str">
            <v>APROBADO&lt;br/&gt;NOTIFICADO A LA EMPRESA</v>
          </cell>
          <cell r="O5463">
            <v>750000</v>
          </cell>
          <cell r="P5463" t="str">
            <v>USD</v>
          </cell>
        </row>
        <row r="5464">
          <cell r="A5464">
            <v>1262374</v>
          </cell>
          <cell r="B5464">
            <v>4436</v>
          </cell>
          <cell r="C5464" t="str">
            <v>EIA</v>
          </cell>
          <cell r="D5464">
            <v>36495</v>
          </cell>
          <cell r="E5464">
            <v>1999</v>
          </cell>
          <cell r="F5464">
            <v>12</v>
          </cell>
          <cell r="G5464" t="str">
            <v>VERGARA LEON JAIME OSWALDO</v>
          </cell>
          <cell r="H5464" t="str">
            <v>MEDIO ORIENTE</v>
          </cell>
          <cell r="I5464" t="str">
            <v>EXPLOTACION PLANTA PORTATIL</v>
          </cell>
          <cell r="J5464" t="str">
            <v>*150143&lt;br&gt;LIMA-LIMA-VILLA MARIA DEL TRIUNFO</v>
          </cell>
          <cell r="K5464" t="str">
            <v>*29&lt;br&gt;ARCHIVO</v>
          </cell>
          <cell r="L5464" t="str">
            <v>DESAPROBADO</v>
          </cell>
          <cell r="P5464" t="str">
            <v>USD</v>
          </cell>
        </row>
        <row r="5465">
          <cell r="A5465">
            <v>1403463</v>
          </cell>
          <cell r="B5465">
            <v>836</v>
          </cell>
          <cell r="C5465" t="str">
            <v>DIA</v>
          </cell>
          <cell r="D5465">
            <v>37690</v>
          </cell>
          <cell r="E5465">
            <v>2003</v>
          </cell>
          <cell r="F5465">
            <v>3</v>
          </cell>
          <cell r="G5465" t="str">
            <v>VILLACHICA LLAMOSAS JOYCE GLORIA</v>
          </cell>
          <cell r="H5465" t="str">
            <v>JUAN PABLO SEGUNDO A</v>
          </cell>
          <cell r="I5465" t="str">
            <v>JUAN PABLO SEGUNDO A</v>
          </cell>
          <cell r="J5465" t="str">
            <v>*040309&lt;br&gt;AREQUIPA-CARAVELI-HUANUHUANU</v>
          </cell>
          <cell r="K5465" t="str">
            <v>*57&lt;br&gt;SUAREZ JUAN</v>
          </cell>
          <cell r="L5465" t="str">
            <v>APROBADO</v>
          </cell>
          <cell r="P5465" t="str">
            <v>USD</v>
          </cell>
        </row>
        <row r="5466">
          <cell r="A5466">
            <v>1665765</v>
          </cell>
          <cell r="B5466">
            <v>1580</v>
          </cell>
          <cell r="C5466" t="str">
            <v>EIAsd</v>
          </cell>
          <cell r="D5466">
            <v>39112</v>
          </cell>
          <cell r="E5466">
            <v>2007</v>
          </cell>
          <cell r="F5466">
            <v>1</v>
          </cell>
          <cell r="G5466" t="str">
            <v>VILLAVICENCIO GARDINI JENNY KARINA</v>
          </cell>
          <cell r="H5466" t="str">
            <v>SANTA ANA</v>
          </cell>
          <cell r="I5466" t="str">
            <v>EXPLORACION</v>
          </cell>
          <cell r="J5466" t="str">
            <v>*210403&lt;br&gt;PUNO-CHUCUITO-HUACULLANI</v>
          </cell>
          <cell r="K5466" t="str">
            <v>*49&lt;br&gt;RETAMOZO PLACIDO</v>
          </cell>
          <cell r="L5466" t="str">
            <v>APROBADO</v>
          </cell>
          <cell r="P5466" t="str">
            <v>USD</v>
          </cell>
        </row>
        <row r="5467">
          <cell r="A5467">
            <v>1612329</v>
          </cell>
          <cell r="B5467">
            <v>1445</v>
          </cell>
          <cell r="C5467" t="str">
            <v>DIA</v>
          </cell>
          <cell r="D5467">
            <v>38877</v>
          </cell>
          <cell r="E5467">
            <v>2006</v>
          </cell>
          <cell r="F5467">
            <v>6</v>
          </cell>
          <cell r="G5467" t="str">
            <v>VILLAVICENCIO GARDINI JENNY KARINA</v>
          </cell>
          <cell r="I5467" t="str">
            <v>SANTA ANA</v>
          </cell>
          <cell r="J5467" t="str">
            <v>*210403&lt;br&gt;PUNO-CHUCUITO-HUACULLANI</v>
          </cell>
          <cell r="K5467" t="str">
            <v>*1&lt;br&gt;ACEVEDO FERNANDEZ ELIAS</v>
          </cell>
          <cell r="L5467" t="str">
            <v>APROBADO</v>
          </cell>
          <cell r="P5467" t="str">
            <v>USD</v>
          </cell>
        </row>
        <row r="5468">
          <cell r="A5468">
            <v>1637412</v>
          </cell>
          <cell r="B5468">
            <v>1515</v>
          </cell>
          <cell r="C5468" t="str">
            <v>DIA</v>
          </cell>
          <cell r="D5468">
            <v>38985</v>
          </cell>
          <cell r="E5468">
            <v>2006</v>
          </cell>
          <cell r="F5468">
            <v>9</v>
          </cell>
          <cell r="G5468" t="str">
            <v>VILLAVICENCIO GARDINI JENNY KARINA</v>
          </cell>
          <cell r="H5468" t="str">
            <v>SANTA ANA</v>
          </cell>
          <cell r="I5468" t="str">
            <v>SANTA ANA (MODIFICACION)</v>
          </cell>
          <cell r="J5468" t="str">
            <v>*210403&lt;br&gt;PUNO-CHUCUITO-HUACULLANI</v>
          </cell>
          <cell r="K5468" t="str">
            <v>*1&lt;br&gt;ACEVEDO FERNANDEZ ELIAS</v>
          </cell>
          <cell r="L5468" t="str">
            <v>APROBADO&lt;br/&gt;NOTIFICADO A LA EMPRESA</v>
          </cell>
          <cell r="P5468" t="str">
            <v>USD</v>
          </cell>
        </row>
        <row r="5469">
          <cell r="A5469">
            <v>1513017</v>
          </cell>
          <cell r="B5469">
            <v>1207</v>
          </cell>
          <cell r="C5469" t="str">
            <v>EIAsd</v>
          </cell>
          <cell r="D5469">
            <v>38377</v>
          </cell>
          <cell r="E5469">
            <v>2005</v>
          </cell>
          <cell r="F5469">
            <v>1</v>
          </cell>
          <cell r="G5469" t="str">
            <v>VOLCAN COMPAÑÍA MINERA S.A.A.</v>
          </cell>
          <cell r="H5469" t="str">
            <v>TICLIO</v>
          </cell>
          <cell r="I5469" t="str">
            <v>EXPLORACION</v>
          </cell>
          <cell r="J5469" t="str">
            <v>*150705&lt;br&gt;LIMA-HUAROCHIRI-CHICLA</v>
          </cell>
          <cell r="K5469" t="str">
            <v>*47&lt;br&gt;PINEDO CESAR</v>
          </cell>
          <cell r="L5469" t="str">
            <v>APROBADO</v>
          </cell>
          <cell r="P5469" t="str">
            <v>USD</v>
          </cell>
        </row>
        <row r="5470">
          <cell r="A5470">
            <v>2370288</v>
          </cell>
          <cell r="B5470">
            <v>2981</v>
          </cell>
          <cell r="C5470" t="str">
            <v>ITS</v>
          </cell>
          <cell r="D5470">
            <v>41694</v>
          </cell>
          <cell r="E5470">
            <v>2014</v>
          </cell>
          <cell r="F5470">
            <v>2</v>
          </cell>
          <cell r="G5470" t="str">
            <v>VOLCAN COMPAÑÍA MINERA S.A.A.</v>
          </cell>
          <cell r="H5470" t="str">
            <v>CARAHUACRA</v>
          </cell>
          <cell r="I5470" t="str">
            <v>DEP¿ITO DE RELAVES RUMICHACA</v>
          </cell>
          <cell r="K5470" t="str">
            <v>*1&lt;br&gt;ACEVEDO FERNANDEZ ELIAS,*285&lt;br&gt;NOLASCO MELGAREJO, KARINA,*276&lt;br&gt;ROJAS VALLADARES TANIA LUPE,*255&lt;br&gt;LOPEZ ROMERO, RICHARD JONATHAN (APOYO),*242&lt;br&gt;PASTRANA, MATEO,*146&lt;br&gt;RUESTA RUIZ PEDRO,*25&lt;br&gt;PRADO VELASQUEZ ALFONSO</v>
          </cell>
          <cell r="L5470" t="str">
            <v>CONFORME&lt;br/&gt;NOTIFICADO A LA EMPRESA</v>
          </cell>
          <cell r="M5470" t="str">
            <v>ResDirec-0156-2014/MEM-DGAAM</v>
          </cell>
          <cell r="N5470" t="str">
            <v>27/03/2014</v>
          </cell>
          <cell r="O5470">
            <v>6000000</v>
          </cell>
        </row>
        <row r="5471">
          <cell r="A5471">
            <v>2315203</v>
          </cell>
          <cell r="B5471">
            <v>3125</v>
          </cell>
          <cell r="C5471" t="str">
            <v>EIAsd</v>
          </cell>
          <cell r="D5471">
            <v>41480</v>
          </cell>
          <cell r="E5471">
            <v>2013</v>
          </cell>
          <cell r="F5471">
            <v>7</v>
          </cell>
          <cell r="G5471" t="str">
            <v>VOLCAN COMPAÑÍA MINERA S.A.A.</v>
          </cell>
          <cell r="H5471" t="str">
            <v>ZORAIDA II</v>
          </cell>
          <cell r="I5471" t="str">
            <v>ZORAIDA II</v>
          </cell>
          <cell r="J5471" t="str">
            <v>*120809&lt;br&gt;JUNIN-YAULI-SUITUCANCHA</v>
          </cell>
          <cell r="K5471" t="str">
            <v>*142&lt;br&gt;VELASQUEZ CONTRERAS ANNIE (APOYO),*347&lt;br&gt;TENORIO MALDONADO, MARIO,*346&lt;br&gt;TIPULA MAMANI, RICHARD JOHNSON,*310&lt;br&gt;ROSALES GONZALES LUIS ALBERTO,*305&lt;br&gt;ROBLES MEDINA, IVÁN ANTHONY (APOYO),*295&lt;br&gt;DIAZ BERRIOS ABEL,*284&lt;br&gt;LINARES ALVARADO, JOSE LUIS,*242&lt;br&gt;PASTRANA, MATEO,*241&lt;br&gt;TELLO ISLA, ANA CAROLINA,*227&lt;br&gt;BUSTAMANTE BECERRA JOSE LUIS,*217&lt;br&gt;CASTELO MAMANCHURA GUSTAVO JAVIER,*186&lt;br&gt;LUCEN BUSTAMANTE MARIELENA,*180&lt;br&gt;RAMIREZ PALET ALDO</v>
          </cell>
          <cell r="L5471" t="str">
            <v>APROBADO&lt;br/&gt;NOTIFICADO A LA EMPRESA</v>
          </cell>
          <cell r="M5471" t="str">
            <v>ResDirec-0576-2014/MEM-DGAAM</v>
          </cell>
          <cell r="N5471" t="str">
            <v>24/11/2014</v>
          </cell>
          <cell r="O5471">
            <v>2732800</v>
          </cell>
          <cell r="P5471" t="str">
            <v>USD</v>
          </cell>
        </row>
        <row r="5472">
          <cell r="A5472">
            <v>2396689</v>
          </cell>
          <cell r="B5472">
            <v>3130</v>
          </cell>
          <cell r="C5472" t="str">
            <v>ITS</v>
          </cell>
          <cell r="D5472">
            <v>41792</v>
          </cell>
          <cell r="E5472">
            <v>2014</v>
          </cell>
          <cell r="F5472">
            <v>6</v>
          </cell>
          <cell r="G5472" t="str">
            <v>VOLCAN COMPAÑÍA MINERA S.A.A.</v>
          </cell>
          <cell r="H5472" t="str">
            <v>ZORAIDA</v>
          </cell>
          <cell r="I5472" t="str">
            <v>EIA de Explotaci¿n Zoraida</v>
          </cell>
          <cell r="J5472" t="str">
            <v>*120809&lt;br&gt;JUNIN-YAULI-SUITUCANCHA</v>
          </cell>
          <cell r="K5472" t="str">
            <v>*1&lt;br&gt;ACEVEDO FERNANDEZ ELIAS,*299&lt;br&gt;REYES UBILLUS ISMAEL,*292&lt;br&gt;CAMPOS ARMAS DANY HANS (APOYO),*276&lt;br&gt;ROJAS VALLADARES TANIA LUPE,*220&lt;br&gt;VILLACORTA OLAZA MARCO ANTONIO,*20&lt;br&gt;LEON IRIARTE MARITZA</v>
          </cell>
          <cell r="L5472" t="str">
            <v>CONFORME&lt;br/&gt;NOTIFICADO A LA EMPRESA</v>
          </cell>
          <cell r="M5472" t="str">
            <v>ResDirec-0310-2014/MEM-DGAAM</v>
          </cell>
          <cell r="N5472" t="str">
            <v>25/06/2014</v>
          </cell>
          <cell r="O5472">
            <v>2000000</v>
          </cell>
        </row>
        <row r="5473">
          <cell r="A5473">
            <v>2410719</v>
          </cell>
          <cell r="B5473">
            <v>3183</v>
          </cell>
          <cell r="C5473" t="str">
            <v>ITS</v>
          </cell>
          <cell r="D5473">
            <v>41829</v>
          </cell>
          <cell r="E5473">
            <v>2014</v>
          </cell>
          <cell r="F5473">
            <v>7</v>
          </cell>
          <cell r="G5473" t="str">
            <v>VOLCAN COMPAÑÍA MINERA S.A.A.</v>
          </cell>
          <cell r="H5473" t="str">
            <v>SAN CRISTOBAL-MAHR TUNEL</v>
          </cell>
          <cell r="I5473" t="str">
            <v>MEJORA TECNOLOGICA DEL GALPON DE CONCENTRADOS EXISTENTE Y TRASLADO DE LA ESTACION DE BOMBEO DE RELAVES N¿ 50 Y N¿ 51 DE MARH TUNEL</v>
          </cell>
          <cell r="J5473" t="str">
            <v>*120810&lt;br&gt;JUNIN-YAULI-YAULI</v>
          </cell>
          <cell r="K5473" t="str">
            <v>*1&lt;br&gt;ACEVEDO FERNANDEZ ELIAS,*299&lt;br&gt;REYES UBILLUS ISMAEL,*298&lt;br&gt;LOPEZ ROMERO, RICHARD (APOYO),*285&lt;br&gt;NOLASCO MELGAREJO, KARINA,*276&lt;br&gt;ROJAS VALLADARES TANIA LUPE,*220&lt;br&gt;VILLACORTA OLAZA MARCO ANTONIO,*20&lt;br&gt;LEON IRIARTE MARITZA</v>
          </cell>
          <cell r="L5473" t="str">
            <v>DESISTIDO&lt;br/&gt;NOTIFICADO A LA EMPRESA</v>
          </cell>
          <cell r="M5473" t="str">
            <v>ResDirec-0333-2012/MEM-AAM, ResDirec-0383-2014/MEM-DGAAM</v>
          </cell>
          <cell r="N5473" t="str">
            <v>16/10/2012, 25/07/2014</v>
          </cell>
          <cell r="O5473">
            <v>42000000</v>
          </cell>
        </row>
        <row r="5474">
          <cell r="A5474">
            <v>1151621</v>
          </cell>
          <cell r="B5474">
            <v>4362</v>
          </cell>
          <cell r="C5474" t="str">
            <v>EIA</v>
          </cell>
          <cell r="D5474">
            <v>35689</v>
          </cell>
          <cell r="E5474">
            <v>1997</v>
          </cell>
          <cell r="F5474">
            <v>9</v>
          </cell>
          <cell r="G5474" t="str">
            <v>VOLCAN COMPAÑÍA MINERA S.A.A.</v>
          </cell>
          <cell r="H5474" t="str">
            <v>CARAHUACRA</v>
          </cell>
          <cell r="I5474" t="str">
            <v>DEPÓSITO DE RELAVES RUMICHACA</v>
          </cell>
          <cell r="J5474" t="str">
            <v>*120810&lt;br&gt;JUNIN-YAULI-YAULI</v>
          </cell>
          <cell r="K5474" t="str">
            <v>*29&lt;br&gt;ARCHIVO</v>
          </cell>
          <cell r="L5474" t="str">
            <v>APROBADO</v>
          </cell>
          <cell r="P5474" t="str">
            <v>USD</v>
          </cell>
        </row>
        <row r="5475">
          <cell r="A5475">
            <v>1325813</v>
          </cell>
          <cell r="B5475">
            <v>4535</v>
          </cell>
          <cell r="C5475" t="str">
            <v>EIA</v>
          </cell>
          <cell r="D5475">
            <v>37070</v>
          </cell>
          <cell r="E5475">
            <v>2001</v>
          </cell>
          <cell r="F5475">
            <v>6</v>
          </cell>
          <cell r="G5475" t="str">
            <v>VOLCAN COMPAÑÍA MINERA S.A.A.</v>
          </cell>
          <cell r="H5475" t="str">
            <v>ANDAYCHAGUA</v>
          </cell>
          <cell r="I5475" t="str">
            <v>AMPLIACION DE LA PLANTA CONCENTRADORA</v>
          </cell>
          <cell r="J5475" t="str">
            <v>*120803&lt;br&gt;JUNIN-YAULI-HUAY-HUAY</v>
          </cell>
          <cell r="K5475" t="str">
            <v>*53&lt;br&gt;SANCHEZ LUIS</v>
          </cell>
          <cell r="L5475" t="str">
            <v>APROBADO</v>
          </cell>
          <cell r="P5475" t="str">
            <v>USD</v>
          </cell>
        </row>
        <row r="5476">
          <cell r="A5476">
            <v>1337951</v>
          </cell>
          <cell r="B5476">
            <v>4546</v>
          </cell>
          <cell r="C5476" t="str">
            <v>EIA</v>
          </cell>
          <cell r="D5476">
            <v>37169</v>
          </cell>
          <cell r="E5476">
            <v>2001</v>
          </cell>
          <cell r="F5476">
            <v>10</v>
          </cell>
          <cell r="G5476" t="str">
            <v>VOLCAN COMPAÑÍA MINERA S.A.A.</v>
          </cell>
          <cell r="H5476" t="str">
            <v>SAN CRISTOBAL-MAHR TUNEL</v>
          </cell>
          <cell r="I5476" t="str">
            <v>DEPOSITO DE RELAVES Nº 6</v>
          </cell>
          <cell r="J5476" t="str">
            <v>*120810&lt;br&gt;JUNIN-YAULI-YAULI</v>
          </cell>
          <cell r="K5476" t="str">
            <v>*53&lt;br&gt;SANCHEZ LUIS</v>
          </cell>
          <cell r="L5476" t="str">
            <v>APROBADO</v>
          </cell>
          <cell r="P5476" t="str">
            <v>USD</v>
          </cell>
        </row>
        <row r="5477">
          <cell r="A5477">
            <v>1618540</v>
          </cell>
          <cell r="B5477">
            <v>4745</v>
          </cell>
          <cell r="C5477" t="str">
            <v>EIA</v>
          </cell>
          <cell r="D5477">
            <v>38909</v>
          </cell>
          <cell r="E5477">
            <v>2006</v>
          </cell>
          <cell r="F5477">
            <v>7</v>
          </cell>
          <cell r="G5477" t="str">
            <v>VOLCAN COMPAÑÍA MINERA S.A.A.</v>
          </cell>
          <cell r="H5477" t="str">
            <v>TICLIO</v>
          </cell>
          <cell r="I5477" t="str">
            <v>EXPLOTACION DE MINERALES POLIMETALICOS</v>
          </cell>
          <cell r="J5477" t="str">
            <v>*150705&lt;br&gt;LIMA-HUAROCHIRI-CHICLA</v>
          </cell>
          <cell r="K5477" t="str">
            <v>*1&lt;br&gt;ACEVEDO FERNANDEZ ELIAS</v>
          </cell>
          <cell r="L5477" t="str">
            <v>APROBADO&lt;br/&gt;NOTIFICADO A LA EMPRESA</v>
          </cell>
          <cell r="P5477" t="str">
            <v>USD</v>
          </cell>
        </row>
        <row r="5478">
          <cell r="A5478">
            <v>1713503</v>
          </cell>
          <cell r="B5478">
            <v>4808</v>
          </cell>
          <cell r="C5478" t="str">
            <v>EIA</v>
          </cell>
          <cell r="D5478">
            <v>39308</v>
          </cell>
          <cell r="E5478">
            <v>2007</v>
          </cell>
          <cell r="F5478">
            <v>8</v>
          </cell>
          <cell r="G5478" t="str">
            <v>VOLCAN COMPAÑÍA MINERA S.A.A.</v>
          </cell>
          <cell r="H5478" t="str">
            <v>CARAHUACRA</v>
          </cell>
          <cell r="I5478" t="str">
            <v xml:space="preserve">E.I.A. AMPLIACION DE LA PLANTA DE BENEFICIO LA VICTORIA DE 2400 A 4000 TMSD </v>
          </cell>
          <cell r="J5478" t="str">
            <v>*120810&lt;br&gt;JUNIN-YAULI-YAULI</v>
          </cell>
          <cell r="K5478" t="str">
            <v>*31&lt;br&gt;AZURIN GONZALES CARLOS</v>
          </cell>
          <cell r="L5478" t="str">
            <v>DESISTIDO&lt;br/&gt;NOTIFICADO A LA EMPRESA</v>
          </cell>
          <cell r="P5478" t="str">
            <v>USD</v>
          </cell>
        </row>
        <row r="5479">
          <cell r="A5479">
            <v>1755670</v>
          </cell>
          <cell r="B5479">
            <v>4844</v>
          </cell>
          <cell r="C5479" t="str">
            <v>EIA</v>
          </cell>
          <cell r="D5479">
            <v>39482</v>
          </cell>
          <cell r="E5479">
            <v>2008</v>
          </cell>
          <cell r="F5479">
            <v>2</v>
          </cell>
          <cell r="G5479" t="str">
            <v>VOLCAN COMPAÑÍA MINERA S.A.A.</v>
          </cell>
          <cell r="H5479" t="str">
            <v>ANDAYCHAGUA</v>
          </cell>
          <cell r="I5479" t="str">
            <v>MODIFICACION DE DOS COMPROMISOS AMBIENTALES DEL EIA AMPLIACION</v>
          </cell>
          <cell r="J5479" t="str">
            <v>*120803&lt;br&gt;JUNIN-YAULI-HUAY-HUAY</v>
          </cell>
          <cell r="L5479" t="str">
            <v>APROBADO&lt;br/&gt;NOTIFICADO A LA EMPRESA</v>
          </cell>
          <cell r="P5479" t="str">
            <v>USD</v>
          </cell>
        </row>
        <row r="5480">
          <cell r="A5480">
            <v>1911808</v>
          </cell>
          <cell r="B5480">
            <v>4953</v>
          </cell>
          <cell r="C5480" t="str">
            <v>EIA</v>
          </cell>
          <cell r="D5480">
            <v>40031</v>
          </cell>
          <cell r="E5480">
            <v>2009</v>
          </cell>
          <cell r="F5480">
            <v>8</v>
          </cell>
          <cell r="G5480" t="str">
            <v>VOLCAN COMPAÑÍA MINERA S.A.A.</v>
          </cell>
          <cell r="H5480" t="str">
            <v>ZORAIDA</v>
          </cell>
          <cell r="I5480" t="str">
            <v>EIA DE EXPLOTACION DE LA UNIDAD MINERA ZORAIDA</v>
          </cell>
          <cell r="J5480" t="str">
            <v>*120809&lt;br&gt;JUNIN-YAULI-SUITUCANCHA</v>
          </cell>
          <cell r="K5480" t="str">
            <v>*39&lt;br&gt;ESPINOZA ARIAS REBECA</v>
          </cell>
          <cell r="L5480" t="str">
            <v>APROBADO&lt;br/&gt;NOTIFICADO A LA EMPRESA</v>
          </cell>
          <cell r="P5480" t="str">
            <v>USD</v>
          </cell>
        </row>
        <row r="5481">
          <cell r="A5481">
            <v>1917757</v>
          </cell>
          <cell r="B5481">
            <v>4957</v>
          </cell>
          <cell r="C5481" t="str">
            <v>EIA</v>
          </cell>
          <cell r="D5481">
            <v>40056</v>
          </cell>
          <cell r="E5481">
            <v>2009</v>
          </cell>
          <cell r="F5481">
            <v>8</v>
          </cell>
          <cell r="G5481" t="str">
            <v>VOLCAN COMPAÑÍA MINERA S.A.A.</v>
          </cell>
          <cell r="H5481" t="str">
            <v>SAN CRISTOBAL-MAHR TUNEL</v>
          </cell>
          <cell r="I5481" t="str">
            <v xml:space="preserve">AMPLIACION DE LA CAPACIDAD INSTALADA DE LA PLANTA DE BENEFICIO MAHR TUNEL DE </v>
          </cell>
          <cell r="J5481" t="str">
            <v>*120810&lt;br&gt;JUNIN-YAULI-YAULI</v>
          </cell>
          <cell r="K5481" t="str">
            <v>*4&lt;br&gt;AQUINO ESPINOZA PAVEL</v>
          </cell>
          <cell r="L5481" t="str">
            <v>DESISTIDO&lt;br/&gt;NOTIFICADO A LA EMPRESA</v>
          </cell>
          <cell r="P5481" t="str">
            <v>USD</v>
          </cell>
        </row>
        <row r="5482">
          <cell r="A5482">
            <v>1994704</v>
          </cell>
          <cell r="B5482">
            <v>5008</v>
          </cell>
          <cell r="C5482" t="str">
            <v>EIA</v>
          </cell>
          <cell r="D5482">
            <v>40330</v>
          </cell>
          <cell r="E5482">
            <v>2010</v>
          </cell>
          <cell r="F5482">
            <v>6</v>
          </cell>
          <cell r="G5482" t="str">
            <v>VOLCAN COMPAÑÍA MINERA S.A.A.</v>
          </cell>
          <cell r="H5482" t="str">
            <v>SAN CRISTOBAL-MAHR TUNEL</v>
          </cell>
          <cell r="I5482" t="str">
            <v>AMPLIACION DE LA SE POMACOCHA Y LINEAS DE TRANSMISION 50 KV</v>
          </cell>
          <cell r="J5482" t="str">
            <v>*120810&lt;br&gt;JUNIN-YAULI-YAULI</v>
          </cell>
          <cell r="K5482" t="str">
            <v>*31&lt;br&gt;AZURIN GONZALES CARLOS</v>
          </cell>
          <cell r="L5482" t="str">
            <v>APROBADO&lt;br/&gt;NOTIFICADO A LA EMPRESA</v>
          </cell>
          <cell r="P5482" t="str">
            <v>USD</v>
          </cell>
        </row>
        <row r="5483">
          <cell r="A5483">
            <v>2135830</v>
          </cell>
          <cell r="B5483">
            <v>5136</v>
          </cell>
          <cell r="C5483" t="str">
            <v>EIA</v>
          </cell>
          <cell r="D5483">
            <v>40830</v>
          </cell>
          <cell r="E5483">
            <v>2011</v>
          </cell>
          <cell r="F5483">
            <v>10</v>
          </cell>
          <cell r="G5483" t="str">
            <v>VOLCAN COMPAÑÍA MINERA S.A.A.</v>
          </cell>
          <cell r="H5483" t="str">
            <v>SAN CRISTOBAL-MAHR TUNEL</v>
          </cell>
          <cell r="I5483" t="str">
            <v>MODIFICACION DEL PLAN MANEJO AMBIENTAL DE LA UEA SAN CRISTOBAL MAHR TUNEL</v>
          </cell>
          <cell r="J5483" t="str">
            <v>*120810&lt;br&gt;JUNIN-YAULI-YAULI</v>
          </cell>
          <cell r="L5483" t="str">
            <v>APROBADO&lt;br/&gt;NOTIFICADO A LA EMPRESA</v>
          </cell>
          <cell r="P5483" t="str">
            <v>USD</v>
          </cell>
        </row>
        <row r="5484">
          <cell r="A5484">
            <v>2225692</v>
          </cell>
          <cell r="B5484">
            <v>5218</v>
          </cell>
          <cell r="C5484" t="str">
            <v>EIA</v>
          </cell>
          <cell r="D5484">
            <v>41155</v>
          </cell>
          <cell r="E5484">
            <v>2012</v>
          </cell>
          <cell r="F5484">
            <v>9</v>
          </cell>
          <cell r="G5484" t="str">
            <v>VOLCAN COMPAÑÍA MINERA S.A.A.</v>
          </cell>
          <cell r="H5484" t="str">
            <v>ANDAYCHAGUA</v>
          </cell>
          <cell r="I5484" t="str">
            <v>PLAN INTEGRAL UNIDAD ANDAYCHAGUA.</v>
          </cell>
          <cell r="J5484" t="str">
            <v>*120803&lt;br&gt;JUNIN-YAULI-HUAY-HUAY</v>
          </cell>
          <cell r="L5484" t="str">
            <v>EVALUACIÓN</v>
          </cell>
          <cell r="P5484" t="str">
            <v>USD</v>
          </cell>
        </row>
        <row r="5485">
          <cell r="A5485">
            <v>2225707</v>
          </cell>
          <cell r="B5485">
            <v>5219</v>
          </cell>
          <cell r="C5485" t="str">
            <v>EIA</v>
          </cell>
          <cell r="D5485">
            <v>41155</v>
          </cell>
          <cell r="E5485">
            <v>2012</v>
          </cell>
          <cell r="F5485">
            <v>9</v>
          </cell>
          <cell r="G5485" t="str">
            <v>VOLCAN COMPAÑÍA MINERA S.A.A.</v>
          </cell>
          <cell r="H5485" t="str">
            <v>TICLIO</v>
          </cell>
          <cell r="I5485" t="str">
            <v xml:space="preserve">PLAN INTEGRAL UNIDAD TICLIO </v>
          </cell>
          <cell r="J5485" t="str">
            <v>*150705&lt;br&gt;LIMA-HUAROCHIRI-CHICLA</v>
          </cell>
          <cell r="K5485" t="str">
            <v>*18&lt;br&gt;HUARINO CHURA LUIS</v>
          </cell>
          <cell r="L5485" t="str">
            <v>EVALUACIÓN</v>
          </cell>
          <cell r="P5485" t="str">
            <v>USD</v>
          </cell>
        </row>
        <row r="5486">
          <cell r="A5486">
            <v>2225723</v>
          </cell>
          <cell r="B5486">
            <v>5224</v>
          </cell>
          <cell r="C5486" t="str">
            <v>EIA</v>
          </cell>
          <cell r="D5486">
            <v>41155</v>
          </cell>
          <cell r="E5486">
            <v>2012</v>
          </cell>
          <cell r="F5486">
            <v>9</v>
          </cell>
          <cell r="G5486" t="str">
            <v>VOLCAN COMPAÑÍA MINERA S.A.A.</v>
          </cell>
          <cell r="H5486" t="str">
            <v>SAN CRISTOBAL-MAHR TUNEL</v>
          </cell>
          <cell r="I5486" t="str">
            <v>PLAN INTEGRAL SAN CRISTOBAL MAHR TUNEL MODIFICACION EIA RELAVERA Nº6</v>
          </cell>
          <cell r="J5486" t="str">
            <v>*120810&lt;br&gt;JUNIN-YAULI-YAULI</v>
          </cell>
          <cell r="L5486" t="str">
            <v>EVALUACIÓN</v>
          </cell>
          <cell r="P5486" t="str">
            <v>USD</v>
          </cell>
        </row>
        <row r="5487">
          <cell r="A5487">
            <v>2225701</v>
          </cell>
          <cell r="B5487">
            <v>5225</v>
          </cell>
          <cell r="C5487" t="str">
            <v>EIA</v>
          </cell>
          <cell r="D5487">
            <v>41155</v>
          </cell>
          <cell r="E5487">
            <v>2012</v>
          </cell>
          <cell r="F5487">
            <v>9</v>
          </cell>
          <cell r="G5487" t="str">
            <v>VOLCAN COMPAÑÍA MINERA S.A.A.</v>
          </cell>
          <cell r="H5487" t="str">
            <v>CARAHUACRA</v>
          </cell>
          <cell r="I5487" t="str">
            <v xml:space="preserve">PLAN INTEGRAL UNIDAD SAN CRISTOBAL </v>
          </cell>
          <cell r="J5487" t="str">
            <v>*120810&lt;br&gt;JUNIN-YAULI-YAULI</v>
          </cell>
          <cell r="L5487" t="str">
            <v>EVALUACIÓN</v>
          </cell>
          <cell r="P5487" t="str">
            <v>USD</v>
          </cell>
        </row>
        <row r="5488">
          <cell r="A5488">
            <v>2425424</v>
          </cell>
          <cell r="B5488">
            <v>5349</v>
          </cell>
          <cell r="C5488" t="str">
            <v>ITS</v>
          </cell>
          <cell r="D5488">
            <v>41872</v>
          </cell>
          <cell r="E5488">
            <v>2014</v>
          </cell>
          <cell r="F5488">
            <v>8</v>
          </cell>
          <cell r="G5488" t="str">
            <v>VOLCAN COMPAÑÍA MINERA S.A.A.</v>
          </cell>
          <cell r="H5488" t="str">
            <v>SAN CRISTOBAL-MAHR TUNEL</v>
          </cell>
          <cell r="I5488" t="str">
            <v>MEJORA TECNOLÓGICA DEL GAPON DE CONCENTRADOS EXISTENTE Y TRASLADO DE LA ESTACION DE BOMBEO DE RELAVES N° 50 Y N° 51 DE MAHR TUNEL</v>
          </cell>
          <cell r="J5488" t="str">
            <v>*120808&lt;br&gt;JUNIN-YAULI-SANTA ROSA DE SACCO,*120810&lt;br&gt;JUNIN-YAULI-YAULI,*120803&lt;br&gt;JUNIN-YAULI-HUAY-HUAY,*120801&lt;br&gt;JUNIN-YAULI-LA OROYA</v>
          </cell>
          <cell r="K5488" t="str">
            <v>*1&lt;br&gt;ACEVEDO FERNANDEZ ELIAS,*299&lt;br&gt;REYES UBILLUS ISMAEL,*298&lt;br&gt;LOPEZ ROMERO, RICHARD (APOYO),*292&lt;br&gt;CAMPOS ARMAS DANY HANS (APOYO),*285&lt;br&gt;NOLASCO MELGAREJO, KARINA,*276&lt;br&gt;ROJAS VALLADARES TANIA LUPE,*220&lt;br&gt;VILLACORTA OLAZA MARCO ANTONIO,*25&lt;br&gt;PRADO VELASQUEZ ALFONSO,*20&lt;br&gt;LEON IRIARTE MARITZA</v>
          </cell>
          <cell r="L5488" t="str">
            <v>CONFORME&lt;br/&gt;NOTIFICADO A LA EMPRESA</v>
          </cell>
          <cell r="M5488" t="str">
            <v>ResDirec-0411-2014/MEM-DGAAM</v>
          </cell>
          <cell r="N5488" t="str">
            <v>11/08/2014</v>
          </cell>
          <cell r="O5488">
            <v>42000000</v>
          </cell>
        </row>
        <row r="5489">
          <cell r="A5489">
            <v>2427401</v>
          </cell>
          <cell r="B5489">
            <v>5394</v>
          </cell>
          <cell r="C5489" t="str">
            <v>ITS</v>
          </cell>
          <cell r="D5489">
            <v>41883</v>
          </cell>
          <cell r="E5489">
            <v>2014</v>
          </cell>
          <cell r="F5489">
            <v>9</v>
          </cell>
          <cell r="G5489" t="str">
            <v>VOLCAN COMPAÑÍA MINERA S.A.A.</v>
          </cell>
          <cell r="H5489" t="str">
            <v>CARAHUACRA</v>
          </cell>
          <cell r="I5489" t="str">
            <v>Modificacion de la Capacidad de la Planta Concentradora Victoria a 5200 TMD y la Vida util del Deposito de Relaves Rumichaca.</v>
          </cell>
          <cell r="J5489" t="str">
            <v>*120810&lt;br&gt;JUNIN-YAULI-YAULI</v>
          </cell>
          <cell r="K5489" t="str">
            <v>*10&lt;br&gt;CARRANZA VALDIVIESO JOSE,*306&lt;br&gt;MIRANDA UNCHUPAICO, JULIO (APOYO),*300&lt;br&gt;CRUZ CORONEL, HUMBERTO,*288&lt;br&gt;RUESTA RUIZ, PEDRO,*283&lt;br&gt;YUCRA ZELA, SONIA,*263&lt;br&gt;PINEDO REA, PAOLA VANESSA,*25&lt;br&gt;PRADO VELASQUEZ ALFONSO</v>
          </cell>
          <cell r="L5489" t="str">
            <v>CONFORME&lt;br/&gt;NOTIFICADO A LA EMPRESA</v>
          </cell>
          <cell r="M5489" t="str">
            <v>ResDirec-0543-2014/MEM-DGAAM</v>
          </cell>
          <cell r="N5489" t="str">
            <v>29/10/2014</v>
          </cell>
          <cell r="O5489">
            <v>4771942</v>
          </cell>
        </row>
        <row r="5490">
          <cell r="A5490">
            <v>1767379</v>
          </cell>
          <cell r="B5490">
            <v>6385</v>
          </cell>
          <cell r="C5490" t="str">
            <v>PC</v>
          </cell>
          <cell r="D5490">
            <v>39521</v>
          </cell>
          <cell r="E5490">
            <v>2008</v>
          </cell>
          <cell r="F5490">
            <v>3</v>
          </cell>
          <cell r="G5490" t="str">
            <v>VOLCAN COMPAÑÍA MINERA S.A.A.</v>
          </cell>
          <cell r="H5490" t="str">
            <v>TICLIO</v>
          </cell>
          <cell r="I5490" t="str">
            <v>PLAN DE CIERRE FACTIBILIDAD TICLIO</v>
          </cell>
          <cell r="J5490" t="str">
            <v>*150705&lt;br&gt;LIMA-HUAROCHIRI-CHICLA</v>
          </cell>
          <cell r="K5490" t="str">
            <v>*9&lt;br&gt;CAMPOS DIAZ LUIS</v>
          </cell>
          <cell r="L5490" t="str">
            <v>APROBADO&lt;br/&gt;NOTIFICADO A LA EMPRESA</v>
          </cell>
          <cell r="P5490" t="str">
            <v>USD</v>
          </cell>
        </row>
        <row r="5491">
          <cell r="A5491">
            <v>2648681</v>
          </cell>
          <cell r="B5491">
            <v>6398</v>
          </cell>
          <cell r="C5491" t="str">
            <v>ITS</v>
          </cell>
          <cell r="D5491">
            <v>42657</v>
          </cell>
          <cell r="E5491">
            <v>2016</v>
          </cell>
          <cell r="F5491">
            <v>10</v>
          </cell>
          <cell r="G5491" t="str">
            <v>VOLCAN COMPAÑÍA MINERA S.A.A.</v>
          </cell>
          <cell r="H5491" t="str">
            <v>SAN CRISTOBAL-MAHR TUNEL</v>
          </cell>
          <cell r="I5491" t="str">
            <v>INFORME TÉCNICO SUSTENTATORIO DE LA RECONFIGURACIÓN DE LOS ANTIGUOS DEPÓSITOS DE RELAVES, REEMPLAZO E INSTALACIÓN DE EQUIPOS DE LA PLANTA CONCENTRADORA MAHR TUNEL</v>
          </cell>
          <cell r="J5491" t="str">
            <v>*120810&lt;br&gt;JUNIN-YAULI-YAULI</v>
          </cell>
          <cell r="K5491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5491" t="str">
            <v>CONFORME&lt;br/&gt;NOTIFICADO A LA EMPRESA</v>
          </cell>
          <cell r="M5491" t="str">
            <v>ResDirec-0083-2017/MEM-DGAAM</v>
          </cell>
          <cell r="N5491" t="str">
            <v>16/03/2017</v>
          </cell>
        </row>
        <row r="5492">
          <cell r="A5492">
            <v>1843860</v>
          </cell>
          <cell r="B5492">
            <v>6427</v>
          </cell>
          <cell r="C5492" t="str">
            <v>PC</v>
          </cell>
          <cell r="D5492">
            <v>39792</v>
          </cell>
          <cell r="E5492">
            <v>2008</v>
          </cell>
          <cell r="F5492">
            <v>12</v>
          </cell>
          <cell r="G5492" t="str">
            <v>VOLCAN COMPAÑÍA MINERA S.A.A.</v>
          </cell>
          <cell r="H5492" t="str">
            <v>SAN CRISTOBAL-MAHR TUNEL</v>
          </cell>
          <cell r="I5492" t="str">
            <v>PLAN DE CIERRE UNIDAD MINERA SAN CRISTOBAL -MAHR TUNEL</v>
          </cell>
          <cell r="J5492" t="str">
            <v>*120810&lt;br&gt;JUNIN-YAULI-YAULI</v>
          </cell>
          <cell r="K5492" t="str">
            <v>*128&lt;br&gt;ESTELA SILVA MELANIO</v>
          </cell>
          <cell r="L5492" t="str">
            <v>APROBADO&lt;br/&gt;NOTIFICADO A LA EMPRESA</v>
          </cell>
          <cell r="M5492" t="str">
            <v>ResDirec-0087-2017/MEM-DGAAM</v>
          </cell>
          <cell r="N5492" t="str">
            <v>21/03/2017</v>
          </cell>
          <cell r="P5492" t="str">
            <v>USD</v>
          </cell>
        </row>
        <row r="5493">
          <cell r="A5493">
            <v>1843873</v>
          </cell>
          <cell r="B5493">
            <v>6428</v>
          </cell>
          <cell r="C5493" t="str">
            <v>PC</v>
          </cell>
          <cell r="D5493">
            <v>39792</v>
          </cell>
          <cell r="E5493">
            <v>2008</v>
          </cell>
          <cell r="F5493">
            <v>12</v>
          </cell>
          <cell r="G5493" t="str">
            <v>VOLCAN COMPAÑÍA MINERA S.A.A.</v>
          </cell>
          <cell r="H5493" t="str">
            <v>CARAHUACRA</v>
          </cell>
          <cell r="I5493" t="str">
            <v>PLAN DE CIERRE UNIDAD MINERA CARAHUACRA</v>
          </cell>
          <cell r="J5493" t="str">
            <v>*120810&lt;br&gt;JUNIN-YAULI-YAULI</v>
          </cell>
          <cell r="K5493" t="str">
            <v>*77&lt;br&gt;ALVARADO HUAMAN CIRO</v>
          </cell>
          <cell r="L5493" t="str">
            <v>APROBADO&lt;br/&gt;NOTIFICADO A LA EMPRESA</v>
          </cell>
          <cell r="M5493" t="str">
            <v>ResDirec-0057-2017/MEM-DGAAM</v>
          </cell>
          <cell r="N5493" t="str">
            <v>24/02/2017</v>
          </cell>
          <cell r="P5493" t="str">
            <v>USD</v>
          </cell>
        </row>
        <row r="5494">
          <cell r="A5494">
            <v>1846201</v>
          </cell>
          <cell r="B5494">
            <v>6429</v>
          </cell>
          <cell r="C5494" t="str">
            <v>PC</v>
          </cell>
          <cell r="D5494">
            <v>39801</v>
          </cell>
          <cell r="E5494">
            <v>2008</v>
          </cell>
          <cell r="F5494">
            <v>12</v>
          </cell>
          <cell r="G5494" t="str">
            <v>VOLCAN COMPAÑÍA MINERA S.A.A.</v>
          </cell>
          <cell r="H5494" t="str">
            <v>ANDAYCHAGUA</v>
          </cell>
          <cell r="I5494" t="str">
            <v>PLAN DE CIERRE DE MINAS UNIDAD MINERA ANDAYCHAGUA</v>
          </cell>
          <cell r="J5494" t="str">
            <v>*120803&lt;br&gt;JUNIN-YAULI-HUAY-HUAY</v>
          </cell>
          <cell r="K5494" t="str">
            <v>*24&lt;br&gt;PORTILLA CORNEJO MATEO</v>
          </cell>
          <cell r="L5494" t="str">
            <v>APROBADO&lt;br/&gt;NOTIFICADO A LA EMPRESA</v>
          </cell>
          <cell r="P5494" t="str">
            <v>USD</v>
          </cell>
        </row>
        <row r="5495">
          <cell r="A5495">
            <v>2203205</v>
          </cell>
          <cell r="B5495">
            <v>6563</v>
          </cell>
          <cell r="C5495" t="str">
            <v>PC</v>
          </cell>
          <cell r="D5495">
            <v>41082</v>
          </cell>
          <cell r="E5495">
            <v>2012</v>
          </cell>
          <cell r="F5495">
            <v>6</v>
          </cell>
          <cell r="G5495" t="str">
            <v>VOLCAN COMPAÑÍA MINERA S.A.A.</v>
          </cell>
          <cell r="H5495" t="str">
            <v>ANDAYCHAGUA</v>
          </cell>
          <cell r="I5495" t="str">
            <v>ACTUALIZACION DEL PLAN DE CIERRE</v>
          </cell>
          <cell r="J5495" t="str">
            <v>*120803&lt;br&gt;JUNIN-YAULI-HUAY-HUAY</v>
          </cell>
          <cell r="K5495" t="str">
            <v>*24&lt;br&gt;PORTILLA CORNEJO MATEO</v>
          </cell>
          <cell r="L5495" t="str">
            <v>DESISTIDO&lt;br/&gt;NOTIFICADO A LA EMPRESA</v>
          </cell>
          <cell r="P5495" t="str">
            <v>USD</v>
          </cell>
        </row>
        <row r="5496">
          <cell r="A5496">
            <v>2239446</v>
          </cell>
          <cell r="B5496">
            <v>6589</v>
          </cell>
          <cell r="C5496" t="str">
            <v>PC</v>
          </cell>
          <cell r="D5496">
            <v>41206</v>
          </cell>
          <cell r="E5496">
            <v>2012</v>
          </cell>
          <cell r="F5496">
            <v>10</v>
          </cell>
          <cell r="G5496" t="str">
            <v>VOLCAN COMPAÑÍA MINERA S.A.A.</v>
          </cell>
          <cell r="H5496" t="str">
            <v>TICLIO</v>
          </cell>
          <cell r="I5496" t="str">
            <v>ACTUALIZACION PLAN DE CIERRE UNIDAD TICLIO</v>
          </cell>
          <cell r="J5496" t="str">
            <v>*150705&lt;br&gt;LIMA-HUAROCHIRI-CHICLA</v>
          </cell>
          <cell r="K5496" t="str">
            <v>*24&lt;br&gt;PORTILLA CORNEJO MATEO</v>
          </cell>
          <cell r="L5496" t="str">
            <v>APROBADO&lt;br/&gt;NOTIFICADO A LA EMPRESA</v>
          </cell>
          <cell r="P5496" t="str">
            <v>USD</v>
          </cell>
        </row>
        <row r="5497">
          <cell r="A5497">
            <v>2259582</v>
          </cell>
          <cell r="B5497">
            <v>6616</v>
          </cell>
          <cell r="C5497" t="str">
            <v>PC</v>
          </cell>
          <cell r="D5497">
            <v>41284</v>
          </cell>
          <cell r="E5497">
            <v>2013</v>
          </cell>
          <cell r="F5497">
            <v>1</v>
          </cell>
          <cell r="G5497" t="str">
            <v>VOLCAN COMPAÑÍA MINERA S.A.A.</v>
          </cell>
          <cell r="H5497" t="str">
            <v>ANDAYCHAGUA</v>
          </cell>
          <cell r="I5497" t="str">
            <v>ACTUALIZACION DEL PLAN DE CIERRE UNIDAD ANDAYCHAGUA</v>
          </cell>
          <cell r="J5497" t="str">
            <v>*120803&lt;br&gt;JUNIN-YAULI-HUAY-HUAY</v>
          </cell>
          <cell r="K5497" t="str">
            <v>*13&lt;br&gt;DOLORES CAMONES SANTIAGO</v>
          </cell>
          <cell r="L5497" t="str">
            <v>APROBADO&lt;br/&gt;NOTIFICADO A LA EMPRESA</v>
          </cell>
          <cell r="P5497" t="str">
            <v>USD</v>
          </cell>
        </row>
        <row r="5498">
          <cell r="A5498">
            <v>2266671</v>
          </cell>
          <cell r="B5498">
            <v>6621</v>
          </cell>
          <cell r="C5498" t="str">
            <v>PC</v>
          </cell>
          <cell r="D5498">
            <v>41311</v>
          </cell>
          <cell r="E5498">
            <v>2013</v>
          </cell>
          <cell r="F5498">
            <v>2</v>
          </cell>
          <cell r="G5498" t="str">
            <v>VOLCAN COMPAÑÍA MINERA S.A.A.</v>
          </cell>
          <cell r="H5498" t="str">
            <v>SAN CRISTOBAL-MAHR TUNEL</v>
          </cell>
          <cell r="I5498" t="str">
            <v>ACTUALIZACION DEL PLAN DE CIERRE UNIDAD SAN CRISTOBAL - MAHR TUNEL</v>
          </cell>
          <cell r="J5498" t="str">
            <v>*120810&lt;br&gt;JUNIN-YAULI-YAULI</v>
          </cell>
          <cell r="K5498" t="str">
            <v>*24&lt;br&gt;PORTILLA CORNEJO MATEO</v>
          </cell>
          <cell r="L5498" t="str">
            <v>APROBADO&lt;br/&gt;NOTIFICADO A LA EMPRESA</v>
          </cell>
          <cell r="M5498" t="str">
            <v>ResDirec-0214-2017/MEM-DGAAM</v>
          </cell>
          <cell r="N5498" t="str">
            <v>26/07/2017</v>
          </cell>
          <cell r="P5498" t="str">
            <v>USD</v>
          </cell>
        </row>
        <row r="5499">
          <cell r="A5499">
            <v>2296559</v>
          </cell>
          <cell r="B5499">
            <v>6640</v>
          </cell>
          <cell r="C5499" t="str">
            <v>PC</v>
          </cell>
          <cell r="D5499">
            <v>41429</v>
          </cell>
          <cell r="E5499">
            <v>2013</v>
          </cell>
          <cell r="F5499">
            <v>6</v>
          </cell>
          <cell r="G5499" t="str">
            <v>VOLCAN COMPAÑÍA MINERA S.A.A.</v>
          </cell>
          <cell r="H5499" t="str">
            <v>CARAHUACRA</v>
          </cell>
          <cell r="I5499" t="str">
            <v>ACTUALIZACION DEL PLAN DE CIERRE DE MINA CARAHUACRA UNIDAD MINERA YAULI</v>
          </cell>
          <cell r="J5499" t="str">
            <v>*120810&lt;br&gt;JUNIN-YAULI-YAULI</v>
          </cell>
          <cell r="K5499" t="str">
            <v>*24&lt;br&gt;PORTILLA CORNEJO MATEO</v>
          </cell>
          <cell r="L5499" t="str">
            <v>APROBADO&lt;br/&gt;NOTIFICADO A LA EMPRESA</v>
          </cell>
          <cell r="P5499" t="str">
            <v>USD</v>
          </cell>
        </row>
        <row r="5500">
          <cell r="A5500">
            <v>2392584</v>
          </cell>
          <cell r="B5500">
            <v>6699</v>
          </cell>
          <cell r="C5500" t="str">
            <v>PC</v>
          </cell>
          <cell r="D5500">
            <v>41773</v>
          </cell>
          <cell r="E5500">
            <v>2014</v>
          </cell>
          <cell r="F5500">
            <v>5</v>
          </cell>
          <cell r="G5500" t="str">
            <v>VOLCAN COMPAÑÍA MINERA S.A.A.</v>
          </cell>
          <cell r="H5500" t="str">
            <v>TICLIO</v>
          </cell>
          <cell r="I5500" t="str">
            <v>MODIFICACION DEL PLAN DE CIERRE UNIDAD TICLIO</v>
          </cell>
          <cell r="J5500" t="str">
            <v>*150705&lt;br&gt;LIMA-HUAROCHIRI-CHICLA</v>
          </cell>
          <cell r="K5500" t="str">
            <v>*24&lt;br&gt;PORTILLA CORNEJO MATEO</v>
          </cell>
          <cell r="L5500" t="str">
            <v>APROBADO&lt;br/&gt;NOTIFICADO A LA EMPRESA</v>
          </cell>
          <cell r="M5500" t="str">
            <v>ResDirec-0347-2017/MEM-DGAAM</v>
          </cell>
          <cell r="N5500" t="str">
            <v>13/12/2017</v>
          </cell>
          <cell r="P5500" t="str">
            <v>USD</v>
          </cell>
        </row>
        <row r="5501">
          <cell r="A5501">
            <v>2392586</v>
          </cell>
          <cell r="B5501">
            <v>6700</v>
          </cell>
          <cell r="C5501" t="str">
            <v>PC</v>
          </cell>
          <cell r="D5501">
            <v>41773</v>
          </cell>
          <cell r="E5501">
            <v>2014</v>
          </cell>
          <cell r="F5501">
            <v>5</v>
          </cell>
          <cell r="G5501" t="str">
            <v>VOLCAN COMPAÑÍA MINERA S.A.A.</v>
          </cell>
          <cell r="H5501" t="str">
            <v>CARAHUACRA</v>
          </cell>
          <cell r="I5501" t="str">
            <v>MODIFICACION DEL PLAN DE CIERRE DE LA UNIDAD CARAHUACRA</v>
          </cell>
          <cell r="J5501" t="str">
            <v>*120810&lt;br&gt;JUNIN-YAULI-YAULI</v>
          </cell>
          <cell r="K5501" t="str">
            <v>*128&lt;br&gt;ESTELA SILVA MELANIO</v>
          </cell>
          <cell r="L5501" t="str">
            <v>APROBADO&lt;br/&gt;NOTIFICADO A LA EMPRESA</v>
          </cell>
          <cell r="M5501" t="str">
            <v>ResDirec-0288-2017/MEM-DGAAM</v>
          </cell>
          <cell r="N5501" t="str">
            <v>06/10/2017</v>
          </cell>
          <cell r="P5501" t="str">
            <v>USD</v>
          </cell>
        </row>
        <row r="5502">
          <cell r="A5502">
            <v>2771730</v>
          </cell>
          <cell r="B5502">
            <v>6769</v>
          </cell>
          <cell r="C5502" t="str">
            <v>ITS</v>
          </cell>
          <cell r="D5502">
            <v>43090</v>
          </cell>
          <cell r="E5502">
            <v>2017</v>
          </cell>
          <cell r="F5502">
            <v>12</v>
          </cell>
          <cell r="G5502" t="str">
            <v>VOLCAN COMPAÑÍA MINERA S.A.A.</v>
          </cell>
          <cell r="H5502" t="str">
            <v>ANDAYCHAGUA</v>
          </cell>
          <cell r="I5502" t="str">
            <v>AGUAS SERVIDAS</v>
          </cell>
          <cell r="J5502" t="str">
            <v>*120803&lt;br&gt;JUNIN-YAULI-HUAY-HUAY,*120800&lt;br&gt;JUNIN-YAULI--,*120000&lt;br&gt;JUNIN----,*120810&lt;br&gt;JUNIN-YAULI-YAULI</v>
          </cell>
          <cell r="K5502" t="str">
            <v>*1&lt;br&gt;ACEVEDO FERNANDEZ ELIAS,*527&lt;br&gt;PARDO BONIFAZ, JIMMY FRANK,*510&lt;br&gt;SOSA RUIZ, EYMI,*509&lt;br&gt;CRUZ LEDESMA, DEISY ROSALIA,*504&lt;br&gt;GUERRERO LAZO LUZ MILAGROS (apoyo),*220&lt;br&gt;VILLACORTA OLAZA MARCO ANTONIO,*25&lt;br&gt;PRADO VELASQUEZ ALFONSO</v>
          </cell>
          <cell r="L5502" t="str">
            <v>DESISTIDO&lt;br/&gt;NOTIFICADO A LA EMPRESA</v>
          </cell>
          <cell r="O5502">
            <v>449000</v>
          </cell>
        </row>
        <row r="5503">
          <cell r="A5503">
            <v>2569540</v>
          </cell>
          <cell r="B5503">
            <v>6811</v>
          </cell>
          <cell r="C5503" t="str">
            <v>PC</v>
          </cell>
          <cell r="D5503">
            <v>42381</v>
          </cell>
          <cell r="E5503">
            <v>2016</v>
          </cell>
          <cell r="F5503">
            <v>1</v>
          </cell>
          <cell r="G5503" t="str">
            <v>VOLCAN COMPAÑÍA MINERA S.A.A.</v>
          </cell>
          <cell r="H5503" t="str">
            <v>ANDAYCHAGUA</v>
          </cell>
          <cell r="I5503" t="str">
            <v>ACTUALIZACION DE PLAN DE CIERRE DE MINAS UNIDAD MINERA ANDAYCHAGUA</v>
          </cell>
          <cell r="J5503" t="str">
            <v>*120803&lt;br&gt;JUNIN-YAULI-HUAY-HUAY</v>
          </cell>
          <cell r="K5503" t="str">
            <v>*24&lt;br&gt;PORTILLA CORNEJO MATEO</v>
          </cell>
          <cell r="L5503" t="str">
            <v>DESAPROBADO</v>
          </cell>
          <cell r="P5503" t="str">
            <v>USD</v>
          </cell>
        </row>
        <row r="5504">
          <cell r="A5504">
            <v>2569536</v>
          </cell>
          <cell r="B5504">
            <v>6812</v>
          </cell>
          <cell r="C5504" t="str">
            <v>PC</v>
          </cell>
          <cell r="D5504">
            <v>42381</v>
          </cell>
          <cell r="E5504">
            <v>2016</v>
          </cell>
          <cell r="F5504">
            <v>1</v>
          </cell>
          <cell r="G5504" t="str">
            <v>VOLCAN COMPAÑÍA MINERA S.A.A.</v>
          </cell>
          <cell r="H5504" t="str">
            <v>TICLIO</v>
          </cell>
          <cell r="I5504" t="str">
            <v>ACTUALIZACION DE PLAN DE CIERRE DE MINAS UNIDAD MINERA TICLIO</v>
          </cell>
          <cell r="J5504" t="str">
            <v>*150705&lt;br&gt;LIMA-HUAROCHIRI-CHICLA</v>
          </cell>
          <cell r="K5504" t="str">
            <v>*24&lt;br&gt;PORTILLA CORNEJO MATEO</v>
          </cell>
          <cell r="L5504" t="str">
            <v>DESAPROBADO</v>
          </cell>
          <cell r="P5504" t="str">
            <v>USD</v>
          </cell>
        </row>
        <row r="5505">
          <cell r="A5505">
            <v>2782974</v>
          </cell>
          <cell r="B5505">
            <v>6851</v>
          </cell>
          <cell r="C5505" t="str">
            <v>ITS</v>
          </cell>
          <cell r="D5505">
            <v>43131</v>
          </cell>
          <cell r="E5505">
            <v>2018</v>
          </cell>
          <cell r="F5505">
            <v>1</v>
          </cell>
          <cell r="G5505" t="str">
            <v>VOLCAN COMPAÑÍA MINERA S.A.A.</v>
          </cell>
          <cell r="H5505" t="str">
            <v>SAN CRISTOBAL-MAHR TUNEL</v>
          </cell>
          <cell r="I5505" t="str">
            <v>“INFORME TÉCNICO SUSTENTATORIO PARA LA MEJORA TECNOLÓGICA DEL MANEJO DE RELAVES, UNIDAD MINERA SAN CRISTOBAL – MAHR TUNEL”</v>
          </cell>
          <cell r="J5505" t="str">
            <v>*120810&lt;br&gt;JUNIN-YAULI-YAULI</v>
          </cell>
          <cell r="K5505" t="str">
            <v>*1&lt;br&gt;ACEVEDO FERNANDEZ ELIAS,*527&lt;br&gt;PARDO BONIFAZ, JIMMY FRANK,*518&lt;br&gt;CHUQUIMANTARI ARTEAGA RUDDY ANDRE (APOYO),*504&lt;br&gt;GUERRERO LAZO LUZ MILAGROS (apoyo),*495&lt;br&gt;CHAMORRO BELLIDO CARMEN ROSA,*311&lt;br&gt;ROJAS VALLADARES, TANIA LUPE,*288&lt;br&gt;RUESTA RUIZ, PEDRO,*25&lt;br&gt;PRADO VELASQUEZ ALFONSO</v>
          </cell>
          <cell r="L5505" t="str">
            <v>DESISTIDO&lt;br/&gt;NOTIFICADO A LA EMPRESA</v>
          </cell>
          <cell r="O5505">
            <v>4882118.99</v>
          </cell>
        </row>
        <row r="5506">
          <cell r="A5506">
            <v>2638393</v>
          </cell>
          <cell r="B5506">
            <v>6853</v>
          </cell>
          <cell r="C5506" t="str">
            <v>PC</v>
          </cell>
          <cell r="D5506">
            <v>42622</v>
          </cell>
          <cell r="E5506">
            <v>2016</v>
          </cell>
          <cell r="F5506">
            <v>9</v>
          </cell>
          <cell r="G5506" t="str">
            <v>VOLCAN COMPAÑÍA MINERA S.A.A.</v>
          </cell>
          <cell r="H5506" t="str">
            <v>CARAHUACRA</v>
          </cell>
          <cell r="I5506" t="str">
            <v>MODIFICACION DEL PLAN DE CIERRE DE MINAS DE LA UNIDAD MINERA CARAHUACRA</v>
          </cell>
          <cell r="J5506" t="str">
            <v>*120810&lt;br&gt;JUNIN-YAULI-YAULI</v>
          </cell>
          <cell r="K5506" t="str">
            <v>*24&lt;br&gt;PORTILLA CORNEJO MATEO</v>
          </cell>
          <cell r="L5506" t="str">
            <v>EVALUACIÓN</v>
          </cell>
          <cell r="P5506" t="str">
            <v>USD</v>
          </cell>
        </row>
        <row r="5507">
          <cell r="A5507" t="str">
            <v>03357-2016</v>
          </cell>
          <cell r="B5507">
            <v>6871</v>
          </cell>
          <cell r="C5507" t="str">
            <v>EIA-d</v>
          </cell>
          <cell r="D5507">
            <v>42669</v>
          </cell>
          <cell r="E5507">
            <v>2016</v>
          </cell>
          <cell r="F5507">
            <v>10</v>
          </cell>
          <cell r="G5507" t="str">
            <v>VOLCAN COMPAÑÍA MINERA S.A.A.</v>
          </cell>
          <cell r="H5507" t="str">
            <v>SAN CRISTOBAL-MAHR TUNEL</v>
          </cell>
          <cell r="I5507" t="str">
            <v>AMPLIACIÓN DEL DEPÓSITO DE MANEJO DE RELAVES Nº 6</v>
          </cell>
          <cell r="K5507" t="str">
            <v>*381&lt;br&gt;ZZ_SENACE MILLONES VARGAS, CESAR AUGUSTO,*574&lt;br&gt;JOSE ALEJANDRO ZEGARRA,*414&lt;br&gt;ZZ_SENACE LUCEN BUSTAMANTE, MARIELENA NEREYDA,*413&lt;br&gt;ZZ_SENACE ATARAMA MORI,DANNY EDUARDO</v>
          </cell>
          <cell r="L5507" t="str">
            <v>APROBADO</v>
          </cell>
          <cell r="O5507">
            <v>10000000</v>
          </cell>
          <cell r="P5507" t="str">
            <v>USD</v>
          </cell>
        </row>
        <row r="5508">
          <cell r="A5508" t="str">
            <v>M-ITS-00148-2018</v>
          </cell>
          <cell r="B5508">
            <v>6948</v>
          </cell>
          <cell r="C5508" t="str">
            <v>ITS</v>
          </cell>
          <cell r="D5508">
            <v>43276</v>
          </cell>
          <cell r="E5508">
            <v>2018</v>
          </cell>
          <cell r="F5508">
            <v>6</v>
          </cell>
          <cell r="G5508" t="str">
            <v>VOLCAN COMPAÑÍA MINERA S.A.A.</v>
          </cell>
          <cell r="H5508" t="str">
            <v>ANDAYCHAGUA</v>
          </cell>
          <cell r="I5508" t="str">
            <v>INFORME TÉCNICO SUSTENTATORIO DE LA UM ANDAYCHAGUA</v>
          </cell>
          <cell r="J5508" t="str">
            <v>*120803&lt;br&gt;JUNIN-YAULI-HUAY-HUAY</v>
          </cell>
          <cell r="K5508" t="str">
            <v xml:space="preserve">*416&lt;br&gt;ZZ_SENACE BREÑA TORRES, MILVA GRACIELA,*575&lt;br&gt;DELGADO POSTIGO PERCY,*574&lt;br&gt;JOSE ALEJANDRO ZEGARRA,*482&lt;br&gt;ZZ_SENACE MARTEL GORA, MIGUEL LUIS,*450&lt;br&gt;ZZ_SENACE MARTINEZ QUIROZ, MONICA,*422&lt;br&gt;zz_senace ZEGARRA ANCAJIMA,ANA SOFIA </v>
          </cell>
          <cell r="L5508" t="str">
            <v>CONFORME&lt;br/&gt;NOTIFICADO A LA EMPRESA</v>
          </cell>
          <cell r="O5508">
            <v>1200000</v>
          </cell>
        </row>
        <row r="5509">
          <cell r="A5509" t="str">
            <v>M-ITS-00341-2018</v>
          </cell>
          <cell r="B5509">
            <v>7171</v>
          </cell>
          <cell r="C5509" t="str">
            <v>ITS</v>
          </cell>
          <cell r="D5509">
            <v>43434</v>
          </cell>
          <cell r="E5509">
            <v>2018</v>
          </cell>
          <cell r="F5509">
            <v>11</v>
          </cell>
          <cell r="G5509" t="str">
            <v>VOLCAN COMPAÑÍA MINERA S.A.A.</v>
          </cell>
          <cell r="I5509" t="str">
            <v>Cuarto ITS de la U.M. Mahr Túnel</v>
          </cell>
          <cell r="L5509" t="str">
            <v>CONFORME</v>
          </cell>
          <cell r="O5509">
            <v>500000</v>
          </cell>
        </row>
        <row r="5510">
          <cell r="A5510">
            <v>1713164</v>
          </cell>
          <cell r="B5510">
            <v>1688</v>
          </cell>
          <cell r="C5510" t="str">
            <v>DIA</v>
          </cell>
          <cell r="D5510">
            <v>39307</v>
          </cell>
          <cell r="E5510">
            <v>2007</v>
          </cell>
          <cell r="F5510">
            <v>8</v>
          </cell>
          <cell r="G5510" t="str">
            <v>VOLCAN COMPAÑÍA MINERA S.A.A.</v>
          </cell>
          <cell r="I5510" t="str">
            <v>ZORAIDA</v>
          </cell>
          <cell r="J5510" t="str">
            <v>*120809&lt;br&gt;JUNIN-YAULI-SUITUCANCHA</v>
          </cell>
          <cell r="K5510" t="str">
            <v>*8&lt;br&gt;BREÑA TORRES GRACIELA</v>
          </cell>
          <cell r="L5510" t="str">
            <v>IMPROCEDENTE&lt;br/&gt;NOTIFICADO A LA EMPRESA</v>
          </cell>
          <cell r="P5510" t="str">
            <v>USD</v>
          </cell>
        </row>
        <row r="5511">
          <cell r="A5511">
            <v>1738018</v>
          </cell>
          <cell r="B5511">
            <v>1755</v>
          </cell>
          <cell r="C5511" t="str">
            <v>DIA</v>
          </cell>
          <cell r="D5511">
            <v>39412</v>
          </cell>
          <cell r="E5511">
            <v>2007</v>
          </cell>
          <cell r="F5511">
            <v>11</v>
          </cell>
          <cell r="G5511" t="str">
            <v>VOLCAN COMPAÑÍA MINERA S.A.A.</v>
          </cell>
          <cell r="H5511" t="str">
            <v>ULTIMATUM</v>
          </cell>
          <cell r="I5511" t="str">
            <v>ULTIMATUM</v>
          </cell>
          <cell r="J5511" t="str">
            <v>*120803&lt;br&gt;JUNIN-YAULI-HUAY-HUAY</v>
          </cell>
          <cell r="K5511" t="str">
            <v>*8&lt;br&gt;BREÑA TORRES GRACIELA</v>
          </cell>
          <cell r="L5511" t="str">
            <v>APROBADO&lt;br/&gt;NOTIFICADO A LA EMPRESA</v>
          </cell>
          <cell r="P5511" t="str">
            <v>USD</v>
          </cell>
        </row>
        <row r="5512">
          <cell r="A5512">
            <v>1754109</v>
          </cell>
          <cell r="B5512">
            <v>1810</v>
          </cell>
          <cell r="C5512" t="str">
            <v>DIA</v>
          </cell>
          <cell r="D5512">
            <v>39476</v>
          </cell>
          <cell r="E5512">
            <v>2008</v>
          </cell>
          <cell r="F5512">
            <v>1</v>
          </cell>
          <cell r="G5512" t="str">
            <v>VOLCAN COMPAÑÍA MINERA S.A.A.</v>
          </cell>
          <cell r="H5512" t="str">
            <v>TINCOCANCHA</v>
          </cell>
          <cell r="I5512" t="str">
            <v>TINCOCANCHA</v>
          </cell>
          <cell r="J5512" t="str">
            <v>*120803&lt;br&gt;JUNIN-YAULI-HUAY-HUAY</v>
          </cell>
          <cell r="K5512" t="str">
            <v>*8&lt;br&gt;BREÑA TORRES GRACIELA</v>
          </cell>
          <cell r="L5512" t="str">
            <v>APROBADO&lt;br/&gt;NOTIFICADO A LA EMPRESA</v>
          </cell>
          <cell r="P5512" t="str">
            <v>USD</v>
          </cell>
        </row>
        <row r="5513">
          <cell r="A5513">
            <v>1774998</v>
          </cell>
          <cell r="B5513">
            <v>1903</v>
          </cell>
          <cell r="C5513" t="str">
            <v>DIA</v>
          </cell>
          <cell r="D5513">
            <v>39550</v>
          </cell>
          <cell r="E5513">
            <v>2008</v>
          </cell>
          <cell r="F5513">
            <v>4</v>
          </cell>
          <cell r="G5513" t="str">
            <v>VOLCAN COMPAÑÍA MINERA S.A.A.</v>
          </cell>
          <cell r="H5513" t="str">
            <v>PACHACHACA</v>
          </cell>
          <cell r="I5513" t="str">
            <v>PACHACHACA</v>
          </cell>
          <cell r="J5513" t="str">
            <v>*120810&lt;br&gt;JUNIN-YAULI-YAULI</v>
          </cell>
          <cell r="K5513" t="str">
            <v>*8&lt;br&gt;BREÑA TORRES GRACIELA</v>
          </cell>
          <cell r="L5513" t="str">
            <v>NO PRESENTADO&lt;br/&gt;NOTIFICADO A LA EMPRESA</v>
          </cell>
          <cell r="P5513" t="str">
            <v>USD</v>
          </cell>
        </row>
        <row r="5514">
          <cell r="A5514">
            <v>1774999</v>
          </cell>
          <cell r="B5514">
            <v>1904</v>
          </cell>
          <cell r="C5514" t="str">
            <v>DIA</v>
          </cell>
          <cell r="D5514">
            <v>39550</v>
          </cell>
          <cell r="E5514">
            <v>2008</v>
          </cell>
          <cell r="F5514">
            <v>4</v>
          </cell>
          <cell r="G5514" t="str">
            <v>VOLCAN COMPAÑÍA MINERA S.A.A.</v>
          </cell>
          <cell r="I5514" t="str">
            <v>ZORAIDA</v>
          </cell>
          <cell r="J5514" t="str">
            <v>*120809&lt;br&gt;JUNIN-YAULI-SUITUCANCHA</v>
          </cell>
          <cell r="K5514" t="str">
            <v>*8&lt;br&gt;BREÑA TORRES GRACIELA</v>
          </cell>
          <cell r="L5514" t="str">
            <v>NO PRESENTADO&lt;br/&gt;NOTIFICADO A LA EMPRESA</v>
          </cell>
          <cell r="P5514" t="str">
            <v>USD</v>
          </cell>
        </row>
        <row r="5515">
          <cell r="A5515">
            <v>1803182</v>
          </cell>
          <cell r="B5515">
            <v>1927</v>
          </cell>
          <cell r="C5515" t="str">
            <v>DIA</v>
          </cell>
          <cell r="D5515">
            <v>39645</v>
          </cell>
          <cell r="E5515">
            <v>2008</v>
          </cell>
          <cell r="F5515">
            <v>7</v>
          </cell>
          <cell r="G5515" t="str">
            <v>VOLCAN COMPAÑÍA MINERA S.A.A.</v>
          </cell>
          <cell r="H5515" t="str">
            <v>ZORAIDA</v>
          </cell>
          <cell r="I5515" t="str">
            <v>ZORAIDA</v>
          </cell>
          <cell r="J5515" t="str">
            <v>*120809&lt;br&gt;JUNIN-YAULI-SUITUCANCHA</v>
          </cell>
          <cell r="K5515" t="str">
            <v>*12&lt;br&gt;DEL CASTILLO ALCANTARA AIME</v>
          </cell>
          <cell r="L5515" t="str">
            <v>DESISTIDO</v>
          </cell>
          <cell r="P5515" t="str">
            <v>USD</v>
          </cell>
        </row>
        <row r="5516">
          <cell r="A5516">
            <v>2653405</v>
          </cell>
          <cell r="B5516">
            <v>6876</v>
          </cell>
          <cell r="C5516" t="str">
            <v>DIA</v>
          </cell>
          <cell r="D5516">
            <v>42676</v>
          </cell>
          <cell r="E5516">
            <v>2016</v>
          </cell>
          <cell r="F5516">
            <v>11</v>
          </cell>
          <cell r="G5516" t="str">
            <v>VOLCAN COMPAÑÍA MINERA S.A.A.</v>
          </cell>
          <cell r="H5516" t="str">
            <v>ANDAYCHAGUA</v>
          </cell>
          <cell r="I5516" t="str">
            <v>DIA EXPLORACION MINERA HUAYTAYAN</v>
          </cell>
          <cell r="J5516" t="str">
            <v>*120803&lt;br&gt;JUNIN-YAULI-HUAY-HUAY</v>
          </cell>
          <cell r="K5516" t="str">
            <v>*25&lt;br&gt;PRADO VELASQUEZ ALFONSO,*310&lt;br&gt;ROSALES GONZALES LUIS ALBERTO</v>
          </cell>
          <cell r="L5516" t="str">
            <v>APROBADO&lt;br/&gt;NOTIFICADO A LA EMPRESA</v>
          </cell>
          <cell r="O5516">
            <v>438200</v>
          </cell>
          <cell r="P5516" t="str">
            <v>USD</v>
          </cell>
        </row>
        <row r="5517">
          <cell r="A5517">
            <v>2672416</v>
          </cell>
          <cell r="B5517">
            <v>6968</v>
          </cell>
          <cell r="C5517" t="str">
            <v>DIA</v>
          </cell>
          <cell r="D5517">
            <v>42747</v>
          </cell>
          <cell r="E5517">
            <v>2017</v>
          </cell>
          <cell r="F5517">
            <v>1</v>
          </cell>
          <cell r="G5517" t="str">
            <v>VOLCAN COMPAÑÍA MINERA S.A.A.</v>
          </cell>
          <cell r="H5517" t="str">
            <v>SAN CRISTOBAL-MAHR TUNEL</v>
          </cell>
          <cell r="I5517" t="str">
            <v>DIA DEL PROYECTO DE EXPLORACIÓN CHUMPE</v>
          </cell>
          <cell r="J5517" t="str">
            <v>*120803&lt;br&gt;JUNIN-YAULI-HUAY-HUAY,*120810&lt;br&gt;JUNIN-YAULI-YAULI</v>
          </cell>
          <cell r="K5517" t="str">
            <v>*25&lt;br&gt;PRADO VELASQUEZ ALFONSO,*310&lt;br&gt;ROSALES GONZALES LUIS ALBERTO,*164&lt;br&gt;TREJO PANTOJA CYNTHIA</v>
          </cell>
          <cell r="L5517" t="str">
            <v>APROBADO&lt;br/&gt;NOTIFICADO A LA EMPRESA</v>
          </cell>
          <cell r="O5517">
            <v>447620</v>
          </cell>
          <cell r="P5517" t="str">
            <v>USD</v>
          </cell>
        </row>
        <row r="5518">
          <cell r="A5518">
            <v>2706861</v>
          </cell>
          <cell r="B5518">
            <v>7177</v>
          </cell>
          <cell r="C5518" t="str">
            <v>DIA</v>
          </cell>
          <cell r="D5518">
            <v>42878</v>
          </cell>
          <cell r="E5518">
            <v>2017</v>
          </cell>
          <cell r="F5518">
            <v>5</v>
          </cell>
          <cell r="G5518" t="str">
            <v>VOLCAN COMPAÑÍA MINERA S.A.A.</v>
          </cell>
          <cell r="H5518" t="str">
            <v>ANDAYCHAGUA</v>
          </cell>
          <cell r="I5518" t="str">
            <v>DIA DEL PROYECTO DE EXPLORACION MINERA ZORAIDA II</v>
          </cell>
          <cell r="J5518" t="str">
            <v>*120809&lt;br&gt;JUNIN-YAULI-SUITUCANCHA</v>
          </cell>
          <cell r="K5518" t="str">
            <v>*219&lt;br&gt;HUARINO CHURA LUIS ANTONIO,*499&lt;br&gt;CRUZATT CARDENAS CARLOS ANGEL,*348&lt;br&gt;PEREZ SOLIS, EVELYN ENA,*313&lt;br&gt;LOPEZ FLORES, ROSSANA,*310&lt;br&gt;ROSALES GONZALES LUIS ALBERTO,*295&lt;br&gt;DIAZ BERRIOS ABEL,*221&lt;br&gt;SANGA YAMPASI WILSON WILFREDO</v>
          </cell>
          <cell r="L5518" t="str">
            <v>APROBADO&lt;br/&gt;NOTIFICADO A LA EMPRESA</v>
          </cell>
          <cell r="O5518">
            <v>447620</v>
          </cell>
          <cell r="P5518" t="str">
            <v>USD</v>
          </cell>
        </row>
        <row r="5519">
          <cell r="A5519">
            <v>2724779</v>
          </cell>
          <cell r="B5519">
            <v>7233</v>
          </cell>
          <cell r="C5519" t="str">
            <v>DIA</v>
          </cell>
          <cell r="D5519">
            <v>42930</v>
          </cell>
          <cell r="E5519">
            <v>2017</v>
          </cell>
          <cell r="F5519">
            <v>7</v>
          </cell>
          <cell r="G5519" t="str">
            <v>VOLCAN COMPAÑÍA MINERA S.A.A.</v>
          </cell>
          <cell r="H5519" t="str">
            <v>ANDAYCHAGUA</v>
          </cell>
          <cell r="I5519" t="str">
            <v>DIA DEL PROYECTO DE EXPLORACION TOLDORRUMI</v>
          </cell>
          <cell r="J5519" t="str">
            <v>*120803&lt;br&gt;JUNIN-YAULI-HUAY-HUAY,*120810&lt;br&gt;JUNIN-YAULI-YAULI</v>
          </cell>
          <cell r="K5519" t="str">
            <v>*25&lt;br&gt;PRADO VELASQUEZ ALFONSO,*518&lt;br&gt;CHUQUIMANTARI ARTEAGA RUDDY ANDRE (APOYO),*509&lt;br&gt;CRUZ LEDESMA, DEISY ROSALIA,*310&lt;br&gt;ROSALES GONZALES LUIS ALBERTO</v>
          </cell>
          <cell r="L5519" t="str">
            <v>DESISTIDO&lt;br/&gt;NOTIFICADO A LA EMPRESA</v>
          </cell>
          <cell r="M5519" t="str">
            <v>ResDirec-0151-2019/MINEM-DGAAM, ResDirec-0283-2017/MEM-DGAAM</v>
          </cell>
          <cell r="N5519" t="str">
            <v>03/10/2017, 28/08/2019</v>
          </cell>
          <cell r="O5519">
            <v>449000</v>
          </cell>
          <cell r="P5519" t="str">
            <v>USD</v>
          </cell>
        </row>
        <row r="5520">
          <cell r="A5520">
            <v>2724780</v>
          </cell>
          <cell r="B5520">
            <v>7237</v>
          </cell>
          <cell r="C5520" t="str">
            <v>DIA</v>
          </cell>
          <cell r="D5520">
            <v>42930</v>
          </cell>
          <cell r="E5520">
            <v>2017</v>
          </cell>
          <cell r="F5520">
            <v>7</v>
          </cell>
          <cell r="G5520" t="str">
            <v>VOLCAN COMPAÑÍA MINERA S.A.A.</v>
          </cell>
          <cell r="H5520" t="str">
            <v>TICLIO</v>
          </cell>
          <cell r="I5520" t="str">
            <v>DIA DEL PROYECTO DE EXPLORACION TICLIO</v>
          </cell>
          <cell r="J5520" t="str">
            <v>*120805&lt;br&gt;JUNIN-YAULI-MOROCOCHA,*120810&lt;br&gt;JUNIN-YAULI-YAULI</v>
          </cell>
          <cell r="K5520" t="str">
            <v>*25&lt;br&gt;PRADO VELASQUEZ ALFONSO,*518&lt;br&gt;CHUQUIMANTARI ARTEAGA RUDDY ANDRE (APOYO),*509&lt;br&gt;CRUZ LEDESMA, DEISY ROSALIA,*310&lt;br&gt;ROSALES GONZALES LUIS ALBERTO</v>
          </cell>
          <cell r="L5520" t="str">
            <v>APROBADO&lt;br/&gt;NOTIFICADO A LA EMPRESA</v>
          </cell>
          <cell r="M5520" t="str">
            <v>ResDirec-0195-2019/MINEM-DGAAM</v>
          </cell>
          <cell r="N5520" t="str">
            <v>14/11/2019</v>
          </cell>
          <cell r="O5520">
            <v>486500</v>
          </cell>
          <cell r="P5520" t="str">
            <v>USD</v>
          </cell>
        </row>
        <row r="5521">
          <cell r="A5521">
            <v>2742749</v>
          </cell>
          <cell r="B5521">
            <v>7295</v>
          </cell>
          <cell r="C5521" t="str">
            <v>DIA</v>
          </cell>
          <cell r="D5521">
            <v>43004</v>
          </cell>
          <cell r="E5521">
            <v>2017</v>
          </cell>
          <cell r="F5521">
            <v>9</v>
          </cell>
          <cell r="G5521" t="str">
            <v>VOLCAN COMPAÑÍA MINERA S.A.A.</v>
          </cell>
          <cell r="H5521" t="str">
            <v>ANDAYCHAGUA</v>
          </cell>
          <cell r="I5521" t="str">
            <v>PROYECTO DE EXPLORACIÓN MINERA OYAMA TRIUNFO</v>
          </cell>
          <cell r="J5521" t="str">
            <v>*120803&lt;br&gt;JUNIN-YAULI-HUAY-HUAY</v>
          </cell>
          <cell r="K5521" t="str">
            <v>*221&lt;br&gt;SANGA YAMPASI WILSON WILFREDO,*610&lt;br&gt;FARFAN REYES MIRIAM ELIZABETH,*570&lt;br&gt;PEREZ BALDEON KAREN GRACIELA,*495&lt;br&gt;CHAMORRO BELLIDO CARMEN ROSA,*348&lt;br&gt;PEREZ SOLIS, EVELYN ENA,*310&lt;br&gt;ROSALES GONZALES LUIS ALBERTO,*295&lt;br&gt;DIAZ BERRIOS ABEL</v>
          </cell>
          <cell r="L5521" t="str">
            <v>APROBADO&lt;br/&gt;NOTIFICADO A LA EMPRESA</v>
          </cell>
          <cell r="M5521" t="str">
            <v>ResDirec-054-2018/MEM-DGAAM-DGAM</v>
          </cell>
          <cell r="N5521" t="str">
            <v>27/03/2018</v>
          </cell>
          <cell r="O5521">
            <v>582050</v>
          </cell>
          <cell r="P5521" t="str">
            <v>USD</v>
          </cell>
        </row>
        <row r="5522">
          <cell r="A5522">
            <v>2877683</v>
          </cell>
          <cell r="B5522">
            <v>7667</v>
          </cell>
          <cell r="C5522" t="str">
            <v>DIA</v>
          </cell>
          <cell r="D5522">
            <v>43437</v>
          </cell>
          <cell r="E5522">
            <v>2018</v>
          </cell>
          <cell r="F5522">
            <v>12</v>
          </cell>
          <cell r="G5522" t="str">
            <v>VOLCAN COMPAÑÍA MINERA S.A.A.</v>
          </cell>
          <cell r="H5522" t="str">
            <v>ANDAYCHAGUA</v>
          </cell>
          <cell r="I5522" t="str">
            <v>PROYECTO DE EXPLORACIÓN MINERA OYAMA TRIUNFO</v>
          </cell>
          <cell r="J5522" t="str">
            <v>*120803&lt;br&gt;JUNIN-YAULI-HUAY-HUAY,*120810&lt;br&gt;JUNIN-YAULI-YAULI</v>
          </cell>
          <cell r="K5522" t="str">
            <v>*570&lt;br&gt;PEREZ BALDEON KAREN GRACIELA,*610&lt;br&gt;FARFAN REYES MIRIAM ELIZABETH,*608&lt;br&gt;GINA FIORELLA MOROTE LARICO</v>
          </cell>
          <cell r="L5522" t="str">
            <v>ABANDONO&lt;br/&gt;NOTIFICADO A LA EMPRESA</v>
          </cell>
          <cell r="M5522" t="str">
            <v>ResDirec-0241-2018/MEM-DGAAM</v>
          </cell>
          <cell r="N5522" t="str">
            <v>28/12/2018</v>
          </cell>
          <cell r="O5522">
            <v>1000000</v>
          </cell>
          <cell r="P5522" t="str">
            <v>USD</v>
          </cell>
        </row>
        <row r="5523">
          <cell r="A5523">
            <v>2883411</v>
          </cell>
          <cell r="B5523">
            <v>7794</v>
          </cell>
          <cell r="C5523" t="str">
            <v>DIA</v>
          </cell>
          <cell r="D5523">
            <v>43449</v>
          </cell>
          <cell r="E5523">
            <v>2018</v>
          </cell>
          <cell r="F5523">
            <v>12</v>
          </cell>
          <cell r="G5523" t="str">
            <v>VOLCAN COMPAÑÍA MINERA S.A.A.</v>
          </cell>
          <cell r="H5523" t="str">
            <v>ANDAYCHAGUA</v>
          </cell>
          <cell r="I5523" t="str">
            <v>MODIFICACIÓN DEL PROYECTO DE EXPLORACIÓN MINERA ZORAIDA II</v>
          </cell>
          <cell r="J5523" t="str">
            <v>*120809&lt;br&gt;JUNIN-YAULI-SUITUCANCHA</v>
          </cell>
          <cell r="K5523" t="str">
            <v>*221&lt;br&gt;SANGA YAMPASI WILSON WILFREDO,*675&lt;br&gt;ESCATE AMPUERO CINTHYA LETICIA,*643&lt;br&gt;NISSE MEI-LIN GARCIA LAY,*641&lt;br&gt;ALEGRE BUSTAMANTE, LAURA MELISSA,*610&lt;br&gt;FARFAN REYES MIRIAM ELIZABETH,*601&lt;br&gt;SARMIENTO MEJIA, HENRY DANIEL,*598&lt;br&gt;CERNA GARCÍA, ROXANA ERIKA,*570&lt;br&gt;PEREZ BALDEON KAREN GRACIELA,*495&lt;br&gt;CHAMORRO BELLIDO CARMEN ROSA,*348&lt;br&gt;PEREZ SOLIS, EVELYN ENA,*313&lt;br&gt;LOPEZ FLORES, ROSSANA</v>
          </cell>
          <cell r="L5523" t="str">
            <v>APROBADO&lt;br/&gt;NOTIFICADO A LA EMPRESA</v>
          </cell>
          <cell r="M5523" t="str">
            <v>ResDirec-0162-2019/MINEM-DGAAM</v>
          </cell>
          <cell r="N5523" t="str">
            <v>18/09/2019</v>
          </cell>
          <cell r="O5523">
            <v>1700000</v>
          </cell>
          <cell r="P5523" t="str">
            <v>USD</v>
          </cell>
        </row>
        <row r="5524">
          <cell r="A5524">
            <v>2891524</v>
          </cell>
          <cell r="B5524">
            <v>7883</v>
          </cell>
          <cell r="C5524" t="str">
            <v>DIA</v>
          </cell>
          <cell r="D5524">
            <v>43479</v>
          </cell>
          <cell r="E5524">
            <v>2019</v>
          </cell>
          <cell r="F5524">
            <v>1</v>
          </cell>
          <cell r="G5524" t="str">
            <v>VOLCAN COMPAÑÍA MINERA S.A.A.</v>
          </cell>
          <cell r="H5524" t="str">
            <v>ANDAYCHAGUA</v>
          </cell>
          <cell r="I5524" t="str">
            <v>OYAMA TRIUNFO</v>
          </cell>
          <cell r="J5524" t="str">
            <v>*120803&lt;br&gt;JUNIN-YAULI-HUAY-HUAY,*120810&lt;br&gt;JUNIN-YAULI-YAULI</v>
          </cell>
          <cell r="K5524" t="str">
            <v>*25&lt;br&gt;PRADO VELASQUEZ ALFONSO,*668&lt;br&gt;MEJIA ISIDRO JHONNY ANIVAL,*643&lt;br&gt;NISSE MEI-LIN GARCIA LAY,*641&lt;br&gt;ALEGRE BUSTAMANTE, LAURA MELISSA,*610&lt;br&gt;FARFAN REYES MIRIAM ELIZABETH,*601&lt;br&gt;SARMIENTO MEJIA, HENRY DANIEL,*598&lt;br&gt;CERNA GARCÍA, ROXANA ERIKA,*570&lt;br&gt;PEREZ BALDEON KAREN GRACIELA,*495&lt;br&gt;CHAMORRO BELLIDO CARMEN ROSA,*313&lt;br&gt;LOPEZ FLORES, ROSSANA,*221&lt;br&gt;SANGA YAMPASI WILSON WILFREDO</v>
          </cell>
          <cell r="L5524" t="str">
            <v>APROBADO&lt;br/&gt;NOTIFICADO A LA EMPRESA</v>
          </cell>
          <cell r="M5524" t="str">
            <v>ResDirec-0152-2019/MINEM-DGAAM</v>
          </cell>
          <cell r="N5524" t="str">
            <v>09/09/2019</v>
          </cell>
          <cell r="O5524">
            <v>500000</v>
          </cell>
          <cell r="P5524" t="str">
            <v>USD</v>
          </cell>
        </row>
        <row r="5525">
          <cell r="A5525">
            <v>3100509</v>
          </cell>
          <cell r="B5525">
            <v>8099</v>
          </cell>
          <cell r="C5525" t="str">
            <v>PC</v>
          </cell>
          <cell r="D5525">
            <v>44174</v>
          </cell>
          <cell r="E5525">
            <v>2020</v>
          </cell>
          <cell r="F5525">
            <v>12</v>
          </cell>
          <cell r="G5525" t="str">
            <v>VOLCAN COMPAÑÍA MINERA S.A.A.</v>
          </cell>
          <cell r="H5525" t="str">
            <v>CARAHUACRA</v>
          </cell>
          <cell r="I5525" t="str">
            <v>Tercera Modificación del Plan de Cierre de Minas de la Unidad Minera Carahuacra</v>
          </cell>
          <cell r="J5525" t="str">
            <v>*120810&lt;br&gt;JUNIN-YAULI-YAULI</v>
          </cell>
          <cell r="K5525" t="str">
            <v>*9&lt;br&gt;CAMPOS DIAZ LUIS,*702&lt;br&gt;CARDENAS RODRIGUEZ CRISTINA ANTUANET,*684&lt;br&gt;MARTEL GORA MIGUEL LUIS,*672&lt;br&gt;TRUJILLO ESPINOZA JANETT GUISSELA,*188&lt;br&gt;PORTILLA CORNEJO MATEO,*128&lt;br&gt;ESTELA SILVA MELANIO,*34&lt;br&gt;BEDRIÑANA RIOS ABAD</v>
          </cell>
          <cell r="L5525" t="str">
            <v>EVALUACIÓN</v>
          </cell>
          <cell r="O5525">
            <v>0</v>
          </cell>
          <cell r="P5525" t="str">
            <v>USD</v>
          </cell>
        </row>
        <row r="5526">
          <cell r="A5526">
            <v>3010349</v>
          </cell>
          <cell r="B5526">
            <v>8312</v>
          </cell>
          <cell r="C5526" t="str">
            <v>PAD</v>
          </cell>
          <cell r="D5526">
            <v>43838</v>
          </cell>
          <cell r="E5526">
            <v>2020</v>
          </cell>
          <cell r="F5526">
            <v>1</v>
          </cell>
          <cell r="G5526" t="str">
            <v>VOLCAN COMPAÑÍA MINERA S.A.A.</v>
          </cell>
          <cell r="H5526" t="str">
            <v>CARAHUACRA</v>
          </cell>
          <cell r="I5526" t="str">
            <v>PLAN AMBIENTAL DETALLADO DE LA UNIDAD MINERA CARAHUACRA</v>
          </cell>
          <cell r="J5526" t="str">
            <v>*120810&lt;br&gt;JUNIN-YAULI-YAULI</v>
          </cell>
          <cell r="K5526" t="str">
            <v>*221&lt;br&gt;SANGA YAMPASI WILSON WILFREDO,*687&lt;br&gt;CISNEROS PRADO ELIZABETH (Apoyo),*683&lt;br&gt;LA ROSA ORBEZO NOHELIA THAIS,*675&lt;br&gt;ESCATE AMPUERO CINTHYA LETICIA,*668&lt;br&gt;MEJIA ISIDRO JHONNY ANIVAL,*641&lt;br&gt;ALEGRE BUSTAMANTE, LAURA MELISSA,*527&lt;br&gt;PARDO BONIFAZ, JIMMY FRANK</v>
          </cell>
          <cell r="L5526" t="str">
            <v>EVALUACIÓN</v>
          </cell>
          <cell r="O5526">
            <v>1400088</v>
          </cell>
          <cell r="P5526" t="str">
            <v>USD</v>
          </cell>
        </row>
        <row r="5527">
          <cell r="A5527">
            <v>3010381</v>
          </cell>
          <cell r="B5527">
            <v>8345</v>
          </cell>
          <cell r="C5527" t="str">
            <v>PAD</v>
          </cell>
          <cell r="D5527">
            <v>43838</v>
          </cell>
          <cell r="E5527">
            <v>2020</v>
          </cell>
          <cell r="F5527">
            <v>1</v>
          </cell>
          <cell r="G5527" t="str">
            <v>VOLCAN COMPAÑÍA MINERA S.A.A.</v>
          </cell>
          <cell r="H5527" t="str">
            <v>ANDAYCHAGUA</v>
          </cell>
          <cell r="I5527" t="str">
            <v>PLAN AMBIENTAL DETALLADO DE LA UNIDAD MINERA ANDAYCHAGUA</v>
          </cell>
          <cell r="J5527" t="str">
            <v>*120803&lt;br&gt;JUNIN-YAULI-HUAY-HUAY,*120810&lt;br&gt;JUNIN-YAULI-YAULI,*120809&lt;br&gt;JUNIN-YAULI-SUITUCANCHA</v>
          </cell>
          <cell r="K5527" t="str">
            <v>*221&lt;br&gt;SANGA YAMPASI WILSON WILFREDO,*687&lt;br&gt;CISNEROS PRADO ELIZABETH (Apoyo),*683&lt;br&gt;LA ROSA ORBEZO NOHELIA THAIS,*675&lt;br&gt;ESCATE AMPUERO CINTHYA LETICIA,*668&lt;br&gt;MEJIA ISIDRO JHONNY ANIVAL,*660&lt;br&gt;PARDO BONIFAZ JIMMY FRANK</v>
          </cell>
          <cell r="L5527" t="str">
            <v>EVALUACIÓN</v>
          </cell>
          <cell r="O5527">
            <v>4252533.5</v>
          </cell>
          <cell r="P5527" t="str">
            <v>USD</v>
          </cell>
        </row>
        <row r="5528">
          <cell r="A5528">
            <v>3010377</v>
          </cell>
          <cell r="B5528">
            <v>8356</v>
          </cell>
          <cell r="C5528" t="str">
            <v>PAD</v>
          </cell>
          <cell r="D5528">
            <v>43838</v>
          </cell>
          <cell r="E5528">
            <v>2020</v>
          </cell>
          <cell r="F5528">
            <v>1</v>
          </cell>
          <cell r="G5528" t="str">
            <v>VOLCAN COMPAÑÍA MINERA S.A.A.</v>
          </cell>
          <cell r="H5528" t="str">
            <v>SAN CRISTOBAL-MAHR TUNEL</v>
          </cell>
          <cell r="I5528" t="str">
            <v>PLAN AMBIENTAL DETALLADO SAN CRISTOBAL-MAHR TUNEL</v>
          </cell>
          <cell r="J5528" t="str">
            <v>*120801&lt;br&gt;JUNIN-YAULI-LA OROYA,*120810&lt;br&gt;JUNIN-YAULI-YAULI,*120808&lt;br&gt;JUNIN-YAULI-SANTA ROSA DE SACCO,*120803&lt;br&gt;JUNIN-YAULI-HUAY-HUAY</v>
          </cell>
          <cell r="K5528" t="str">
            <v>*1&lt;br&gt;ACEVEDO FERNANDEZ ELIAS,*683&lt;br&gt;LA ROSA ORBEZO NOHELIA THAIS,*677&lt;br&gt;SERVAN VARGAS MARIO,*676&lt;br&gt;VILLAR VASQUEZ MERCEDES DEL PILAR,*670&lt;br&gt;QUISPE HUAMAN JORGE LUIS,*660&lt;br&gt;PARDO BONIFAZ JIMMY FRANK,*527&lt;br&gt;PARDO BONIFAZ, JIMMY FRANK,*311&lt;br&gt;ROJAS VALLADARES, TANIA LUPE</v>
          </cell>
          <cell r="L5528" t="str">
            <v>EVALUACIÓN</v>
          </cell>
          <cell r="O5528">
            <v>1478446</v>
          </cell>
          <cell r="P5528" t="str">
            <v>USD</v>
          </cell>
        </row>
        <row r="5529">
          <cell r="A5529">
            <v>3010431</v>
          </cell>
          <cell r="B5529">
            <v>8357</v>
          </cell>
          <cell r="C5529" t="str">
            <v>PAD</v>
          </cell>
          <cell r="D5529">
            <v>43838</v>
          </cell>
          <cell r="E5529">
            <v>2020</v>
          </cell>
          <cell r="F5529">
            <v>1</v>
          </cell>
          <cell r="G5529" t="str">
            <v>VOLCAN COMPAÑÍA MINERA S.A.A.</v>
          </cell>
          <cell r="H5529" t="str">
            <v>TICLIO</v>
          </cell>
          <cell r="I5529" t="str">
            <v xml:space="preserve">PLAN AMBIENTAL DETALLADO DE LA UNIDAD MINERA TICLIO </v>
          </cell>
          <cell r="J5529" t="str">
            <v>*120805&lt;br&gt;JUNIN-YAULI-MOROCOCHA,*150705&lt;br&gt;LIMA-HUAROCHIRI-CHICLA,*120810&lt;br&gt;JUNIN-YAULI-YAULI</v>
          </cell>
          <cell r="K5529" t="str">
            <v>*617&lt;br&gt;QUISPE CLEMENTE, KARLA BRIGHITT,*618&lt;br&gt;BERROSPI GALINDO ROSA CATHERINE</v>
          </cell>
          <cell r="L5529" t="str">
            <v>EVALUACIÓN</v>
          </cell>
          <cell r="O5529">
            <v>2579506.7000000002</v>
          </cell>
          <cell r="P5529" t="str">
            <v>USD</v>
          </cell>
        </row>
        <row r="5530">
          <cell r="A5530">
            <v>3107296</v>
          </cell>
          <cell r="B5530">
            <v>8617</v>
          </cell>
          <cell r="C5530" t="str">
            <v>PC</v>
          </cell>
          <cell r="D5530">
            <v>44195</v>
          </cell>
          <cell r="E5530">
            <v>2020</v>
          </cell>
          <cell r="F5530">
            <v>12</v>
          </cell>
          <cell r="G5530" t="str">
            <v>VOLCAN COMPAÑÍA MINERA S.A.A.</v>
          </cell>
          <cell r="H5530" t="str">
            <v>ANDAYCHAGUA</v>
          </cell>
          <cell r="I5530" t="str">
            <v>SEGUNDA ACTUALIZACIÓN DEL PLAN DE CIERRE DE MINAS DE LA UNIDAD MINERA ANDAYCHAGUA</v>
          </cell>
          <cell r="J5530" t="str">
            <v>*120803&lt;br&gt;JUNIN-YAULI-HUAY-HUAY,*120809&lt;br&gt;JUNIN-YAULI-SUITUCANCHA</v>
          </cell>
          <cell r="K5530" t="str">
            <v>*9&lt;br&gt;CAMPOS DIAZ LUIS,*702&lt;br&gt;CARDENAS RODRIGUEZ CRISTINA ANTUANET,*188&lt;br&gt;PORTILLA CORNEJO MATEO,*128&lt;br&gt;ESTELA SILVA MELANIO,*34&lt;br&gt;BEDRIÑANA RIOS ABAD</v>
          </cell>
          <cell r="L5530" t="str">
            <v>EVALUACIÓN</v>
          </cell>
          <cell r="O5530">
            <v>0</v>
          </cell>
          <cell r="P5530" t="str">
            <v>USD</v>
          </cell>
        </row>
        <row r="5531">
          <cell r="A5531">
            <v>1345237</v>
          </cell>
          <cell r="B5531">
            <v>699</v>
          </cell>
          <cell r="C5531" t="str">
            <v>EIAsd</v>
          </cell>
          <cell r="D5531">
            <v>37235</v>
          </cell>
          <cell r="E5531">
            <v>2001</v>
          </cell>
          <cell r="F5531">
            <v>12</v>
          </cell>
          <cell r="G5531" t="str">
            <v>VOLQUETEROS UNIDOS DEL PERU S.A.</v>
          </cell>
          <cell r="H5531" t="str">
            <v>RENOVACION Nº TRES DE LIMA</v>
          </cell>
          <cell r="I5531" t="str">
            <v>EXPLORACION</v>
          </cell>
          <cell r="J5531" t="str">
            <v>*150604&lt;br&gt;LIMA-HUARAL-AUCALLAMA</v>
          </cell>
          <cell r="K5531" t="str">
            <v>*57&lt;br&gt;SUAREZ JUAN</v>
          </cell>
          <cell r="L5531" t="str">
            <v>DESAPROBADO</v>
          </cell>
          <cell r="P5531" t="str">
            <v>USD</v>
          </cell>
        </row>
        <row r="5532">
          <cell r="A5532">
            <v>1356241</v>
          </cell>
          <cell r="B5532">
            <v>717</v>
          </cell>
          <cell r="C5532" t="str">
            <v>DIA</v>
          </cell>
          <cell r="D5532">
            <v>37330</v>
          </cell>
          <cell r="E5532">
            <v>2002</v>
          </cell>
          <cell r="F5532">
            <v>3</v>
          </cell>
          <cell r="G5532" t="str">
            <v>VOLQUETEROS UNIDOS DEL PERU S.A.</v>
          </cell>
          <cell r="H5532" t="str">
            <v>RENOVACION Nº TRES DE LIMA</v>
          </cell>
          <cell r="I5532" t="str">
            <v>RENOVACIÓN Nº TRES DE LIMA</v>
          </cell>
          <cell r="J5532" t="str">
            <v>*150604&lt;br&gt;LIMA-HUARAL-AUCALLAMA</v>
          </cell>
          <cell r="K5532" t="str">
            <v>*57&lt;br&gt;SUAREZ JUAN</v>
          </cell>
          <cell r="L5532" t="str">
            <v>APROBADO</v>
          </cell>
          <cell r="P5532" t="str">
            <v>USD</v>
          </cell>
        </row>
        <row r="5533">
          <cell r="A5533">
            <v>1464355</v>
          </cell>
          <cell r="B5533">
            <v>1053</v>
          </cell>
          <cell r="C5533" t="str">
            <v>EIAsd</v>
          </cell>
          <cell r="D5533">
            <v>38104</v>
          </cell>
          <cell r="E5533">
            <v>2004</v>
          </cell>
          <cell r="F5533">
            <v>4</v>
          </cell>
          <cell r="G5533" t="str">
            <v>WATANABE UYEKI ROBERTO</v>
          </cell>
          <cell r="H5533" t="str">
            <v>RIO NEGRO Nº 1</v>
          </cell>
          <cell r="I5533" t="str">
            <v>EXPLORACIÓN</v>
          </cell>
          <cell r="J5533" t="str">
            <v>*021511&lt;br&gt;ANCASH-PALLASCA-TAUCA</v>
          </cell>
          <cell r="K5533" t="str">
            <v>*1&lt;br&gt;ACEVEDO FERNANDEZ ELIAS</v>
          </cell>
          <cell r="L5533" t="str">
            <v>IMPROCEDENTE&lt;br/&gt;NOTIFICADO A LA EMPRESA</v>
          </cell>
          <cell r="P5533" t="str">
            <v>USD</v>
          </cell>
        </row>
        <row r="5534">
          <cell r="A5534">
            <v>1542799</v>
          </cell>
          <cell r="B5534">
            <v>1290</v>
          </cell>
          <cell r="C5534" t="str">
            <v>EIAsd</v>
          </cell>
          <cell r="D5534">
            <v>38533</v>
          </cell>
          <cell r="E5534">
            <v>2005</v>
          </cell>
          <cell r="F5534">
            <v>6</v>
          </cell>
          <cell r="G5534" t="str">
            <v>WATANABE UYEKI ROBERTO</v>
          </cell>
          <cell r="H5534" t="str">
            <v>RIO NEGRO Nº 1</v>
          </cell>
          <cell r="I5534" t="str">
            <v>EXPLORACION</v>
          </cell>
          <cell r="J5534" t="str">
            <v>*021511&lt;br&gt;ANCASH-PALLASCA-TAUCA</v>
          </cell>
          <cell r="K5534" t="str">
            <v>*1&lt;br&gt;ACEVEDO FERNANDEZ ELIAS</v>
          </cell>
          <cell r="L5534" t="str">
            <v>IMPROCEDENTE</v>
          </cell>
          <cell r="P5534" t="str">
            <v>USD</v>
          </cell>
        </row>
        <row r="5535">
          <cell r="A5535">
            <v>1774237</v>
          </cell>
          <cell r="B5535">
            <v>1884</v>
          </cell>
          <cell r="C5535" t="str">
            <v>DIA</v>
          </cell>
          <cell r="D5535">
            <v>39548</v>
          </cell>
          <cell r="E5535">
            <v>2008</v>
          </cell>
          <cell r="F5535">
            <v>4</v>
          </cell>
          <cell r="G5535" t="str">
            <v>WHITE ROCKS INTERNATIONAL S.A.C.</v>
          </cell>
          <cell r="H5535" t="str">
            <v>CHOLITO</v>
          </cell>
          <cell r="I5535" t="str">
            <v>CHOLITO</v>
          </cell>
          <cell r="J5535" t="str">
            <v>*220510&lt;br&gt;SAN MARTIN-LAMAS-TABALOSOS</v>
          </cell>
          <cell r="K5535" t="str">
            <v>*8&lt;br&gt;BREÑA TORRES GRACIELA</v>
          </cell>
          <cell r="L5535" t="str">
            <v>APROBADO&lt;br/&gt;NOTIFICADO A LA EMPRESA</v>
          </cell>
          <cell r="P5535" t="str">
            <v>USD</v>
          </cell>
        </row>
        <row r="5536">
          <cell r="A5536">
            <v>1917945</v>
          </cell>
          <cell r="B5536">
            <v>2066</v>
          </cell>
          <cell r="C5536" t="str">
            <v>DIA</v>
          </cell>
          <cell r="D5536">
            <v>40056</v>
          </cell>
          <cell r="E5536">
            <v>2009</v>
          </cell>
          <cell r="F5536">
            <v>8</v>
          </cell>
          <cell r="G5536" t="str">
            <v>WHITE ROCKS INTERNATIONAL S.A.C.</v>
          </cell>
          <cell r="H5536" t="str">
            <v>JOITO</v>
          </cell>
          <cell r="I5536" t="str">
            <v>JOITO</v>
          </cell>
          <cell r="J5536" t="str">
            <v>*220405&lt;br&gt;SAN MARTIN-HUALLAGA-SACANCHE</v>
          </cell>
          <cell r="K5536" t="str">
            <v>*8&lt;br&gt;BREÑA TORRES GRACIELA</v>
          </cell>
          <cell r="L5536" t="str">
            <v>APROBADO&lt;br/&gt;NOTIFICADO A LA EMPRESA</v>
          </cell>
          <cell r="P5536" t="str">
            <v>USD</v>
          </cell>
        </row>
        <row r="5537">
          <cell r="A5537">
            <v>1922332</v>
          </cell>
          <cell r="B5537">
            <v>2072</v>
          </cell>
          <cell r="C5537" t="str">
            <v>DIA</v>
          </cell>
          <cell r="D5537">
            <v>40067</v>
          </cell>
          <cell r="E5537">
            <v>2009</v>
          </cell>
          <cell r="F5537">
            <v>9</v>
          </cell>
          <cell r="G5537" t="str">
            <v>WHITE ROCKS INTERNATIONAL S.A.C.</v>
          </cell>
          <cell r="H5537" t="str">
            <v>COCHABAMBA</v>
          </cell>
          <cell r="I5537" t="str">
            <v>COCHABAMBA</v>
          </cell>
          <cell r="J5537" t="str">
            <v>*100403&lt;br&gt;HUANUCO-HUACAYBAMBA-COCHABAMBA</v>
          </cell>
          <cell r="K5537" t="str">
            <v>*8&lt;br&gt;BREÑA TORRES GRACIELA</v>
          </cell>
          <cell r="L5537" t="str">
            <v>APROBADO&lt;br/&gt;NOTIFICADO A LA EMPRESA</v>
          </cell>
          <cell r="P5537" t="str">
            <v>USD</v>
          </cell>
        </row>
        <row r="5538">
          <cell r="A5538">
            <v>1936588</v>
          </cell>
          <cell r="B5538">
            <v>2095</v>
          </cell>
          <cell r="C5538" t="str">
            <v>DIA</v>
          </cell>
          <cell r="D5538">
            <v>40122</v>
          </cell>
          <cell r="E5538">
            <v>2009</v>
          </cell>
          <cell r="F5538">
            <v>11</v>
          </cell>
          <cell r="G5538" t="str">
            <v>WHITE ROCKS INTERNATIONAL S.A.C.</v>
          </cell>
          <cell r="H5538" t="str">
            <v>CALAMAR A</v>
          </cell>
          <cell r="I5538" t="str">
            <v>CALAMAR A</v>
          </cell>
          <cell r="J5538" t="str">
            <v>*130302&lt;br&gt;LA LIBERTAD-BOLIVAR-BAMBAMARCA</v>
          </cell>
          <cell r="K5538" t="str">
            <v>*8&lt;br&gt;BREÑA TORRES GRACIELA</v>
          </cell>
          <cell r="L5538" t="str">
            <v>APROBADO&lt;br/&gt;NOTIFICADO A LA EMPRESA</v>
          </cell>
          <cell r="P5538" t="str">
            <v>USD</v>
          </cell>
        </row>
        <row r="5539">
          <cell r="A5539">
            <v>2130100</v>
          </cell>
          <cell r="B5539">
            <v>2634</v>
          </cell>
          <cell r="C5539" t="str">
            <v>DIA</v>
          </cell>
          <cell r="D5539">
            <v>40812</v>
          </cell>
          <cell r="E5539">
            <v>2011</v>
          </cell>
          <cell r="F5539">
            <v>9</v>
          </cell>
          <cell r="G5539" t="str">
            <v>WHITE ROCKS INTERNATIONAL S.A.C.</v>
          </cell>
          <cell r="H5539" t="str">
            <v>GORIAC</v>
          </cell>
          <cell r="I5539" t="str">
            <v>PROYECTO DE EXPLORACIÓN MINERA GORIAC</v>
          </cell>
          <cell r="J5539" t="str">
            <v>*021013&lt;br&gt;ANCASH-HUARI-RAPAYAN</v>
          </cell>
          <cell r="K5539" t="str">
            <v>*8&lt;br&gt;BREÑA TORRES GRACIELA,*310&lt;br&gt;ROSALES GONZALES LUIS ALBERTO,*25&lt;br&gt;PRADO VELASQUEZ ALFONSO</v>
          </cell>
          <cell r="L5539" t="str">
            <v>APROBADO&lt;br/&gt;NOTIFICADO A LA EMPRESA</v>
          </cell>
          <cell r="O5539">
            <v>18382.349999999999</v>
          </cell>
          <cell r="P5539" t="str">
            <v>USD</v>
          </cell>
        </row>
        <row r="5540">
          <cell r="A5540">
            <v>2261879</v>
          </cell>
          <cell r="B5540">
            <v>3275</v>
          </cell>
          <cell r="C5540" t="str">
            <v>DIA</v>
          </cell>
          <cell r="D5540">
            <v>41291</v>
          </cell>
          <cell r="E5540">
            <v>2013</v>
          </cell>
          <cell r="F5540">
            <v>1</v>
          </cell>
          <cell r="G5540" t="str">
            <v>WILD ACRE METALS (PERU) S.A.C.</v>
          </cell>
          <cell r="H5540" t="str">
            <v xml:space="preserve">CHAPARA </v>
          </cell>
          <cell r="I5540" t="str">
            <v>CHAPARRA</v>
          </cell>
          <cell r="J5540" t="str">
            <v>*040303&lt;br&gt;AREQUIPA-CARAVELI-ATICO</v>
          </cell>
          <cell r="K5540" t="str">
            <v>*8&lt;br&gt;BREÑA TORRES GRACIELA,*310&lt;br&gt;ROSALES GONZALES LUIS ALBERTO,*179&lt;br&gt;ZEGARRA ANCAJIMA, ANA SOFIA</v>
          </cell>
          <cell r="L5540" t="str">
            <v>APROBADO&lt;br/&gt;NOTIFICADO A LA EMPRESA</v>
          </cell>
          <cell r="O5540">
            <v>268000</v>
          </cell>
          <cell r="P5540" t="str">
            <v>USD</v>
          </cell>
        </row>
        <row r="5541">
          <cell r="A5541">
            <v>2322029</v>
          </cell>
          <cell r="B5541">
            <v>3334</v>
          </cell>
          <cell r="C5541" t="str">
            <v>DIA</v>
          </cell>
          <cell r="D5541">
            <v>41509</v>
          </cell>
          <cell r="E5541">
            <v>2013</v>
          </cell>
          <cell r="F5541">
            <v>8</v>
          </cell>
          <cell r="G5541" t="str">
            <v>WILD ACRE METALS (PERU) S.A.C.</v>
          </cell>
          <cell r="H5541" t="str">
            <v>SAMBALAY</v>
          </cell>
          <cell r="I5541" t="str">
            <v>SAMBALAY</v>
          </cell>
          <cell r="J5541" t="str">
            <v>*230105&lt;br&gt;TACNA-TACNA-INCLAN</v>
          </cell>
          <cell r="K5541" t="str">
            <v>*8&lt;br&gt;BREÑA TORRES GRACIELA,*310&lt;br&gt;ROSALES GONZALES LUIS ALBERTO,*179&lt;br&gt;ZEGARRA ANCAJIMA, ANA SOFIA</v>
          </cell>
          <cell r="L5541" t="str">
            <v>APROBADO&lt;br/&gt;NOTIFICADO A LA EMPRESA</v>
          </cell>
          <cell r="O5541">
            <v>268000</v>
          </cell>
          <cell r="P5541" t="str">
            <v>USD</v>
          </cell>
        </row>
        <row r="5542">
          <cell r="A5542">
            <v>2041606</v>
          </cell>
          <cell r="B5542">
            <v>2297</v>
          </cell>
          <cell r="C5542" t="str">
            <v>DIA</v>
          </cell>
          <cell r="D5542">
            <v>40491</v>
          </cell>
          <cell r="E5542">
            <v>2010</v>
          </cell>
          <cell r="F5542">
            <v>11</v>
          </cell>
          <cell r="G5542" t="str">
            <v>YANAMA S.A.C.</v>
          </cell>
          <cell r="H5542" t="str">
            <v>ADRIANA</v>
          </cell>
          <cell r="I5542" t="str">
            <v>ADRIANA</v>
          </cell>
          <cell r="J5542" t="str">
            <v>*100108&lt;br&gt;HUANUCO-HUANUCO-SAN PEDRO DE CHAULAN</v>
          </cell>
          <cell r="K5542" t="str">
            <v>*8&lt;br&gt;BREÑA TORRES GRACIELA,*310&lt;br&gt;ROSALES GONZALES LUIS ALBERTO,*279&lt;br&gt;CRUZ LEDESMA, DEISY</v>
          </cell>
          <cell r="L5542" t="str">
            <v>APROBADO&lt;br/&gt;NOTIFICADO A LA EMPRESA</v>
          </cell>
          <cell r="P5542" t="str">
            <v>USD</v>
          </cell>
        </row>
        <row r="5543">
          <cell r="A5543">
            <v>1370235</v>
          </cell>
          <cell r="B5543">
            <v>4576</v>
          </cell>
          <cell r="C5543" t="str">
            <v>EIA</v>
          </cell>
          <cell r="D5543">
            <v>37434</v>
          </cell>
          <cell r="E5543">
            <v>2002</v>
          </cell>
          <cell r="F5543">
            <v>6</v>
          </cell>
          <cell r="G5543" t="str">
            <v>YESO CERAMICO S.A.</v>
          </cell>
          <cell r="H5543" t="str">
            <v>CANTERA DE YESO</v>
          </cell>
          <cell r="I5543" t="str">
            <v xml:space="preserve">EXPLOTACION </v>
          </cell>
          <cell r="J5543" t="str">
            <v>*150906&lt;br&gt;LIMA-OYON-PACHANGARA</v>
          </cell>
          <cell r="K5543" t="str">
            <v>*36&lt;br&gt;CAMBORDA RASUL</v>
          </cell>
          <cell r="L5543" t="str">
            <v>CONCLUIDO</v>
          </cell>
          <cell r="P5543" t="str">
            <v>USD</v>
          </cell>
        </row>
        <row r="5544">
          <cell r="A5544">
            <v>1469325</v>
          </cell>
          <cell r="B5544">
            <v>4628</v>
          </cell>
          <cell r="C5544" t="str">
            <v>EIA</v>
          </cell>
          <cell r="D5544">
            <v>38132</v>
          </cell>
          <cell r="E5544">
            <v>2004</v>
          </cell>
          <cell r="F5544">
            <v>5</v>
          </cell>
          <cell r="G5544" t="str">
            <v>YURA S.A.</v>
          </cell>
          <cell r="H5544" t="str">
            <v>COLLANA</v>
          </cell>
          <cell r="I5544" t="str">
            <v xml:space="preserve">EXPLOTACION PUZOLANA </v>
          </cell>
          <cell r="J5544" t="str">
            <v>*081305&lt;br&gt;CUSCO-URUBAMBA-MARAS</v>
          </cell>
          <cell r="K5544" t="str">
            <v>*99&lt;br&gt;VASQUEZ, FREDESBINDO</v>
          </cell>
          <cell r="L5544" t="str">
            <v>OPINADO</v>
          </cell>
          <cell r="P5544" t="str">
            <v>USD</v>
          </cell>
        </row>
        <row r="5545">
          <cell r="A5545">
            <v>2416425</v>
          </cell>
          <cell r="B5545">
            <v>6712</v>
          </cell>
          <cell r="C5545" t="str">
            <v>PC</v>
          </cell>
          <cell r="D5545">
            <v>41845</v>
          </cell>
          <cell r="E5545">
            <v>2014</v>
          </cell>
          <cell r="F5545">
            <v>7</v>
          </cell>
          <cell r="G5545" t="str">
            <v>YURA S.A.</v>
          </cell>
          <cell r="H5545" t="str">
            <v>CHILI Nº 1</v>
          </cell>
          <cell r="I5545" t="str">
            <v>MODIFICACION DE PLAN DE CIERRE DE CANTERAS DE CALIZA,YESO,PIZARRA Y PUSOLANA</v>
          </cell>
          <cell r="J5545" t="str">
            <v>*040101&lt;br&gt;AREQUIPA-AREQUIPA-AREQUIPA</v>
          </cell>
          <cell r="K5545" t="str">
            <v>*24&lt;br&gt;PORTILLA CORNEJO MATEO</v>
          </cell>
          <cell r="L5545" t="str">
            <v>ABANDONO</v>
          </cell>
          <cell r="P5545" t="str">
            <v>USD</v>
          </cell>
        </row>
        <row r="5546">
          <cell r="A5546">
            <v>2484303</v>
          </cell>
          <cell r="B5546">
            <v>6750</v>
          </cell>
          <cell r="C5546" t="str">
            <v>PC</v>
          </cell>
          <cell r="D5546">
            <v>42093</v>
          </cell>
          <cell r="E5546">
            <v>2015</v>
          </cell>
          <cell r="F5546">
            <v>3</v>
          </cell>
          <cell r="G5546" t="str">
            <v>YURA S.A.</v>
          </cell>
          <cell r="H5546" t="str">
            <v>CHILI Nº 1</v>
          </cell>
          <cell r="I5546" t="str">
            <v>ACTUALIZACION DEL PLAN DE CIERRE DE CANTERAS DE CALIZA,YESO,PIZARRA Y PUZOLANA</v>
          </cell>
          <cell r="J5546" t="str">
            <v>*040101&lt;br&gt;AREQUIPA-AREQUIPA-AREQUIPA</v>
          </cell>
          <cell r="K5546" t="str">
            <v>*24&lt;br&gt;PORTILLA CORNEJO MATEO</v>
          </cell>
          <cell r="L5546" t="str">
            <v>APROBADO</v>
          </cell>
          <cell r="P5546" t="str">
            <v>USD</v>
          </cell>
        </row>
        <row r="5547">
          <cell r="A5547">
            <v>3052316</v>
          </cell>
          <cell r="B5547">
            <v>8512</v>
          </cell>
          <cell r="C5547" t="str">
            <v>PC</v>
          </cell>
          <cell r="D5547">
            <v>44028</v>
          </cell>
          <cell r="E5547">
            <v>2020</v>
          </cell>
          <cell r="F5547">
            <v>7</v>
          </cell>
          <cell r="G5547" t="str">
            <v>YURA S.A.</v>
          </cell>
          <cell r="H5547" t="str">
            <v>CHILI Nº 1</v>
          </cell>
          <cell r="I5547" t="str">
            <v>SEGUNDA ACTUALIZACIÓN DEL PLAN DE CIERRE DE MINAS DE LA CONCESIÓN MINERA ACUMULACIÓN CHILI N° 1</v>
          </cell>
          <cell r="J5547" t="str">
            <v>*040128&lt;br&gt;AREQUIPA-AREQUIPA-YURA</v>
          </cell>
          <cell r="K5547" t="str">
            <v>*9&lt;br&gt;CAMPOS DIAZ LUIS,*684&lt;br&gt;MARTEL GORA MIGUEL LUIS,*188&lt;br&gt;PORTILLA CORNEJO MATEO,*128&lt;br&gt;ESTELA SILVA MELANIO,*34&lt;br&gt;BEDRIÑANA RIOS ABAD</v>
          </cell>
          <cell r="L5547" t="str">
            <v>EVALUACIÓN</v>
          </cell>
          <cell r="O5547">
            <v>0</v>
          </cell>
          <cell r="P5547" t="str">
            <v>USD</v>
          </cell>
        </row>
        <row r="5548">
          <cell r="A5548">
            <v>2141038</v>
          </cell>
          <cell r="B5548">
            <v>2708</v>
          </cell>
          <cell r="C5548" t="str">
            <v>DIA</v>
          </cell>
          <cell r="D5548">
            <v>40854</v>
          </cell>
          <cell r="E5548">
            <v>2011</v>
          </cell>
          <cell r="F5548">
            <v>11</v>
          </cell>
          <cell r="G5548" t="str">
            <v>ZAMIN PERU GOLD S.A.C.</v>
          </cell>
          <cell r="H5548" t="str">
            <v>CCORISAYHUA</v>
          </cell>
          <cell r="I5548" t="str">
            <v>CCORISAYHUA</v>
          </cell>
          <cell r="J5548" t="str">
            <v>*050611&lt;br&gt;AYACUCHO-LUCANAS-LUCANAS</v>
          </cell>
          <cell r="K5548" t="str">
            <v>*8&lt;br&gt;BREÑA TORRES GRACIELA,*180&lt;br&gt;RAMIREZ PALET ALDO,*147&lt;br&gt;PEREZ BALDEON KAREN</v>
          </cell>
          <cell r="L5548" t="str">
            <v>APROBADO&lt;br/&gt;NOTIFICADO A LA EMPRESA</v>
          </cell>
          <cell r="O5548">
            <v>450000</v>
          </cell>
          <cell r="P5548" t="str">
            <v>USD</v>
          </cell>
        </row>
        <row r="5549">
          <cell r="A5549">
            <v>1444776</v>
          </cell>
          <cell r="B5549">
            <v>986</v>
          </cell>
          <cell r="C5549" t="str">
            <v>EIAsd</v>
          </cell>
          <cell r="D5549">
            <v>37967</v>
          </cell>
          <cell r="E5549">
            <v>2003</v>
          </cell>
          <cell r="F5549">
            <v>12</v>
          </cell>
          <cell r="G5549" t="str">
            <v>ZAMORA JAUREGUI GILBERTO NAPOLEON</v>
          </cell>
          <cell r="H5549" t="str">
            <v>PATRICK ALMENDRA</v>
          </cell>
          <cell r="I5549" t="str">
            <v>EXPLORACIÓN</v>
          </cell>
          <cell r="J5549" t="str">
            <v>*130907&lt;br&gt;LA LIBERTAD-SANCHEZ CARRION-SARIN</v>
          </cell>
          <cell r="K5549" t="str">
            <v>*1&lt;br&gt;ACEVEDO FERNANDEZ ELIAS</v>
          </cell>
          <cell r="L5549" t="str">
            <v>APROBADO&lt;br/&gt;NOTIFICADO A LA EMPRESA</v>
          </cell>
          <cell r="P5549" t="str">
            <v>USD</v>
          </cell>
        </row>
        <row r="5550">
          <cell r="A5550">
            <v>1377551</v>
          </cell>
          <cell r="B5550">
            <v>762</v>
          </cell>
          <cell r="C5550" t="str">
            <v>DIA</v>
          </cell>
          <cell r="D5550">
            <v>37471</v>
          </cell>
          <cell r="E5550">
            <v>2002</v>
          </cell>
          <cell r="F5550">
            <v>8</v>
          </cell>
          <cell r="G5550" t="str">
            <v>ZAMORA JAUREGUI GILBERTO NAPOLEON</v>
          </cell>
          <cell r="I5550" t="str">
            <v>PATRICK ALMENDRA I</v>
          </cell>
          <cell r="J5550" t="str">
            <v>*130907&lt;br&gt;LA LIBERTAD-SANCHEZ CARRION-SARIN</v>
          </cell>
          <cell r="K5550" t="str">
            <v>*57&lt;br&gt;SUAREZ JUAN</v>
          </cell>
          <cell r="L5550" t="str">
            <v>APROBADO</v>
          </cell>
          <cell r="P5550" t="str">
            <v>USD</v>
          </cell>
        </row>
        <row r="5551">
          <cell r="A5551">
            <v>1425513</v>
          </cell>
          <cell r="B5551">
            <v>922</v>
          </cell>
          <cell r="C5551" t="str">
            <v>DIA</v>
          </cell>
          <cell r="D5551">
            <v>37858</v>
          </cell>
          <cell r="E5551">
            <v>2003</v>
          </cell>
          <cell r="F5551">
            <v>8</v>
          </cell>
          <cell r="G5551" t="str">
            <v>ZARATE MIRANDA ALEJANDRO FRANCISCO</v>
          </cell>
          <cell r="H5551" t="str">
            <v>ZAIN</v>
          </cell>
          <cell r="I5551" t="str">
            <v>ZAIN</v>
          </cell>
          <cell r="J5551" t="str">
            <v>*060703&lt;br&gt;CAJAMARCA-HUALGAYOC-HUALGAYOC</v>
          </cell>
          <cell r="K5551" t="str">
            <v>*1&lt;br&gt;ACEVEDO FERNANDEZ ELIAS</v>
          </cell>
          <cell r="L5551" t="str">
            <v>APROBADO</v>
          </cell>
          <cell r="P5551" t="str">
            <v>USD</v>
          </cell>
        </row>
        <row r="5552">
          <cell r="A5552">
            <v>1328196</v>
          </cell>
          <cell r="B5552">
            <v>651</v>
          </cell>
          <cell r="C5552" t="str">
            <v>DIA</v>
          </cell>
          <cell r="D5552">
            <v>37083</v>
          </cell>
          <cell r="E5552">
            <v>2001</v>
          </cell>
          <cell r="F5552">
            <v>7</v>
          </cell>
          <cell r="G5552" t="str">
            <v>ZEGARRA GONZALEZ CARLOS RAFAEL RODOLFO</v>
          </cell>
          <cell r="H5552" t="str">
            <v>ADELA 2000</v>
          </cell>
          <cell r="I5552" t="str">
            <v>ADELA 2000</v>
          </cell>
          <cell r="J5552" t="str">
            <v>*021801&lt;br&gt;ANCASH-SANTA-CHIMBOTE</v>
          </cell>
          <cell r="K5552" t="str">
            <v>*57&lt;br&gt;SUAREZ JUAN</v>
          </cell>
          <cell r="L5552" t="str">
            <v>APROBADO</v>
          </cell>
          <cell r="P5552" t="str">
            <v>USD</v>
          </cell>
        </row>
        <row r="5553">
          <cell r="A5553">
            <v>1234663</v>
          </cell>
          <cell r="B5553">
            <v>460</v>
          </cell>
          <cell r="C5553" t="str">
            <v>EIAsd</v>
          </cell>
          <cell r="D5553">
            <v>36307</v>
          </cell>
          <cell r="E5553">
            <v>1999</v>
          </cell>
          <cell r="F5553">
            <v>5</v>
          </cell>
          <cell r="G5553" t="str">
            <v>ZEGARRA PONCE ROBERTO FLORENTINO</v>
          </cell>
          <cell r="H5553" t="str">
            <v>GLADYS VI</v>
          </cell>
          <cell r="I5553" t="str">
            <v>EXPLORACION</v>
          </cell>
          <cell r="J5553" t="str">
            <v>*210708&lt;br&gt;PUNO-LAMPA-PUCARA</v>
          </cell>
          <cell r="K5553" t="str">
            <v>*44&lt;br&gt;MEDINA FERNANDO</v>
          </cell>
          <cell r="L5553" t="str">
            <v>CONCLUIDO</v>
          </cell>
          <cell r="P5553" t="str">
            <v>USD</v>
          </cell>
        </row>
        <row r="5554">
          <cell r="A5554">
            <v>2474281</v>
          </cell>
          <cell r="B5554">
            <v>6745</v>
          </cell>
          <cell r="C5554" t="str">
            <v>PC</v>
          </cell>
          <cell r="D5554">
            <v>42053</v>
          </cell>
          <cell r="E5554">
            <v>2015</v>
          </cell>
          <cell r="F5554">
            <v>2</v>
          </cell>
          <cell r="G5554" t="str">
            <v>ZEGARRA REATEGUI JORGE SEGUNDO</v>
          </cell>
          <cell r="H5554" t="str">
            <v>SAN BLAS II</v>
          </cell>
          <cell r="I5554" t="str">
            <v>PROYECTO DE EXPLOTACON CONCESION MINERA SAN BLAS</v>
          </cell>
          <cell r="J5554" t="str">
            <v>*150106&lt;br&gt;LIMA-LIMA-CARABAYLLO</v>
          </cell>
          <cell r="K5554" t="str">
            <v>*24&lt;br&gt;PORTILLA CORNEJO MATEO</v>
          </cell>
          <cell r="L5554" t="str">
            <v>APROBADO</v>
          </cell>
          <cell r="P5554" t="str">
            <v>USD</v>
          </cell>
        </row>
        <row r="5555">
          <cell r="A5555">
            <v>1261846</v>
          </cell>
          <cell r="B5555">
            <v>500</v>
          </cell>
          <cell r="C5555" t="str">
            <v>DIA</v>
          </cell>
          <cell r="D5555">
            <v>36489</v>
          </cell>
          <cell r="E5555">
            <v>1999</v>
          </cell>
          <cell r="F5555">
            <v>11</v>
          </cell>
          <cell r="G5555" t="str">
            <v>ZICSA CONTRATISTAS GENERALES S.A.</v>
          </cell>
          <cell r="H5555" t="str">
            <v>CARMEN FLORENCIA</v>
          </cell>
          <cell r="I5555" t="str">
            <v>CARMEN FLORENCIA</v>
          </cell>
          <cell r="J5555" t="str">
            <v>*150608&lt;br&gt;LIMA-HUARAL-PACARAOS</v>
          </cell>
          <cell r="K5555" t="str">
            <v>*1&lt;br&gt;ACEVEDO FERNANDEZ ELIAS</v>
          </cell>
          <cell r="L5555" t="str">
            <v>APROBADO</v>
          </cell>
          <cell r="P5555" t="str">
            <v>USD</v>
          </cell>
        </row>
        <row r="5556">
          <cell r="A5556">
            <v>1518432</v>
          </cell>
          <cell r="B5556">
            <v>1222</v>
          </cell>
          <cell r="C5556" t="str">
            <v>DIA</v>
          </cell>
          <cell r="D5556">
            <v>38407</v>
          </cell>
          <cell r="E5556">
            <v>2005</v>
          </cell>
          <cell r="F5556">
            <v>2</v>
          </cell>
          <cell r="G5556" t="str">
            <v>ZUIN AREVALO SERGIO IVAN</v>
          </cell>
          <cell r="H5556" t="str">
            <v>PIETRA SERENA</v>
          </cell>
          <cell r="I5556" t="str">
            <v>PIETRA SERENA</v>
          </cell>
          <cell r="J5556" t="str">
            <v>*120902&lt;br&gt;JUNIN-CHUPACA-AHUAC</v>
          </cell>
          <cell r="K5556" t="str">
            <v>*1&lt;br&gt;ACEVEDO FERNANDEZ ELIAS</v>
          </cell>
          <cell r="L5556" t="str">
            <v>APROBADO</v>
          </cell>
          <cell r="P5556" t="str">
            <v>USD</v>
          </cell>
        </row>
        <row r="5557">
          <cell r="A5557">
            <v>1706633</v>
          </cell>
          <cell r="B5557">
            <v>1676</v>
          </cell>
          <cell r="C5557" t="str">
            <v>DIA</v>
          </cell>
          <cell r="D5557">
            <v>39279</v>
          </cell>
          <cell r="E5557">
            <v>2007</v>
          </cell>
          <cell r="F5557">
            <v>7</v>
          </cell>
          <cell r="G5557" t="str">
            <v>ZUMAETA BAFFIGO LUIS ALBERTO</v>
          </cell>
          <cell r="H5557" t="str">
            <v>DELICIA</v>
          </cell>
          <cell r="I5557" t="str">
            <v>DELICIA</v>
          </cell>
          <cell r="J5557" t="str">
            <v>*030702&lt;br&gt;APURIMAC-GRAU-CURPAHUASI</v>
          </cell>
          <cell r="K5557" t="str">
            <v>*8&lt;br&gt;BREÑA TORRES GRACIELA</v>
          </cell>
          <cell r="L5557" t="str">
            <v>IMPROCEDENTE&lt;br/&gt;NOTIFICADO A LA EMPRESA</v>
          </cell>
          <cell r="P5557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showGridLines="0" tabSelected="1" zoomScaleNormal="100" zoomScaleSheetLayoutView="85" workbookViewId="0">
      <selection activeCell="L43" sqref="L43"/>
    </sheetView>
  </sheetViews>
  <sheetFormatPr baseColWidth="10" defaultColWidth="11.5703125" defaultRowHeight="12.75" x14ac:dyDescent="0.2"/>
  <cols>
    <col min="1" max="1" width="14.140625" style="21" customWidth="1"/>
    <col min="2" max="2" width="12.28515625" style="20" customWidth="1"/>
    <col min="3" max="3" width="15.140625" style="20" customWidth="1"/>
    <col min="4" max="9" width="12.28515625" style="20" customWidth="1"/>
    <col min="10" max="16384" width="11.5703125" style="19"/>
  </cols>
  <sheetData>
    <row r="1" spans="1:10" x14ac:dyDescent="0.2">
      <c r="A1" s="462" t="s">
        <v>371</v>
      </c>
    </row>
    <row r="2" spans="1:10" ht="15.75" x14ac:dyDescent="0.25">
      <c r="A2" s="736" t="s">
        <v>372</v>
      </c>
      <c r="B2" s="736"/>
      <c r="C2" s="736"/>
      <c r="D2" s="736"/>
      <c r="E2" s="736"/>
      <c r="F2" s="736"/>
      <c r="G2" s="736"/>
      <c r="H2" s="736"/>
      <c r="I2" s="736"/>
    </row>
    <row r="3" spans="1:10" ht="13.5" thickBot="1" x14ac:dyDescent="0.25"/>
    <row r="4" spans="1:10" x14ac:dyDescent="0.2">
      <c r="A4" s="463" t="s">
        <v>0</v>
      </c>
      <c r="B4" s="464" t="s">
        <v>86</v>
      </c>
      <c r="C4" s="464" t="s">
        <v>87</v>
      </c>
      <c r="D4" s="464" t="s">
        <v>88</v>
      </c>
      <c r="E4" s="464" t="s">
        <v>89</v>
      </c>
      <c r="F4" s="464" t="s">
        <v>90</v>
      </c>
      <c r="G4" s="464" t="s">
        <v>92</v>
      </c>
      <c r="H4" s="464" t="s">
        <v>91</v>
      </c>
      <c r="I4" s="465" t="s">
        <v>93</v>
      </c>
    </row>
    <row r="5" spans="1:10" ht="13.5" thickBot="1" x14ac:dyDescent="0.25">
      <c r="A5" s="466"/>
      <c r="B5" s="467" t="s">
        <v>373</v>
      </c>
      <c r="C5" s="467" t="s">
        <v>374</v>
      </c>
      <c r="D5" s="467" t="s">
        <v>373</v>
      </c>
      <c r="E5" s="467" t="s">
        <v>375</v>
      </c>
      <c r="F5" s="467" t="s">
        <v>373</v>
      </c>
      <c r="G5" s="467" t="s">
        <v>373</v>
      </c>
      <c r="H5" s="467" t="s">
        <v>373</v>
      </c>
      <c r="I5" s="468" t="s">
        <v>373</v>
      </c>
    </row>
    <row r="6" spans="1:10" x14ac:dyDescent="0.2">
      <c r="A6" s="469">
        <v>2011</v>
      </c>
      <c r="B6" s="470">
        <v>1235345.0680179994</v>
      </c>
      <c r="C6" s="470">
        <v>166186716.981653</v>
      </c>
      <c r="D6" s="470">
        <v>1256382.6002109998</v>
      </c>
      <c r="E6" s="470">
        <v>3418862.1174219996</v>
      </c>
      <c r="F6" s="470">
        <v>230199.08238499996</v>
      </c>
      <c r="G6" s="470">
        <v>7010937.8915999997</v>
      </c>
      <c r="H6" s="470">
        <v>28881.790966</v>
      </c>
      <c r="I6" s="471">
        <v>19141.078051999997</v>
      </c>
      <c r="J6" s="733">
        <f>+B6/1000</f>
        <v>1235.3450680179994</v>
      </c>
    </row>
    <row r="7" spans="1:10" x14ac:dyDescent="0.2">
      <c r="A7" s="472">
        <v>2012</v>
      </c>
      <c r="B7" s="473">
        <v>1298761.3646879997</v>
      </c>
      <c r="C7" s="473">
        <v>161544666.15318698</v>
      </c>
      <c r="D7" s="473">
        <v>1281282.4314850001</v>
      </c>
      <c r="E7" s="473">
        <v>3480856.9120260002</v>
      </c>
      <c r="F7" s="473">
        <v>249236.15747599999</v>
      </c>
      <c r="G7" s="473">
        <v>6684539.3917999994</v>
      </c>
      <c r="H7" s="473">
        <v>26104.854507000004</v>
      </c>
      <c r="I7" s="474">
        <v>16790.374244000002</v>
      </c>
      <c r="J7" s="733">
        <f t="shared" ref="J7:J15" si="0">+B7/1000</f>
        <v>1298.7613646879997</v>
      </c>
    </row>
    <row r="8" spans="1:10" x14ac:dyDescent="0.2">
      <c r="A8" s="472">
        <v>2013</v>
      </c>
      <c r="B8" s="473">
        <v>1375640.6942070001</v>
      </c>
      <c r="C8" s="473">
        <v>151486071.68989697</v>
      </c>
      <c r="D8" s="473">
        <v>1351273.497128</v>
      </c>
      <c r="E8" s="473">
        <v>3674282.5108389994</v>
      </c>
      <c r="F8" s="473">
        <v>266472.33039300004</v>
      </c>
      <c r="G8" s="473">
        <v>6680658.79</v>
      </c>
      <c r="H8" s="473">
        <v>23667.787451</v>
      </c>
      <c r="I8" s="474">
        <v>18139.597244000001</v>
      </c>
      <c r="J8" s="733">
        <f t="shared" si="0"/>
        <v>1375.640694207</v>
      </c>
    </row>
    <row r="9" spans="1:10" x14ac:dyDescent="0.2">
      <c r="A9" s="472">
        <v>2014</v>
      </c>
      <c r="B9" s="473">
        <v>1377642.4139870002</v>
      </c>
      <c r="C9" s="473">
        <v>140097028.09351802</v>
      </c>
      <c r="D9" s="473">
        <v>1315474.5571109992</v>
      </c>
      <c r="E9" s="473">
        <v>3768147.2192430007</v>
      </c>
      <c r="F9" s="473">
        <v>277294.4825959999</v>
      </c>
      <c r="G9" s="473">
        <v>7192591.9308000002</v>
      </c>
      <c r="H9" s="473">
        <v>23105.261869000002</v>
      </c>
      <c r="I9" s="474">
        <v>17017.692465</v>
      </c>
      <c r="J9" s="733">
        <f t="shared" si="0"/>
        <v>1377.6424139870003</v>
      </c>
    </row>
    <row r="10" spans="1:10" x14ac:dyDescent="0.2">
      <c r="A10" s="472">
        <v>2015</v>
      </c>
      <c r="B10" s="473">
        <v>1700817.4199590001</v>
      </c>
      <c r="C10" s="473">
        <v>146822906.53714001</v>
      </c>
      <c r="D10" s="473">
        <v>1421217.9398520004</v>
      </c>
      <c r="E10" s="473">
        <v>4101567.7170700002</v>
      </c>
      <c r="F10" s="473">
        <v>315524.81577999995</v>
      </c>
      <c r="G10" s="473">
        <v>7320806.8477000007</v>
      </c>
      <c r="H10" s="473">
        <v>19510.729780999998</v>
      </c>
      <c r="I10" s="474">
        <v>20153.237615999999</v>
      </c>
      <c r="J10" s="733">
        <f t="shared" si="0"/>
        <v>1700.8174199590001</v>
      </c>
    </row>
    <row r="11" spans="1:10" x14ac:dyDescent="0.2">
      <c r="A11" s="472">
        <v>2016</v>
      </c>
      <c r="B11" s="473">
        <v>2353858.5579240001</v>
      </c>
      <c r="C11" s="473">
        <v>153005896.97612542</v>
      </c>
      <c r="D11" s="473">
        <v>1337081.4908789997</v>
      </c>
      <c r="E11" s="473">
        <v>4375336.6871659989</v>
      </c>
      <c r="F11" s="473">
        <v>314421.59763299994</v>
      </c>
      <c r="G11" s="473">
        <v>7663124</v>
      </c>
      <c r="H11" s="473">
        <v>18789.004763000001</v>
      </c>
      <c r="I11" s="474">
        <v>25756.505005000006</v>
      </c>
      <c r="J11" s="733">
        <f t="shared" si="0"/>
        <v>2353.8585579240003</v>
      </c>
    </row>
    <row r="12" spans="1:10" x14ac:dyDescent="0.2">
      <c r="A12" s="472">
        <v>2017</v>
      </c>
      <c r="B12" s="473">
        <v>2445583.8150159996</v>
      </c>
      <c r="C12" s="473">
        <v>151964039.95641115</v>
      </c>
      <c r="D12" s="473">
        <v>1473072.7682369999</v>
      </c>
      <c r="E12" s="473">
        <v>4417986.781347001</v>
      </c>
      <c r="F12" s="473">
        <v>306783.61933000013</v>
      </c>
      <c r="G12" s="473">
        <v>8806451.7127719987</v>
      </c>
      <c r="H12" s="473">
        <v>17790.363566</v>
      </c>
      <c r="I12" s="474">
        <v>28141.142528</v>
      </c>
      <c r="J12" s="733">
        <f t="shared" si="0"/>
        <v>2445.5838150159998</v>
      </c>
    </row>
    <row r="13" spans="1:10" x14ac:dyDescent="0.2">
      <c r="A13" s="472">
        <v>2018</v>
      </c>
      <c r="B13" s="473">
        <v>2437034.8892940003</v>
      </c>
      <c r="C13" s="473">
        <v>140210984.41501191</v>
      </c>
      <c r="D13" s="473">
        <v>1474383.1280539997</v>
      </c>
      <c r="E13" s="473">
        <v>4160161.9325340013</v>
      </c>
      <c r="F13" s="473">
        <v>289122.51396000007</v>
      </c>
      <c r="G13" s="473">
        <v>9533871.1347549986</v>
      </c>
      <c r="H13" s="473">
        <v>18601</v>
      </c>
      <c r="I13" s="474">
        <v>28033.511926999996</v>
      </c>
      <c r="J13" s="733">
        <f t="shared" si="0"/>
        <v>2437.0348892940005</v>
      </c>
    </row>
    <row r="14" spans="1:10" x14ac:dyDescent="0.2">
      <c r="A14" s="472">
        <v>2019</v>
      </c>
      <c r="B14" s="473">
        <v>2455439.9084949992</v>
      </c>
      <c r="C14" s="473">
        <v>128413463.35810572</v>
      </c>
      <c r="D14" s="473">
        <v>1404381.5470090001</v>
      </c>
      <c r="E14" s="473">
        <v>3860306.0494860001</v>
      </c>
      <c r="F14" s="473">
        <v>308115.57177400007</v>
      </c>
      <c r="G14" s="473">
        <v>10120007.399021</v>
      </c>
      <c r="H14" s="473">
        <v>19853.168400000002</v>
      </c>
      <c r="I14" s="474">
        <v>30441.359038999999</v>
      </c>
      <c r="J14" s="733">
        <f t="shared" si="0"/>
        <v>2455.4399084949991</v>
      </c>
    </row>
    <row r="15" spans="1:10" x14ac:dyDescent="0.2">
      <c r="A15" s="472">
        <v>2020</v>
      </c>
      <c r="B15" s="473">
        <v>2150125.9121219595</v>
      </c>
      <c r="C15" s="473">
        <v>88053080.991591811</v>
      </c>
      <c r="D15" s="473">
        <v>1334570.4777680738</v>
      </c>
      <c r="E15" s="473">
        <v>2723876.4540086142</v>
      </c>
      <c r="F15" s="473">
        <v>241547.91303967001</v>
      </c>
      <c r="G15" s="473">
        <v>8893971.5276180003</v>
      </c>
      <c r="H15" s="473">
        <v>20646.581029499997</v>
      </c>
      <c r="I15" s="474">
        <v>32184.625879069805</v>
      </c>
      <c r="J15" s="733">
        <f t="shared" si="0"/>
        <v>2150.1259121219596</v>
      </c>
    </row>
    <row r="16" spans="1:10" ht="25.5" x14ac:dyDescent="0.2">
      <c r="A16" s="735" t="s">
        <v>484</v>
      </c>
      <c r="B16" s="475">
        <f t="shared" ref="B16:I16" si="1">SUM(B17:B24)</f>
        <v>1476179.4956258663</v>
      </c>
      <c r="C16" s="475">
        <f t="shared" si="1"/>
        <v>62581542.634074256</v>
      </c>
      <c r="D16" s="475">
        <f t="shared" si="1"/>
        <v>1042212.6633395538</v>
      </c>
      <c r="E16" s="475">
        <f t="shared" si="1"/>
        <v>2190967.4859882481</v>
      </c>
      <c r="F16" s="475">
        <f t="shared" si="1"/>
        <v>175682.4654671374</v>
      </c>
      <c r="G16" s="475">
        <f t="shared" si="1"/>
        <v>8360288.1598889995</v>
      </c>
      <c r="H16" s="475">
        <f t="shared" si="1"/>
        <v>17962.414731000001</v>
      </c>
      <c r="I16" s="476">
        <f t="shared" si="1"/>
        <v>21283.672707089998</v>
      </c>
      <c r="J16" s="733">
        <f>+B16/1000</f>
        <v>1476.1794956258664</v>
      </c>
    </row>
    <row r="17" spans="1:10" x14ac:dyDescent="0.2">
      <c r="A17" s="477" t="s">
        <v>216</v>
      </c>
      <c r="B17" s="478">
        <v>176737.06462450794</v>
      </c>
      <c r="C17" s="478">
        <v>7569739.6685744673</v>
      </c>
      <c r="D17" s="478">
        <v>122659.64871235999</v>
      </c>
      <c r="E17" s="478">
        <v>254903.76386867397</v>
      </c>
      <c r="F17" s="478">
        <v>20942.927305909994</v>
      </c>
      <c r="G17" s="478">
        <v>1129003.0356020001</v>
      </c>
      <c r="H17" s="478">
        <v>2100.798076</v>
      </c>
      <c r="I17" s="479">
        <v>2727.35980746</v>
      </c>
    </row>
    <row r="18" spans="1:10" x14ac:dyDescent="0.2">
      <c r="A18" s="480" t="s">
        <v>217</v>
      </c>
      <c r="B18" s="473">
        <v>171589.98800390199</v>
      </c>
      <c r="C18" s="473">
        <v>6988024.2020031745</v>
      </c>
      <c r="D18" s="473">
        <v>134064.64004696</v>
      </c>
      <c r="E18" s="473">
        <v>267814.80522148195</v>
      </c>
      <c r="F18" s="473">
        <v>21657.4936198</v>
      </c>
      <c r="G18" s="473">
        <v>888449.89303399995</v>
      </c>
      <c r="H18" s="473">
        <v>1949.2961420000001</v>
      </c>
      <c r="I18" s="474">
        <v>2476.1625037100002</v>
      </c>
      <c r="J18" s="481"/>
    </row>
    <row r="19" spans="1:10" x14ac:dyDescent="0.2">
      <c r="A19" s="480" t="s">
        <v>218</v>
      </c>
      <c r="B19" s="473">
        <v>182755.57528574104</v>
      </c>
      <c r="C19" s="473">
        <v>8232235.8274538284</v>
      </c>
      <c r="D19" s="473">
        <v>133957.49100770001</v>
      </c>
      <c r="E19" s="473">
        <v>265939.33604265004</v>
      </c>
      <c r="F19" s="473">
        <v>21486.687580520003</v>
      </c>
      <c r="G19" s="473">
        <v>814677.65876999998</v>
      </c>
      <c r="H19" s="473">
        <v>2384.5168000000003</v>
      </c>
      <c r="I19" s="474">
        <v>2905.64059602</v>
      </c>
    </row>
    <row r="20" spans="1:10" x14ac:dyDescent="0.2">
      <c r="A20" s="480" t="s">
        <v>219</v>
      </c>
      <c r="B20" s="473">
        <v>173150.69354821401</v>
      </c>
      <c r="C20" s="473">
        <v>7559274.3300129781</v>
      </c>
      <c r="D20" s="473">
        <v>129214.70619930001</v>
      </c>
      <c r="E20" s="473">
        <v>257370.7414556396</v>
      </c>
      <c r="F20" s="473">
        <v>21786.880837610002</v>
      </c>
      <c r="G20" s="473">
        <v>1028607.746152</v>
      </c>
      <c r="H20" s="473">
        <v>2338.0498769999999</v>
      </c>
      <c r="I20" s="474">
        <v>2495.7472777500002</v>
      </c>
    </row>
    <row r="21" spans="1:10" x14ac:dyDescent="0.2">
      <c r="A21" s="480" t="s">
        <v>220</v>
      </c>
      <c r="B21" s="473">
        <v>196002.264456048</v>
      </c>
      <c r="C21" s="473">
        <v>7814326.5515698362</v>
      </c>
      <c r="D21" s="473">
        <v>142535.67998005002</v>
      </c>
      <c r="E21" s="473">
        <v>283174.92380509543</v>
      </c>
      <c r="F21" s="473">
        <v>22794.350751889997</v>
      </c>
      <c r="G21" s="473">
        <v>1060568.497</v>
      </c>
      <c r="H21" s="473">
        <v>2269.7582000000002</v>
      </c>
      <c r="I21" s="474">
        <v>2529.9048350599996</v>
      </c>
    </row>
    <row r="22" spans="1:10" x14ac:dyDescent="0.2">
      <c r="A22" s="480" t="s">
        <v>221</v>
      </c>
      <c r="B22" s="473">
        <v>182705.30127045198</v>
      </c>
      <c r="C22" s="473">
        <v>8288597.4182433728</v>
      </c>
      <c r="D22" s="473">
        <v>130196.55342095999</v>
      </c>
      <c r="E22" s="473">
        <v>282824.47765410447</v>
      </c>
      <c r="F22" s="473">
        <v>21573.553274500009</v>
      </c>
      <c r="G22" s="473">
        <v>1123560.1606020001</v>
      </c>
      <c r="H22" s="473">
        <v>2236.2508870000001</v>
      </c>
      <c r="I22" s="474">
        <v>2446.8904675799999</v>
      </c>
    </row>
    <row r="23" spans="1:10" ht="13.9" customHeight="1" x14ac:dyDescent="0.2">
      <c r="A23" s="480" t="s">
        <v>222</v>
      </c>
      <c r="B23" s="473">
        <v>190296.40193875795</v>
      </c>
      <c r="C23" s="473">
        <v>8144536.8458092175</v>
      </c>
      <c r="D23" s="473">
        <v>120078.03339981999</v>
      </c>
      <c r="E23" s="473">
        <v>282440.05064147757</v>
      </c>
      <c r="F23" s="473">
        <v>22153.190203309998</v>
      </c>
      <c r="G23" s="473">
        <v>1179130.9800170001</v>
      </c>
      <c r="H23" s="473">
        <v>2354.5278709999998</v>
      </c>
      <c r="I23" s="474">
        <v>2614.2817633200002</v>
      </c>
    </row>
    <row r="24" spans="1:10" ht="13.9" customHeight="1" thickBot="1" x14ac:dyDescent="0.25">
      <c r="A24" s="482" t="s">
        <v>223</v>
      </c>
      <c r="B24" s="483">
        <v>202942.20649824358</v>
      </c>
      <c r="C24" s="483">
        <v>7984807.7904073857</v>
      </c>
      <c r="D24" s="483">
        <v>129505.91057240381</v>
      </c>
      <c r="E24" s="483">
        <v>296499.38729912502</v>
      </c>
      <c r="F24" s="483">
        <v>23287.381893597398</v>
      </c>
      <c r="G24" s="483">
        <v>1136290.1887120001</v>
      </c>
      <c r="H24" s="483">
        <v>2329.2168780000002</v>
      </c>
      <c r="I24" s="484">
        <v>3087.68545619</v>
      </c>
    </row>
    <row r="25" spans="1:10" x14ac:dyDescent="0.2">
      <c r="B25" s="473"/>
      <c r="C25" s="473"/>
      <c r="D25" s="473"/>
      <c r="E25" s="473"/>
      <c r="F25" s="473"/>
      <c r="G25" s="473"/>
      <c r="H25" s="473"/>
      <c r="I25" s="473"/>
    </row>
    <row r="26" spans="1:10" x14ac:dyDescent="0.2">
      <c r="A26" s="394" t="s">
        <v>376</v>
      </c>
      <c r="D26" s="473"/>
    </row>
    <row r="27" spans="1:10" x14ac:dyDescent="0.2">
      <c r="A27" s="485" t="s">
        <v>228</v>
      </c>
      <c r="B27" s="486">
        <v>193965.29340733797</v>
      </c>
      <c r="C27" s="486">
        <v>7017990.5469690468</v>
      </c>
      <c r="D27" s="486">
        <v>134160.20109056597</v>
      </c>
      <c r="E27" s="486">
        <v>241567.91394371085</v>
      </c>
      <c r="F27" s="486">
        <v>21928.042509484003</v>
      </c>
      <c r="G27" s="486">
        <v>1002064.180748</v>
      </c>
      <c r="H27" s="486">
        <v>1895.4792520000001</v>
      </c>
      <c r="I27" s="486">
        <v>2991.0151989200003</v>
      </c>
    </row>
    <row r="28" spans="1:10" x14ac:dyDescent="0.2">
      <c r="A28" s="487" t="s">
        <v>229</v>
      </c>
      <c r="B28" s="488">
        <f t="shared" ref="B28:I28" si="2">B24</f>
        <v>202942.20649824358</v>
      </c>
      <c r="C28" s="488">
        <f t="shared" si="2"/>
        <v>7984807.7904073857</v>
      </c>
      <c r="D28" s="488">
        <f t="shared" si="2"/>
        <v>129505.91057240381</v>
      </c>
      <c r="E28" s="488">
        <f t="shared" si="2"/>
        <v>296499.38729912502</v>
      </c>
      <c r="F28" s="488">
        <f t="shared" si="2"/>
        <v>23287.381893597398</v>
      </c>
      <c r="G28" s="488">
        <f t="shared" si="2"/>
        <v>1136290.1887120001</v>
      </c>
      <c r="H28" s="488">
        <f t="shared" si="2"/>
        <v>2329.2168780000002</v>
      </c>
      <c r="I28" s="488">
        <f t="shared" si="2"/>
        <v>3087.68545619</v>
      </c>
    </row>
    <row r="29" spans="1:10" s="491" customFormat="1" ht="13.5" thickBot="1" x14ac:dyDescent="0.25">
      <c r="A29" s="489" t="s">
        <v>230</v>
      </c>
      <c r="B29" s="490">
        <f t="shared" ref="B29:I29" si="3">+B28/B27-1</f>
        <v>4.6281027565346911E-2</v>
      </c>
      <c r="C29" s="490">
        <f t="shared" si="3"/>
        <v>0.13776268818941206</v>
      </c>
      <c r="D29" s="490">
        <f t="shared" si="3"/>
        <v>-3.4692035941569888E-2</v>
      </c>
      <c r="E29" s="490">
        <f t="shared" si="3"/>
        <v>0.22739556946380746</v>
      </c>
      <c r="F29" s="490">
        <f t="shared" si="3"/>
        <v>6.199091339436591E-2</v>
      </c>
      <c r="G29" s="490">
        <f t="shared" si="3"/>
        <v>0.13394951196020788</v>
      </c>
      <c r="H29" s="490">
        <f t="shared" si="3"/>
        <v>0.22882741952587726</v>
      </c>
      <c r="I29" s="490">
        <f t="shared" si="3"/>
        <v>3.2320215993855594E-2</v>
      </c>
    </row>
    <row r="30" spans="1:10" x14ac:dyDescent="0.2">
      <c r="A30" s="492"/>
      <c r="B30" s="473"/>
      <c r="C30" s="473"/>
      <c r="D30" s="473"/>
      <c r="E30" s="473"/>
      <c r="F30" s="473"/>
      <c r="G30" s="473"/>
      <c r="H30" s="473"/>
      <c r="I30" s="473"/>
    </row>
    <row r="31" spans="1:10" x14ac:dyDescent="0.2">
      <c r="A31" s="491" t="s">
        <v>377</v>
      </c>
      <c r="B31" s="493"/>
      <c r="C31" s="493"/>
      <c r="D31" s="493"/>
      <c r="E31" s="493"/>
      <c r="F31" s="493"/>
      <c r="G31" s="493"/>
      <c r="H31" s="493"/>
      <c r="I31" s="493"/>
    </row>
    <row r="32" spans="1:10" x14ac:dyDescent="0.2">
      <c r="A32" s="422" t="s">
        <v>225</v>
      </c>
      <c r="B32" s="486">
        <v>1342141.5655798812</v>
      </c>
      <c r="C32" s="486">
        <v>56026876.80515451</v>
      </c>
      <c r="D32" s="486">
        <v>764243.09214989503</v>
      </c>
      <c r="E32" s="486">
        <v>1630273.2205809753</v>
      </c>
      <c r="F32" s="486">
        <v>146592.04446801203</v>
      </c>
      <c r="G32" s="486">
        <v>4609708.6765930001</v>
      </c>
      <c r="H32" s="486">
        <v>11710.3516655</v>
      </c>
      <c r="I32" s="486">
        <v>20562.599880649799</v>
      </c>
    </row>
    <row r="33" spans="1:9" x14ac:dyDescent="0.2">
      <c r="A33" s="422" t="s">
        <v>226</v>
      </c>
      <c r="B33" s="486">
        <f t="shared" ref="B33:I33" si="4">+B16</f>
        <v>1476179.4956258663</v>
      </c>
      <c r="C33" s="486">
        <f t="shared" si="4"/>
        <v>62581542.634074256</v>
      </c>
      <c r="D33" s="486">
        <f t="shared" si="4"/>
        <v>1042212.6633395538</v>
      </c>
      <c r="E33" s="486">
        <f t="shared" si="4"/>
        <v>2190967.4859882481</v>
      </c>
      <c r="F33" s="486">
        <f t="shared" si="4"/>
        <v>175682.4654671374</v>
      </c>
      <c r="G33" s="486">
        <f t="shared" si="4"/>
        <v>8360288.1598889995</v>
      </c>
      <c r="H33" s="486">
        <f t="shared" si="4"/>
        <v>17962.414731000001</v>
      </c>
      <c r="I33" s="486">
        <f t="shared" si="4"/>
        <v>21283.672707089998</v>
      </c>
    </row>
    <row r="34" spans="1:9" ht="13.5" thickBot="1" x14ac:dyDescent="0.25">
      <c r="A34" s="494" t="s">
        <v>230</v>
      </c>
      <c r="B34" s="495">
        <f t="shared" ref="B34:I34" si="5">+B33/B32-1</f>
        <v>9.9868697523031624E-2</v>
      </c>
      <c r="C34" s="495">
        <f t="shared" si="5"/>
        <v>0.11699145486397544</v>
      </c>
      <c r="D34" s="495">
        <f t="shared" si="5"/>
        <v>0.36371878796797685</v>
      </c>
      <c r="E34" s="495">
        <f t="shared" si="5"/>
        <v>0.34392656293983648</v>
      </c>
      <c r="F34" s="495">
        <f t="shared" si="5"/>
        <v>0.19844474578887006</v>
      </c>
      <c r="G34" s="495">
        <f t="shared" si="5"/>
        <v>0.81362614135260802</v>
      </c>
      <c r="H34" s="495">
        <f t="shared" si="5"/>
        <v>0.53389199949641775</v>
      </c>
      <c r="I34" s="495">
        <f t="shared" si="5"/>
        <v>3.5067201162570782E-2</v>
      </c>
    </row>
    <row r="35" spans="1:9" ht="14.25" customHeight="1" x14ac:dyDescent="0.2">
      <c r="A35" s="496"/>
      <c r="B35" s="497"/>
      <c r="C35" s="497"/>
      <c r="D35" s="497"/>
      <c r="E35" s="497"/>
      <c r="F35" s="497"/>
      <c r="G35" s="497"/>
      <c r="H35" s="497"/>
      <c r="I35" s="497"/>
    </row>
    <row r="36" spans="1:9" x14ac:dyDescent="0.2">
      <c r="A36" s="491" t="s">
        <v>378</v>
      </c>
      <c r="B36" s="493"/>
      <c r="C36" s="493"/>
      <c r="D36" s="493"/>
      <c r="E36" s="493"/>
      <c r="F36" s="493"/>
      <c r="G36" s="493"/>
      <c r="H36" s="493"/>
      <c r="I36" s="493"/>
    </row>
    <row r="37" spans="1:9" x14ac:dyDescent="0.2">
      <c r="A37" s="498" t="s">
        <v>105</v>
      </c>
      <c r="B37" s="478">
        <f t="shared" ref="B37:I38" si="6">+B23</f>
        <v>190296.40193875795</v>
      </c>
      <c r="C37" s="478">
        <f t="shared" si="6"/>
        <v>8144536.8458092175</v>
      </c>
      <c r="D37" s="478">
        <f t="shared" si="6"/>
        <v>120078.03339981999</v>
      </c>
      <c r="E37" s="478">
        <f t="shared" si="6"/>
        <v>282440.05064147757</v>
      </c>
      <c r="F37" s="478">
        <f t="shared" si="6"/>
        <v>22153.190203309998</v>
      </c>
      <c r="G37" s="478">
        <f t="shared" si="6"/>
        <v>1179130.9800170001</v>
      </c>
      <c r="H37" s="478">
        <f t="shared" si="6"/>
        <v>2354.5278709999998</v>
      </c>
      <c r="I37" s="478">
        <f t="shared" si="6"/>
        <v>2614.2817633200002</v>
      </c>
    </row>
    <row r="38" spans="1:9" x14ac:dyDescent="0.2">
      <c r="A38" s="499" t="str">
        <f>A28</f>
        <v>Ago. 2021</v>
      </c>
      <c r="B38" s="488">
        <f t="shared" si="6"/>
        <v>202942.20649824358</v>
      </c>
      <c r="C38" s="488">
        <f t="shared" si="6"/>
        <v>7984807.7904073857</v>
      </c>
      <c r="D38" s="488">
        <f t="shared" si="6"/>
        <v>129505.91057240381</v>
      </c>
      <c r="E38" s="488">
        <f t="shared" si="6"/>
        <v>296499.38729912502</v>
      </c>
      <c r="F38" s="488">
        <f t="shared" si="6"/>
        <v>23287.381893597398</v>
      </c>
      <c r="G38" s="488">
        <f t="shared" si="6"/>
        <v>1136290.1887120001</v>
      </c>
      <c r="H38" s="488">
        <f t="shared" si="6"/>
        <v>2329.2168780000002</v>
      </c>
      <c r="I38" s="488">
        <f t="shared" si="6"/>
        <v>3087.68545619</v>
      </c>
    </row>
    <row r="39" spans="1:9" ht="13.5" thickBot="1" x14ac:dyDescent="0.25">
      <c r="A39" s="489" t="s">
        <v>230</v>
      </c>
      <c r="B39" s="490">
        <f t="shared" ref="B39:I39" si="7">+B38/B37-1</f>
        <v>6.645319843490971E-2</v>
      </c>
      <c r="C39" s="490">
        <f t="shared" si="7"/>
        <v>-1.961180339972568E-2</v>
      </c>
      <c r="D39" s="490">
        <f t="shared" si="7"/>
        <v>7.851458677035561E-2</v>
      </c>
      <c r="E39" s="490">
        <f t="shared" si="7"/>
        <v>4.9778126812100032E-2</v>
      </c>
      <c r="F39" s="490">
        <f t="shared" si="7"/>
        <v>5.1197668592126044E-2</v>
      </c>
      <c r="G39" s="490">
        <f t="shared" si="7"/>
        <v>-3.6332512698786235E-2</v>
      </c>
      <c r="H39" s="490">
        <f t="shared" si="7"/>
        <v>-1.074992286638321E-2</v>
      </c>
      <c r="I39" s="490">
        <f t="shared" si="7"/>
        <v>0.18108365345776734</v>
      </c>
    </row>
    <row r="40" spans="1:9" x14ac:dyDescent="0.2">
      <c r="A40" s="493"/>
      <c r="B40" s="497"/>
      <c r="C40" s="497"/>
      <c r="D40" s="497"/>
      <c r="E40" s="497"/>
      <c r="F40" s="497"/>
      <c r="G40" s="497"/>
      <c r="H40" s="497"/>
      <c r="I40" s="497"/>
    </row>
    <row r="41" spans="1:9" ht="37.9" customHeight="1" x14ac:dyDescent="0.2">
      <c r="A41" s="738" t="s">
        <v>485</v>
      </c>
      <c r="B41" s="739"/>
      <c r="C41" s="739"/>
      <c r="D41" s="739"/>
      <c r="E41" s="739"/>
      <c r="F41" s="739"/>
      <c r="G41" s="739"/>
      <c r="H41" s="739"/>
    </row>
    <row r="42" spans="1:9" x14ac:dyDescent="0.2">
      <c r="A42" s="11"/>
      <c r="B42" s="10"/>
      <c r="C42" s="10"/>
      <c r="D42" s="10"/>
      <c r="E42" s="10"/>
      <c r="F42" s="10"/>
      <c r="G42" s="10"/>
      <c r="H42" s="10"/>
    </row>
    <row r="43" spans="1:9" x14ac:dyDescent="0.2">
      <c r="A43" s="11"/>
      <c r="B43" s="10"/>
      <c r="C43" s="10"/>
      <c r="D43" s="10"/>
      <c r="E43" s="10"/>
      <c r="F43" s="10"/>
      <c r="G43" s="10"/>
      <c r="H43" s="10"/>
    </row>
    <row r="44" spans="1:9" x14ac:dyDescent="0.2">
      <c r="A44" s="11"/>
      <c r="B44" s="10"/>
      <c r="C44" s="10"/>
      <c r="D44" s="10"/>
      <c r="E44" s="10"/>
      <c r="F44" s="10"/>
      <c r="G44" s="10"/>
      <c r="H44" s="10"/>
    </row>
    <row r="45" spans="1:9" x14ac:dyDescent="0.2">
      <c r="A45" s="11"/>
      <c r="B45" s="10"/>
      <c r="C45" s="10"/>
      <c r="D45" s="10"/>
      <c r="E45" s="10"/>
      <c r="F45" s="10"/>
      <c r="G45" s="10"/>
      <c r="H45" s="10"/>
    </row>
    <row r="46" spans="1:9" x14ac:dyDescent="0.2">
      <c r="A46" s="11"/>
      <c r="B46" s="10"/>
      <c r="C46" s="10"/>
      <c r="D46" s="10"/>
      <c r="E46" s="10"/>
      <c r="F46" s="10"/>
      <c r="G46" s="10"/>
      <c r="H46" s="10"/>
    </row>
    <row r="47" spans="1:9" x14ac:dyDescent="0.2">
      <c r="A47" s="11"/>
      <c r="B47" s="10"/>
      <c r="C47" s="10"/>
      <c r="D47" s="10"/>
      <c r="E47" s="10"/>
      <c r="F47" s="10"/>
      <c r="G47" s="10"/>
      <c r="H47" s="10"/>
    </row>
    <row r="48" spans="1:9" x14ac:dyDescent="0.2">
      <c r="A48" s="10"/>
      <c r="B48" s="10"/>
      <c r="C48" s="10"/>
      <c r="D48" s="10"/>
      <c r="E48" s="10"/>
      <c r="F48" s="10"/>
      <c r="G48" s="10"/>
      <c r="H48" s="10"/>
    </row>
    <row r="49" spans="1:9" x14ac:dyDescent="0.2">
      <c r="A49" s="11"/>
      <c r="B49" s="10"/>
      <c r="C49" s="10"/>
      <c r="D49" s="10"/>
      <c r="E49" s="10"/>
      <c r="F49" s="10"/>
      <c r="G49" s="10"/>
      <c r="H49" s="10"/>
    </row>
    <row r="54" spans="1:9" ht="49.9" customHeight="1" x14ac:dyDescent="0.2">
      <c r="A54" s="737" t="s">
        <v>473</v>
      </c>
      <c r="B54" s="737"/>
      <c r="C54" s="737"/>
      <c r="D54" s="737"/>
      <c r="E54" s="737"/>
      <c r="F54" s="737"/>
      <c r="G54" s="737"/>
      <c r="H54" s="737"/>
      <c r="I54" s="737"/>
    </row>
  </sheetData>
  <mergeCells count="3">
    <mergeCell ref="A2:I2"/>
    <mergeCell ref="A54:I54"/>
    <mergeCell ref="A41:H41"/>
  </mergeCells>
  <conditionalFormatting sqref="B39:I39">
    <cfRule type="cellIs" priority="1" operator="lessThan">
      <formula>0</formula>
    </cfRule>
  </conditionalFormatting>
  <conditionalFormatting sqref="B34:I34">
    <cfRule type="cellIs" priority="2" operator="lessThan">
      <formula>0</formula>
    </cfRule>
  </conditionalFormatting>
  <conditionalFormatting sqref="B29:I29">
    <cfRule type="cellIs" priority="3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5"/>
  <sheetViews>
    <sheetView showGridLines="0" view="pageBreakPreview" zoomScaleNormal="85" zoomScaleSheetLayoutView="100" workbookViewId="0"/>
  </sheetViews>
  <sheetFormatPr baseColWidth="10" defaultColWidth="11.5703125" defaultRowHeight="15" x14ac:dyDescent="0.25"/>
  <cols>
    <col min="1" max="1" width="47" style="6" customWidth="1"/>
    <col min="2" max="2" width="18.7109375" style="6" customWidth="1"/>
    <col min="3" max="3" width="41.42578125" style="7" customWidth="1"/>
    <col min="4" max="4" width="10.42578125" bestFit="1" customWidth="1"/>
    <col min="5" max="5" width="19.7109375" customWidth="1"/>
    <col min="6" max="6" width="6.7109375" customWidth="1"/>
    <col min="7" max="8" width="11.5703125" customWidth="1"/>
    <col min="10" max="10" width="15.5703125" customWidth="1"/>
    <col min="14" max="256" width="11.5703125" style="7"/>
    <col min="257" max="257" width="36.28515625" style="7" customWidth="1"/>
    <col min="258" max="258" width="18.7109375" style="7" customWidth="1"/>
    <col min="259" max="259" width="41.42578125" style="7" customWidth="1"/>
    <col min="260" max="260" width="10.42578125" style="7" bestFit="1" customWidth="1"/>
    <col min="261" max="261" width="19.7109375" style="7" customWidth="1"/>
    <col min="262" max="262" width="6.7109375" style="7" customWidth="1"/>
    <col min="263" max="264" width="11.5703125" style="7" customWidth="1"/>
    <col min="265" max="265" width="11.5703125" style="7"/>
    <col min="266" max="266" width="15.5703125" style="7" customWidth="1"/>
    <col min="267" max="512" width="11.5703125" style="7"/>
    <col min="513" max="513" width="36.28515625" style="7" customWidth="1"/>
    <col min="514" max="514" width="18.7109375" style="7" customWidth="1"/>
    <col min="515" max="515" width="41.42578125" style="7" customWidth="1"/>
    <col min="516" max="516" width="10.42578125" style="7" bestFit="1" customWidth="1"/>
    <col min="517" max="517" width="19.7109375" style="7" customWidth="1"/>
    <col min="518" max="518" width="6.7109375" style="7" customWidth="1"/>
    <col min="519" max="520" width="11.5703125" style="7" customWidth="1"/>
    <col min="521" max="521" width="11.5703125" style="7"/>
    <col min="522" max="522" width="15.5703125" style="7" customWidth="1"/>
    <col min="523" max="768" width="11.5703125" style="7"/>
    <col min="769" max="769" width="36.28515625" style="7" customWidth="1"/>
    <col min="770" max="770" width="18.7109375" style="7" customWidth="1"/>
    <col min="771" max="771" width="41.42578125" style="7" customWidth="1"/>
    <col min="772" max="772" width="10.42578125" style="7" bestFit="1" customWidth="1"/>
    <col min="773" max="773" width="19.7109375" style="7" customWidth="1"/>
    <col min="774" max="774" width="6.7109375" style="7" customWidth="1"/>
    <col min="775" max="776" width="11.5703125" style="7" customWidth="1"/>
    <col min="777" max="777" width="11.5703125" style="7"/>
    <col min="778" max="778" width="15.5703125" style="7" customWidth="1"/>
    <col min="779" max="1024" width="11.5703125" style="7"/>
    <col min="1025" max="1025" width="36.28515625" style="7" customWidth="1"/>
    <col min="1026" max="1026" width="18.7109375" style="7" customWidth="1"/>
    <col min="1027" max="1027" width="41.42578125" style="7" customWidth="1"/>
    <col min="1028" max="1028" width="10.42578125" style="7" bestFit="1" customWidth="1"/>
    <col min="1029" max="1029" width="19.7109375" style="7" customWidth="1"/>
    <col min="1030" max="1030" width="6.7109375" style="7" customWidth="1"/>
    <col min="1031" max="1032" width="11.5703125" style="7" customWidth="1"/>
    <col min="1033" max="1033" width="11.5703125" style="7"/>
    <col min="1034" max="1034" width="15.5703125" style="7" customWidth="1"/>
    <col min="1035" max="1280" width="11.5703125" style="7"/>
    <col min="1281" max="1281" width="36.28515625" style="7" customWidth="1"/>
    <col min="1282" max="1282" width="18.7109375" style="7" customWidth="1"/>
    <col min="1283" max="1283" width="41.42578125" style="7" customWidth="1"/>
    <col min="1284" max="1284" width="10.42578125" style="7" bestFit="1" customWidth="1"/>
    <col min="1285" max="1285" width="19.7109375" style="7" customWidth="1"/>
    <col min="1286" max="1286" width="6.7109375" style="7" customWidth="1"/>
    <col min="1287" max="1288" width="11.5703125" style="7" customWidth="1"/>
    <col min="1289" max="1289" width="11.5703125" style="7"/>
    <col min="1290" max="1290" width="15.5703125" style="7" customWidth="1"/>
    <col min="1291" max="1536" width="11.5703125" style="7"/>
    <col min="1537" max="1537" width="36.28515625" style="7" customWidth="1"/>
    <col min="1538" max="1538" width="18.7109375" style="7" customWidth="1"/>
    <col min="1539" max="1539" width="41.42578125" style="7" customWidth="1"/>
    <col min="1540" max="1540" width="10.42578125" style="7" bestFit="1" customWidth="1"/>
    <col min="1541" max="1541" width="19.7109375" style="7" customWidth="1"/>
    <col min="1542" max="1542" width="6.7109375" style="7" customWidth="1"/>
    <col min="1543" max="1544" width="11.5703125" style="7" customWidth="1"/>
    <col min="1545" max="1545" width="11.5703125" style="7"/>
    <col min="1546" max="1546" width="15.5703125" style="7" customWidth="1"/>
    <col min="1547" max="1792" width="11.5703125" style="7"/>
    <col min="1793" max="1793" width="36.28515625" style="7" customWidth="1"/>
    <col min="1794" max="1794" width="18.7109375" style="7" customWidth="1"/>
    <col min="1795" max="1795" width="41.42578125" style="7" customWidth="1"/>
    <col min="1796" max="1796" width="10.42578125" style="7" bestFit="1" customWidth="1"/>
    <col min="1797" max="1797" width="19.7109375" style="7" customWidth="1"/>
    <col min="1798" max="1798" width="6.7109375" style="7" customWidth="1"/>
    <col min="1799" max="1800" width="11.5703125" style="7" customWidth="1"/>
    <col min="1801" max="1801" width="11.5703125" style="7"/>
    <col min="1802" max="1802" width="15.5703125" style="7" customWidth="1"/>
    <col min="1803" max="2048" width="11.5703125" style="7"/>
    <col min="2049" max="2049" width="36.28515625" style="7" customWidth="1"/>
    <col min="2050" max="2050" width="18.7109375" style="7" customWidth="1"/>
    <col min="2051" max="2051" width="41.42578125" style="7" customWidth="1"/>
    <col min="2052" max="2052" width="10.42578125" style="7" bestFit="1" customWidth="1"/>
    <col min="2053" max="2053" width="19.7109375" style="7" customWidth="1"/>
    <col min="2054" max="2054" width="6.7109375" style="7" customWidth="1"/>
    <col min="2055" max="2056" width="11.5703125" style="7" customWidth="1"/>
    <col min="2057" max="2057" width="11.5703125" style="7"/>
    <col min="2058" max="2058" width="15.5703125" style="7" customWidth="1"/>
    <col min="2059" max="2304" width="11.5703125" style="7"/>
    <col min="2305" max="2305" width="36.28515625" style="7" customWidth="1"/>
    <col min="2306" max="2306" width="18.7109375" style="7" customWidth="1"/>
    <col min="2307" max="2307" width="41.42578125" style="7" customWidth="1"/>
    <col min="2308" max="2308" width="10.42578125" style="7" bestFit="1" customWidth="1"/>
    <col min="2309" max="2309" width="19.7109375" style="7" customWidth="1"/>
    <col min="2310" max="2310" width="6.7109375" style="7" customWidth="1"/>
    <col min="2311" max="2312" width="11.5703125" style="7" customWidth="1"/>
    <col min="2313" max="2313" width="11.5703125" style="7"/>
    <col min="2314" max="2314" width="15.5703125" style="7" customWidth="1"/>
    <col min="2315" max="2560" width="11.5703125" style="7"/>
    <col min="2561" max="2561" width="36.28515625" style="7" customWidth="1"/>
    <col min="2562" max="2562" width="18.7109375" style="7" customWidth="1"/>
    <col min="2563" max="2563" width="41.42578125" style="7" customWidth="1"/>
    <col min="2564" max="2564" width="10.42578125" style="7" bestFit="1" customWidth="1"/>
    <col min="2565" max="2565" width="19.7109375" style="7" customWidth="1"/>
    <col min="2566" max="2566" width="6.7109375" style="7" customWidth="1"/>
    <col min="2567" max="2568" width="11.5703125" style="7" customWidth="1"/>
    <col min="2569" max="2569" width="11.5703125" style="7"/>
    <col min="2570" max="2570" width="15.5703125" style="7" customWidth="1"/>
    <col min="2571" max="2816" width="11.5703125" style="7"/>
    <col min="2817" max="2817" width="36.28515625" style="7" customWidth="1"/>
    <col min="2818" max="2818" width="18.7109375" style="7" customWidth="1"/>
    <col min="2819" max="2819" width="41.42578125" style="7" customWidth="1"/>
    <col min="2820" max="2820" width="10.42578125" style="7" bestFit="1" customWidth="1"/>
    <col min="2821" max="2821" width="19.7109375" style="7" customWidth="1"/>
    <col min="2822" max="2822" width="6.7109375" style="7" customWidth="1"/>
    <col min="2823" max="2824" width="11.5703125" style="7" customWidth="1"/>
    <col min="2825" max="2825" width="11.5703125" style="7"/>
    <col min="2826" max="2826" width="15.5703125" style="7" customWidth="1"/>
    <col min="2827" max="3072" width="11.5703125" style="7"/>
    <col min="3073" max="3073" width="36.28515625" style="7" customWidth="1"/>
    <col min="3074" max="3074" width="18.7109375" style="7" customWidth="1"/>
    <col min="3075" max="3075" width="41.42578125" style="7" customWidth="1"/>
    <col min="3076" max="3076" width="10.42578125" style="7" bestFit="1" customWidth="1"/>
    <col min="3077" max="3077" width="19.7109375" style="7" customWidth="1"/>
    <col min="3078" max="3078" width="6.7109375" style="7" customWidth="1"/>
    <col min="3079" max="3080" width="11.5703125" style="7" customWidth="1"/>
    <col min="3081" max="3081" width="11.5703125" style="7"/>
    <col min="3082" max="3082" width="15.5703125" style="7" customWidth="1"/>
    <col min="3083" max="3328" width="11.5703125" style="7"/>
    <col min="3329" max="3329" width="36.28515625" style="7" customWidth="1"/>
    <col min="3330" max="3330" width="18.7109375" style="7" customWidth="1"/>
    <col min="3331" max="3331" width="41.42578125" style="7" customWidth="1"/>
    <col min="3332" max="3332" width="10.42578125" style="7" bestFit="1" customWidth="1"/>
    <col min="3333" max="3333" width="19.7109375" style="7" customWidth="1"/>
    <col min="3334" max="3334" width="6.7109375" style="7" customWidth="1"/>
    <col min="3335" max="3336" width="11.5703125" style="7" customWidth="1"/>
    <col min="3337" max="3337" width="11.5703125" style="7"/>
    <col min="3338" max="3338" width="15.5703125" style="7" customWidth="1"/>
    <col min="3339" max="3584" width="11.5703125" style="7"/>
    <col min="3585" max="3585" width="36.28515625" style="7" customWidth="1"/>
    <col min="3586" max="3586" width="18.7109375" style="7" customWidth="1"/>
    <col min="3587" max="3587" width="41.42578125" style="7" customWidth="1"/>
    <col min="3588" max="3588" width="10.42578125" style="7" bestFit="1" customWidth="1"/>
    <col min="3589" max="3589" width="19.7109375" style="7" customWidth="1"/>
    <col min="3590" max="3590" width="6.7109375" style="7" customWidth="1"/>
    <col min="3591" max="3592" width="11.5703125" style="7" customWidth="1"/>
    <col min="3593" max="3593" width="11.5703125" style="7"/>
    <col min="3594" max="3594" width="15.5703125" style="7" customWidth="1"/>
    <col min="3595" max="3840" width="11.5703125" style="7"/>
    <col min="3841" max="3841" width="36.28515625" style="7" customWidth="1"/>
    <col min="3842" max="3842" width="18.7109375" style="7" customWidth="1"/>
    <col min="3843" max="3843" width="41.42578125" style="7" customWidth="1"/>
    <col min="3844" max="3844" width="10.42578125" style="7" bestFit="1" customWidth="1"/>
    <col min="3845" max="3845" width="19.7109375" style="7" customWidth="1"/>
    <col min="3846" max="3846" width="6.7109375" style="7" customWidth="1"/>
    <col min="3847" max="3848" width="11.5703125" style="7" customWidth="1"/>
    <col min="3849" max="3849" width="11.5703125" style="7"/>
    <col min="3850" max="3850" width="15.5703125" style="7" customWidth="1"/>
    <col min="3851" max="4096" width="11.5703125" style="7"/>
    <col min="4097" max="4097" width="36.28515625" style="7" customWidth="1"/>
    <col min="4098" max="4098" width="18.7109375" style="7" customWidth="1"/>
    <col min="4099" max="4099" width="41.42578125" style="7" customWidth="1"/>
    <col min="4100" max="4100" width="10.42578125" style="7" bestFit="1" customWidth="1"/>
    <col min="4101" max="4101" width="19.7109375" style="7" customWidth="1"/>
    <col min="4102" max="4102" width="6.7109375" style="7" customWidth="1"/>
    <col min="4103" max="4104" width="11.5703125" style="7" customWidth="1"/>
    <col min="4105" max="4105" width="11.5703125" style="7"/>
    <col min="4106" max="4106" width="15.5703125" style="7" customWidth="1"/>
    <col min="4107" max="4352" width="11.5703125" style="7"/>
    <col min="4353" max="4353" width="36.28515625" style="7" customWidth="1"/>
    <col min="4354" max="4354" width="18.7109375" style="7" customWidth="1"/>
    <col min="4355" max="4355" width="41.42578125" style="7" customWidth="1"/>
    <col min="4356" max="4356" width="10.42578125" style="7" bestFit="1" customWidth="1"/>
    <col min="4357" max="4357" width="19.7109375" style="7" customWidth="1"/>
    <col min="4358" max="4358" width="6.7109375" style="7" customWidth="1"/>
    <col min="4359" max="4360" width="11.5703125" style="7" customWidth="1"/>
    <col min="4361" max="4361" width="11.5703125" style="7"/>
    <col min="4362" max="4362" width="15.5703125" style="7" customWidth="1"/>
    <col min="4363" max="4608" width="11.5703125" style="7"/>
    <col min="4609" max="4609" width="36.28515625" style="7" customWidth="1"/>
    <col min="4610" max="4610" width="18.7109375" style="7" customWidth="1"/>
    <col min="4611" max="4611" width="41.42578125" style="7" customWidth="1"/>
    <col min="4612" max="4612" width="10.42578125" style="7" bestFit="1" customWidth="1"/>
    <col min="4613" max="4613" width="19.7109375" style="7" customWidth="1"/>
    <col min="4614" max="4614" width="6.7109375" style="7" customWidth="1"/>
    <col min="4615" max="4616" width="11.5703125" style="7" customWidth="1"/>
    <col min="4617" max="4617" width="11.5703125" style="7"/>
    <col min="4618" max="4618" width="15.5703125" style="7" customWidth="1"/>
    <col min="4619" max="4864" width="11.5703125" style="7"/>
    <col min="4865" max="4865" width="36.28515625" style="7" customWidth="1"/>
    <col min="4866" max="4866" width="18.7109375" style="7" customWidth="1"/>
    <col min="4867" max="4867" width="41.42578125" style="7" customWidth="1"/>
    <col min="4868" max="4868" width="10.42578125" style="7" bestFit="1" customWidth="1"/>
    <col min="4869" max="4869" width="19.7109375" style="7" customWidth="1"/>
    <col min="4870" max="4870" width="6.7109375" style="7" customWidth="1"/>
    <col min="4871" max="4872" width="11.5703125" style="7" customWidth="1"/>
    <col min="4873" max="4873" width="11.5703125" style="7"/>
    <col min="4874" max="4874" width="15.5703125" style="7" customWidth="1"/>
    <col min="4875" max="5120" width="11.5703125" style="7"/>
    <col min="5121" max="5121" width="36.28515625" style="7" customWidth="1"/>
    <col min="5122" max="5122" width="18.7109375" style="7" customWidth="1"/>
    <col min="5123" max="5123" width="41.42578125" style="7" customWidth="1"/>
    <col min="5124" max="5124" width="10.42578125" style="7" bestFit="1" customWidth="1"/>
    <col min="5125" max="5125" width="19.7109375" style="7" customWidth="1"/>
    <col min="5126" max="5126" width="6.7109375" style="7" customWidth="1"/>
    <col min="5127" max="5128" width="11.5703125" style="7" customWidth="1"/>
    <col min="5129" max="5129" width="11.5703125" style="7"/>
    <col min="5130" max="5130" width="15.5703125" style="7" customWidth="1"/>
    <col min="5131" max="5376" width="11.5703125" style="7"/>
    <col min="5377" max="5377" width="36.28515625" style="7" customWidth="1"/>
    <col min="5378" max="5378" width="18.7109375" style="7" customWidth="1"/>
    <col min="5379" max="5379" width="41.42578125" style="7" customWidth="1"/>
    <col min="5380" max="5380" width="10.42578125" style="7" bestFit="1" customWidth="1"/>
    <col min="5381" max="5381" width="19.7109375" style="7" customWidth="1"/>
    <col min="5382" max="5382" width="6.7109375" style="7" customWidth="1"/>
    <col min="5383" max="5384" width="11.5703125" style="7" customWidth="1"/>
    <col min="5385" max="5385" width="11.5703125" style="7"/>
    <col min="5386" max="5386" width="15.5703125" style="7" customWidth="1"/>
    <col min="5387" max="5632" width="11.5703125" style="7"/>
    <col min="5633" max="5633" width="36.28515625" style="7" customWidth="1"/>
    <col min="5634" max="5634" width="18.7109375" style="7" customWidth="1"/>
    <col min="5635" max="5635" width="41.42578125" style="7" customWidth="1"/>
    <col min="5636" max="5636" width="10.42578125" style="7" bestFit="1" customWidth="1"/>
    <col min="5637" max="5637" width="19.7109375" style="7" customWidth="1"/>
    <col min="5638" max="5638" width="6.7109375" style="7" customWidth="1"/>
    <col min="5639" max="5640" width="11.5703125" style="7" customWidth="1"/>
    <col min="5641" max="5641" width="11.5703125" style="7"/>
    <col min="5642" max="5642" width="15.5703125" style="7" customWidth="1"/>
    <col min="5643" max="5888" width="11.5703125" style="7"/>
    <col min="5889" max="5889" width="36.28515625" style="7" customWidth="1"/>
    <col min="5890" max="5890" width="18.7109375" style="7" customWidth="1"/>
    <col min="5891" max="5891" width="41.42578125" style="7" customWidth="1"/>
    <col min="5892" max="5892" width="10.42578125" style="7" bestFit="1" customWidth="1"/>
    <col min="5893" max="5893" width="19.7109375" style="7" customWidth="1"/>
    <col min="5894" max="5894" width="6.7109375" style="7" customWidth="1"/>
    <col min="5895" max="5896" width="11.5703125" style="7" customWidth="1"/>
    <col min="5897" max="5897" width="11.5703125" style="7"/>
    <col min="5898" max="5898" width="15.5703125" style="7" customWidth="1"/>
    <col min="5899" max="6144" width="11.5703125" style="7"/>
    <col min="6145" max="6145" width="36.28515625" style="7" customWidth="1"/>
    <col min="6146" max="6146" width="18.7109375" style="7" customWidth="1"/>
    <col min="6147" max="6147" width="41.42578125" style="7" customWidth="1"/>
    <col min="6148" max="6148" width="10.42578125" style="7" bestFit="1" customWidth="1"/>
    <col min="6149" max="6149" width="19.7109375" style="7" customWidth="1"/>
    <col min="6150" max="6150" width="6.7109375" style="7" customWidth="1"/>
    <col min="6151" max="6152" width="11.5703125" style="7" customWidth="1"/>
    <col min="6153" max="6153" width="11.5703125" style="7"/>
    <col min="6154" max="6154" width="15.5703125" style="7" customWidth="1"/>
    <col min="6155" max="6400" width="11.5703125" style="7"/>
    <col min="6401" max="6401" width="36.28515625" style="7" customWidth="1"/>
    <col min="6402" max="6402" width="18.7109375" style="7" customWidth="1"/>
    <col min="6403" max="6403" width="41.42578125" style="7" customWidth="1"/>
    <col min="6404" max="6404" width="10.42578125" style="7" bestFit="1" customWidth="1"/>
    <col min="6405" max="6405" width="19.7109375" style="7" customWidth="1"/>
    <col min="6406" max="6406" width="6.7109375" style="7" customWidth="1"/>
    <col min="6407" max="6408" width="11.5703125" style="7" customWidth="1"/>
    <col min="6409" max="6409" width="11.5703125" style="7"/>
    <col min="6410" max="6410" width="15.5703125" style="7" customWidth="1"/>
    <col min="6411" max="6656" width="11.5703125" style="7"/>
    <col min="6657" max="6657" width="36.28515625" style="7" customWidth="1"/>
    <col min="6658" max="6658" width="18.7109375" style="7" customWidth="1"/>
    <col min="6659" max="6659" width="41.42578125" style="7" customWidth="1"/>
    <col min="6660" max="6660" width="10.42578125" style="7" bestFit="1" customWidth="1"/>
    <col min="6661" max="6661" width="19.7109375" style="7" customWidth="1"/>
    <col min="6662" max="6662" width="6.7109375" style="7" customWidth="1"/>
    <col min="6663" max="6664" width="11.5703125" style="7" customWidth="1"/>
    <col min="6665" max="6665" width="11.5703125" style="7"/>
    <col min="6666" max="6666" width="15.5703125" style="7" customWidth="1"/>
    <col min="6667" max="6912" width="11.5703125" style="7"/>
    <col min="6913" max="6913" width="36.28515625" style="7" customWidth="1"/>
    <col min="6914" max="6914" width="18.7109375" style="7" customWidth="1"/>
    <col min="6915" max="6915" width="41.42578125" style="7" customWidth="1"/>
    <col min="6916" max="6916" width="10.42578125" style="7" bestFit="1" customWidth="1"/>
    <col min="6917" max="6917" width="19.7109375" style="7" customWidth="1"/>
    <col min="6918" max="6918" width="6.7109375" style="7" customWidth="1"/>
    <col min="6919" max="6920" width="11.5703125" style="7" customWidth="1"/>
    <col min="6921" max="6921" width="11.5703125" style="7"/>
    <col min="6922" max="6922" width="15.5703125" style="7" customWidth="1"/>
    <col min="6923" max="7168" width="11.5703125" style="7"/>
    <col min="7169" max="7169" width="36.28515625" style="7" customWidth="1"/>
    <col min="7170" max="7170" width="18.7109375" style="7" customWidth="1"/>
    <col min="7171" max="7171" width="41.42578125" style="7" customWidth="1"/>
    <col min="7172" max="7172" width="10.42578125" style="7" bestFit="1" customWidth="1"/>
    <col min="7173" max="7173" width="19.7109375" style="7" customWidth="1"/>
    <col min="7174" max="7174" width="6.7109375" style="7" customWidth="1"/>
    <col min="7175" max="7176" width="11.5703125" style="7" customWidth="1"/>
    <col min="7177" max="7177" width="11.5703125" style="7"/>
    <col min="7178" max="7178" width="15.5703125" style="7" customWidth="1"/>
    <col min="7179" max="7424" width="11.5703125" style="7"/>
    <col min="7425" max="7425" width="36.28515625" style="7" customWidth="1"/>
    <col min="7426" max="7426" width="18.7109375" style="7" customWidth="1"/>
    <col min="7427" max="7427" width="41.42578125" style="7" customWidth="1"/>
    <col min="7428" max="7428" width="10.42578125" style="7" bestFit="1" customWidth="1"/>
    <col min="7429" max="7429" width="19.7109375" style="7" customWidth="1"/>
    <col min="7430" max="7430" width="6.7109375" style="7" customWidth="1"/>
    <col min="7431" max="7432" width="11.5703125" style="7" customWidth="1"/>
    <col min="7433" max="7433" width="11.5703125" style="7"/>
    <col min="7434" max="7434" width="15.5703125" style="7" customWidth="1"/>
    <col min="7435" max="7680" width="11.5703125" style="7"/>
    <col min="7681" max="7681" width="36.28515625" style="7" customWidth="1"/>
    <col min="7682" max="7682" width="18.7109375" style="7" customWidth="1"/>
    <col min="7683" max="7683" width="41.42578125" style="7" customWidth="1"/>
    <col min="7684" max="7684" width="10.42578125" style="7" bestFit="1" customWidth="1"/>
    <col min="7685" max="7685" width="19.7109375" style="7" customWidth="1"/>
    <col min="7686" max="7686" width="6.7109375" style="7" customWidth="1"/>
    <col min="7687" max="7688" width="11.5703125" style="7" customWidth="1"/>
    <col min="7689" max="7689" width="11.5703125" style="7"/>
    <col min="7690" max="7690" width="15.5703125" style="7" customWidth="1"/>
    <col min="7691" max="7936" width="11.5703125" style="7"/>
    <col min="7937" max="7937" width="36.28515625" style="7" customWidth="1"/>
    <col min="7938" max="7938" width="18.7109375" style="7" customWidth="1"/>
    <col min="7939" max="7939" width="41.42578125" style="7" customWidth="1"/>
    <col min="7940" max="7940" width="10.42578125" style="7" bestFit="1" customWidth="1"/>
    <col min="7941" max="7941" width="19.7109375" style="7" customWidth="1"/>
    <col min="7942" max="7942" width="6.7109375" style="7" customWidth="1"/>
    <col min="7943" max="7944" width="11.5703125" style="7" customWidth="1"/>
    <col min="7945" max="7945" width="11.5703125" style="7"/>
    <col min="7946" max="7946" width="15.5703125" style="7" customWidth="1"/>
    <col min="7947" max="8192" width="11.5703125" style="7"/>
    <col min="8193" max="8193" width="36.28515625" style="7" customWidth="1"/>
    <col min="8194" max="8194" width="18.7109375" style="7" customWidth="1"/>
    <col min="8195" max="8195" width="41.42578125" style="7" customWidth="1"/>
    <col min="8196" max="8196" width="10.42578125" style="7" bestFit="1" customWidth="1"/>
    <col min="8197" max="8197" width="19.7109375" style="7" customWidth="1"/>
    <col min="8198" max="8198" width="6.7109375" style="7" customWidth="1"/>
    <col min="8199" max="8200" width="11.5703125" style="7" customWidth="1"/>
    <col min="8201" max="8201" width="11.5703125" style="7"/>
    <col min="8202" max="8202" width="15.5703125" style="7" customWidth="1"/>
    <col min="8203" max="8448" width="11.5703125" style="7"/>
    <col min="8449" max="8449" width="36.28515625" style="7" customWidth="1"/>
    <col min="8450" max="8450" width="18.7109375" style="7" customWidth="1"/>
    <col min="8451" max="8451" width="41.42578125" style="7" customWidth="1"/>
    <col min="8452" max="8452" width="10.42578125" style="7" bestFit="1" customWidth="1"/>
    <col min="8453" max="8453" width="19.7109375" style="7" customWidth="1"/>
    <col min="8454" max="8454" width="6.7109375" style="7" customWidth="1"/>
    <col min="8455" max="8456" width="11.5703125" style="7" customWidth="1"/>
    <col min="8457" max="8457" width="11.5703125" style="7"/>
    <col min="8458" max="8458" width="15.5703125" style="7" customWidth="1"/>
    <col min="8459" max="8704" width="11.5703125" style="7"/>
    <col min="8705" max="8705" width="36.28515625" style="7" customWidth="1"/>
    <col min="8706" max="8706" width="18.7109375" style="7" customWidth="1"/>
    <col min="8707" max="8707" width="41.42578125" style="7" customWidth="1"/>
    <col min="8708" max="8708" width="10.42578125" style="7" bestFit="1" customWidth="1"/>
    <col min="8709" max="8709" width="19.7109375" style="7" customWidth="1"/>
    <col min="8710" max="8710" width="6.7109375" style="7" customWidth="1"/>
    <col min="8711" max="8712" width="11.5703125" style="7" customWidth="1"/>
    <col min="8713" max="8713" width="11.5703125" style="7"/>
    <col min="8714" max="8714" width="15.5703125" style="7" customWidth="1"/>
    <col min="8715" max="8960" width="11.5703125" style="7"/>
    <col min="8961" max="8961" width="36.28515625" style="7" customWidth="1"/>
    <col min="8962" max="8962" width="18.7109375" style="7" customWidth="1"/>
    <col min="8963" max="8963" width="41.42578125" style="7" customWidth="1"/>
    <col min="8964" max="8964" width="10.42578125" style="7" bestFit="1" customWidth="1"/>
    <col min="8965" max="8965" width="19.7109375" style="7" customWidth="1"/>
    <col min="8966" max="8966" width="6.7109375" style="7" customWidth="1"/>
    <col min="8967" max="8968" width="11.5703125" style="7" customWidth="1"/>
    <col min="8969" max="8969" width="11.5703125" style="7"/>
    <col min="8970" max="8970" width="15.5703125" style="7" customWidth="1"/>
    <col min="8971" max="9216" width="11.5703125" style="7"/>
    <col min="9217" max="9217" width="36.28515625" style="7" customWidth="1"/>
    <col min="9218" max="9218" width="18.7109375" style="7" customWidth="1"/>
    <col min="9219" max="9219" width="41.42578125" style="7" customWidth="1"/>
    <col min="9220" max="9220" width="10.42578125" style="7" bestFit="1" customWidth="1"/>
    <col min="9221" max="9221" width="19.7109375" style="7" customWidth="1"/>
    <col min="9222" max="9222" width="6.7109375" style="7" customWidth="1"/>
    <col min="9223" max="9224" width="11.5703125" style="7" customWidth="1"/>
    <col min="9225" max="9225" width="11.5703125" style="7"/>
    <col min="9226" max="9226" width="15.5703125" style="7" customWidth="1"/>
    <col min="9227" max="9472" width="11.5703125" style="7"/>
    <col min="9473" max="9473" width="36.28515625" style="7" customWidth="1"/>
    <col min="9474" max="9474" width="18.7109375" style="7" customWidth="1"/>
    <col min="9475" max="9475" width="41.42578125" style="7" customWidth="1"/>
    <col min="9476" max="9476" width="10.42578125" style="7" bestFit="1" customWidth="1"/>
    <col min="9477" max="9477" width="19.7109375" style="7" customWidth="1"/>
    <col min="9478" max="9478" width="6.7109375" style="7" customWidth="1"/>
    <col min="9479" max="9480" width="11.5703125" style="7" customWidth="1"/>
    <col min="9481" max="9481" width="11.5703125" style="7"/>
    <col min="9482" max="9482" width="15.5703125" style="7" customWidth="1"/>
    <col min="9483" max="9728" width="11.5703125" style="7"/>
    <col min="9729" max="9729" width="36.28515625" style="7" customWidth="1"/>
    <col min="9730" max="9730" width="18.7109375" style="7" customWidth="1"/>
    <col min="9731" max="9731" width="41.42578125" style="7" customWidth="1"/>
    <col min="9732" max="9732" width="10.42578125" style="7" bestFit="1" customWidth="1"/>
    <col min="9733" max="9733" width="19.7109375" style="7" customWidth="1"/>
    <col min="9734" max="9734" width="6.7109375" style="7" customWidth="1"/>
    <col min="9735" max="9736" width="11.5703125" style="7" customWidth="1"/>
    <col min="9737" max="9737" width="11.5703125" style="7"/>
    <col min="9738" max="9738" width="15.5703125" style="7" customWidth="1"/>
    <col min="9739" max="9984" width="11.5703125" style="7"/>
    <col min="9985" max="9985" width="36.28515625" style="7" customWidth="1"/>
    <col min="9986" max="9986" width="18.7109375" style="7" customWidth="1"/>
    <col min="9987" max="9987" width="41.42578125" style="7" customWidth="1"/>
    <col min="9988" max="9988" width="10.42578125" style="7" bestFit="1" customWidth="1"/>
    <col min="9989" max="9989" width="19.7109375" style="7" customWidth="1"/>
    <col min="9990" max="9990" width="6.7109375" style="7" customWidth="1"/>
    <col min="9991" max="9992" width="11.5703125" style="7" customWidth="1"/>
    <col min="9993" max="9993" width="11.5703125" style="7"/>
    <col min="9994" max="9994" width="15.5703125" style="7" customWidth="1"/>
    <col min="9995" max="10240" width="11.5703125" style="7"/>
    <col min="10241" max="10241" width="36.28515625" style="7" customWidth="1"/>
    <col min="10242" max="10242" width="18.7109375" style="7" customWidth="1"/>
    <col min="10243" max="10243" width="41.42578125" style="7" customWidth="1"/>
    <col min="10244" max="10244" width="10.42578125" style="7" bestFit="1" customWidth="1"/>
    <col min="10245" max="10245" width="19.7109375" style="7" customWidth="1"/>
    <col min="10246" max="10246" width="6.7109375" style="7" customWidth="1"/>
    <col min="10247" max="10248" width="11.5703125" style="7" customWidth="1"/>
    <col min="10249" max="10249" width="11.5703125" style="7"/>
    <col min="10250" max="10250" width="15.5703125" style="7" customWidth="1"/>
    <col min="10251" max="10496" width="11.5703125" style="7"/>
    <col min="10497" max="10497" width="36.28515625" style="7" customWidth="1"/>
    <col min="10498" max="10498" width="18.7109375" style="7" customWidth="1"/>
    <col min="10499" max="10499" width="41.42578125" style="7" customWidth="1"/>
    <col min="10500" max="10500" width="10.42578125" style="7" bestFit="1" customWidth="1"/>
    <col min="10501" max="10501" width="19.7109375" style="7" customWidth="1"/>
    <col min="10502" max="10502" width="6.7109375" style="7" customWidth="1"/>
    <col min="10503" max="10504" width="11.5703125" style="7" customWidth="1"/>
    <col min="10505" max="10505" width="11.5703125" style="7"/>
    <col min="10506" max="10506" width="15.5703125" style="7" customWidth="1"/>
    <col min="10507" max="10752" width="11.5703125" style="7"/>
    <col min="10753" max="10753" width="36.28515625" style="7" customWidth="1"/>
    <col min="10754" max="10754" width="18.7109375" style="7" customWidth="1"/>
    <col min="10755" max="10755" width="41.42578125" style="7" customWidth="1"/>
    <col min="10756" max="10756" width="10.42578125" style="7" bestFit="1" customWidth="1"/>
    <col min="10757" max="10757" width="19.7109375" style="7" customWidth="1"/>
    <col min="10758" max="10758" width="6.7109375" style="7" customWidth="1"/>
    <col min="10759" max="10760" width="11.5703125" style="7" customWidth="1"/>
    <col min="10761" max="10761" width="11.5703125" style="7"/>
    <col min="10762" max="10762" width="15.5703125" style="7" customWidth="1"/>
    <col min="10763" max="11008" width="11.5703125" style="7"/>
    <col min="11009" max="11009" width="36.28515625" style="7" customWidth="1"/>
    <col min="11010" max="11010" width="18.7109375" style="7" customWidth="1"/>
    <col min="11011" max="11011" width="41.42578125" style="7" customWidth="1"/>
    <col min="11012" max="11012" width="10.42578125" style="7" bestFit="1" customWidth="1"/>
    <col min="11013" max="11013" width="19.7109375" style="7" customWidth="1"/>
    <col min="11014" max="11014" width="6.7109375" style="7" customWidth="1"/>
    <col min="11015" max="11016" width="11.5703125" style="7" customWidth="1"/>
    <col min="11017" max="11017" width="11.5703125" style="7"/>
    <col min="11018" max="11018" width="15.5703125" style="7" customWidth="1"/>
    <col min="11019" max="11264" width="11.5703125" style="7"/>
    <col min="11265" max="11265" width="36.28515625" style="7" customWidth="1"/>
    <col min="11266" max="11266" width="18.7109375" style="7" customWidth="1"/>
    <col min="11267" max="11267" width="41.42578125" style="7" customWidth="1"/>
    <col min="11268" max="11268" width="10.42578125" style="7" bestFit="1" customWidth="1"/>
    <col min="11269" max="11269" width="19.7109375" style="7" customWidth="1"/>
    <col min="11270" max="11270" width="6.7109375" style="7" customWidth="1"/>
    <col min="11271" max="11272" width="11.5703125" style="7" customWidth="1"/>
    <col min="11273" max="11273" width="11.5703125" style="7"/>
    <col min="11274" max="11274" width="15.5703125" style="7" customWidth="1"/>
    <col min="11275" max="11520" width="11.5703125" style="7"/>
    <col min="11521" max="11521" width="36.28515625" style="7" customWidth="1"/>
    <col min="11522" max="11522" width="18.7109375" style="7" customWidth="1"/>
    <col min="11523" max="11523" width="41.42578125" style="7" customWidth="1"/>
    <col min="11524" max="11524" width="10.42578125" style="7" bestFit="1" customWidth="1"/>
    <col min="11525" max="11525" width="19.7109375" style="7" customWidth="1"/>
    <col min="11526" max="11526" width="6.7109375" style="7" customWidth="1"/>
    <col min="11527" max="11528" width="11.5703125" style="7" customWidth="1"/>
    <col min="11529" max="11529" width="11.5703125" style="7"/>
    <col min="11530" max="11530" width="15.5703125" style="7" customWidth="1"/>
    <col min="11531" max="11776" width="11.5703125" style="7"/>
    <col min="11777" max="11777" width="36.28515625" style="7" customWidth="1"/>
    <col min="11778" max="11778" width="18.7109375" style="7" customWidth="1"/>
    <col min="11779" max="11779" width="41.42578125" style="7" customWidth="1"/>
    <col min="11780" max="11780" width="10.42578125" style="7" bestFit="1" customWidth="1"/>
    <col min="11781" max="11781" width="19.7109375" style="7" customWidth="1"/>
    <col min="11782" max="11782" width="6.7109375" style="7" customWidth="1"/>
    <col min="11783" max="11784" width="11.5703125" style="7" customWidth="1"/>
    <col min="11785" max="11785" width="11.5703125" style="7"/>
    <col min="11786" max="11786" width="15.5703125" style="7" customWidth="1"/>
    <col min="11787" max="12032" width="11.5703125" style="7"/>
    <col min="12033" max="12033" width="36.28515625" style="7" customWidth="1"/>
    <col min="12034" max="12034" width="18.7109375" style="7" customWidth="1"/>
    <col min="12035" max="12035" width="41.42578125" style="7" customWidth="1"/>
    <col min="12036" max="12036" width="10.42578125" style="7" bestFit="1" customWidth="1"/>
    <col min="12037" max="12037" width="19.7109375" style="7" customWidth="1"/>
    <col min="12038" max="12038" width="6.7109375" style="7" customWidth="1"/>
    <col min="12039" max="12040" width="11.5703125" style="7" customWidth="1"/>
    <col min="12041" max="12041" width="11.5703125" style="7"/>
    <col min="12042" max="12042" width="15.5703125" style="7" customWidth="1"/>
    <col min="12043" max="12288" width="11.5703125" style="7"/>
    <col min="12289" max="12289" width="36.28515625" style="7" customWidth="1"/>
    <col min="12290" max="12290" width="18.7109375" style="7" customWidth="1"/>
    <col min="12291" max="12291" width="41.42578125" style="7" customWidth="1"/>
    <col min="12292" max="12292" width="10.42578125" style="7" bestFit="1" customWidth="1"/>
    <col min="12293" max="12293" width="19.7109375" style="7" customWidth="1"/>
    <col min="12294" max="12294" width="6.7109375" style="7" customWidth="1"/>
    <col min="12295" max="12296" width="11.5703125" style="7" customWidth="1"/>
    <col min="12297" max="12297" width="11.5703125" style="7"/>
    <col min="12298" max="12298" width="15.5703125" style="7" customWidth="1"/>
    <col min="12299" max="12544" width="11.5703125" style="7"/>
    <col min="12545" max="12545" width="36.28515625" style="7" customWidth="1"/>
    <col min="12546" max="12546" width="18.7109375" style="7" customWidth="1"/>
    <col min="12547" max="12547" width="41.42578125" style="7" customWidth="1"/>
    <col min="12548" max="12548" width="10.42578125" style="7" bestFit="1" customWidth="1"/>
    <col min="12549" max="12549" width="19.7109375" style="7" customWidth="1"/>
    <col min="12550" max="12550" width="6.7109375" style="7" customWidth="1"/>
    <col min="12551" max="12552" width="11.5703125" style="7" customWidth="1"/>
    <col min="12553" max="12553" width="11.5703125" style="7"/>
    <col min="12554" max="12554" width="15.5703125" style="7" customWidth="1"/>
    <col min="12555" max="12800" width="11.5703125" style="7"/>
    <col min="12801" max="12801" width="36.28515625" style="7" customWidth="1"/>
    <col min="12802" max="12802" width="18.7109375" style="7" customWidth="1"/>
    <col min="12803" max="12803" width="41.42578125" style="7" customWidth="1"/>
    <col min="12804" max="12804" width="10.42578125" style="7" bestFit="1" customWidth="1"/>
    <col min="12805" max="12805" width="19.7109375" style="7" customWidth="1"/>
    <col min="12806" max="12806" width="6.7109375" style="7" customWidth="1"/>
    <col min="12807" max="12808" width="11.5703125" style="7" customWidth="1"/>
    <col min="12809" max="12809" width="11.5703125" style="7"/>
    <col min="12810" max="12810" width="15.5703125" style="7" customWidth="1"/>
    <col min="12811" max="13056" width="11.5703125" style="7"/>
    <col min="13057" max="13057" width="36.28515625" style="7" customWidth="1"/>
    <col min="13058" max="13058" width="18.7109375" style="7" customWidth="1"/>
    <col min="13059" max="13059" width="41.42578125" style="7" customWidth="1"/>
    <col min="13060" max="13060" width="10.42578125" style="7" bestFit="1" customWidth="1"/>
    <col min="13061" max="13061" width="19.7109375" style="7" customWidth="1"/>
    <col min="13062" max="13062" width="6.7109375" style="7" customWidth="1"/>
    <col min="13063" max="13064" width="11.5703125" style="7" customWidth="1"/>
    <col min="13065" max="13065" width="11.5703125" style="7"/>
    <col min="13066" max="13066" width="15.5703125" style="7" customWidth="1"/>
    <col min="13067" max="13312" width="11.5703125" style="7"/>
    <col min="13313" max="13313" width="36.28515625" style="7" customWidth="1"/>
    <col min="13314" max="13314" width="18.7109375" style="7" customWidth="1"/>
    <col min="13315" max="13315" width="41.42578125" style="7" customWidth="1"/>
    <col min="13316" max="13316" width="10.42578125" style="7" bestFit="1" customWidth="1"/>
    <col min="13317" max="13317" width="19.7109375" style="7" customWidth="1"/>
    <col min="13318" max="13318" width="6.7109375" style="7" customWidth="1"/>
    <col min="13319" max="13320" width="11.5703125" style="7" customWidth="1"/>
    <col min="13321" max="13321" width="11.5703125" style="7"/>
    <col min="13322" max="13322" width="15.5703125" style="7" customWidth="1"/>
    <col min="13323" max="13568" width="11.5703125" style="7"/>
    <col min="13569" max="13569" width="36.28515625" style="7" customWidth="1"/>
    <col min="13570" max="13570" width="18.7109375" style="7" customWidth="1"/>
    <col min="13571" max="13571" width="41.42578125" style="7" customWidth="1"/>
    <col min="13572" max="13572" width="10.42578125" style="7" bestFit="1" customWidth="1"/>
    <col min="13573" max="13573" width="19.7109375" style="7" customWidth="1"/>
    <col min="13574" max="13574" width="6.7109375" style="7" customWidth="1"/>
    <col min="13575" max="13576" width="11.5703125" style="7" customWidth="1"/>
    <col min="13577" max="13577" width="11.5703125" style="7"/>
    <col min="13578" max="13578" width="15.5703125" style="7" customWidth="1"/>
    <col min="13579" max="13824" width="11.5703125" style="7"/>
    <col min="13825" max="13825" width="36.28515625" style="7" customWidth="1"/>
    <col min="13826" max="13826" width="18.7109375" style="7" customWidth="1"/>
    <col min="13827" max="13827" width="41.42578125" style="7" customWidth="1"/>
    <col min="13828" max="13828" width="10.42578125" style="7" bestFit="1" customWidth="1"/>
    <col min="13829" max="13829" width="19.7109375" style="7" customWidth="1"/>
    <col min="13830" max="13830" width="6.7109375" style="7" customWidth="1"/>
    <col min="13831" max="13832" width="11.5703125" style="7" customWidth="1"/>
    <col min="13833" max="13833" width="11.5703125" style="7"/>
    <col min="13834" max="13834" width="15.5703125" style="7" customWidth="1"/>
    <col min="13835" max="14080" width="11.5703125" style="7"/>
    <col min="14081" max="14081" width="36.28515625" style="7" customWidth="1"/>
    <col min="14082" max="14082" width="18.7109375" style="7" customWidth="1"/>
    <col min="14083" max="14083" width="41.42578125" style="7" customWidth="1"/>
    <col min="14084" max="14084" width="10.42578125" style="7" bestFit="1" customWidth="1"/>
    <col min="14085" max="14085" width="19.7109375" style="7" customWidth="1"/>
    <col min="14086" max="14086" width="6.7109375" style="7" customWidth="1"/>
    <col min="14087" max="14088" width="11.5703125" style="7" customWidth="1"/>
    <col min="14089" max="14089" width="11.5703125" style="7"/>
    <col min="14090" max="14090" width="15.5703125" style="7" customWidth="1"/>
    <col min="14091" max="14336" width="11.5703125" style="7"/>
    <col min="14337" max="14337" width="36.28515625" style="7" customWidth="1"/>
    <col min="14338" max="14338" width="18.7109375" style="7" customWidth="1"/>
    <col min="14339" max="14339" width="41.42578125" style="7" customWidth="1"/>
    <col min="14340" max="14340" width="10.42578125" style="7" bestFit="1" customWidth="1"/>
    <col min="14341" max="14341" width="19.7109375" style="7" customWidth="1"/>
    <col min="14342" max="14342" width="6.7109375" style="7" customWidth="1"/>
    <col min="14343" max="14344" width="11.5703125" style="7" customWidth="1"/>
    <col min="14345" max="14345" width="11.5703125" style="7"/>
    <col min="14346" max="14346" width="15.5703125" style="7" customWidth="1"/>
    <col min="14347" max="14592" width="11.5703125" style="7"/>
    <col min="14593" max="14593" width="36.28515625" style="7" customWidth="1"/>
    <col min="14594" max="14594" width="18.7109375" style="7" customWidth="1"/>
    <col min="14595" max="14595" width="41.42578125" style="7" customWidth="1"/>
    <col min="14596" max="14596" width="10.42578125" style="7" bestFit="1" customWidth="1"/>
    <col min="14597" max="14597" width="19.7109375" style="7" customWidth="1"/>
    <col min="14598" max="14598" width="6.7109375" style="7" customWidth="1"/>
    <col min="14599" max="14600" width="11.5703125" style="7" customWidth="1"/>
    <col min="14601" max="14601" width="11.5703125" style="7"/>
    <col min="14602" max="14602" width="15.5703125" style="7" customWidth="1"/>
    <col min="14603" max="14848" width="11.5703125" style="7"/>
    <col min="14849" max="14849" width="36.28515625" style="7" customWidth="1"/>
    <col min="14850" max="14850" width="18.7109375" style="7" customWidth="1"/>
    <col min="14851" max="14851" width="41.42578125" style="7" customWidth="1"/>
    <col min="14852" max="14852" width="10.42578125" style="7" bestFit="1" customWidth="1"/>
    <col min="14853" max="14853" width="19.7109375" style="7" customWidth="1"/>
    <col min="14854" max="14854" width="6.7109375" style="7" customWidth="1"/>
    <col min="14855" max="14856" width="11.5703125" style="7" customWidth="1"/>
    <col min="14857" max="14857" width="11.5703125" style="7"/>
    <col min="14858" max="14858" width="15.5703125" style="7" customWidth="1"/>
    <col min="14859" max="15104" width="11.5703125" style="7"/>
    <col min="15105" max="15105" width="36.28515625" style="7" customWidth="1"/>
    <col min="15106" max="15106" width="18.7109375" style="7" customWidth="1"/>
    <col min="15107" max="15107" width="41.42578125" style="7" customWidth="1"/>
    <col min="15108" max="15108" width="10.42578125" style="7" bestFit="1" customWidth="1"/>
    <col min="15109" max="15109" width="19.7109375" style="7" customWidth="1"/>
    <col min="15110" max="15110" width="6.7109375" style="7" customWidth="1"/>
    <col min="15111" max="15112" width="11.5703125" style="7" customWidth="1"/>
    <col min="15113" max="15113" width="11.5703125" style="7"/>
    <col min="15114" max="15114" width="15.5703125" style="7" customWidth="1"/>
    <col min="15115" max="15360" width="11.5703125" style="7"/>
    <col min="15361" max="15361" width="36.28515625" style="7" customWidth="1"/>
    <col min="15362" max="15362" width="18.7109375" style="7" customWidth="1"/>
    <col min="15363" max="15363" width="41.42578125" style="7" customWidth="1"/>
    <col min="15364" max="15364" width="10.42578125" style="7" bestFit="1" customWidth="1"/>
    <col min="15365" max="15365" width="19.7109375" style="7" customWidth="1"/>
    <col min="15366" max="15366" width="6.7109375" style="7" customWidth="1"/>
    <col min="15367" max="15368" width="11.5703125" style="7" customWidth="1"/>
    <col min="15369" max="15369" width="11.5703125" style="7"/>
    <col min="15370" max="15370" width="15.5703125" style="7" customWidth="1"/>
    <col min="15371" max="15616" width="11.5703125" style="7"/>
    <col min="15617" max="15617" width="36.28515625" style="7" customWidth="1"/>
    <col min="15618" max="15618" width="18.7109375" style="7" customWidth="1"/>
    <col min="15619" max="15619" width="41.42578125" style="7" customWidth="1"/>
    <col min="15620" max="15620" width="10.42578125" style="7" bestFit="1" customWidth="1"/>
    <col min="15621" max="15621" width="19.7109375" style="7" customWidth="1"/>
    <col min="15622" max="15622" width="6.7109375" style="7" customWidth="1"/>
    <col min="15623" max="15624" width="11.5703125" style="7" customWidth="1"/>
    <col min="15625" max="15625" width="11.5703125" style="7"/>
    <col min="15626" max="15626" width="15.5703125" style="7" customWidth="1"/>
    <col min="15627" max="15872" width="11.5703125" style="7"/>
    <col min="15873" max="15873" width="36.28515625" style="7" customWidth="1"/>
    <col min="15874" max="15874" width="18.7109375" style="7" customWidth="1"/>
    <col min="15875" max="15875" width="41.42578125" style="7" customWidth="1"/>
    <col min="15876" max="15876" width="10.42578125" style="7" bestFit="1" customWidth="1"/>
    <col min="15877" max="15877" width="19.7109375" style="7" customWidth="1"/>
    <col min="15878" max="15878" width="6.7109375" style="7" customWidth="1"/>
    <col min="15879" max="15880" width="11.5703125" style="7" customWidth="1"/>
    <col min="15881" max="15881" width="11.5703125" style="7"/>
    <col min="15882" max="15882" width="15.5703125" style="7" customWidth="1"/>
    <col min="15883" max="16128" width="11.5703125" style="7"/>
    <col min="16129" max="16129" width="36.28515625" style="7" customWidth="1"/>
    <col min="16130" max="16130" width="18.7109375" style="7" customWidth="1"/>
    <col min="16131" max="16131" width="41.42578125" style="7" customWidth="1"/>
    <col min="16132" max="16132" width="10.42578125" style="7" bestFit="1" customWidth="1"/>
    <col min="16133" max="16133" width="19.7109375" style="7" customWidth="1"/>
    <col min="16134" max="16134" width="6.7109375" style="7" customWidth="1"/>
    <col min="16135" max="16136" width="11.5703125" style="7" customWidth="1"/>
    <col min="16137" max="16137" width="11.5703125" style="7"/>
    <col min="16138" max="16138" width="15.5703125" style="7" customWidth="1"/>
    <col min="16139" max="16384" width="11.5703125" style="7"/>
  </cols>
  <sheetData>
    <row r="1" spans="1:15" x14ac:dyDescent="0.25">
      <c r="A1" s="45" t="s">
        <v>145</v>
      </c>
    </row>
    <row r="2" spans="1:15" ht="15.75" x14ac:dyDescent="0.25">
      <c r="A2" s="763" t="s">
        <v>146</v>
      </c>
      <c r="B2" s="763"/>
      <c r="C2" s="763"/>
    </row>
    <row r="4" spans="1:15" x14ac:dyDescent="0.25">
      <c r="A4" s="214" t="s">
        <v>120</v>
      </c>
      <c r="B4" s="215" t="s">
        <v>102</v>
      </c>
      <c r="C4" s="216" t="s">
        <v>121</v>
      </c>
    </row>
    <row r="5" spans="1:15" ht="15.75" thickBot="1" x14ac:dyDescent="0.3">
      <c r="A5" s="217"/>
      <c r="B5" s="218"/>
      <c r="C5" s="218"/>
    </row>
    <row r="6" spans="1:15" ht="15.75" thickBot="1" x14ac:dyDescent="0.3">
      <c r="A6" s="219" t="s">
        <v>147</v>
      </c>
      <c r="B6" s="220">
        <f>SUM(B8:B16)</f>
        <v>21632.058644742519</v>
      </c>
      <c r="C6" s="221">
        <f>B6/$B$21</f>
        <v>0.98379337604168937</v>
      </c>
    </row>
    <row r="7" spans="1:15" x14ac:dyDescent="0.25">
      <c r="B7" s="222"/>
      <c r="C7" s="223"/>
    </row>
    <row r="8" spans="1:15" x14ac:dyDescent="0.25">
      <c r="A8" s="189" t="s">
        <v>148</v>
      </c>
      <c r="B8" s="224">
        <v>11155.36838435983</v>
      </c>
      <c r="C8" s="225">
        <f>B8/$B$21</f>
        <v>0.50732931636653811</v>
      </c>
      <c r="E8" s="226"/>
      <c r="N8"/>
    </row>
    <row r="9" spans="1:15" x14ac:dyDescent="0.25">
      <c r="A9" s="189" t="s">
        <v>149</v>
      </c>
      <c r="B9" s="224">
        <v>5578.5951416378712</v>
      </c>
      <c r="C9" s="225">
        <f t="shared" ref="C9:C16" si="0">B9/$B$21</f>
        <v>0.25370608678964274</v>
      </c>
      <c r="D9" s="226"/>
      <c r="E9" s="226"/>
      <c r="N9"/>
      <c r="O9"/>
    </row>
    <row r="10" spans="1:15" x14ac:dyDescent="0.25">
      <c r="A10" s="189" t="s">
        <v>150</v>
      </c>
      <c r="B10" s="224">
        <v>1395.8868341953362</v>
      </c>
      <c r="C10" s="225">
        <f t="shared" si="0"/>
        <v>6.3482826287498781E-2</v>
      </c>
      <c r="D10" s="226"/>
      <c r="N10"/>
      <c r="O10"/>
    </row>
    <row r="11" spans="1:15" x14ac:dyDescent="0.25">
      <c r="A11" s="189" t="s">
        <v>151</v>
      </c>
      <c r="B11" s="224">
        <v>68.917796299279999</v>
      </c>
      <c r="C11" s="225">
        <f t="shared" si="0"/>
        <v>3.1342773521511563E-3</v>
      </c>
      <c r="N11"/>
      <c r="O11"/>
    </row>
    <row r="12" spans="1:15" x14ac:dyDescent="0.25">
      <c r="A12" s="189" t="s">
        <v>152</v>
      </c>
      <c r="B12" s="224">
        <v>1162.651898864395</v>
      </c>
      <c r="C12" s="225">
        <f t="shared" si="0"/>
        <v>5.2875653470136862E-2</v>
      </c>
      <c r="N12"/>
      <c r="O12"/>
    </row>
    <row r="13" spans="1:15" x14ac:dyDescent="0.25">
      <c r="A13" s="189" t="s">
        <v>153</v>
      </c>
      <c r="B13" s="224">
        <v>366.55071766413249</v>
      </c>
      <c r="C13" s="225">
        <f t="shared" si="0"/>
        <v>1.6670173372932497E-2</v>
      </c>
      <c r="N13"/>
      <c r="O13"/>
    </row>
    <row r="14" spans="1:15" x14ac:dyDescent="0.25">
      <c r="A14" s="189" t="s">
        <v>154</v>
      </c>
      <c r="B14" s="224">
        <v>1422.3478489380859</v>
      </c>
      <c r="C14" s="225">
        <f t="shared" si="0"/>
        <v>6.4686233298120288E-2</v>
      </c>
      <c r="N14"/>
      <c r="O14"/>
    </row>
    <row r="15" spans="1:15" x14ac:dyDescent="0.25">
      <c r="A15" s="189" t="s">
        <v>155</v>
      </c>
      <c r="B15" s="224">
        <v>480.80321778358928</v>
      </c>
      <c r="C15" s="225">
        <f t="shared" si="0"/>
        <v>2.1866204627269077E-2</v>
      </c>
      <c r="N15"/>
      <c r="O15"/>
    </row>
    <row r="16" spans="1:15" x14ac:dyDescent="0.25">
      <c r="A16" s="189" t="s">
        <v>141</v>
      </c>
      <c r="B16" s="227">
        <v>0.93680500000000011</v>
      </c>
      <c r="C16" s="225">
        <f t="shared" si="0"/>
        <v>4.2604477399876461E-5</v>
      </c>
      <c r="N16"/>
      <c r="O16"/>
    </row>
    <row r="17" spans="1:15" ht="15.75" thickBot="1" x14ac:dyDescent="0.3">
      <c r="A17" s="189"/>
      <c r="B17" s="228"/>
      <c r="C17" s="229"/>
      <c r="N17"/>
      <c r="O17"/>
    </row>
    <row r="18" spans="1:15" ht="15.75" thickBot="1" x14ac:dyDescent="0.3">
      <c r="A18" s="189"/>
      <c r="B18" s="190"/>
      <c r="C18" s="199"/>
      <c r="N18"/>
      <c r="O18"/>
    </row>
    <row r="19" spans="1:15" ht="15.75" thickBot="1" x14ac:dyDescent="0.3">
      <c r="A19" s="230" t="s">
        <v>138</v>
      </c>
      <c r="B19" s="231">
        <v>356.35799999999995</v>
      </c>
      <c r="C19" s="232">
        <f>B19/$B$21</f>
        <v>1.6206623958310611E-2</v>
      </c>
      <c r="N19"/>
      <c r="O19"/>
    </row>
    <row r="20" spans="1:15" x14ac:dyDescent="0.25">
      <c r="N20"/>
      <c r="O20"/>
    </row>
    <row r="21" spans="1:15" x14ac:dyDescent="0.25">
      <c r="A21" s="200" t="s">
        <v>143</v>
      </c>
      <c r="B21" s="201">
        <f>+B19+B6</f>
        <v>21988.41664474252</v>
      </c>
      <c r="C21" s="233">
        <f>+C6+C19</f>
        <v>1</v>
      </c>
      <c r="N21"/>
    </row>
    <row r="22" spans="1:15" x14ac:dyDescent="0.25">
      <c r="A22" s="230"/>
      <c r="B22" s="205"/>
      <c r="C22" s="234"/>
      <c r="N22"/>
    </row>
    <row r="23" spans="1:15" ht="41.25" customHeight="1" x14ac:dyDescent="0.25">
      <c r="A23" s="764" t="s">
        <v>156</v>
      </c>
      <c r="B23" s="764"/>
      <c r="C23" s="764"/>
      <c r="N23"/>
    </row>
    <row r="24" spans="1:15" ht="18.75" customHeight="1" x14ac:dyDescent="0.25">
      <c r="N24"/>
    </row>
    <row r="25" spans="1:15" s="180" customFormat="1" ht="18" customHeight="1" thickBot="1" x14ac:dyDescent="0.3">
      <c r="A25" s="214" t="s">
        <v>120</v>
      </c>
      <c r="B25" s="215" t="s">
        <v>102</v>
      </c>
      <c r="C25" s="216" t="s">
        <v>121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5" ht="15.75" thickBot="1" x14ac:dyDescent="0.3">
      <c r="A26" s="235" t="s">
        <v>157</v>
      </c>
      <c r="B26" s="236">
        <f>SUM(B27:B36)</f>
        <v>21988.41664474252</v>
      </c>
      <c r="C26" s="237">
        <f>B26/$B$38</f>
        <v>0.66494541453496936</v>
      </c>
      <c r="N26"/>
    </row>
    <row r="27" spans="1:15" x14ac:dyDescent="0.25">
      <c r="A27" s="189" t="s">
        <v>148</v>
      </c>
      <c r="B27" s="238">
        <f t="shared" ref="B27:B35" si="1">B8</f>
        <v>11155.36838435983</v>
      </c>
      <c r="C27" s="239">
        <f t="shared" ref="C27:C36" si="2">B27/$B$38</f>
        <v>0.33734630257709031</v>
      </c>
      <c r="D27" s="226"/>
      <c r="E27" s="226"/>
      <c r="N27"/>
    </row>
    <row r="28" spans="1:15" x14ac:dyDescent="0.25">
      <c r="A28" s="189" t="s">
        <v>149</v>
      </c>
      <c r="B28" s="238">
        <f t="shared" si="1"/>
        <v>5578.5951416378712</v>
      </c>
      <c r="C28" s="239">
        <f t="shared" si="2"/>
        <v>0.16870069905038393</v>
      </c>
      <c r="D28" s="226"/>
    </row>
    <row r="29" spans="1:15" x14ac:dyDescent="0.25">
      <c r="A29" s="189" t="s">
        <v>150</v>
      </c>
      <c r="B29" s="238">
        <f t="shared" si="1"/>
        <v>1395.8868341953362</v>
      </c>
      <c r="C29" s="239">
        <f t="shared" si="2"/>
        <v>4.2212614241592332E-2</v>
      </c>
    </row>
    <row r="30" spans="1:15" x14ac:dyDescent="0.25">
      <c r="A30" s="189" t="s">
        <v>151</v>
      </c>
      <c r="B30" s="238">
        <f t="shared" si="1"/>
        <v>68.917796299279999</v>
      </c>
      <c r="C30" s="239">
        <f t="shared" si="2"/>
        <v>2.0841233531937171E-3</v>
      </c>
    </row>
    <row r="31" spans="1:15" x14ac:dyDescent="0.25">
      <c r="A31" s="189" t="s">
        <v>152</v>
      </c>
      <c r="B31" s="238">
        <f t="shared" si="1"/>
        <v>1162.651898864395</v>
      </c>
      <c r="C31" s="239">
        <f t="shared" si="2"/>
        <v>3.5159423315507553E-2</v>
      </c>
    </row>
    <row r="32" spans="1:15" x14ac:dyDescent="0.25">
      <c r="A32" s="189" t="s">
        <v>153</v>
      </c>
      <c r="B32" s="238">
        <f t="shared" si="1"/>
        <v>366.55071766413249</v>
      </c>
      <c r="C32" s="239">
        <f t="shared" si="2"/>
        <v>1.1084755343834409E-2</v>
      </c>
    </row>
    <row r="33" spans="1:28" x14ac:dyDescent="0.25">
      <c r="A33" s="189" t="s">
        <v>154</v>
      </c>
      <c r="B33" s="238">
        <f t="shared" si="1"/>
        <v>1422.3478489380859</v>
      </c>
      <c r="C33" s="239">
        <f t="shared" si="2"/>
        <v>4.3012814215124331E-2</v>
      </c>
    </row>
    <row r="34" spans="1:28" x14ac:dyDescent="0.25">
      <c r="A34" s="189" t="s">
        <v>155</v>
      </c>
      <c r="B34" s="238">
        <f t="shared" si="1"/>
        <v>480.80321778358928</v>
      </c>
      <c r="C34" s="239">
        <f t="shared" si="2"/>
        <v>1.4539832500185902E-2</v>
      </c>
    </row>
    <row r="35" spans="1:28" x14ac:dyDescent="0.25">
      <c r="A35" s="189" t="s">
        <v>141</v>
      </c>
      <c r="B35" s="238">
        <f t="shared" si="1"/>
        <v>0.93680500000000011</v>
      </c>
      <c r="C35" s="239">
        <f t="shared" si="2"/>
        <v>2.8329651885706588E-5</v>
      </c>
    </row>
    <row r="36" spans="1:28" ht="15.75" thickBot="1" x14ac:dyDescent="0.3">
      <c r="A36" s="189" t="s">
        <v>158</v>
      </c>
      <c r="B36" s="240">
        <f>B19</f>
        <v>356.35799999999995</v>
      </c>
      <c r="C36" s="241">
        <f t="shared" si="2"/>
        <v>1.0776520286171216E-2</v>
      </c>
    </row>
    <row r="37" spans="1:28" x14ac:dyDescent="0.25">
      <c r="A37" s="189"/>
      <c r="B37" s="190"/>
      <c r="C37" s="199"/>
    </row>
    <row r="38" spans="1:28" x14ac:dyDescent="0.25">
      <c r="A38" s="200" t="s">
        <v>159</v>
      </c>
      <c r="B38" s="201">
        <v>33068.002521861366</v>
      </c>
      <c r="C38" s="242">
        <v>1</v>
      </c>
    </row>
    <row r="39" spans="1:28" x14ac:dyDescent="0.25">
      <c r="A39" s="204"/>
      <c r="B39" s="205"/>
    </row>
    <row r="41" spans="1:28" ht="37.5" customHeight="1" x14ac:dyDescent="0.2">
      <c r="A41" s="765" t="s">
        <v>160</v>
      </c>
      <c r="B41" s="765"/>
      <c r="C41" s="765"/>
      <c r="D41" s="243"/>
      <c r="E41" s="243"/>
      <c r="F41" s="243"/>
      <c r="G41" s="243"/>
      <c r="H41" s="243"/>
      <c r="I41" s="243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766"/>
      <c r="Y41" s="766"/>
      <c r="Z41" s="766"/>
      <c r="AA41" s="766"/>
      <c r="AB41" s="244"/>
    </row>
    <row r="43" spans="1:28" ht="35.25" customHeight="1" x14ac:dyDescent="0.25"/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5" spans="1:2" x14ac:dyDescent="0.25">
      <c r="A55" s="7"/>
      <c r="B55" s="7"/>
    </row>
    <row r="56" spans="1:2" x14ac:dyDescent="0.25">
      <c r="A56" s="7"/>
      <c r="B56" s="7"/>
    </row>
    <row r="57" spans="1:2" x14ac:dyDescent="0.25">
      <c r="A57" s="7"/>
      <c r="B57" s="7"/>
    </row>
    <row r="58" spans="1:2" x14ac:dyDescent="0.25">
      <c r="A58" s="7"/>
      <c r="B58" s="7"/>
    </row>
    <row r="59" spans="1:2" x14ac:dyDescent="0.25">
      <c r="A59" s="7"/>
      <c r="B59" s="7"/>
    </row>
    <row r="60" spans="1:2" x14ac:dyDescent="0.25">
      <c r="A60" s="7"/>
      <c r="B60" s="7"/>
    </row>
    <row r="61" spans="1:2" x14ac:dyDescent="0.25">
      <c r="A61" s="7"/>
      <c r="B61" s="7"/>
    </row>
    <row r="62" spans="1:2" x14ac:dyDescent="0.25">
      <c r="A62" s="7"/>
      <c r="B62" s="7"/>
    </row>
    <row r="63" spans="1:2" x14ac:dyDescent="0.25">
      <c r="A63" s="7"/>
      <c r="B63" s="7"/>
    </row>
    <row r="64" spans="1:2" x14ac:dyDescent="0.25">
      <c r="A64" s="7"/>
      <c r="B64" s="7"/>
    </row>
    <row r="65" spans="1:2" x14ac:dyDescent="0.25">
      <c r="A65" s="7"/>
      <c r="B65" s="7"/>
    </row>
  </sheetData>
  <mergeCells count="5">
    <mergeCell ref="A2:C2"/>
    <mergeCell ref="A23:C23"/>
    <mergeCell ref="A41:C41"/>
    <mergeCell ref="J41:R41"/>
    <mergeCell ref="S41:AA41"/>
  </mergeCells>
  <printOptions horizontalCentered="1" verticalCentered="1"/>
  <pageMargins left="0" right="0" top="0" bottom="0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7"/>
  <sheetViews>
    <sheetView topLeftCell="A30" zoomScaleNormal="100" workbookViewId="0">
      <selection activeCell="J15" sqref="J15"/>
    </sheetView>
  </sheetViews>
  <sheetFormatPr baseColWidth="10" defaultColWidth="11.42578125" defaultRowHeight="12.75" x14ac:dyDescent="0.2"/>
  <cols>
    <col min="1" max="1" width="13.42578125" style="11" customWidth="1"/>
    <col min="2" max="2" width="15.42578125" style="10" bestFit="1" customWidth="1"/>
    <col min="3" max="3" width="13.42578125" style="10" bestFit="1" customWidth="1"/>
    <col min="4" max="4" width="13.140625" style="10" bestFit="1" customWidth="1"/>
    <col min="5" max="5" width="15.7109375" style="10" bestFit="1" customWidth="1"/>
    <col min="6" max="7" width="13.140625" style="10" bestFit="1" customWidth="1"/>
    <col min="8" max="8" width="14.140625" style="10" bestFit="1" customWidth="1"/>
    <col min="9" max="10" width="11.42578125" style="10"/>
    <col min="11" max="11" width="14.7109375" style="10" bestFit="1" customWidth="1"/>
    <col min="12" max="12" width="12.28515625" style="10" bestFit="1" customWidth="1"/>
    <col min="13" max="16384" width="11.42578125" style="10"/>
  </cols>
  <sheetData>
    <row r="1" spans="1:12" x14ac:dyDescent="0.2">
      <c r="A1" s="288" t="s">
        <v>210</v>
      </c>
    </row>
    <row r="2" spans="1:12" ht="15.75" x14ac:dyDescent="0.25">
      <c r="A2" s="143" t="s">
        <v>211</v>
      </c>
    </row>
    <row r="3" spans="1:12" ht="15" x14ac:dyDescent="0.25">
      <c r="H3"/>
    </row>
    <row r="4" spans="1:12" s="291" customFormat="1" ht="25.5" x14ac:dyDescent="0.25">
      <c r="A4" s="289" t="s">
        <v>0</v>
      </c>
      <c r="B4" s="290" t="s">
        <v>212</v>
      </c>
      <c r="C4" s="290" t="s">
        <v>213</v>
      </c>
      <c r="D4" s="290" t="s">
        <v>70</v>
      </c>
      <c r="E4" s="290" t="s">
        <v>214</v>
      </c>
      <c r="F4" s="290" t="s">
        <v>215</v>
      </c>
      <c r="G4" s="290" t="s">
        <v>94</v>
      </c>
      <c r="H4" s="290" t="s">
        <v>1</v>
      </c>
    </row>
    <row r="5" spans="1:12" ht="15" x14ac:dyDescent="0.25">
      <c r="A5" s="11">
        <v>2011</v>
      </c>
      <c r="B5" s="292">
        <v>1124827734.0299997</v>
      </c>
      <c r="C5" s="292">
        <v>776151268.41000021</v>
      </c>
      <c r="D5" s="292">
        <v>869366743.73000002</v>
      </c>
      <c r="E5" s="292">
        <v>1406825781.3400002</v>
      </c>
      <c r="F5" s="292">
        <v>788187748.4199996</v>
      </c>
      <c r="G5" s="292">
        <v>1412256087.950001</v>
      </c>
      <c r="H5" s="292">
        <f t="shared" ref="H5:H13" si="0">SUM(B5:G5)</f>
        <v>6377615363.8800011</v>
      </c>
      <c r="I5" s="293">
        <f>+H5/1000000</f>
        <v>6377.6153638800015</v>
      </c>
    </row>
    <row r="6" spans="1:12" ht="15" x14ac:dyDescent="0.25">
      <c r="A6" s="11">
        <v>2012</v>
      </c>
      <c r="B6" s="292">
        <v>1140068754.6699989</v>
      </c>
      <c r="C6" s="292">
        <v>525257849.71000016</v>
      </c>
      <c r="D6" s="292">
        <v>905401645.30000019</v>
      </c>
      <c r="E6" s="292">
        <v>1797233970.0200002</v>
      </c>
      <c r="F6" s="292">
        <v>638740607.00999999</v>
      </c>
      <c r="G6" s="292">
        <v>2491504592.8899984</v>
      </c>
      <c r="H6" s="292">
        <f t="shared" si="0"/>
        <v>7498207419.5999985</v>
      </c>
      <c r="I6" s="293">
        <f t="shared" ref="I6:I15" si="1">+H6/1000000</f>
        <v>7498.2074195999985</v>
      </c>
    </row>
    <row r="7" spans="1:12" ht="15" x14ac:dyDescent="0.25">
      <c r="A7" s="11">
        <v>2013</v>
      </c>
      <c r="B7" s="292">
        <v>1414373689.8400009</v>
      </c>
      <c r="C7" s="292">
        <v>789358143.50000036</v>
      </c>
      <c r="D7" s="292">
        <v>776418374.67000031</v>
      </c>
      <c r="E7" s="292">
        <v>1807744001.0099993</v>
      </c>
      <c r="F7" s="292">
        <v>404548164.94000012</v>
      </c>
      <c r="G7" s="292">
        <v>3671179591.8199983</v>
      </c>
      <c r="H7" s="292">
        <f t="shared" si="0"/>
        <v>8863621965.7799988</v>
      </c>
      <c r="I7" s="293">
        <f t="shared" si="1"/>
        <v>8863.6219657799993</v>
      </c>
    </row>
    <row r="8" spans="1:12" ht="15" x14ac:dyDescent="0.25">
      <c r="A8" s="11">
        <v>2014</v>
      </c>
      <c r="B8" s="292">
        <v>889682461.03000021</v>
      </c>
      <c r="C8" s="292">
        <v>557607616.2700001</v>
      </c>
      <c r="D8" s="292">
        <v>625458907.48999929</v>
      </c>
      <c r="E8" s="292">
        <v>1463521224.1100011</v>
      </c>
      <c r="F8" s="292">
        <v>420086094.84000003</v>
      </c>
      <c r="G8" s="292">
        <v>4122853397.7500038</v>
      </c>
      <c r="H8" s="292">
        <f t="shared" si="0"/>
        <v>8079209701.4900045</v>
      </c>
      <c r="I8" s="293">
        <f t="shared" si="1"/>
        <v>8079.2097014900046</v>
      </c>
    </row>
    <row r="9" spans="1:12" ht="15" x14ac:dyDescent="0.25">
      <c r="A9" s="11">
        <v>2015</v>
      </c>
      <c r="B9" s="292">
        <v>446220609.94</v>
      </c>
      <c r="C9" s="292">
        <v>654233734.77999985</v>
      </c>
      <c r="D9" s="292">
        <v>527197097.4800002</v>
      </c>
      <c r="E9" s="292">
        <v>1227816024.8500001</v>
      </c>
      <c r="F9" s="292">
        <v>374972373.17000014</v>
      </c>
      <c r="G9" s="292">
        <v>3594184486.0100012</v>
      </c>
      <c r="H9" s="292">
        <f t="shared" si="0"/>
        <v>6824624326.2300014</v>
      </c>
      <c r="I9" s="293">
        <f t="shared" si="1"/>
        <v>6824.6243262300013</v>
      </c>
    </row>
    <row r="10" spans="1:12" ht="15" x14ac:dyDescent="0.25">
      <c r="A10" s="11">
        <v>2016</v>
      </c>
      <c r="B10" s="292">
        <v>238198426.2700001</v>
      </c>
      <c r="C10" s="292">
        <v>386908381.51999986</v>
      </c>
      <c r="D10" s="292">
        <v>377053519.29000032</v>
      </c>
      <c r="E10" s="292">
        <v>1079320196.49</v>
      </c>
      <c r="F10" s="292">
        <v>349690539.14999992</v>
      </c>
      <c r="G10" s="292">
        <v>902392510.49999976</v>
      </c>
      <c r="H10" s="292">
        <f t="shared" si="0"/>
        <v>3333563573.2200003</v>
      </c>
      <c r="I10" s="293">
        <f t="shared" si="1"/>
        <v>3333.5635732200003</v>
      </c>
    </row>
    <row r="11" spans="1:12" ht="15" x14ac:dyDescent="0.25">
      <c r="A11" s="11">
        <v>2017</v>
      </c>
      <c r="B11" s="292">
        <v>286720393.08999985</v>
      </c>
      <c r="C11" s="292">
        <v>491197398.4799999</v>
      </c>
      <c r="D11" s="292">
        <v>484395158.11999917</v>
      </c>
      <c r="E11" s="292">
        <v>1556537970.6600001</v>
      </c>
      <c r="F11" s="292">
        <v>388481558.76999968</v>
      </c>
      <c r="G11" s="292">
        <v>720684302.74000037</v>
      </c>
      <c r="H11" s="292">
        <f t="shared" si="0"/>
        <v>3928016781.8599987</v>
      </c>
      <c r="I11" s="293">
        <f t="shared" si="1"/>
        <v>3928.0167818599989</v>
      </c>
    </row>
    <row r="12" spans="1:12" ht="15" x14ac:dyDescent="0.25">
      <c r="A12" s="11">
        <v>2018</v>
      </c>
      <c r="B12" s="292">
        <v>1425437360.02</v>
      </c>
      <c r="C12" s="292">
        <v>660548270.78999996</v>
      </c>
      <c r="D12" s="292">
        <v>431269529.77000034</v>
      </c>
      <c r="E12" s="292">
        <v>1080570098.73</v>
      </c>
      <c r="F12" s="292">
        <v>755185111.21000004</v>
      </c>
      <c r="G12" s="292">
        <v>608828123.74000001</v>
      </c>
      <c r="H12" s="292">
        <f t="shared" si="0"/>
        <v>4961838494.2600002</v>
      </c>
      <c r="I12" s="293">
        <f t="shared" si="1"/>
        <v>4961.8384942600005</v>
      </c>
    </row>
    <row r="13" spans="1:12" ht="15" x14ac:dyDescent="0.25">
      <c r="A13" s="11">
        <v>2019</v>
      </c>
      <c r="B13" s="292">
        <v>1337808412</v>
      </c>
      <c r="C13" s="292">
        <v>1040705541</v>
      </c>
      <c r="D13" s="292">
        <v>355681264.89999998</v>
      </c>
      <c r="E13" s="292">
        <v>1338853309</v>
      </c>
      <c r="F13" s="292">
        <v>1117881994</v>
      </c>
      <c r="G13" s="292">
        <v>717748578</v>
      </c>
      <c r="H13" s="292">
        <f t="shared" si="0"/>
        <v>5908679098.8999996</v>
      </c>
      <c r="I13" s="293">
        <f t="shared" si="1"/>
        <v>5908.6790988999992</v>
      </c>
    </row>
    <row r="14" spans="1:12" ht="15" x14ac:dyDescent="0.25">
      <c r="A14" s="11">
        <v>2020</v>
      </c>
      <c r="B14" s="292">
        <v>1440411273</v>
      </c>
      <c r="C14" s="292">
        <v>743575719</v>
      </c>
      <c r="D14" s="292">
        <v>223748077</v>
      </c>
      <c r="E14" s="292">
        <v>858133303</v>
      </c>
      <c r="F14" s="292">
        <v>383984621</v>
      </c>
      <c r="G14" s="292">
        <v>677377125</v>
      </c>
      <c r="H14" s="292">
        <f>SUM(B14:G14)</f>
        <v>4327230118</v>
      </c>
      <c r="I14" s="293">
        <f t="shared" si="1"/>
        <v>4327.2301180000004</v>
      </c>
    </row>
    <row r="15" spans="1:12" s="248" customFormat="1" ht="25.5" x14ac:dyDescent="0.25">
      <c r="A15" s="734" t="s">
        <v>483</v>
      </c>
      <c r="B15" s="294">
        <f>SUM(B16:B23)</f>
        <v>875528091</v>
      </c>
      <c r="C15" s="294">
        <f t="shared" ref="C15:H15" si="2">SUM(C16:C23)</f>
        <v>375544880</v>
      </c>
      <c r="D15" s="294">
        <f t="shared" si="2"/>
        <v>191698628</v>
      </c>
      <c r="E15" s="294">
        <f t="shared" si="2"/>
        <v>767864311</v>
      </c>
      <c r="F15" s="294">
        <f t="shared" si="2"/>
        <v>338867445</v>
      </c>
      <c r="G15" s="294">
        <f t="shared" si="2"/>
        <v>465651718</v>
      </c>
      <c r="H15" s="294">
        <f t="shared" si="2"/>
        <v>3015155073</v>
      </c>
      <c r="I15" s="295">
        <f t="shared" si="1"/>
        <v>3015.1550729999999</v>
      </c>
      <c r="K15" s="296"/>
      <c r="L15" s="296"/>
    </row>
    <row r="16" spans="1:12" x14ac:dyDescent="0.2">
      <c r="A16" s="297" t="s">
        <v>216</v>
      </c>
      <c r="B16" s="292">
        <v>89213058</v>
      </c>
      <c r="C16" s="292">
        <v>23352420</v>
      </c>
      <c r="D16" s="292">
        <v>16476085</v>
      </c>
      <c r="E16" s="292">
        <v>53834102</v>
      </c>
      <c r="F16" s="292">
        <v>28421441</v>
      </c>
      <c r="G16" s="292">
        <v>63393339</v>
      </c>
      <c r="H16" s="292">
        <f>+SUM(B16:G16)</f>
        <v>274690445</v>
      </c>
      <c r="I16" s="255"/>
      <c r="K16" s="263"/>
      <c r="L16" s="273"/>
    </row>
    <row r="17" spans="1:12" x14ac:dyDescent="0.2">
      <c r="A17" s="297" t="s">
        <v>217</v>
      </c>
      <c r="B17" s="292">
        <v>93514318</v>
      </c>
      <c r="C17" s="292">
        <v>25516940</v>
      </c>
      <c r="D17" s="292">
        <v>20707051</v>
      </c>
      <c r="E17" s="292">
        <v>58330857</v>
      </c>
      <c r="F17" s="292">
        <v>42369854</v>
      </c>
      <c r="G17" s="292">
        <v>58040749</v>
      </c>
      <c r="H17" s="292">
        <f t="shared" ref="H17:H23" si="3">+SUM(B17:G17)</f>
        <v>298479769</v>
      </c>
      <c r="I17" s="255"/>
      <c r="K17" s="263"/>
      <c r="L17" s="273"/>
    </row>
    <row r="18" spans="1:12" x14ac:dyDescent="0.2">
      <c r="A18" s="297" t="s">
        <v>218</v>
      </c>
      <c r="B18" s="292">
        <v>85152948</v>
      </c>
      <c r="C18" s="292">
        <v>45569644</v>
      </c>
      <c r="D18" s="292">
        <v>25741608</v>
      </c>
      <c r="E18" s="292">
        <v>107074604</v>
      </c>
      <c r="F18" s="292">
        <v>33765454</v>
      </c>
      <c r="G18" s="292">
        <v>76483998</v>
      </c>
      <c r="H18" s="292">
        <f t="shared" si="3"/>
        <v>373788256</v>
      </c>
      <c r="I18" s="255"/>
      <c r="K18" s="263"/>
      <c r="L18" s="273"/>
    </row>
    <row r="19" spans="1:12" ht="13.9" customHeight="1" x14ac:dyDescent="0.2">
      <c r="A19" s="297" t="s">
        <v>219</v>
      </c>
      <c r="B19" s="292">
        <v>116602302</v>
      </c>
      <c r="C19" s="292">
        <v>36137328</v>
      </c>
      <c r="D19" s="292">
        <v>23064724</v>
      </c>
      <c r="E19" s="292">
        <v>77105085</v>
      </c>
      <c r="F19" s="292">
        <v>46042364</v>
      </c>
      <c r="G19" s="292">
        <v>54214738</v>
      </c>
      <c r="H19" s="292">
        <f t="shared" si="3"/>
        <v>353166541</v>
      </c>
      <c r="I19" s="255"/>
      <c r="K19" s="263"/>
      <c r="L19" s="273"/>
    </row>
    <row r="20" spans="1:12" ht="13.9" customHeight="1" x14ac:dyDescent="0.2">
      <c r="A20" s="297" t="s">
        <v>220</v>
      </c>
      <c r="B20" s="292">
        <v>128222779</v>
      </c>
      <c r="C20" s="292">
        <v>41015334</v>
      </c>
      <c r="D20" s="292">
        <v>24062524</v>
      </c>
      <c r="E20" s="292">
        <v>95176974</v>
      </c>
      <c r="F20" s="292">
        <v>45786269</v>
      </c>
      <c r="G20" s="292">
        <v>53870910</v>
      </c>
      <c r="H20" s="292">
        <f t="shared" si="3"/>
        <v>388134790</v>
      </c>
      <c r="I20" s="255"/>
      <c r="K20" s="263"/>
      <c r="L20" s="273"/>
    </row>
    <row r="21" spans="1:12" ht="13.9" customHeight="1" x14ac:dyDescent="0.2">
      <c r="A21" s="297" t="s">
        <v>221</v>
      </c>
      <c r="B21" s="292">
        <v>115458609</v>
      </c>
      <c r="C21" s="292">
        <v>66740555</v>
      </c>
      <c r="D21" s="292">
        <v>25621124</v>
      </c>
      <c r="E21" s="292">
        <v>103528887</v>
      </c>
      <c r="F21" s="292">
        <v>39707884</v>
      </c>
      <c r="G21" s="292">
        <v>75571522</v>
      </c>
      <c r="H21" s="292">
        <f t="shared" si="3"/>
        <v>426628581</v>
      </c>
      <c r="I21" s="255"/>
      <c r="K21" s="263"/>
      <c r="L21" s="273"/>
    </row>
    <row r="22" spans="1:12" ht="13.9" customHeight="1" x14ac:dyDescent="0.2">
      <c r="A22" s="297" t="s">
        <v>222</v>
      </c>
      <c r="B22" s="292">
        <v>118931402</v>
      </c>
      <c r="C22" s="292">
        <v>48722280</v>
      </c>
      <c r="D22" s="292">
        <v>25737898</v>
      </c>
      <c r="E22" s="292">
        <v>151681639</v>
      </c>
      <c r="F22" s="292">
        <v>53820693</v>
      </c>
      <c r="G22" s="292">
        <v>19574003</v>
      </c>
      <c r="H22" s="292">
        <f t="shared" si="3"/>
        <v>418467915</v>
      </c>
      <c r="I22" s="255"/>
      <c r="K22" s="263"/>
      <c r="L22" s="273"/>
    </row>
    <row r="23" spans="1:12" ht="13.9" customHeight="1" x14ac:dyDescent="0.2">
      <c r="A23" s="297" t="s">
        <v>223</v>
      </c>
      <c r="B23" s="292">
        <v>128432675</v>
      </c>
      <c r="C23" s="292">
        <v>88490379</v>
      </c>
      <c r="D23" s="292">
        <v>30287614</v>
      </c>
      <c r="E23" s="292">
        <v>121132163</v>
      </c>
      <c r="F23" s="292">
        <v>48953486</v>
      </c>
      <c r="G23" s="292">
        <v>64502459</v>
      </c>
      <c r="H23" s="292">
        <f t="shared" si="3"/>
        <v>481798776</v>
      </c>
      <c r="I23" s="255"/>
      <c r="K23" s="263"/>
      <c r="L23" s="273"/>
    </row>
    <row r="24" spans="1:12" x14ac:dyDescent="0.2">
      <c r="A24" s="732" t="s">
        <v>224</v>
      </c>
      <c r="B24" s="298"/>
      <c r="C24" s="298"/>
      <c r="D24" s="298"/>
      <c r="E24" s="298"/>
      <c r="F24" s="298"/>
      <c r="G24" s="298"/>
      <c r="H24" s="298"/>
    </row>
    <row r="25" spans="1:12" x14ac:dyDescent="0.2">
      <c r="A25" s="11" t="s">
        <v>225</v>
      </c>
      <c r="B25" s="299">
        <v>867147052</v>
      </c>
      <c r="C25" s="299">
        <v>542318200</v>
      </c>
      <c r="D25" s="299">
        <v>135545034</v>
      </c>
      <c r="E25" s="299">
        <v>435750750</v>
      </c>
      <c r="F25" s="299">
        <v>216561417</v>
      </c>
      <c r="G25" s="299">
        <v>377131436</v>
      </c>
      <c r="H25" s="292">
        <f>SUM(B25:G25)</f>
        <v>2574453889</v>
      </c>
    </row>
    <row r="26" spans="1:12" x14ac:dyDescent="0.2">
      <c r="A26" s="11" t="s">
        <v>226</v>
      </c>
      <c r="B26" s="292">
        <v>875528091</v>
      </c>
      <c r="C26" s="292">
        <v>375544880</v>
      </c>
      <c r="D26" s="292">
        <v>191698628</v>
      </c>
      <c r="E26" s="292">
        <v>767864311</v>
      </c>
      <c r="F26" s="292">
        <v>338867445</v>
      </c>
      <c r="G26" s="292">
        <v>465651718</v>
      </c>
      <c r="H26" s="292">
        <f>SUM(B26:G26)</f>
        <v>3015155073</v>
      </c>
    </row>
    <row r="27" spans="1:12" x14ac:dyDescent="0.2">
      <c r="A27" s="264" t="s">
        <v>99</v>
      </c>
      <c r="B27" s="300">
        <f t="shared" ref="B27:H27" si="4">B26/B25-1</f>
        <v>9.665072354994253E-3</v>
      </c>
      <c r="C27" s="300">
        <f t="shared" si="4"/>
        <v>-0.30751931246268338</v>
      </c>
      <c r="D27" s="300">
        <f t="shared" si="4"/>
        <v>0.41427998018724899</v>
      </c>
      <c r="E27" s="300">
        <f t="shared" si="4"/>
        <v>0.76216406053231123</v>
      </c>
      <c r="F27" s="300">
        <f t="shared" si="4"/>
        <v>0.56476370396117237</v>
      </c>
      <c r="G27" s="300">
        <f t="shared" si="4"/>
        <v>0.23471997704269865</v>
      </c>
      <c r="H27" s="300">
        <f t="shared" si="4"/>
        <v>0.17118239556863157</v>
      </c>
    </row>
    <row r="28" spans="1:12" x14ac:dyDescent="0.2">
      <c r="A28" s="301"/>
      <c r="B28" s="302"/>
      <c r="C28" s="302"/>
      <c r="D28" s="303"/>
      <c r="E28" s="302"/>
      <c r="F28" s="302"/>
      <c r="G28" s="302"/>
      <c r="H28" s="302"/>
    </row>
    <row r="29" spans="1:12" x14ac:dyDescent="0.2">
      <c r="A29" s="767" t="s">
        <v>227</v>
      </c>
      <c r="B29" s="767"/>
      <c r="C29" s="767"/>
      <c r="D29" s="767"/>
      <c r="E29" s="767"/>
      <c r="F29" s="767"/>
      <c r="G29" s="767"/>
      <c r="H29" s="767"/>
    </row>
    <row r="30" spans="1:12" x14ac:dyDescent="0.2">
      <c r="A30" s="11" t="s">
        <v>228</v>
      </c>
      <c r="B30" s="304">
        <v>112292829</v>
      </c>
      <c r="C30" s="304">
        <v>38101566</v>
      </c>
      <c r="D30" s="304">
        <v>13427299</v>
      </c>
      <c r="E30" s="304">
        <v>62164919</v>
      </c>
      <c r="F30" s="304">
        <v>25902586</v>
      </c>
      <c r="G30" s="304">
        <v>49919611</v>
      </c>
      <c r="H30" s="299">
        <f>SUM(B30:G30)</f>
        <v>301808810</v>
      </c>
    </row>
    <row r="31" spans="1:12" x14ac:dyDescent="0.2">
      <c r="A31" s="11" t="s">
        <v>229</v>
      </c>
      <c r="B31" s="299">
        <f>B23</f>
        <v>128432675</v>
      </c>
      <c r="C31" s="299">
        <f t="shared" ref="C31:G31" si="5">C23</f>
        <v>88490379</v>
      </c>
      <c r="D31" s="299">
        <f t="shared" si="5"/>
        <v>30287614</v>
      </c>
      <c r="E31" s="299">
        <f t="shared" si="5"/>
        <v>121132163</v>
      </c>
      <c r="F31" s="299">
        <f t="shared" si="5"/>
        <v>48953486</v>
      </c>
      <c r="G31" s="299">
        <f t="shared" si="5"/>
        <v>64502459</v>
      </c>
      <c r="H31" s="299">
        <f>SUM(B31:G31)</f>
        <v>481798776</v>
      </c>
    </row>
    <row r="32" spans="1:12" x14ac:dyDescent="0.2">
      <c r="A32" s="264" t="s">
        <v>230</v>
      </c>
      <c r="B32" s="300">
        <f t="shared" ref="B32:H32" si="6">B31/B30-1</f>
        <v>0.14372997940945997</v>
      </c>
      <c r="C32" s="300">
        <f t="shared" si="6"/>
        <v>1.3224866662960784</v>
      </c>
      <c r="D32" s="300">
        <f t="shared" si="6"/>
        <v>1.2556743541646016</v>
      </c>
      <c r="E32" s="300">
        <f t="shared" si="6"/>
        <v>0.94856142256052811</v>
      </c>
      <c r="F32" s="300">
        <f t="shared" si="6"/>
        <v>0.88990728570498723</v>
      </c>
      <c r="G32" s="300">
        <f t="shared" si="6"/>
        <v>0.29212663536180195</v>
      </c>
      <c r="H32" s="300">
        <f t="shared" si="6"/>
        <v>0.59637081502027733</v>
      </c>
    </row>
    <row r="34" spans="1:8" x14ac:dyDescent="0.2">
      <c r="A34" s="767" t="s">
        <v>231</v>
      </c>
      <c r="B34" s="767"/>
      <c r="C34" s="767"/>
      <c r="D34" s="767"/>
      <c r="E34" s="767"/>
      <c r="F34" s="767"/>
      <c r="G34" s="767"/>
      <c r="H34" s="767"/>
    </row>
    <row r="35" spans="1:8" x14ac:dyDescent="0.2">
      <c r="A35" s="11" t="s">
        <v>105</v>
      </c>
      <c r="B35" s="305">
        <f>B22</f>
        <v>118931402</v>
      </c>
      <c r="C35" s="305">
        <f t="shared" ref="C35:G36" si="7">C22</f>
        <v>48722280</v>
      </c>
      <c r="D35" s="305">
        <f t="shared" si="7"/>
        <v>25737898</v>
      </c>
      <c r="E35" s="305">
        <f t="shared" si="7"/>
        <v>151681639</v>
      </c>
      <c r="F35" s="305">
        <f t="shared" si="7"/>
        <v>53820693</v>
      </c>
      <c r="G35" s="305">
        <f t="shared" si="7"/>
        <v>19574003</v>
      </c>
      <c r="H35" s="305">
        <f>SUM(B35:G35)</f>
        <v>418467915</v>
      </c>
    </row>
    <row r="36" spans="1:8" x14ac:dyDescent="0.2">
      <c r="A36" s="11" t="s">
        <v>229</v>
      </c>
      <c r="B36" s="305">
        <f>B23</f>
        <v>128432675</v>
      </c>
      <c r="C36" s="305">
        <f t="shared" si="7"/>
        <v>88490379</v>
      </c>
      <c r="D36" s="305">
        <f t="shared" si="7"/>
        <v>30287614</v>
      </c>
      <c r="E36" s="305">
        <f t="shared" si="7"/>
        <v>121132163</v>
      </c>
      <c r="F36" s="305">
        <f t="shared" si="7"/>
        <v>48953486</v>
      </c>
      <c r="G36" s="305">
        <f t="shared" si="7"/>
        <v>64502459</v>
      </c>
      <c r="H36" s="305">
        <f>SUM(B36:G36)</f>
        <v>481798776</v>
      </c>
    </row>
    <row r="37" spans="1:8" x14ac:dyDescent="0.2">
      <c r="A37" s="264" t="s">
        <v>230</v>
      </c>
      <c r="B37" s="300">
        <f t="shared" ref="B37:H37" si="8">B36/B35-1</f>
        <v>7.9888682385161891E-2</v>
      </c>
      <c r="C37" s="300">
        <f t="shared" si="8"/>
        <v>0.81621999216785412</v>
      </c>
      <c r="D37" s="300">
        <f t="shared" si="8"/>
        <v>0.17677107897466993</v>
      </c>
      <c r="E37" s="300">
        <f t="shared" si="8"/>
        <v>-0.20140523402440291</v>
      </c>
      <c r="F37" s="300">
        <f t="shared" si="8"/>
        <v>-9.0433748223940569E-2</v>
      </c>
      <c r="G37" s="300">
        <f t="shared" si="8"/>
        <v>2.2953126143896063</v>
      </c>
      <c r="H37" s="300">
        <f t="shared" si="8"/>
        <v>0.15133982494213449</v>
      </c>
    </row>
    <row r="38" spans="1:8" ht="36.6" customHeight="1" x14ac:dyDescent="0.2">
      <c r="A38" s="738" t="s">
        <v>232</v>
      </c>
      <c r="B38" s="739"/>
      <c r="C38" s="739"/>
      <c r="D38" s="739"/>
      <c r="E38" s="739"/>
      <c r="F38" s="739"/>
      <c r="G38" s="739"/>
      <c r="H38" s="739"/>
    </row>
    <row r="39" spans="1:8" ht="21" customHeight="1" x14ac:dyDescent="0.2"/>
    <row r="42" spans="1:8" ht="47.25" customHeight="1" x14ac:dyDescent="0.2"/>
    <row r="43" spans="1:8" ht="22.5" customHeight="1" x14ac:dyDescent="0.2"/>
    <row r="45" spans="1:8" x14ac:dyDescent="0.2">
      <c r="A45" s="10"/>
    </row>
    <row r="47" spans="1:8" ht="43.5" customHeight="1" x14ac:dyDescent="0.2">
      <c r="A47" s="768" t="s">
        <v>233</v>
      </c>
      <c r="B47" s="768"/>
      <c r="C47" s="768"/>
      <c r="D47" s="768"/>
      <c r="E47" s="768"/>
      <c r="F47" s="768"/>
      <c r="G47" s="306"/>
      <c r="H47" s="306"/>
    </row>
  </sheetData>
  <mergeCells count="4">
    <mergeCell ref="A29:H29"/>
    <mergeCell ref="A34:H34"/>
    <mergeCell ref="A38:H38"/>
    <mergeCell ref="A47:F4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11"/>
  <sheetViews>
    <sheetView showGridLines="0" topLeftCell="A64" zoomScaleNormal="100" workbookViewId="0">
      <selection activeCell="H93" sqref="H93"/>
    </sheetView>
  </sheetViews>
  <sheetFormatPr baseColWidth="10" defaultColWidth="11.42578125" defaultRowHeight="12.75" x14ac:dyDescent="0.2"/>
  <cols>
    <col min="1" max="1" width="56.7109375" style="10" bestFit="1" customWidth="1"/>
    <col min="2" max="2" width="17.42578125" style="10" bestFit="1" customWidth="1"/>
    <col min="3" max="3" width="14.42578125" style="10" bestFit="1" customWidth="1"/>
    <col min="4" max="4" width="8.7109375" style="15" customWidth="1"/>
    <col min="5" max="5" width="16.42578125" style="15" bestFit="1" customWidth="1"/>
    <col min="6" max="6" width="16.5703125" style="10" bestFit="1" customWidth="1"/>
    <col min="7" max="7" width="8.7109375" style="14" bestFit="1" customWidth="1"/>
    <col min="8" max="8" width="9.140625" style="13" bestFit="1" customWidth="1"/>
    <col min="9" max="9" width="14.7109375" style="13" bestFit="1" customWidth="1"/>
    <col min="10" max="10" width="17.85546875" style="13" customWidth="1"/>
    <col min="11" max="11" width="14.5703125" style="13" customWidth="1"/>
    <col min="12" max="12" width="11.42578125" style="13"/>
    <col min="13" max="13" width="14.28515625" style="13" customWidth="1"/>
    <col min="14" max="16384" width="11.42578125" style="13"/>
  </cols>
  <sheetData>
    <row r="1" spans="1:13" s="248" customFormat="1" ht="14.25" customHeight="1" x14ac:dyDescent="0.25">
      <c r="A1" s="307" t="s">
        <v>234</v>
      </c>
      <c r="D1" s="308"/>
      <c r="G1" s="308"/>
      <c r="H1" s="308"/>
    </row>
    <row r="2" spans="1:13" s="248" customFormat="1" ht="14.25" customHeight="1" x14ac:dyDescent="0.25">
      <c r="A2" s="309" t="s">
        <v>211</v>
      </c>
      <c r="D2" s="308"/>
      <c r="G2" s="308"/>
      <c r="H2" s="308"/>
    </row>
    <row r="3" spans="1:13" s="248" customFormat="1" ht="14.25" customHeight="1" x14ac:dyDescent="0.25">
      <c r="A3" s="269"/>
      <c r="D3" s="308"/>
      <c r="G3" s="308"/>
      <c r="H3" s="308"/>
    </row>
    <row r="4" spans="1:13" s="248" customFormat="1" ht="14.25" customHeight="1" thickBot="1" x14ac:dyDescent="0.3">
      <c r="A4" s="310" t="s">
        <v>235</v>
      </c>
      <c r="D4" s="308"/>
      <c r="G4" s="308"/>
      <c r="H4" s="308"/>
    </row>
    <row r="5" spans="1:13" s="312" customFormat="1" ht="14.25" customHeight="1" thickBot="1" x14ac:dyDescent="0.3">
      <c r="A5" s="311"/>
      <c r="B5" s="769" t="s">
        <v>223</v>
      </c>
      <c r="C5" s="770"/>
      <c r="D5" s="771"/>
      <c r="E5" s="772" t="s">
        <v>236</v>
      </c>
      <c r="F5" s="773"/>
      <c r="G5" s="773"/>
      <c r="H5" s="774"/>
    </row>
    <row r="6" spans="1:13" s="312" customFormat="1" ht="14.25" customHeight="1" thickBot="1" x14ac:dyDescent="0.3">
      <c r="A6" s="313" t="s">
        <v>167</v>
      </c>
      <c r="B6" s="314">
        <v>2020</v>
      </c>
      <c r="C6" s="315">
        <v>2021</v>
      </c>
      <c r="D6" s="316" t="s">
        <v>230</v>
      </c>
      <c r="E6" s="314">
        <v>2020</v>
      </c>
      <c r="F6" s="315">
        <v>2021</v>
      </c>
      <c r="G6" s="317" t="s">
        <v>230</v>
      </c>
      <c r="H6" s="318" t="s">
        <v>237</v>
      </c>
    </row>
    <row r="7" spans="1:13" s="248" customFormat="1" ht="14.25" customHeight="1" x14ac:dyDescent="0.25">
      <c r="A7" s="319" t="s">
        <v>172</v>
      </c>
      <c r="B7" s="320">
        <v>89222548</v>
      </c>
      <c r="C7" s="321">
        <v>116017808</v>
      </c>
      <c r="D7" s="322">
        <f>C7/B7-1</f>
        <v>0.30031937666698338</v>
      </c>
      <c r="E7" s="320">
        <v>995731192</v>
      </c>
      <c r="F7" s="321">
        <v>846241880</v>
      </c>
      <c r="G7" s="323">
        <f>F7/E7-1</f>
        <v>-0.15013018895163821</v>
      </c>
      <c r="H7" s="324">
        <f t="shared" ref="H7:H30" si="0">+F7/$F$31</f>
        <v>0.28066280490111295</v>
      </c>
      <c r="I7" s="325"/>
      <c r="J7" s="326"/>
      <c r="K7" s="327"/>
      <c r="L7" s="327"/>
      <c r="M7" s="296"/>
    </row>
    <row r="8" spans="1:13" s="248" customFormat="1" ht="14.25" customHeight="1" x14ac:dyDescent="0.25">
      <c r="A8" s="328" t="s">
        <v>170</v>
      </c>
      <c r="B8" s="320">
        <v>23561866</v>
      </c>
      <c r="C8" s="321">
        <v>49846900</v>
      </c>
      <c r="D8" s="322">
        <f t="shared" ref="D8:D26" si="1">C8/B8-1</f>
        <v>1.1155752265121954</v>
      </c>
      <c r="E8" s="320">
        <v>173402303</v>
      </c>
      <c r="F8" s="321">
        <v>301373012</v>
      </c>
      <c r="G8" s="323">
        <f t="shared" ref="G8:G26" si="2">F8/E8-1</f>
        <v>0.7379989007412433</v>
      </c>
      <c r="H8" s="324">
        <f t="shared" si="0"/>
        <v>9.9952740308027269E-2</v>
      </c>
      <c r="I8" s="325"/>
      <c r="J8" s="326"/>
      <c r="K8" s="327"/>
      <c r="L8" s="327"/>
      <c r="M8" s="296"/>
    </row>
    <row r="9" spans="1:13" s="248" customFormat="1" ht="14.25" customHeight="1" x14ac:dyDescent="0.25">
      <c r="A9" s="328" t="s">
        <v>178</v>
      </c>
      <c r="B9" s="320">
        <v>54580699</v>
      </c>
      <c r="C9" s="321">
        <v>33793825</v>
      </c>
      <c r="D9" s="322">
        <f t="shared" si="1"/>
        <v>-0.38084660659988978</v>
      </c>
      <c r="E9" s="320">
        <v>357871010</v>
      </c>
      <c r="F9" s="321">
        <v>290728496</v>
      </c>
      <c r="G9" s="323">
        <f t="shared" si="2"/>
        <v>-0.18761652138294183</v>
      </c>
      <c r="H9" s="324">
        <f t="shared" si="0"/>
        <v>9.6422402483840666E-2</v>
      </c>
      <c r="I9" s="325"/>
      <c r="J9" s="326"/>
      <c r="K9" s="327"/>
      <c r="L9" s="327"/>
      <c r="M9" s="296"/>
    </row>
    <row r="10" spans="1:13" s="248" customFormat="1" ht="14.25" customHeight="1" x14ac:dyDescent="0.25">
      <c r="A10" s="319" t="s">
        <v>173</v>
      </c>
      <c r="B10" s="320">
        <v>26396781</v>
      </c>
      <c r="C10" s="321">
        <v>50487990</v>
      </c>
      <c r="D10" s="322">
        <f t="shared" si="1"/>
        <v>0.91265707739136825</v>
      </c>
      <c r="E10" s="320">
        <v>230366311</v>
      </c>
      <c r="F10" s="321">
        <v>250950406</v>
      </c>
      <c r="G10" s="323">
        <f t="shared" si="2"/>
        <v>8.9353755376149646E-2</v>
      </c>
      <c r="H10" s="324">
        <f t="shared" si="0"/>
        <v>8.3229684684280908E-2</v>
      </c>
      <c r="I10" s="325"/>
      <c r="J10" s="326"/>
      <c r="K10" s="327"/>
      <c r="L10" s="327"/>
      <c r="M10" s="296"/>
    </row>
    <row r="11" spans="1:13" s="248" customFormat="1" ht="14.25" customHeight="1" x14ac:dyDescent="0.25">
      <c r="A11" s="328" t="s">
        <v>180</v>
      </c>
      <c r="B11" s="320">
        <v>14887974</v>
      </c>
      <c r="C11" s="321">
        <v>40940010</v>
      </c>
      <c r="D11" s="322">
        <f t="shared" si="1"/>
        <v>1.7498711376040825</v>
      </c>
      <c r="E11" s="320">
        <v>44958228</v>
      </c>
      <c r="F11" s="321">
        <v>187906473</v>
      </c>
      <c r="G11" s="323">
        <f t="shared" si="2"/>
        <v>3.1795791640186533</v>
      </c>
      <c r="H11" s="324">
        <f t="shared" si="0"/>
        <v>6.2320666251184882E-2</v>
      </c>
      <c r="I11" s="325"/>
      <c r="J11" s="326"/>
      <c r="K11" s="327"/>
      <c r="L11" s="327"/>
      <c r="M11" s="296"/>
    </row>
    <row r="12" spans="1:13" s="248" customFormat="1" ht="14.25" customHeight="1" x14ac:dyDescent="0.25">
      <c r="A12" s="329" t="s">
        <v>185</v>
      </c>
      <c r="B12" s="320">
        <v>9618981</v>
      </c>
      <c r="C12" s="321">
        <v>30611200</v>
      </c>
      <c r="D12" s="322">
        <f t="shared" si="1"/>
        <v>2.1823745155541943</v>
      </c>
      <c r="E12" s="320">
        <v>71587331</v>
      </c>
      <c r="F12" s="330">
        <v>165111680</v>
      </c>
      <c r="G12" s="323">
        <f t="shared" si="2"/>
        <v>1.306437154361852</v>
      </c>
      <c r="H12" s="324">
        <f t="shared" si="0"/>
        <v>5.4760593071492746E-2</v>
      </c>
      <c r="I12" s="325"/>
      <c r="J12" s="326"/>
      <c r="K12" s="327"/>
      <c r="L12" s="327"/>
      <c r="M12" s="296"/>
    </row>
    <row r="13" spans="1:13" s="248" customFormat="1" ht="14.25" customHeight="1" x14ac:dyDescent="0.25">
      <c r="A13" s="328" t="s">
        <v>182</v>
      </c>
      <c r="B13" s="320">
        <v>16590259</v>
      </c>
      <c r="C13" s="321">
        <v>26499542</v>
      </c>
      <c r="D13" s="322">
        <f t="shared" si="1"/>
        <v>0.59729525621028579</v>
      </c>
      <c r="E13" s="320">
        <v>131008965</v>
      </c>
      <c r="F13" s="321">
        <v>161068913</v>
      </c>
      <c r="G13" s="323">
        <f t="shared" si="2"/>
        <v>0.22944954950220398</v>
      </c>
      <c r="H13" s="324">
        <f t="shared" si="0"/>
        <v>5.3419777457661792E-2</v>
      </c>
      <c r="I13" s="325"/>
      <c r="J13" s="326"/>
      <c r="K13" s="327"/>
      <c r="L13" s="327"/>
      <c r="M13" s="296"/>
    </row>
    <row r="14" spans="1:13" s="248" customFormat="1" ht="14.25" customHeight="1" x14ac:dyDescent="0.25">
      <c r="A14" s="329" t="s">
        <v>171</v>
      </c>
      <c r="B14" s="320">
        <v>11922103</v>
      </c>
      <c r="C14" s="321">
        <v>27565757</v>
      </c>
      <c r="D14" s="322">
        <f t="shared" si="1"/>
        <v>1.3121555819472452</v>
      </c>
      <c r="E14" s="320">
        <v>139426138</v>
      </c>
      <c r="F14" s="330">
        <v>142461547</v>
      </c>
      <c r="G14" s="323">
        <f t="shared" si="2"/>
        <v>2.1770731396146159E-2</v>
      </c>
      <c r="H14" s="324">
        <f t="shared" si="0"/>
        <v>4.7248497523629689E-2</v>
      </c>
      <c r="I14" s="325"/>
      <c r="J14" s="326"/>
      <c r="K14" s="327"/>
      <c r="L14" s="327"/>
      <c r="M14" s="296"/>
    </row>
    <row r="15" spans="1:13" s="248" customFormat="1" ht="14.25" customHeight="1" x14ac:dyDescent="0.25">
      <c r="A15" s="329" t="s">
        <v>176</v>
      </c>
      <c r="B15" s="320">
        <v>16431115</v>
      </c>
      <c r="C15" s="321">
        <v>22775865</v>
      </c>
      <c r="D15" s="322">
        <f t="shared" si="1"/>
        <v>0.38614238899794695</v>
      </c>
      <c r="E15" s="320">
        <v>103400963</v>
      </c>
      <c r="F15" s="330">
        <v>141789975</v>
      </c>
      <c r="G15" s="323">
        <f t="shared" si="2"/>
        <v>0.37126358291266581</v>
      </c>
      <c r="H15" s="324">
        <f t="shared" si="0"/>
        <v>4.7025765364340846E-2</v>
      </c>
      <c r="I15" s="325"/>
      <c r="J15" s="326"/>
      <c r="K15" s="327"/>
      <c r="L15" s="327"/>
      <c r="M15" s="296"/>
    </row>
    <row r="16" spans="1:13" s="248" customFormat="1" ht="14.25" customHeight="1" x14ac:dyDescent="0.25">
      <c r="A16" s="329" t="s">
        <v>174</v>
      </c>
      <c r="B16" s="320">
        <v>12107092</v>
      </c>
      <c r="C16" s="321">
        <v>15878529</v>
      </c>
      <c r="D16" s="322">
        <f t="shared" si="1"/>
        <v>0.31150642945473606</v>
      </c>
      <c r="E16" s="320">
        <v>118316258</v>
      </c>
      <c r="F16" s="330">
        <v>131917234</v>
      </c>
      <c r="G16" s="323">
        <f t="shared" si="2"/>
        <v>0.11495441311201704</v>
      </c>
      <c r="H16" s="324">
        <f t="shared" si="0"/>
        <v>4.3751392816007248E-2</v>
      </c>
      <c r="I16" s="325"/>
      <c r="J16" s="326"/>
      <c r="K16" s="327"/>
      <c r="L16" s="327"/>
      <c r="M16" s="296"/>
    </row>
    <row r="17" spans="1:13" s="248" customFormat="1" ht="14.25" customHeight="1" x14ac:dyDescent="0.25">
      <c r="A17" s="329" t="s">
        <v>175</v>
      </c>
      <c r="B17" s="320">
        <v>7581589</v>
      </c>
      <c r="C17" s="321">
        <v>21033905</v>
      </c>
      <c r="D17" s="322">
        <f t="shared" si="1"/>
        <v>1.7743399173972634</v>
      </c>
      <c r="E17" s="320">
        <v>53658130</v>
      </c>
      <c r="F17" s="330">
        <v>119131973</v>
      </c>
      <c r="G17" s="323">
        <f t="shared" si="2"/>
        <v>1.2202035926335859</v>
      </c>
      <c r="H17" s="324">
        <f t="shared" si="0"/>
        <v>3.9511060000461874E-2</v>
      </c>
      <c r="I17" s="325"/>
      <c r="J17" s="326"/>
      <c r="K17" s="327"/>
      <c r="L17" s="327"/>
      <c r="M17" s="296"/>
    </row>
    <row r="18" spans="1:13" s="248" customFormat="1" ht="14.25" customHeight="1" x14ac:dyDescent="0.25">
      <c r="A18" s="329" t="s">
        <v>184</v>
      </c>
      <c r="B18" s="320">
        <v>2732987</v>
      </c>
      <c r="C18" s="321">
        <v>19218417</v>
      </c>
      <c r="D18" s="322">
        <f t="shared" si="1"/>
        <v>6.0320191790154878</v>
      </c>
      <c r="E18" s="320">
        <v>32528341</v>
      </c>
      <c r="F18" s="330">
        <v>101113000</v>
      </c>
      <c r="G18" s="323">
        <f t="shared" si="2"/>
        <v>2.1084585592606766</v>
      </c>
      <c r="H18" s="324">
        <f t="shared" si="0"/>
        <v>3.3534925253245841E-2</v>
      </c>
      <c r="I18" s="325"/>
      <c r="J18" s="326"/>
      <c r="K18" s="327"/>
      <c r="L18" s="327"/>
      <c r="M18" s="296"/>
    </row>
    <row r="19" spans="1:13" s="248" customFormat="1" ht="14.25" customHeight="1" x14ac:dyDescent="0.25">
      <c r="A19" s="329" t="s">
        <v>177</v>
      </c>
      <c r="B19" s="320">
        <v>7532416</v>
      </c>
      <c r="C19" s="321">
        <v>13240813</v>
      </c>
      <c r="D19" s="322">
        <f t="shared" si="1"/>
        <v>0.75784409676788966</v>
      </c>
      <c r="E19" s="320">
        <v>41692011</v>
      </c>
      <c r="F19" s="330">
        <v>85413840</v>
      </c>
      <c r="G19" s="323">
        <f t="shared" si="2"/>
        <v>1.0486860180479183</v>
      </c>
      <c r="H19" s="324">
        <f t="shared" si="0"/>
        <v>2.8328174814244454E-2</v>
      </c>
      <c r="I19" s="325"/>
      <c r="J19" s="326"/>
      <c r="K19" s="327"/>
      <c r="L19" s="327"/>
      <c r="M19" s="296"/>
    </row>
    <row r="20" spans="1:13" s="248" customFormat="1" ht="14.25" customHeight="1" x14ac:dyDescent="0.25">
      <c r="A20" s="329" t="s">
        <v>183</v>
      </c>
      <c r="B20" s="320">
        <v>3893796</v>
      </c>
      <c r="C20" s="321">
        <v>7718481</v>
      </c>
      <c r="D20" s="322">
        <f t="shared" si="1"/>
        <v>0.98225099620010914</v>
      </c>
      <c r="E20" s="320">
        <v>33481175</v>
      </c>
      <c r="F20" s="330">
        <v>52512407</v>
      </c>
      <c r="G20" s="323">
        <f t="shared" si="2"/>
        <v>0.56841589340875887</v>
      </c>
      <c r="H20" s="324">
        <f t="shared" si="0"/>
        <v>1.7416154635042216E-2</v>
      </c>
      <c r="I20" s="325"/>
      <c r="J20" s="326"/>
      <c r="K20" s="327"/>
      <c r="L20" s="327"/>
      <c r="M20" s="296"/>
    </row>
    <row r="21" spans="1:13" s="248" customFormat="1" ht="14.25" customHeight="1" x14ac:dyDescent="0.25">
      <c r="A21" s="329" t="s">
        <v>186</v>
      </c>
      <c r="B21" s="320">
        <v>3330717</v>
      </c>
      <c r="C21" s="321">
        <v>3889700</v>
      </c>
      <c r="D21" s="322">
        <f t="shared" si="1"/>
        <v>0.16782662711962626</v>
      </c>
      <c r="E21" s="320">
        <v>19902826</v>
      </c>
      <c r="F21" s="330">
        <v>24839901</v>
      </c>
      <c r="G21" s="323">
        <f t="shared" si="2"/>
        <v>0.2480589942352911</v>
      </c>
      <c r="H21" s="324">
        <f t="shared" si="0"/>
        <v>8.2383494044586409E-3</v>
      </c>
      <c r="I21" s="325"/>
      <c r="J21" s="326"/>
      <c r="K21" s="327"/>
      <c r="L21" s="327"/>
      <c r="M21" s="296"/>
    </row>
    <row r="22" spans="1:13" s="248" customFormat="1" ht="14.25" customHeight="1" x14ac:dyDescent="0.25">
      <c r="A22" s="329" t="s">
        <v>187</v>
      </c>
      <c r="B22" s="320">
        <v>1277598</v>
      </c>
      <c r="C22" s="321">
        <v>1456342</v>
      </c>
      <c r="D22" s="322">
        <f t="shared" si="1"/>
        <v>0.13990629290277545</v>
      </c>
      <c r="E22" s="320">
        <v>5804830</v>
      </c>
      <c r="F22" s="330">
        <v>7895667</v>
      </c>
      <c r="G22" s="323">
        <f t="shared" si="2"/>
        <v>0.36018918728024762</v>
      </c>
      <c r="H22" s="324">
        <f t="shared" si="0"/>
        <v>2.6186603371427986E-3</v>
      </c>
      <c r="I22" s="325"/>
      <c r="J22" s="326"/>
      <c r="K22" s="327"/>
      <c r="L22" s="327"/>
      <c r="M22" s="296"/>
    </row>
    <row r="23" spans="1:13" s="248" customFormat="1" ht="14.25" customHeight="1" x14ac:dyDescent="0.25">
      <c r="A23" s="329" t="s">
        <v>189</v>
      </c>
      <c r="B23" s="320">
        <v>3149</v>
      </c>
      <c r="C23" s="321">
        <v>655202</v>
      </c>
      <c r="D23" s="322" t="s">
        <v>238</v>
      </c>
      <c r="E23" s="320">
        <v>14641498</v>
      </c>
      <c r="F23" s="330">
        <v>3111844</v>
      </c>
      <c r="G23" s="323">
        <f t="shared" si="2"/>
        <v>-0.78746409691139529</v>
      </c>
      <c r="H23" s="324">
        <f t="shared" si="0"/>
        <v>1.0320676464921578E-3</v>
      </c>
      <c r="I23" s="325"/>
      <c r="J23" s="326"/>
      <c r="K23" s="327"/>
      <c r="L23" s="327"/>
      <c r="M23" s="296"/>
    </row>
    <row r="24" spans="1:13" s="248" customFormat="1" ht="14.25" customHeight="1" x14ac:dyDescent="0.25">
      <c r="A24" s="329" t="s">
        <v>192</v>
      </c>
      <c r="B24" s="320">
        <v>76794</v>
      </c>
      <c r="C24" s="321">
        <v>144979</v>
      </c>
      <c r="D24" s="322">
        <f t="shared" si="1"/>
        <v>0.88789488762142876</v>
      </c>
      <c r="E24" s="320">
        <v>783914</v>
      </c>
      <c r="F24" s="330">
        <v>1290027</v>
      </c>
      <c r="G24" s="323">
        <f t="shared" si="2"/>
        <v>0.6456231168214881</v>
      </c>
      <c r="H24" s="324">
        <f t="shared" si="0"/>
        <v>4.2784764589784668E-4</v>
      </c>
      <c r="I24" s="325"/>
      <c r="J24" s="326"/>
      <c r="K24" s="327"/>
      <c r="L24" s="327"/>
      <c r="M24" s="296"/>
    </row>
    <row r="25" spans="1:13" s="248" customFormat="1" ht="14.25" customHeight="1" x14ac:dyDescent="0.25">
      <c r="A25" s="329" t="s">
        <v>194</v>
      </c>
      <c r="B25" s="320">
        <v>13106</v>
      </c>
      <c r="C25" s="321">
        <v>16700</v>
      </c>
      <c r="D25" s="322">
        <f t="shared" si="1"/>
        <v>0.27422554555165579</v>
      </c>
      <c r="E25" s="320">
        <v>30851</v>
      </c>
      <c r="F25" s="330">
        <v>186319</v>
      </c>
      <c r="G25" s="323">
        <f t="shared" si="2"/>
        <v>5.0393180123820942</v>
      </c>
      <c r="H25" s="324">
        <f t="shared" si="0"/>
        <v>6.1794168289532617E-5</v>
      </c>
      <c r="I25" s="325"/>
      <c r="J25" s="326"/>
      <c r="K25" s="327"/>
      <c r="L25" s="327"/>
      <c r="M25" s="296"/>
    </row>
    <row r="26" spans="1:13" s="248" customFormat="1" ht="14.25" customHeight="1" x14ac:dyDescent="0.25">
      <c r="A26" s="329" t="s">
        <v>188</v>
      </c>
      <c r="B26" s="320">
        <v>46740</v>
      </c>
      <c r="C26" s="321">
        <v>5811</v>
      </c>
      <c r="D26" s="322">
        <f t="shared" si="1"/>
        <v>-0.87567394094993578</v>
      </c>
      <c r="E26" s="320">
        <v>5845040</v>
      </c>
      <c r="F26" s="330">
        <v>107979</v>
      </c>
      <c r="G26" s="323">
        <f t="shared" si="2"/>
        <v>-0.9815263881855385</v>
      </c>
      <c r="H26" s="324">
        <f t="shared" si="0"/>
        <v>3.5812088395361948E-5</v>
      </c>
      <c r="I26" s="325"/>
      <c r="J26" s="326"/>
      <c r="K26" s="327"/>
      <c r="L26" s="327"/>
      <c r="M26" s="296"/>
    </row>
    <row r="27" spans="1:13" s="248" customFormat="1" ht="14.25" customHeight="1" x14ac:dyDescent="0.25">
      <c r="A27" s="329" t="s">
        <v>198</v>
      </c>
      <c r="B27" s="320">
        <v>0</v>
      </c>
      <c r="C27" s="321">
        <v>0</v>
      </c>
      <c r="D27" s="322" t="s">
        <v>239</v>
      </c>
      <c r="E27" s="320">
        <v>0</v>
      </c>
      <c r="F27" s="330">
        <v>1500</v>
      </c>
      <c r="G27" s="323" t="s">
        <v>238</v>
      </c>
      <c r="H27" s="324">
        <f t="shared" si="0"/>
        <v>4.974868501564463E-7</v>
      </c>
      <c r="I27" s="325"/>
      <c r="J27" s="326"/>
      <c r="K27" s="327"/>
      <c r="L27" s="327"/>
      <c r="M27" s="296"/>
    </row>
    <row r="28" spans="1:13" s="248" customFormat="1" ht="14.25" customHeight="1" x14ac:dyDescent="0.25">
      <c r="A28" s="329" t="s">
        <v>197</v>
      </c>
      <c r="B28" s="320">
        <v>0</v>
      </c>
      <c r="C28" s="321">
        <v>1000</v>
      </c>
      <c r="D28" s="322" t="s">
        <v>238</v>
      </c>
      <c r="E28" s="320">
        <v>0</v>
      </c>
      <c r="F28" s="330">
        <v>1000</v>
      </c>
      <c r="G28" s="323" t="s">
        <v>238</v>
      </c>
      <c r="H28" s="324">
        <f t="shared" si="0"/>
        <v>3.3165790010429755E-7</v>
      </c>
      <c r="I28" s="325"/>
      <c r="J28" s="326"/>
      <c r="K28" s="327"/>
      <c r="L28" s="327"/>
      <c r="M28" s="296"/>
    </row>
    <row r="29" spans="1:13" s="248" customFormat="1" ht="14.25" customHeight="1" x14ac:dyDescent="0.25">
      <c r="A29" s="329" t="s">
        <v>191</v>
      </c>
      <c r="B29" s="320">
        <v>0</v>
      </c>
      <c r="C29" s="321">
        <v>0</v>
      </c>
      <c r="D29" s="322" t="s">
        <v>239</v>
      </c>
      <c r="E29" s="320">
        <v>10500</v>
      </c>
      <c r="F29" s="330">
        <v>0</v>
      </c>
      <c r="G29" s="323" t="s">
        <v>239</v>
      </c>
      <c r="H29" s="324">
        <f t="shared" si="0"/>
        <v>0</v>
      </c>
      <c r="I29" s="325"/>
      <c r="J29" s="326"/>
      <c r="K29" s="327"/>
      <c r="L29" s="327"/>
      <c r="M29" s="296"/>
    </row>
    <row r="30" spans="1:13" s="248" customFormat="1" ht="14.25" customHeight="1" x14ac:dyDescent="0.25">
      <c r="A30" s="328" t="s">
        <v>195</v>
      </c>
      <c r="B30" s="320">
        <v>500</v>
      </c>
      <c r="C30" s="321">
        <v>0</v>
      </c>
      <c r="D30" s="322" t="s">
        <v>239</v>
      </c>
      <c r="E30" s="320">
        <v>6074</v>
      </c>
      <c r="F30" s="321">
        <v>0</v>
      </c>
      <c r="G30" s="323" t="s">
        <v>239</v>
      </c>
      <c r="H30" s="324">
        <f t="shared" si="0"/>
        <v>0</v>
      </c>
      <c r="I30" s="325"/>
      <c r="J30" s="326"/>
      <c r="K30" s="327"/>
      <c r="L30" s="327"/>
      <c r="M30" s="296"/>
    </row>
    <row r="31" spans="1:13" s="312" customFormat="1" ht="14.25" customHeight="1" thickBot="1" x14ac:dyDescent="0.3">
      <c r="A31" s="331" t="s">
        <v>1</v>
      </c>
      <c r="B31" s="332">
        <f>+SUM(B7:B30)</f>
        <v>301808810</v>
      </c>
      <c r="C31" s="333">
        <f>+SUM(C7:C30)</f>
        <v>481798776</v>
      </c>
      <c r="D31" s="334">
        <f>C31/B31-1</f>
        <v>0.59637081502027733</v>
      </c>
      <c r="E31" s="332">
        <f>+SUM(E7:E30)</f>
        <v>2574453889</v>
      </c>
      <c r="F31" s="333">
        <f>+SUM(F7:F30)</f>
        <v>3015155073</v>
      </c>
      <c r="G31" s="335">
        <f>F31/E31-1</f>
        <v>0.17118239556863157</v>
      </c>
      <c r="H31" s="336">
        <f>SUM(H7:H30)</f>
        <v>1</v>
      </c>
      <c r="J31" s="337"/>
      <c r="K31" s="327"/>
      <c r="L31" s="327"/>
    </row>
    <row r="32" spans="1:13" s="248" customFormat="1" ht="14.25" customHeight="1" x14ac:dyDescent="0.25">
      <c r="B32" s="338"/>
      <c r="C32" s="338"/>
      <c r="D32" s="338"/>
      <c r="E32" s="338"/>
      <c r="F32" s="338"/>
      <c r="G32" s="338"/>
      <c r="H32" s="338"/>
    </row>
    <row r="33" spans="1:16" s="312" customFormat="1" ht="14.25" customHeight="1" thickBot="1" x14ac:dyDescent="0.3">
      <c r="A33" s="310" t="s">
        <v>240</v>
      </c>
      <c r="B33" s="248"/>
      <c r="C33" s="248"/>
      <c r="D33" s="308"/>
      <c r="E33" s="248"/>
      <c r="F33" s="248"/>
      <c r="G33" s="308"/>
      <c r="H33" s="308"/>
    </row>
    <row r="34" spans="1:16" s="312" customFormat="1" ht="14.25" customHeight="1" thickBot="1" x14ac:dyDescent="0.3">
      <c r="A34" s="248"/>
      <c r="B34" s="769" t="s">
        <v>223</v>
      </c>
      <c r="C34" s="770"/>
      <c r="D34" s="771"/>
      <c r="E34" s="772" t="s">
        <v>236</v>
      </c>
      <c r="F34" s="773"/>
      <c r="G34" s="773"/>
      <c r="H34" s="774"/>
    </row>
    <row r="35" spans="1:16" s="248" customFormat="1" ht="14.25" customHeight="1" thickBot="1" x14ac:dyDescent="0.3">
      <c r="A35" s="339"/>
      <c r="B35" s="314">
        <v>2020</v>
      </c>
      <c r="C35" s="315">
        <v>2021</v>
      </c>
      <c r="D35" s="317" t="s">
        <v>230</v>
      </c>
      <c r="E35" s="314">
        <v>2020</v>
      </c>
      <c r="F35" s="315">
        <v>2021</v>
      </c>
      <c r="G35" s="317" t="s">
        <v>230</v>
      </c>
      <c r="H35" s="318" t="s">
        <v>237</v>
      </c>
    </row>
    <row r="36" spans="1:16" s="248" customFormat="1" ht="14.25" customHeight="1" x14ac:dyDescent="0.25">
      <c r="A36" s="253" t="s">
        <v>241</v>
      </c>
      <c r="B36" s="340">
        <v>80838687</v>
      </c>
      <c r="C36" s="341">
        <v>108886050</v>
      </c>
      <c r="D36" s="342">
        <f>C36/B36-1</f>
        <v>0.34695470746574597</v>
      </c>
      <c r="E36" s="340">
        <v>935104399</v>
      </c>
      <c r="F36" s="343">
        <v>788947088</v>
      </c>
      <c r="G36" s="342">
        <f>F36/E36-1</f>
        <v>-0.15630052768043923</v>
      </c>
      <c r="H36" s="344">
        <f t="shared" ref="H36:H86" si="3">F36/$F$87</f>
        <v>0.26166053449948046</v>
      </c>
      <c r="I36" s="325"/>
      <c r="J36" s="345"/>
      <c r="K36" s="346"/>
      <c r="L36" s="346"/>
      <c r="M36" s="4"/>
      <c r="N36" s="4"/>
      <c r="O36" s="4"/>
      <c r="P36" s="4"/>
    </row>
    <row r="37" spans="1:16" s="248" customFormat="1" ht="14.25" customHeight="1" x14ac:dyDescent="0.25">
      <c r="A37" s="253" t="s">
        <v>242</v>
      </c>
      <c r="B37" s="340">
        <v>21204912</v>
      </c>
      <c r="C37" s="341">
        <v>44496146</v>
      </c>
      <c r="D37" s="342">
        <f t="shared" ref="D37:D77" si="4">C37/B37-1</f>
        <v>1.0983886186370402</v>
      </c>
      <c r="E37" s="340">
        <v>149890442</v>
      </c>
      <c r="F37" s="343">
        <v>266166205</v>
      </c>
      <c r="G37" s="342">
        <f t="shared" ref="G37:G86" si="5">F37/E37-1</f>
        <v>0.77573834227535343</v>
      </c>
      <c r="H37" s="344">
        <f t="shared" si="3"/>
        <v>8.8276124629029978E-2</v>
      </c>
      <c r="I37" s="325"/>
      <c r="J37" s="345"/>
      <c r="K37" s="346"/>
      <c r="L37" s="346"/>
      <c r="M37" s="4"/>
      <c r="N37" s="4"/>
      <c r="O37" s="4"/>
      <c r="P37" s="4"/>
    </row>
    <row r="38" spans="1:16" s="248" customFormat="1" ht="14.25" customHeight="1" x14ac:dyDescent="0.25">
      <c r="A38" s="253" t="s">
        <v>243</v>
      </c>
      <c r="B38" s="340">
        <v>14387507</v>
      </c>
      <c r="C38" s="341">
        <v>31138831</v>
      </c>
      <c r="D38" s="342">
        <f t="shared" si="4"/>
        <v>1.16429649695392</v>
      </c>
      <c r="E38" s="340">
        <v>121521973</v>
      </c>
      <c r="F38" s="343">
        <v>188906721</v>
      </c>
      <c r="G38" s="342">
        <f t="shared" si="5"/>
        <v>0.55450669814256548</v>
      </c>
      <c r="H38" s="344">
        <f t="shared" si="3"/>
        <v>6.2652406402448416E-2</v>
      </c>
      <c r="I38" s="325"/>
      <c r="J38" s="345"/>
      <c r="K38" s="346"/>
      <c r="L38" s="346"/>
      <c r="M38" s="4"/>
      <c r="N38" s="4"/>
      <c r="O38" s="4"/>
      <c r="P38" s="4"/>
    </row>
    <row r="39" spans="1:16" s="248" customFormat="1" ht="14.25" customHeight="1" x14ac:dyDescent="0.25">
      <c r="A39" s="253" t="s">
        <v>244</v>
      </c>
      <c r="B39" s="340">
        <v>20489128</v>
      </c>
      <c r="C39" s="341">
        <v>34738746</v>
      </c>
      <c r="D39" s="342">
        <f t="shared" si="4"/>
        <v>0.6954721547935081</v>
      </c>
      <c r="E39" s="340">
        <v>185167404</v>
      </c>
      <c r="F39" s="343">
        <v>158458751</v>
      </c>
      <c r="G39" s="342">
        <f t="shared" si="5"/>
        <v>-0.14424057594931772</v>
      </c>
      <c r="H39" s="344">
        <f t="shared" si="3"/>
        <v>5.255409660980976E-2</v>
      </c>
      <c r="I39" s="325"/>
      <c r="J39" s="345"/>
      <c r="K39" s="346"/>
      <c r="L39" s="346"/>
      <c r="M39" s="4"/>
      <c r="N39" s="4"/>
      <c r="O39" s="4"/>
      <c r="P39" s="4"/>
    </row>
    <row r="40" spans="1:16" s="248" customFormat="1" ht="14.25" customHeight="1" x14ac:dyDescent="0.25">
      <c r="A40" s="253" t="s">
        <v>245</v>
      </c>
      <c r="B40" s="340">
        <v>15767947</v>
      </c>
      <c r="C40" s="341">
        <v>25571287</v>
      </c>
      <c r="D40" s="342">
        <f t="shared" si="4"/>
        <v>0.62172583406070547</v>
      </c>
      <c r="E40" s="340">
        <v>122487571</v>
      </c>
      <c r="F40" s="343">
        <v>154613875</v>
      </c>
      <c r="G40" s="342">
        <f t="shared" si="5"/>
        <v>0.26228215432568258</v>
      </c>
      <c r="H40" s="344">
        <f t="shared" si="3"/>
        <v>5.1278913109488351E-2</v>
      </c>
      <c r="I40" s="325"/>
      <c r="J40" s="345"/>
      <c r="K40" s="346"/>
      <c r="L40" s="346"/>
      <c r="M40" s="4"/>
      <c r="N40" s="4"/>
      <c r="O40" s="4"/>
      <c r="P40" s="4"/>
    </row>
    <row r="41" spans="1:16" s="248" customFormat="1" ht="14.25" customHeight="1" x14ac:dyDescent="0.25">
      <c r="A41" s="253" t="s">
        <v>246</v>
      </c>
      <c r="B41" s="340">
        <v>49237058</v>
      </c>
      <c r="C41" s="341">
        <v>11272100</v>
      </c>
      <c r="D41" s="342">
        <f t="shared" si="4"/>
        <v>-0.77106471308663482</v>
      </c>
      <c r="E41" s="340">
        <v>314066948</v>
      </c>
      <c r="F41" s="343">
        <v>146369231</v>
      </c>
      <c r="G41" s="342">
        <f t="shared" si="5"/>
        <v>-0.53395531770506466</v>
      </c>
      <c r="H41" s="344">
        <f t="shared" si="3"/>
        <v>4.854451179334085E-2</v>
      </c>
      <c r="I41" s="325"/>
      <c r="J41" s="345"/>
      <c r="K41" s="346"/>
      <c r="L41" s="346"/>
      <c r="M41" s="4"/>
      <c r="N41" s="4"/>
      <c r="O41" s="4"/>
      <c r="P41" s="4"/>
    </row>
    <row r="42" spans="1:16" s="248" customFormat="1" ht="14.25" customHeight="1" x14ac:dyDescent="0.25">
      <c r="A42" s="253" t="s">
        <v>247</v>
      </c>
      <c r="B42" s="340">
        <v>3835775</v>
      </c>
      <c r="C42" s="341">
        <v>21382512</v>
      </c>
      <c r="D42" s="342">
        <f t="shared" si="4"/>
        <v>4.5744958971785366</v>
      </c>
      <c r="E42" s="340">
        <v>22022897</v>
      </c>
      <c r="F42" s="343">
        <v>103836364</v>
      </c>
      <c r="G42" s="342">
        <f t="shared" si="5"/>
        <v>3.7149275592579851</v>
      </c>
      <c r="H42" s="344">
        <f t="shared" si="3"/>
        <v>3.4438150438705475E-2</v>
      </c>
      <c r="I42" s="325"/>
      <c r="J42" s="345"/>
      <c r="K42" s="346"/>
      <c r="L42" s="346"/>
      <c r="M42" s="4"/>
      <c r="N42" s="4"/>
      <c r="O42" s="4"/>
      <c r="P42" s="4"/>
    </row>
    <row r="43" spans="1:16" s="248" customFormat="1" ht="14.25" customHeight="1" x14ac:dyDescent="0.25">
      <c r="A43" s="253" t="s">
        <v>248</v>
      </c>
      <c r="B43" s="340">
        <v>1492534</v>
      </c>
      <c r="C43" s="341">
        <v>16499817</v>
      </c>
      <c r="D43" s="342" t="s">
        <v>238</v>
      </c>
      <c r="E43" s="340">
        <v>23533637</v>
      </c>
      <c r="F43" s="343">
        <v>97054380</v>
      </c>
      <c r="G43" s="342">
        <f t="shared" si="5"/>
        <v>3.1240705803357125</v>
      </c>
      <c r="H43" s="344">
        <f t="shared" si="3"/>
        <v>3.2188851866724537E-2</v>
      </c>
      <c r="I43" s="325"/>
      <c r="J43" s="345"/>
      <c r="K43" s="346"/>
      <c r="L43" s="346"/>
      <c r="M43" s="4"/>
      <c r="N43" s="4"/>
      <c r="O43" s="4"/>
      <c r="P43" s="4"/>
    </row>
    <row r="44" spans="1:16" s="248" customFormat="1" ht="14.25" customHeight="1" x14ac:dyDescent="0.25">
      <c r="A44" s="253" t="s">
        <v>249</v>
      </c>
      <c r="B44" s="340">
        <v>8824617</v>
      </c>
      <c r="C44" s="341">
        <v>19542397</v>
      </c>
      <c r="D44" s="342">
        <f t="shared" si="4"/>
        <v>1.2145320301153015</v>
      </c>
      <c r="E44" s="340">
        <v>103636910</v>
      </c>
      <c r="F44" s="343">
        <v>94180429</v>
      </c>
      <c r="G44" s="342">
        <f t="shared" si="5"/>
        <v>-9.1246265447319841E-2</v>
      </c>
      <c r="H44" s="344">
        <f t="shared" si="3"/>
        <v>3.1235683313061889E-2</v>
      </c>
      <c r="I44" s="325"/>
      <c r="J44" s="345"/>
      <c r="K44" s="346"/>
      <c r="L44" s="346"/>
      <c r="M44" s="4"/>
      <c r="N44" s="4"/>
      <c r="O44" s="4"/>
      <c r="P44" s="4"/>
    </row>
    <row r="45" spans="1:16" s="248" customFormat="1" ht="14.25" customHeight="1" x14ac:dyDescent="0.25">
      <c r="A45" s="253" t="s">
        <v>250</v>
      </c>
      <c r="B45" s="340">
        <v>9061393</v>
      </c>
      <c r="C45" s="341">
        <v>29391760</v>
      </c>
      <c r="D45" s="342">
        <f t="shared" si="4"/>
        <v>2.2436249040296565</v>
      </c>
      <c r="E45" s="340">
        <v>17089454</v>
      </c>
      <c r="F45" s="343">
        <v>91081460</v>
      </c>
      <c r="G45" s="342">
        <f t="shared" si="5"/>
        <v>4.3296881222770489</v>
      </c>
      <c r="H45" s="344">
        <f t="shared" si="3"/>
        <v>3.0207885762033572E-2</v>
      </c>
      <c r="I45" s="325"/>
      <c r="J45" s="345"/>
      <c r="K45" s="346"/>
      <c r="L45" s="346"/>
      <c r="M45" s="4"/>
      <c r="N45" s="4"/>
      <c r="O45" s="4"/>
      <c r="P45" s="4"/>
    </row>
    <row r="46" spans="1:16" s="248" customFormat="1" ht="14.25" customHeight="1" x14ac:dyDescent="0.25">
      <c r="A46" s="253" t="s">
        <v>251</v>
      </c>
      <c r="B46" s="340">
        <v>5630386</v>
      </c>
      <c r="C46" s="341">
        <v>10918655</v>
      </c>
      <c r="D46" s="342">
        <f t="shared" si="4"/>
        <v>0.93923738088294484</v>
      </c>
      <c r="E46" s="340">
        <v>26329553</v>
      </c>
      <c r="F46" s="343">
        <v>88645249</v>
      </c>
      <c r="G46" s="342">
        <f t="shared" si="5"/>
        <v>2.3667586001175183</v>
      </c>
      <c r="H46" s="344">
        <f t="shared" si="3"/>
        <v>2.9399897137562584E-2</v>
      </c>
      <c r="I46" s="325"/>
      <c r="J46" s="345"/>
      <c r="K46" s="346"/>
      <c r="L46" s="346"/>
      <c r="M46" s="4"/>
      <c r="N46" s="4"/>
      <c r="O46" s="4"/>
      <c r="P46" s="4"/>
    </row>
    <row r="47" spans="1:16" s="248" customFormat="1" ht="14.25" customHeight="1" x14ac:dyDescent="0.25">
      <c r="A47" s="253" t="s">
        <v>252</v>
      </c>
      <c r="B47" s="340">
        <v>6293452</v>
      </c>
      <c r="C47" s="341">
        <v>11457519</v>
      </c>
      <c r="D47" s="342">
        <f t="shared" si="4"/>
        <v>0.82054602148391687</v>
      </c>
      <c r="E47" s="340">
        <v>50261374</v>
      </c>
      <c r="F47" s="343">
        <v>64519996</v>
      </c>
      <c r="G47" s="342">
        <f t="shared" si="5"/>
        <v>0.28368945902672693</v>
      </c>
      <c r="H47" s="344">
        <f t="shared" si="3"/>
        <v>2.1398566388097676E-2</v>
      </c>
      <c r="I47" s="325"/>
      <c r="J47" s="345"/>
      <c r="K47" s="346"/>
      <c r="L47" s="346"/>
      <c r="M47" s="4"/>
      <c r="N47" s="4"/>
      <c r="O47" s="4"/>
      <c r="P47" s="4"/>
    </row>
    <row r="48" spans="1:16" s="248" customFormat="1" ht="14.25" customHeight="1" x14ac:dyDescent="0.25">
      <c r="A48" s="253" t="s">
        <v>253</v>
      </c>
      <c r="B48" s="340">
        <v>3995577</v>
      </c>
      <c r="C48" s="341">
        <v>10628706</v>
      </c>
      <c r="D48" s="342">
        <f t="shared" si="4"/>
        <v>1.6601179253960066</v>
      </c>
      <c r="E48" s="340">
        <v>27386327</v>
      </c>
      <c r="F48" s="343">
        <v>54915543</v>
      </c>
      <c r="G48" s="342">
        <f t="shared" si="5"/>
        <v>1.0052175306312527</v>
      </c>
      <c r="H48" s="344">
        <f t="shared" si="3"/>
        <v>1.8213173674467256E-2</v>
      </c>
      <c r="I48" s="325"/>
      <c r="J48" s="345"/>
      <c r="K48" s="346"/>
      <c r="L48" s="346"/>
      <c r="M48" s="4"/>
      <c r="N48" s="4"/>
      <c r="O48" s="4"/>
      <c r="P48" s="4"/>
    </row>
    <row r="49" spans="1:16" s="248" customFormat="1" ht="14.25" customHeight="1" x14ac:dyDescent="0.25">
      <c r="A49" s="253" t="s">
        <v>254</v>
      </c>
      <c r="B49" s="340">
        <v>2767664</v>
      </c>
      <c r="C49" s="341">
        <v>6687700</v>
      </c>
      <c r="D49" s="342">
        <f t="shared" si="4"/>
        <v>1.4163699061735819</v>
      </c>
      <c r="E49" s="340">
        <v>43021335</v>
      </c>
      <c r="F49" s="343">
        <v>51461361</v>
      </c>
      <c r="G49" s="342">
        <f t="shared" si="5"/>
        <v>0.19618233604326774</v>
      </c>
      <c r="H49" s="344">
        <f t="shared" si="3"/>
        <v>1.7067566925769193E-2</v>
      </c>
      <c r="I49" s="325"/>
      <c r="J49" s="345"/>
      <c r="K49" s="346"/>
      <c r="L49" s="346"/>
      <c r="M49" s="4"/>
      <c r="N49" s="4"/>
      <c r="O49" s="4"/>
      <c r="P49" s="4"/>
    </row>
    <row r="50" spans="1:16" s="248" customFormat="1" ht="14.25" customHeight="1" x14ac:dyDescent="0.25">
      <c r="A50" s="253" t="s">
        <v>255</v>
      </c>
      <c r="B50" s="340">
        <v>3111161</v>
      </c>
      <c r="C50" s="341">
        <v>6405286</v>
      </c>
      <c r="D50" s="342">
        <f>C50/B50-1</f>
        <v>1.0588089140999131</v>
      </c>
      <c r="E50" s="340">
        <v>24483466</v>
      </c>
      <c r="F50" s="343">
        <v>40970444</v>
      </c>
      <c r="G50" s="342">
        <f t="shared" si="5"/>
        <v>0.67339232116890635</v>
      </c>
      <c r="H50" s="344">
        <f t="shared" si="3"/>
        <v>1.3588171423380717E-2</v>
      </c>
      <c r="I50" s="325"/>
      <c r="J50" s="345"/>
      <c r="K50" s="346"/>
      <c r="L50" s="346"/>
      <c r="M50" s="4"/>
      <c r="N50" s="4"/>
      <c r="O50" s="4"/>
      <c r="P50" s="4"/>
    </row>
    <row r="51" spans="1:16" s="248" customFormat="1" ht="14.25" customHeight="1" x14ac:dyDescent="0.25">
      <c r="A51" s="253" t="s">
        <v>256</v>
      </c>
      <c r="B51" s="340">
        <v>2771547</v>
      </c>
      <c r="C51" s="341">
        <v>6189842</v>
      </c>
      <c r="D51" s="342">
        <f t="shared" si="4"/>
        <v>1.2333527087940417</v>
      </c>
      <c r="E51" s="340">
        <v>25750948</v>
      </c>
      <c r="F51" s="343">
        <v>37760192</v>
      </c>
      <c r="G51" s="342">
        <f t="shared" si="5"/>
        <v>0.4663612384289697</v>
      </c>
      <c r="H51" s="344">
        <f t="shared" si="3"/>
        <v>1.2523465986255096E-2</v>
      </c>
      <c r="I51" s="325"/>
      <c r="J51" s="345"/>
      <c r="K51" s="346"/>
      <c r="L51" s="346"/>
      <c r="M51" s="4"/>
      <c r="N51" s="4"/>
      <c r="O51" s="4"/>
      <c r="P51" s="4"/>
    </row>
    <row r="52" spans="1:16" s="248" customFormat="1" ht="14.25" customHeight="1" x14ac:dyDescent="0.25">
      <c r="A52" s="253" t="s">
        <v>257</v>
      </c>
      <c r="B52" s="340">
        <v>4252854</v>
      </c>
      <c r="C52" s="341">
        <v>5206138</v>
      </c>
      <c r="D52" s="342">
        <f t="shared" si="4"/>
        <v>0.22415159325949108</v>
      </c>
      <c r="E52" s="340">
        <v>26627791</v>
      </c>
      <c r="F52" s="343">
        <v>31368582</v>
      </c>
      <c r="G52" s="342">
        <f t="shared" si="5"/>
        <v>0.17803921474372397</v>
      </c>
      <c r="H52" s="344">
        <f t="shared" si="3"/>
        <v>1.0403638035369466E-2</v>
      </c>
      <c r="I52" s="325"/>
      <c r="J52" s="345"/>
      <c r="K52" s="346"/>
      <c r="L52" s="346"/>
      <c r="M52" s="4"/>
      <c r="N52" s="4"/>
      <c r="O52" s="4"/>
      <c r="P52" s="4"/>
    </row>
    <row r="53" spans="1:16" s="248" customFormat="1" ht="14.25" customHeight="1" x14ac:dyDescent="0.25">
      <c r="A53" s="253" t="s">
        <v>258</v>
      </c>
      <c r="B53" s="340">
        <v>4359458</v>
      </c>
      <c r="C53" s="341">
        <v>2960096</v>
      </c>
      <c r="D53" s="342">
        <f t="shared" si="4"/>
        <v>-0.32099449059951946</v>
      </c>
      <c r="E53" s="340">
        <v>27243475</v>
      </c>
      <c r="F53" s="343">
        <v>28349397</v>
      </c>
      <c r="G53" s="342">
        <f t="shared" si="5"/>
        <v>4.0594013795963946E-2</v>
      </c>
      <c r="H53" s="344">
        <f t="shared" si="3"/>
        <v>9.4023014782430719E-3</v>
      </c>
      <c r="I53" s="325"/>
      <c r="J53" s="345"/>
      <c r="K53" s="346"/>
      <c r="L53" s="346"/>
      <c r="M53" s="4"/>
      <c r="N53" s="4"/>
      <c r="O53" s="4"/>
      <c r="P53" s="4"/>
    </row>
    <row r="54" spans="1:16" s="248" customFormat="1" ht="14.25" customHeight="1" x14ac:dyDescent="0.25">
      <c r="A54" s="253" t="s">
        <v>259</v>
      </c>
      <c r="B54" s="340">
        <v>3854266</v>
      </c>
      <c r="C54" s="341">
        <v>3754241</v>
      </c>
      <c r="D54" s="342">
        <f t="shared" si="4"/>
        <v>-2.5951763578331177E-2</v>
      </c>
      <c r="E54" s="340">
        <v>14049056</v>
      </c>
      <c r="F54" s="343">
        <v>26630856</v>
      </c>
      <c r="G54" s="342">
        <f t="shared" si="5"/>
        <v>0.89556195092396251</v>
      </c>
      <c r="H54" s="344">
        <f t="shared" si="3"/>
        <v>8.8323337789399329E-3</v>
      </c>
      <c r="I54" s="325"/>
      <c r="J54" s="345"/>
      <c r="K54" s="346"/>
      <c r="L54" s="346"/>
      <c r="M54" s="4"/>
      <c r="N54" s="4"/>
      <c r="O54" s="4"/>
      <c r="P54" s="4"/>
    </row>
    <row r="55" spans="1:16" s="248" customFormat="1" ht="14.25" customHeight="1" x14ac:dyDescent="0.25">
      <c r="A55" s="253" t="s">
        <v>260</v>
      </c>
      <c r="B55" s="340">
        <v>0</v>
      </c>
      <c r="C55" s="341">
        <v>3651558</v>
      </c>
      <c r="D55" s="342" t="s">
        <v>238</v>
      </c>
      <c r="E55" s="340">
        <v>24000</v>
      </c>
      <c r="F55" s="343">
        <v>26398294</v>
      </c>
      <c r="G55" s="342" t="s">
        <v>238</v>
      </c>
      <c r="H55" s="344">
        <f t="shared" si="3"/>
        <v>8.7552027543758779E-3</v>
      </c>
      <c r="I55" s="325"/>
      <c r="J55" s="345"/>
      <c r="K55" s="346"/>
      <c r="L55" s="346"/>
      <c r="M55" s="4"/>
      <c r="N55" s="4"/>
      <c r="O55" s="4"/>
      <c r="P55" s="4"/>
    </row>
    <row r="56" spans="1:16" s="248" customFormat="1" ht="14.25" customHeight="1" x14ac:dyDescent="0.25">
      <c r="A56" s="253" t="s">
        <v>261</v>
      </c>
      <c r="B56" s="340">
        <v>3327604</v>
      </c>
      <c r="C56" s="341">
        <v>3370596</v>
      </c>
      <c r="D56" s="342">
        <f t="shared" si="4"/>
        <v>1.291980656352143E-2</v>
      </c>
      <c r="E56" s="340">
        <v>20601928</v>
      </c>
      <c r="F56" s="343">
        <v>25545031</v>
      </c>
      <c r="G56" s="342">
        <f t="shared" si="5"/>
        <v>0.23993400035181178</v>
      </c>
      <c r="H56" s="344">
        <f t="shared" si="3"/>
        <v>8.4722113395591849E-3</v>
      </c>
      <c r="I56" s="325"/>
      <c r="J56" s="345"/>
      <c r="K56" s="346"/>
      <c r="L56" s="346"/>
      <c r="M56" s="4"/>
      <c r="N56" s="4"/>
      <c r="O56" s="4"/>
      <c r="P56" s="4"/>
    </row>
    <row r="57" spans="1:16" s="248" customFormat="1" ht="14.25" customHeight="1" x14ac:dyDescent="0.25">
      <c r="A57" s="253" t="s">
        <v>262</v>
      </c>
      <c r="B57" s="340">
        <v>89384</v>
      </c>
      <c r="C57" s="341">
        <v>3890100</v>
      </c>
      <c r="D57" s="342" t="s">
        <v>238</v>
      </c>
      <c r="E57" s="340">
        <v>6777219</v>
      </c>
      <c r="F57" s="343">
        <v>25513119</v>
      </c>
      <c r="G57" s="342">
        <f t="shared" si="5"/>
        <v>2.7645410307679299</v>
      </c>
      <c r="H57" s="344">
        <f t="shared" si="3"/>
        <v>8.4616274726510565E-3</v>
      </c>
      <c r="I57" s="325"/>
      <c r="J57" s="345"/>
      <c r="K57" s="346"/>
      <c r="L57" s="346"/>
      <c r="M57" s="4"/>
      <c r="N57" s="4"/>
      <c r="O57" s="4"/>
      <c r="P57" s="4"/>
    </row>
    <row r="58" spans="1:16" s="248" customFormat="1" ht="14.25" customHeight="1" x14ac:dyDescent="0.25">
      <c r="A58" s="253" t="s">
        <v>263</v>
      </c>
      <c r="B58" s="340">
        <v>4965032</v>
      </c>
      <c r="C58" s="341">
        <v>4158770</v>
      </c>
      <c r="D58" s="342">
        <f t="shared" si="4"/>
        <v>-0.16238807725710525</v>
      </c>
      <c r="E58" s="340">
        <v>19885494</v>
      </c>
      <c r="F58" s="343">
        <v>24001919</v>
      </c>
      <c r="G58" s="342">
        <f t="shared" si="5"/>
        <v>0.20700642387863244</v>
      </c>
      <c r="H58" s="344">
        <f t="shared" si="3"/>
        <v>7.9604260540134409E-3</v>
      </c>
      <c r="I58" s="325"/>
      <c r="J58" s="345"/>
      <c r="K58" s="346"/>
      <c r="L58" s="346"/>
      <c r="M58" s="4"/>
      <c r="N58" s="4"/>
      <c r="O58" s="4"/>
      <c r="P58" s="4"/>
    </row>
    <row r="59" spans="1:16" s="248" customFormat="1" ht="14.25" customHeight="1" x14ac:dyDescent="0.25">
      <c r="A59" s="253" t="s">
        <v>264</v>
      </c>
      <c r="B59" s="340">
        <v>1181145</v>
      </c>
      <c r="C59" s="341">
        <v>3202615</v>
      </c>
      <c r="D59" s="342">
        <f t="shared" si="4"/>
        <v>1.711449483340318</v>
      </c>
      <c r="E59" s="340">
        <v>8243697</v>
      </c>
      <c r="F59" s="343">
        <v>22945342</v>
      </c>
      <c r="G59" s="342">
        <f t="shared" si="5"/>
        <v>1.7833800781372728</v>
      </c>
      <c r="H59" s="344">
        <f t="shared" si="3"/>
        <v>7.6100039448949433E-3</v>
      </c>
      <c r="I59" s="325"/>
      <c r="J59" s="345"/>
      <c r="K59" s="346"/>
      <c r="L59" s="346"/>
      <c r="M59" s="4"/>
      <c r="N59" s="4"/>
      <c r="O59" s="4"/>
      <c r="P59" s="4"/>
    </row>
    <row r="60" spans="1:16" s="248" customFormat="1" ht="14.25" customHeight="1" x14ac:dyDescent="0.25">
      <c r="A60" s="253" t="s">
        <v>265</v>
      </c>
      <c r="B60" s="340">
        <v>1215426</v>
      </c>
      <c r="C60" s="341">
        <v>3597482</v>
      </c>
      <c r="D60" s="342">
        <f t="shared" si="4"/>
        <v>1.959852759444014</v>
      </c>
      <c r="E60" s="340">
        <v>8796412</v>
      </c>
      <c r="F60" s="343">
        <v>22146003</v>
      </c>
      <c r="G60" s="342">
        <f t="shared" si="5"/>
        <v>1.5176177514195559</v>
      </c>
      <c r="H60" s="344">
        <f t="shared" si="3"/>
        <v>7.3448968506834742E-3</v>
      </c>
      <c r="I60" s="325"/>
      <c r="J60" s="345"/>
      <c r="K60" s="346"/>
      <c r="L60" s="346"/>
      <c r="M60" s="4"/>
      <c r="N60" s="4"/>
      <c r="O60" s="4"/>
      <c r="P60" s="4"/>
    </row>
    <row r="61" spans="1:16" s="248" customFormat="1" ht="14.25" customHeight="1" x14ac:dyDescent="0.25">
      <c r="A61" s="253" t="s">
        <v>266</v>
      </c>
      <c r="B61" s="340">
        <v>2171289</v>
      </c>
      <c r="C61" s="341">
        <v>3839726</v>
      </c>
      <c r="D61" s="342">
        <f t="shared" si="4"/>
        <v>0.76840853520650643</v>
      </c>
      <c r="E61" s="340">
        <v>9290413</v>
      </c>
      <c r="F61" s="343">
        <v>20283269</v>
      </c>
      <c r="G61" s="342">
        <f t="shared" si="5"/>
        <v>1.183247289436971</v>
      </c>
      <c r="H61" s="344">
        <f t="shared" si="3"/>
        <v>6.7271064037905956E-3</v>
      </c>
      <c r="I61" s="325"/>
      <c r="J61" s="345"/>
      <c r="K61" s="346"/>
      <c r="L61" s="346"/>
      <c r="M61" s="4"/>
      <c r="N61" s="4"/>
      <c r="O61" s="4"/>
      <c r="P61" s="4"/>
    </row>
    <row r="62" spans="1:16" s="248" customFormat="1" ht="14.25" customHeight="1" x14ac:dyDescent="0.25">
      <c r="A62" s="253" t="s">
        <v>267</v>
      </c>
      <c r="B62" s="340">
        <v>1650524</v>
      </c>
      <c r="C62" s="341">
        <v>2260312</v>
      </c>
      <c r="D62" s="342">
        <f t="shared" si="4"/>
        <v>0.36945115611769364</v>
      </c>
      <c r="E62" s="340">
        <v>15417525</v>
      </c>
      <c r="F62" s="343">
        <v>19355647</v>
      </c>
      <c r="G62" s="342">
        <f t="shared" si="5"/>
        <v>0.25543153002832808</v>
      </c>
      <c r="H62" s="344">
        <f t="shared" si="3"/>
        <v>6.4194532391800467E-3</v>
      </c>
      <c r="I62" s="325"/>
      <c r="J62" s="345"/>
      <c r="K62" s="346"/>
      <c r="L62" s="346"/>
      <c r="M62" s="4"/>
      <c r="N62" s="4"/>
      <c r="O62" s="4"/>
      <c r="P62" s="4"/>
    </row>
    <row r="63" spans="1:16" s="248" customFormat="1" ht="14.25" customHeight="1" x14ac:dyDescent="0.25">
      <c r="A63" s="347" t="s">
        <v>268</v>
      </c>
      <c r="B63" s="340">
        <v>122828</v>
      </c>
      <c r="C63" s="341">
        <v>2685292</v>
      </c>
      <c r="D63" s="342" t="s">
        <v>238</v>
      </c>
      <c r="E63" s="340">
        <v>6050340</v>
      </c>
      <c r="F63" s="343">
        <v>18649883</v>
      </c>
      <c r="G63" s="342">
        <f t="shared" si="5"/>
        <v>2.0824520605453576</v>
      </c>
      <c r="H63" s="344">
        <f t="shared" si="3"/>
        <v>6.1853810329708372E-3</v>
      </c>
      <c r="I63" s="325"/>
      <c r="J63" s="345"/>
      <c r="K63" s="346"/>
      <c r="L63" s="346"/>
      <c r="M63" s="4"/>
      <c r="N63" s="4"/>
      <c r="O63" s="4"/>
      <c r="P63" s="4"/>
    </row>
    <row r="64" spans="1:16" s="248" customFormat="1" ht="14.25" customHeight="1" x14ac:dyDescent="0.25">
      <c r="A64" s="253" t="s">
        <v>269</v>
      </c>
      <c r="B64" s="340">
        <v>2320809</v>
      </c>
      <c r="C64" s="341">
        <v>2371742</v>
      </c>
      <c r="D64" s="342">
        <f>C64/B64-1</f>
        <v>2.1946226509807598E-2</v>
      </c>
      <c r="E64" s="340">
        <v>12193658</v>
      </c>
      <c r="F64" s="343">
        <v>16046417</v>
      </c>
      <c r="G64" s="342">
        <f t="shared" si="5"/>
        <v>0.31596416760253576</v>
      </c>
      <c r="H64" s="344">
        <f t="shared" si="3"/>
        <v>5.3219209664179023E-3</v>
      </c>
      <c r="I64" s="325"/>
      <c r="J64" s="345"/>
      <c r="K64" s="346"/>
      <c r="L64" s="346"/>
      <c r="M64" s="4"/>
      <c r="N64" s="4"/>
      <c r="O64" s="4"/>
      <c r="P64" s="4"/>
    </row>
    <row r="65" spans="1:16" s="248" customFormat="1" ht="14.25" customHeight="1" x14ac:dyDescent="0.25">
      <c r="A65" s="253" t="s">
        <v>270</v>
      </c>
      <c r="B65" s="340">
        <v>2734458</v>
      </c>
      <c r="C65" s="341">
        <v>2045983</v>
      </c>
      <c r="D65" s="342">
        <f t="shared" si="4"/>
        <v>-0.25177750033096136</v>
      </c>
      <c r="E65" s="340">
        <v>11068365</v>
      </c>
      <c r="F65" s="343">
        <v>15966308</v>
      </c>
      <c r="G65" s="342">
        <f t="shared" si="5"/>
        <v>0.44251730043235837</v>
      </c>
      <c r="H65" s="344">
        <f t="shared" si="3"/>
        <v>5.2953521836984468E-3</v>
      </c>
      <c r="I65" s="325"/>
      <c r="J65" s="345"/>
      <c r="K65" s="346"/>
      <c r="L65" s="346"/>
      <c r="M65" s="4"/>
      <c r="N65" s="4"/>
      <c r="O65" s="4"/>
      <c r="P65" s="4"/>
    </row>
    <row r="66" spans="1:16" s="248" customFormat="1" ht="14.25" customHeight="1" x14ac:dyDescent="0.25">
      <c r="A66" s="253" t="s">
        <v>271</v>
      </c>
      <c r="B66" s="340">
        <v>687772</v>
      </c>
      <c r="C66" s="341">
        <v>2233075</v>
      </c>
      <c r="D66" s="342">
        <f t="shared" si="4"/>
        <v>2.2468245290590487</v>
      </c>
      <c r="E66" s="340">
        <v>5544070</v>
      </c>
      <c r="F66" s="343">
        <v>14687946</v>
      </c>
      <c r="G66" s="342">
        <f t="shared" si="5"/>
        <v>1.6493074582391638</v>
      </c>
      <c r="H66" s="344">
        <f t="shared" si="3"/>
        <v>4.8713733272053167E-3</v>
      </c>
      <c r="I66" s="325"/>
      <c r="J66" s="345"/>
      <c r="K66" s="346"/>
      <c r="L66" s="346"/>
      <c r="M66" s="4"/>
      <c r="N66" s="4"/>
      <c r="O66" s="4"/>
      <c r="P66" s="4"/>
    </row>
    <row r="67" spans="1:16" s="248" customFormat="1" ht="14.25" customHeight="1" x14ac:dyDescent="0.25">
      <c r="A67" s="253" t="s">
        <v>272</v>
      </c>
      <c r="B67" s="340">
        <v>872835</v>
      </c>
      <c r="C67" s="341">
        <v>2707314</v>
      </c>
      <c r="D67" s="342">
        <f t="shared" si="4"/>
        <v>2.1017477530117374</v>
      </c>
      <c r="E67" s="340">
        <v>8126930</v>
      </c>
      <c r="F67" s="343">
        <v>13808124</v>
      </c>
      <c r="G67" s="342">
        <f t="shared" si="5"/>
        <v>0.69905782380308423</v>
      </c>
      <c r="H67" s="344">
        <f t="shared" si="3"/>
        <v>4.579573410219754E-3</v>
      </c>
      <c r="I67" s="325"/>
      <c r="J67" s="345"/>
      <c r="K67" s="346"/>
      <c r="L67" s="346"/>
      <c r="M67" s="4"/>
      <c r="N67" s="4"/>
      <c r="O67" s="4"/>
      <c r="P67" s="4"/>
    </row>
    <row r="68" spans="1:16" s="248" customFormat="1" ht="14.25" customHeight="1" x14ac:dyDescent="0.25">
      <c r="A68" s="253" t="s">
        <v>273</v>
      </c>
      <c r="B68" s="340">
        <v>1124433</v>
      </c>
      <c r="C68" s="341">
        <v>1284877</v>
      </c>
      <c r="D68" s="342">
        <f t="shared" si="4"/>
        <v>0.14268880404612805</v>
      </c>
      <c r="E68" s="340">
        <v>13005337</v>
      </c>
      <c r="F68" s="343">
        <v>11236526</v>
      </c>
      <c r="G68" s="342">
        <f t="shared" si="5"/>
        <v>-0.13600654869612372</v>
      </c>
      <c r="H68" s="344">
        <f t="shared" si="3"/>
        <v>3.7266826176273423E-3</v>
      </c>
      <c r="I68" s="325"/>
      <c r="J68" s="345"/>
      <c r="K68" s="346"/>
      <c r="L68" s="346"/>
      <c r="M68" s="4"/>
      <c r="N68" s="4"/>
      <c r="O68" s="4"/>
      <c r="P68" s="4"/>
    </row>
    <row r="69" spans="1:16" s="248" customFormat="1" ht="14.25" customHeight="1" x14ac:dyDescent="0.25">
      <c r="A69" s="253" t="s">
        <v>274</v>
      </c>
      <c r="B69" s="340">
        <v>1256877</v>
      </c>
      <c r="C69" s="341">
        <v>1218945</v>
      </c>
      <c r="D69" s="342">
        <f t="shared" si="4"/>
        <v>-3.0179564110091928E-2</v>
      </c>
      <c r="E69" s="340">
        <v>5882286</v>
      </c>
      <c r="F69" s="343">
        <v>11105570</v>
      </c>
      <c r="G69" s="342">
        <f t="shared" si="5"/>
        <v>0.88796838508022224</v>
      </c>
      <c r="H69" s="344">
        <f t="shared" si="3"/>
        <v>3.6832500256612838E-3</v>
      </c>
      <c r="I69" s="325"/>
      <c r="J69" s="345"/>
      <c r="K69" s="346"/>
      <c r="L69" s="346"/>
      <c r="M69" s="4"/>
      <c r="N69" s="4"/>
      <c r="O69" s="4"/>
      <c r="P69" s="4"/>
    </row>
    <row r="70" spans="1:16" s="248" customFormat="1" ht="14.25" customHeight="1" x14ac:dyDescent="0.25">
      <c r="A70" s="253" t="s">
        <v>275</v>
      </c>
      <c r="B70" s="340">
        <v>517688</v>
      </c>
      <c r="C70" s="341">
        <v>963188</v>
      </c>
      <c r="D70" s="342">
        <f t="shared" si="4"/>
        <v>0.86055693776946729</v>
      </c>
      <c r="E70" s="340">
        <v>8061200</v>
      </c>
      <c r="F70" s="343">
        <v>10512270</v>
      </c>
      <c r="G70" s="342">
        <f t="shared" si="5"/>
        <v>0.30405770852974734</v>
      </c>
      <c r="H70" s="344">
        <f t="shared" si="3"/>
        <v>3.4864773935294039E-3</v>
      </c>
      <c r="I70" s="325"/>
      <c r="J70" s="345"/>
      <c r="K70" s="346"/>
      <c r="L70" s="346"/>
      <c r="M70" s="4"/>
      <c r="N70" s="4"/>
      <c r="O70" s="4"/>
      <c r="P70" s="4"/>
    </row>
    <row r="71" spans="1:16" s="248" customFormat="1" ht="14.25" customHeight="1" x14ac:dyDescent="0.25">
      <c r="A71" s="253" t="s">
        <v>276</v>
      </c>
      <c r="B71" s="340">
        <v>392371</v>
      </c>
      <c r="C71" s="341">
        <v>911693</v>
      </c>
      <c r="D71" s="342">
        <f t="shared" si="4"/>
        <v>1.3235483764090619</v>
      </c>
      <c r="E71" s="340">
        <v>4351621</v>
      </c>
      <c r="F71" s="343">
        <v>9122519</v>
      </c>
      <c r="G71" s="342">
        <f t="shared" si="5"/>
        <v>1.0963496131671393</v>
      </c>
      <c r="H71" s="344">
        <f t="shared" si="3"/>
        <v>3.0255554952015565E-3</v>
      </c>
      <c r="I71" s="325"/>
      <c r="J71" s="345"/>
      <c r="K71" s="346"/>
      <c r="L71" s="346"/>
      <c r="M71" s="4"/>
      <c r="N71" s="4"/>
      <c r="O71" s="4"/>
      <c r="P71" s="4"/>
    </row>
    <row r="72" spans="1:16" s="248" customFormat="1" ht="14.25" customHeight="1" x14ac:dyDescent="0.25">
      <c r="A72" s="253" t="s">
        <v>277</v>
      </c>
      <c r="B72" s="340">
        <v>1014956</v>
      </c>
      <c r="C72" s="341">
        <v>1321047</v>
      </c>
      <c r="D72" s="342">
        <f t="shared" si="4"/>
        <v>0.30158056112777309</v>
      </c>
      <c r="E72" s="340">
        <v>7302835</v>
      </c>
      <c r="F72" s="343">
        <v>8124646</v>
      </c>
      <c r="G72" s="342">
        <f t="shared" si="5"/>
        <v>0.11253314637397671</v>
      </c>
      <c r="H72" s="344">
        <f t="shared" si="3"/>
        <v>2.6946030314507806E-3</v>
      </c>
      <c r="I72" s="325"/>
      <c r="J72" s="345"/>
      <c r="K72" s="346"/>
      <c r="L72" s="346"/>
      <c r="M72" s="4"/>
      <c r="N72" s="4"/>
      <c r="O72" s="4"/>
      <c r="P72" s="4"/>
    </row>
    <row r="73" spans="1:16" s="248" customFormat="1" ht="14.25" customHeight="1" x14ac:dyDescent="0.25">
      <c r="A73" s="253" t="s">
        <v>278</v>
      </c>
      <c r="B73" s="340">
        <v>178026</v>
      </c>
      <c r="C73" s="341">
        <v>636646</v>
      </c>
      <c r="D73" s="342">
        <f t="shared" si="4"/>
        <v>2.5761405637378809</v>
      </c>
      <c r="E73" s="340">
        <v>4264082</v>
      </c>
      <c r="F73" s="343">
        <v>8002682</v>
      </c>
      <c r="G73" s="342">
        <f t="shared" si="5"/>
        <v>0.87676550310242618</v>
      </c>
      <c r="H73" s="344">
        <f t="shared" si="3"/>
        <v>2.6541527073224601E-3</v>
      </c>
      <c r="I73" s="325"/>
      <c r="J73" s="345"/>
      <c r="K73" s="346"/>
      <c r="L73" s="346"/>
      <c r="M73" s="4"/>
      <c r="N73" s="4"/>
      <c r="O73" s="4"/>
      <c r="P73" s="4"/>
    </row>
    <row r="74" spans="1:16" s="248" customFormat="1" ht="14.25" customHeight="1" x14ac:dyDescent="0.25">
      <c r="A74" s="253" t="s">
        <v>279</v>
      </c>
      <c r="B74" s="340">
        <v>337093</v>
      </c>
      <c r="C74" s="341">
        <v>717958</v>
      </c>
      <c r="D74" s="342">
        <f t="shared" si="4"/>
        <v>1.1298514059918183</v>
      </c>
      <c r="E74" s="340">
        <v>2789504</v>
      </c>
      <c r="F74" s="343">
        <v>7716700</v>
      </c>
      <c r="G74" s="342">
        <f t="shared" si="5"/>
        <v>1.7663340866333228</v>
      </c>
      <c r="H74" s="344">
        <f t="shared" si="3"/>
        <v>2.559304517734833E-3</v>
      </c>
      <c r="I74" s="325"/>
      <c r="J74" s="345"/>
      <c r="K74" s="346"/>
      <c r="L74" s="346"/>
      <c r="M74" s="4"/>
      <c r="N74" s="4"/>
      <c r="O74" s="4"/>
      <c r="P74" s="4"/>
    </row>
    <row r="75" spans="1:16" s="248" customFormat="1" ht="14.25" customHeight="1" x14ac:dyDescent="0.25">
      <c r="A75" s="253" t="s">
        <v>280</v>
      </c>
      <c r="B75" s="340">
        <v>270738</v>
      </c>
      <c r="C75" s="341">
        <v>934362</v>
      </c>
      <c r="D75" s="342">
        <f t="shared" si="4"/>
        <v>2.4511668107173725</v>
      </c>
      <c r="E75" s="340">
        <v>2969144</v>
      </c>
      <c r="F75" s="343">
        <v>7524026</v>
      </c>
      <c r="G75" s="342">
        <f t="shared" si="5"/>
        <v>1.5340724464694202</v>
      </c>
      <c r="H75" s="344">
        <f t="shared" si="3"/>
        <v>2.4954026634901377E-3</v>
      </c>
      <c r="I75" s="325"/>
      <c r="J75" s="345"/>
      <c r="K75" s="346"/>
      <c r="L75" s="346"/>
      <c r="M75" s="4"/>
      <c r="N75" s="4"/>
      <c r="O75" s="4"/>
      <c r="P75" s="4"/>
    </row>
    <row r="76" spans="1:16" s="248" customFormat="1" ht="14.25" customHeight="1" x14ac:dyDescent="0.25">
      <c r="A76" s="253" t="s">
        <v>281</v>
      </c>
      <c r="B76" s="340">
        <v>415770</v>
      </c>
      <c r="C76" s="341">
        <v>3698119</v>
      </c>
      <c r="D76" s="342">
        <f t="shared" si="4"/>
        <v>7.8946268369531225</v>
      </c>
      <c r="E76" s="340">
        <v>5245464</v>
      </c>
      <c r="F76" s="343">
        <v>7396442</v>
      </c>
      <c r="G76" s="342">
        <f t="shared" si="5"/>
        <v>0.41006439087180846</v>
      </c>
      <c r="H76" s="344">
        <f t="shared" si="3"/>
        <v>2.4530884219632308E-3</v>
      </c>
      <c r="I76" s="325"/>
      <c r="J76" s="345"/>
      <c r="K76" s="346"/>
      <c r="L76" s="346"/>
      <c r="M76" s="4"/>
      <c r="N76" s="4"/>
      <c r="O76" s="4"/>
      <c r="P76" s="4"/>
    </row>
    <row r="77" spans="1:16" s="248" customFormat="1" ht="14.25" customHeight="1" x14ac:dyDescent="0.25">
      <c r="A77" s="253" t="s">
        <v>282</v>
      </c>
      <c r="B77" s="340">
        <v>697345</v>
      </c>
      <c r="C77" s="341">
        <v>898522</v>
      </c>
      <c r="D77" s="342">
        <f t="shared" si="4"/>
        <v>0.28848991532168444</v>
      </c>
      <c r="E77" s="340">
        <v>6157476</v>
      </c>
      <c r="F77" s="343">
        <v>7164006</v>
      </c>
      <c r="G77" s="342">
        <f t="shared" si="5"/>
        <v>0.16346470534355317</v>
      </c>
      <c r="H77" s="344">
        <f t="shared" si="3"/>
        <v>2.3759991862945884E-3</v>
      </c>
      <c r="I77" s="325"/>
      <c r="J77" s="345"/>
      <c r="K77" s="346"/>
      <c r="L77" s="346"/>
      <c r="M77" s="4"/>
      <c r="N77" s="4"/>
      <c r="O77" s="4"/>
      <c r="P77" s="4"/>
    </row>
    <row r="78" spans="1:16" s="248" customFormat="1" ht="14.25" customHeight="1" x14ac:dyDescent="0.25">
      <c r="A78" s="253" t="s">
        <v>283</v>
      </c>
      <c r="B78" s="340">
        <v>172130</v>
      </c>
      <c r="C78" s="341">
        <v>467960</v>
      </c>
      <c r="D78" s="342">
        <f>C78/B78-1</f>
        <v>1.7186428861906697</v>
      </c>
      <c r="E78" s="340">
        <v>407768</v>
      </c>
      <c r="F78" s="343">
        <v>6175100</v>
      </c>
      <c r="G78" s="342" t="s">
        <v>238</v>
      </c>
      <c r="H78" s="344">
        <f t="shared" si="3"/>
        <v>2.048020698934048E-3</v>
      </c>
      <c r="I78" s="325"/>
      <c r="J78" s="345"/>
      <c r="K78" s="346"/>
      <c r="L78" s="346"/>
      <c r="M78" s="4"/>
      <c r="N78" s="4"/>
      <c r="O78" s="4"/>
      <c r="P78" s="4"/>
    </row>
    <row r="79" spans="1:16" s="248" customFormat="1" ht="14.25" customHeight="1" x14ac:dyDescent="0.25">
      <c r="A79" s="253" t="s">
        <v>284</v>
      </c>
      <c r="B79" s="340">
        <v>698127</v>
      </c>
      <c r="C79" s="341">
        <v>559593</v>
      </c>
      <c r="D79" s="342">
        <f>C79/B79-1</f>
        <v>-0.19843667412949217</v>
      </c>
      <c r="E79" s="340">
        <v>4984245</v>
      </c>
      <c r="F79" s="343">
        <v>5490716</v>
      </c>
      <c r="G79" s="342">
        <f t="shared" si="5"/>
        <v>0.10161438693322666</v>
      </c>
      <c r="H79" s="344">
        <f t="shared" si="3"/>
        <v>1.8210393386290684E-3</v>
      </c>
      <c r="I79" s="325"/>
      <c r="J79" s="345"/>
      <c r="K79" s="346"/>
      <c r="L79" s="346"/>
      <c r="M79" s="4"/>
      <c r="N79" s="4"/>
      <c r="O79" s="4"/>
      <c r="P79" s="4"/>
    </row>
    <row r="80" spans="1:16" s="248" customFormat="1" ht="14.25" customHeight="1" x14ac:dyDescent="0.25">
      <c r="A80" s="253" t="s">
        <v>285</v>
      </c>
      <c r="B80" s="340">
        <v>216230</v>
      </c>
      <c r="C80" s="341">
        <v>768295</v>
      </c>
      <c r="D80" s="342">
        <f t="shared" ref="D80:D86" si="6">C80/B80-1</f>
        <v>2.5531378624612682</v>
      </c>
      <c r="E80" s="340">
        <v>2914796</v>
      </c>
      <c r="F80" s="343">
        <v>5451263</v>
      </c>
      <c r="G80" s="342">
        <f t="shared" si="5"/>
        <v>0.87020395252360716</v>
      </c>
      <c r="H80" s="344">
        <f t="shared" si="3"/>
        <v>1.8079544394962535E-3</v>
      </c>
      <c r="I80" s="325"/>
      <c r="J80" s="345"/>
      <c r="K80" s="346"/>
      <c r="L80" s="346"/>
      <c r="M80" s="4"/>
      <c r="N80" s="4"/>
      <c r="O80" s="4"/>
      <c r="P80" s="4"/>
    </row>
    <row r="81" spans="1:16" s="248" customFormat="1" ht="14.25" customHeight="1" x14ac:dyDescent="0.25">
      <c r="A81" s="253" t="s">
        <v>286</v>
      </c>
      <c r="B81" s="340">
        <v>751038</v>
      </c>
      <c r="C81" s="341">
        <v>422538</v>
      </c>
      <c r="D81" s="342">
        <f t="shared" si="6"/>
        <v>-0.43739464581019871</v>
      </c>
      <c r="E81" s="340">
        <v>4021237</v>
      </c>
      <c r="F81" s="343">
        <v>5442528</v>
      </c>
      <c r="G81" s="342">
        <f t="shared" si="5"/>
        <v>0.35344621567940404</v>
      </c>
      <c r="H81" s="344">
        <f t="shared" si="3"/>
        <v>1.8050574077388424E-3</v>
      </c>
      <c r="I81" s="325"/>
      <c r="J81" s="345"/>
      <c r="K81" s="346"/>
      <c r="L81" s="346"/>
      <c r="M81" s="4"/>
      <c r="N81" s="4"/>
      <c r="O81" s="4"/>
      <c r="P81" s="4"/>
    </row>
    <row r="82" spans="1:16" s="248" customFormat="1" ht="14.25" customHeight="1" x14ac:dyDescent="0.25">
      <c r="A82" s="253" t="s">
        <v>287</v>
      </c>
      <c r="B82" s="340">
        <v>109695</v>
      </c>
      <c r="C82" s="341">
        <v>1576576</v>
      </c>
      <c r="D82" s="342" t="s">
        <v>238</v>
      </c>
      <c r="E82" s="340">
        <v>169010</v>
      </c>
      <c r="F82" s="343">
        <v>5192242</v>
      </c>
      <c r="G82" s="342" t="s">
        <v>238</v>
      </c>
      <c r="H82" s="344">
        <f t="shared" si="3"/>
        <v>1.7220480785533382E-3</v>
      </c>
      <c r="I82" s="325"/>
      <c r="J82" s="345"/>
      <c r="K82" s="346"/>
      <c r="L82" s="346"/>
      <c r="M82" s="4"/>
      <c r="N82" s="4"/>
      <c r="O82" s="4"/>
      <c r="P82" s="4"/>
    </row>
    <row r="83" spans="1:16" s="248" customFormat="1" ht="14.25" customHeight="1" x14ac:dyDescent="0.25">
      <c r="A83" s="253" t="s">
        <v>288</v>
      </c>
      <c r="B83" s="340">
        <v>717917</v>
      </c>
      <c r="C83" s="341">
        <v>787113</v>
      </c>
      <c r="D83" s="342">
        <f t="shared" si="6"/>
        <v>9.6384400982286289E-2</v>
      </c>
      <c r="E83" s="340">
        <v>2295484</v>
      </c>
      <c r="F83" s="343">
        <v>5105716</v>
      </c>
      <c r="G83" s="342">
        <f t="shared" si="5"/>
        <v>1.22424377604026</v>
      </c>
      <c r="H83" s="344">
        <f t="shared" si="3"/>
        <v>1.6933510470889138E-3</v>
      </c>
      <c r="I83" s="325"/>
      <c r="J83" s="345"/>
      <c r="K83" s="346"/>
      <c r="L83" s="346"/>
      <c r="M83" s="4"/>
      <c r="N83" s="4"/>
      <c r="O83" s="4"/>
      <c r="P83" s="4"/>
    </row>
    <row r="84" spans="1:16" s="248" customFormat="1" ht="14.25" customHeight="1" x14ac:dyDescent="0.25">
      <c r="A84" s="253" t="s">
        <v>289</v>
      </c>
      <c r="B84" s="340">
        <v>191909</v>
      </c>
      <c r="C84" s="341">
        <v>722103</v>
      </c>
      <c r="D84" s="342">
        <f t="shared" si="6"/>
        <v>2.7627365053228354</v>
      </c>
      <c r="E84" s="340">
        <v>2892390</v>
      </c>
      <c r="F84" s="343">
        <v>4628110</v>
      </c>
      <c r="G84" s="342">
        <f t="shared" si="5"/>
        <v>0.60009888016484636</v>
      </c>
      <c r="H84" s="344">
        <f t="shared" si="3"/>
        <v>1.5349492440517006E-3</v>
      </c>
      <c r="I84" s="325"/>
      <c r="J84" s="345"/>
      <c r="K84" s="346"/>
      <c r="L84" s="346"/>
      <c r="M84" s="4"/>
      <c r="N84" s="4"/>
      <c r="O84" s="4"/>
      <c r="P84" s="4"/>
    </row>
    <row r="85" spans="1:16" s="248" customFormat="1" ht="14.25" customHeight="1" x14ac:dyDescent="0.25">
      <c r="A85" s="253" t="s">
        <v>290</v>
      </c>
      <c r="B85" s="340">
        <v>1173232</v>
      </c>
      <c r="C85" s="341">
        <v>1053627</v>
      </c>
      <c r="D85" s="342">
        <f t="shared" si="6"/>
        <v>-0.10194488387633482</v>
      </c>
      <c r="E85" s="340">
        <v>5089225</v>
      </c>
      <c r="F85" s="343">
        <v>4433592</v>
      </c>
      <c r="G85" s="342">
        <f t="shared" si="5"/>
        <v>-0.12882767022483776</v>
      </c>
      <c r="H85" s="344">
        <f t="shared" si="3"/>
        <v>1.4704358126392128E-3</v>
      </c>
      <c r="I85" s="325"/>
      <c r="J85" s="345"/>
      <c r="K85" s="346"/>
      <c r="L85" s="346"/>
      <c r="M85" s="4"/>
      <c r="N85" s="4"/>
      <c r="O85" s="4"/>
      <c r="P85" s="4"/>
    </row>
    <row r="86" spans="1:16" s="312" customFormat="1" ht="15" x14ac:dyDescent="0.25">
      <c r="A86" s="348" t="s">
        <v>477</v>
      </c>
      <c r="B86" s="349">
        <v>8058206</v>
      </c>
      <c r="C86" s="341">
        <v>15713220</v>
      </c>
      <c r="D86" s="342">
        <f t="shared" si="6"/>
        <v>0.94996504184678332</v>
      </c>
      <c r="E86" s="340">
        <v>99955774</v>
      </c>
      <c r="F86" s="343">
        <v>105746993</v>
      </c>
      <c r="G86" s="342">
        <f t="shared" si="5"/>
        <v>5.7937813577432662E-2</v>
      </c>
      <c r="H86" s="344">
        <f t="shared" si="3"/>
        <v>3.507182564072385E-2</v>
      </c>
      <c r="I86" s="350"/>
      <c r="J86" s="346"/>
      <c r="K86" s="4"/>
      <c r="L86" s="4"/>
      <c r="M86" s="4"/>
      <c r="N86" s="4"/>
      <c r="O86" s="4"/>
      <c r="P86" s="4"/>
    </row>
    <row r="87" spans="1:16" s="10" customFormat="1" ht="15.75" thickBot="1" x14ac:dyDescent="0.3">
      <c r="A87" s="351" t="s">
        <v>291</v>
      </c>
      <c r="B87" s="352">
        <f>SUM(B36:B86)</f>
        <v>301808810</v>
      </c>
      <c r="C87" s="353">
        <f>SUM(C36:C86)</f>
        <v>481798776</v>
      </c>
      <c r="D87" s="354">
        <f>C87/B87-1</f>
        <v>0.59637081502027733</v>
      </c>
      <c r="E87" s="352">
        <f>SUM(E36:E86)</f>
        <v>2574453889</v>
      </c>
      <c r="F87" s="353">
        <f>SUM(F36:F86)</f>
        <v>3015155073</v>
      </c>
      <c r="G87" s="355">
        <f>F87/E87-1</f>
        <v>0.17118239556863157</v>
      </c>
      <c r="H87" s="356">
        <f>SUM(H36:H86)</f>
        <v>1</v>
      </c>
      <c r="J87" s="4"/>
      <c r="K87" s="4"/>
      <c r="L87" s="4"/>
      <c r="M87" s="4"/>
      <c r="N87" s="4"/>
      <c r="O87" s="4"/>
      <c r="P87" s="4"/>
    </row>
    <row r="88" spans="1:16" s="10" customFormat="1" ht="15" x14ac:dyDescent="0.25">
      <c r="B88" s="14"/>
      <c r="C88" s="14"/>
      <c r="D88" s="15"/>
      <c r="E88" s="14"/>
      <c r="F88" s="14"/>
      <c r="G88" s="15"/>
      <c r="H88" s="15"/>
      <c r="I88" s="273"/>
      <c r="J88" s="4"/>
      <c r="K88" s="4"/>
      <c r="L88" s="4"/>
      <c r="M88" s="4"/>
      <c r="N88" s="4"/>
      <c r="O88" s="4"/>
      <c r="P88" s="4"/>
    </row>
    <row r="89" spans="1:16" s="10" customFormat="1" ht="63.75" customHeight="1" x14ac:dyDescent="0.25">
      <c r="A89" s="775" t="s">
        <v>292</v>
      </c>
      <c r="B89" s="775"/>
      <c r="C89" s="775"/>
      <c r="D89" s="775"/>
      <c r="E89" s="775"/>
      <c r="F89" s="775"/>
      <c r="G89" s="775"/>
      <c r="H89" s="775"/>
      <c r="J89" s="4"/>
      <c r="K89" s="4"/>
      <c r="L89" s="4"/>
      <c r="M89" s="4"/>
      <c r="N89" s="4"/>
      <c r="O89" s="4"/>
      <c r="P89" s="4"/>
    </row>
    <row r="90" spans="1:16" s="10" customFormat="1" ht="15" x14ac:dyDescent="0.25">
      <c r="B90" s="292"/>
      <c r="D90" s="15"/>
      <c r="E90" s="292"/>
      <c r="F90" s="292"/>
      <c r="G90" s="15"/>
      <c r="H90" s="15"/>
      <c r="J90" s="4"/>
      <c r="K90" s="4"/>
      <c r="L90" s="4"/>
      <c r="M90" s="4"/>
      <c r="N90" s="4"/>
      <c r="O90" s="4"/>
      <c r="P90" s="4"/>
    </row>
    <row r="91" spans="1:16" s="10" customFormat="1" ht="15" x14ac:dyDescent="0.25">
      <c r="B91" s="357"/>
      <c r="C91" s="357"/>
      <c r="D91" s="15"/>
      <c r="E91" s="292"/>
      <c r="F91" s="292"/>
      <c r="G91" s="15"/>
      <c r="H91" s="15"/>
      <c r="J91" s="4"/>
      <c r="K91" s="4"/>
      <c r="L91" s="4"/>
      <c r="M91" s="4"/>
      <c r="N91" s="4"/>
      <c r="O91" s="4"/>
      <c r="P91" s="4"/>
    </row>
    <row r="92" spans="1:16" s="10" customFormat="1" ht="15" x14ac:dyDescent="0.25">
      <c r="B92" s="263"/>
      <c r="C92" s="263"/>
      <c r="D92" s="15"/>
      <c r="E92" s="263"/>
      <c r="F92" s="263"/>
      <c r="G92" s="15"/>
      <c r="H92" s="15"/>
      <c r="J92" s="4"/>
      <c r="K92" s="4"/>
      <c r="L92" s="4"/>
      <c r="M92" s="4"/>
      <c r="N92" s="4"/>
      <c r="O92" s="4"/>
      <c r="P92" s="4"/>
    </row>
    <row r="93" spans="1:16" s="10" customFormat="1" ht="15" x14ac:dyDescent="0.25">
      <c r="B93" s="273"/>
      <c r="C93" s="273"/>
      <c r="D93" s="273"/>
      <c r="E93" s="273"/>
      <c r="F93" s="273"/>
      <c r="G93" s="273"/>
      <c r="H93" s="15"/>
      <c r="J93" s="4"/>
      <c r="K93" s="4"/>
      <c r="L93" s="4"/>
      <c r="M93" s="4"/>
      <c r="N93" s="4"/>
      <c r="O93" s="4"/>
      <c r="P93" s="4"/>
    </row>
    <row r="94" spans="1:16" s="10" customFormat="1" ht="15" x14ac:dyDescent="0.25">
      <c r="A94"/>
      <c r="B94"/>
      <c r="C94"/>
      <c r="D94"/>
      <c r="E94"/>
      <c r="F94"/>
      <c r="G94"/>
      <c r="H94"/>
      <c r="J94" s="4"/>
      <c r="K94" s="4"/>
      <c r="L94" s="4"/>
      <c r="M94" s="4"/>
      <c r="N94" s="4"/>
      <c r="O94" s="4"/>
      <c r="P94" s="4"/>
    </row>
    <row r="95" spans="1:16" s="10" customFormat="1" ht="15" x14ac:dyDescent="0.25">
      <c r="A95"/>
      <c r="B95"/>
      <c r="C95"/>
      <c r="D95"/>
      <c r="E95"/>
      <c r="F95"/>
      <c r="G95"/>
      <c r="H95"/>
      <c r="J95" s="4"/>
      <c r="K95" s="4"/>
      <c r="L95" s="4"/>
      <c r="M95" s="4"/>
      <c r="N95" s="4"/>
      <c r="O95" s="4"/>
      <c r="P95" s="4"/>
    </row>
    <row r="96" spans="1:16" s="10" customFormat="1" ht="15" x14ac:dyDescent="0.25">
      <c r="A96"/>
      <c r="B96"/>
      <c r="C96"/>
      <c r="D96"/>
      <c r="E96"/>
      <c r="F96"/>
      <c r="G96"/>
      <c r="H96"/>
      <c r="J96" s="4"/>
      <c r="K96" s="4"/>
      <c r="L96" s="4"/>
      <c r="M96" s="4"/>
      <c r="N96" s="4"/>
      <c r="O96" s="4"/>
      <c r="P96" s="4"/>
    </row>
    <row r="97" spans="1:16" s="10" customFormat="1" ht="15" x14ac:dyDescent="0.25">
      <c r="A97"/>
      <c r="B97"/>
      <c r="C97"/>
      <c r="D97"/>
      <c r="E97"/>
      <c r="F97"/>
      <c r="G97"/>
      <c r="H97"/>
      <c r="J97" s="4"/>
      <c r="K97" s="4"/>
      <c r="L97" s="4"/>
      <c r="M97" s="4"/>
      <c r="N97" s="4"/>
      <c r="O97" s="4"/>
      <c r="P97" s="4"/>
    </row>
    <row r="98" spans="1:16" s="10" customFormat="1" ht="15" x14ac:dyDescent="0.25">
      <c r="A98"/>
      <c r="B98"/>
      <c r="C98"/>
      <c r="D98"/>
      <c r="E98"/>
      <c r="F98"/>
      <c r="G98"/>
      <c r="H98"/>
      <c r="J98" s="4"/>
      <c r="K98" s="4"/>
      <c r="L98" s="4"/>
      <c r="M98" s="4"/>
      <c r="N98" s="4"/>
      <c r="O98" s="4"/>
      <c r="P98" s="4"/>
    </row>
    <row r="99" spans="1:16" s="10" customFormat="1" ht="15" x14ac:dyDescent="0.25">
      <c r="A99"/>
      <c r="B99"/>
      <c r="C99"/>
      <c r="D99"/>
      <c r="E99"/>
      <c r="F99"/>
      <c r="G99"/>
      <c r="H99"/>
      <c r="J99" s="4"/>
      <c r="K99" s="4"/>
      <c r="L99" s="4"/>
      <c r="M99" s="4"/>
      <c r="N99" s="4"/>
      <c r="O99" s="4"/>
      <c r="P99" s="4"/>
    </row>
    <row r="100" spans="1:16" s="10" customFormat="1" ht="15" x14ac:dyDescent="0.25">
      <c r="A100"/>
      <c r="B100"/>
      <c r="C100"/>
      <c r="D100"/>
      <c r="E100"/>
      <c r="F100"/>
      <c r="G100"/>
      <c r="H100"/>
      <c r="J100" s="4"/>
      <c r="K100" s="4"/>
      <c r="L100" s="4"/>
      <c r="M100" s="4"/>
      <c r="N100" s="4"/>
      <c r="O100" s="4"/>
      <c r="P100" s="4"/>
    </row>
    <row r="101" spans="1:16" s="10" customFormat="1" ht="15" x14ac:dyDescent="0.25">
      <c r="A101"/>
      <c r="B101"/>
      <c r="C101"/>
      <c r="D101"/>
      <c r="E101"/>
      <c r="F101"/>
      <c r="G101"/>
      <c r="H101"/>
      <c r="J101" s="4"/>
      <c r="K101" s="4"/>
      <c r="L101" s="4"/>
      <c r="M101" s="4"/>
      <c r="N101" s="4"/>
      <c r="O101" s="4"/>
      <c r="P101" s="4"/>
    </row>
    <row r="102" spans="1:16" s="10" customFormat="1" ht="15" x14ac:dyDescent="0.25">
      <c r="A102"/>
      <c r="B102"/>
      <c r="C102"/>
      <c r="D102"/>
      <c r="E102"/>
      <c r="F102"/>
      <c r="G102"/>
      <c r="H102"/>
      <c r="J102" s="4"/>
      <c r="K102" s="4"/>
      <c r="L102" s="4"/>
      <c r="M102" s="4"/>
      <c r="N102" s="4"/>
      <c r="O102" s="4"/>
      <c r="P102" s="4"/>
    </row>
    <row r="103" spans="1:16" s="10" customFormat="1" ht="15" x14ac:dyDescent="0.25">
      <c r="A103"/>
      <c r="B103"/>
      <c r="C103"/>
      <c r="D103"/>
      <c r="E103"/>
      <c r="F103"/>
      <c r="G103"/>
      <c r="H103"/>
      <c r="J103" s="4"/>
      <c r="K103" s="4"/>
      <c r="L103" s="4"/>
      <c r="M103" s="4"/>
      <c r="N103" s="4"/>
      <c r="O103" s="4"/>
      <c r="P103" s="4"/>
    </row>
    <row r="104" spans="1:16" s="10" customFormat="1" ht="15" x14ac:dyDescent="0.25">
      <c r="A104"/>
      <c r="B104"/>
      <c r="C104"/>
      <c r="D104"/>
      <c r="E104"/>
      <c r="F104"/>
      <c r="G104"/>
      <c r="H104"/>
      <c r="J104" s="4"/>
      <c r="K104" s="4"/>
      <c r="L104" s="4"/>
      <c r="M104" s="4"/>
      <c r="N104" s="4"/>
      <c r="O104" s="4"/>
      <c r="P104" s="4"/>
    </row>
    <row r="105" spans="1:16" s="10" customFormat="1" ht="15" x14ac:dyDescent="0.25">
      <c r="A105"/>
      <c r="B105"/>
      <c r="C105"/>
      <c r="D105"/>
      <c r="E105"/>
      <c r="F105"/>
      <c r="G105"/>
      <c r="H105"/>
      <c r="J105" s="4"/>
      <c r="K105" s="4"/>
      <c r="L105" s="4"/>
      <c r="M105" s="4"/>
      <c r="N105" s="4"/>
      <c r="O105" s="4"/>
      <c r="P105" s="4"/>
    </row>
    <row r="106" spans="1:16" s="10" customFormat="1" ht="15" x14ac:dyDescent="0.25">
      <c r="A106"/>
      <c r="B106"/>
      <c r="C106"/>
      <c r="D106"/>
      <c r="E106"/>
      <c r="F106"/>
      <c r="G106"/>
      <c r="H106"/>
      <c r="J106" s="4"/>
      <c r="K106" s="4"/>
      <c r="L106" s="4"/>
      <c r="M106" s="4"/>
      <c r="N106" s="4"/>
      <c r="O106" s="4"/>
      <c r="P106" s="4"/>
    </row>
    <row r="107" spans="1:16" s="10" customFormat="1" ht="15" x14ac:dyDescent="0.25">
      <c r="A107"/>
      <c r="B107"/>
      <c r="C107"/>
      <c r="D107"/>
      <c r="E107"/>
      <c r="F107"/>
      <c r="G107"/>
      <c r="H107"/>
      <c r="J107" s="4"/>
      <c r="K107" s="4"/>
      <c r="L107" s="4"/>
      <c r="M107" s="4"/>
      <c r="N107" s="4"/>
      <c r="O107" s="4"/>
      <c r="P107" s="4"/>
    </row>
    <row r="108" spans="1:16" s="10" customFormat="1" ht="15" x14ac:dyDescent="0.25">
      <c r="A108"/>
      <c r="B108"/>
      <c r="C108"/>
      <c r="D108"/>
      <c r="E108"/>
      <c r="F108"/>
      <c r="G108"/>
      <c r="H108"/>
      <c r="J108" s="4"/>
      <c r="K108" s="4"/>
      <c r="L108" s="4"/>
      <c r="M108" s="4"/>
      <c r="N108" s="4"/>
      <c r="O108" s="4"/>
      <c r="P108" s="4"/>
    </row>
    <row r="109" spans="1:16" s="10" customFormat="1" ht="15" x14ac:dyDescent="0.25">
      <c r="A109"/>
      <c r="B109"/>
      <c r="C109"/>
      <c r="D109"/>
      <c r="E109"/>
      <c r="F109"/>
      <c r="G109"/>
      <c r="H109"/>
      <c r="J109" s="4"/>
      <c r="K109" s="4"/>
      <c r="L109" s="4"/>
      <c r="M109" s="4"/>
      <c r="N109" s="4"/>
      <c r="O109" s="4"/>
      <c r="P109" s="4"/>
    </row>
    <row r="110" spans="1:16" s="10" customFormat="1" ht="15" x14ac:dyDescent="0.25">
      <c r="A110"/>
      <c r="B110"/>
      <c r="C110"/>
      <c r="D110"/>
      <c r="E110"/>
      <c r="F110"/>
      <c r="G110"/>
      <c r="H110"/>
      <c r="J110" s="4"/>
      <c r="K110" s="4"/>
      <c r="L110" s="4"/>
      <c r="M110" s="4"/>
      <c r="N110" s="4"/>
      <c r="O110" s="4"/>
      <c r="P110" s="4"/>
    </row>
    <row r="111" spans="1:16" s="10" customFormat="1" ht="15" x14ac:dyDescent="0.25">
      <c r="A111"/>
      <c r="B111"/>
      <c r="C111"/>
      <c r="D111"/>
      <c r="E111"/>
      <c r="F111"/>
      <c r="G111"/>
      <c r="H111"/>
      <c r="J111" s="4"/>
      <c r="K111" s="4"/>
      <c r="L111" s="4"/>
      <c r="M111" s="4"/>
      <c r="N111" s="4"/>
      <c r="O111" s="4"/>
      <c r="P111" s="4"/>
    </row>
    <row r="112" spans="1:16" s="10" customFormat="1" ht="15" x14ac:dyDescent="0.25">
      <c r="A112"/>
      <c r="B112"/>
      <c r="C112"/>
      <c r="D112"/>
      <c r="E112"/>
      <c r="F112"/>
      <c r="G112"/>
      <c r="H112"/>
      <c r="J112" s="4"/>
      <c r="K112" s="4"/>
      <c r="L112" s="4"/>
      <c r="M112" s="4"/>
      <c r="N112" s="4"/>
      <c r="O112" s="4"/>
      <c r="P112" s="4"/>
    </row>
    <row r="113" spans="1:16" s="10" customFormat="1" ht="15" x14ac:dyDescent="0.25">
      <c r="A113"/>
      <c r="B113"/>
      <c r="C113"/>
      <c r="D113"/>
      <c r="E113"/>
      <c r="F113"/>
      <c r="G113"/>
      <c r="H113"/>
      <c r="J113" s="4"/>
      <c r="K113" s="4"/>
      <c r="L113" s="4"/>
      <c r="M113" s="4"/>
      <c r="N113" s="4"/>
      <c r="O113" s="4"/>
      <c r="P113" s="4"/>
    </row>
    <row r="114" spans="1:16" s="10" customFormat="1" ht="15" x14ac:dyDescent="0.25">
      <c r="A114"/>
      <c r="B114"/>
      <c r="C114"/>
      <c r="D114"/>
      <c r="E114"/>
      <c r="F114"/>
      <c r="G114"/>
      <c r="H114"/>
      <c r="J114" s="4"/>
      <c r="K114" s="4"/>
      <c r="L114" s="4"/>
      <c r="M114" s="4"/>
      <c r="N114" s="4"/>
      <c r="O114" s="4"/>
      <c r="P114" s="4"/>
    </row>
    <row r="115" spans="1:16" s="10" customFormat="1" ht="15" x14ac:dyDescent="0.25">
      <c r="A115"/>
      <c r="B115"/>
      <c r="C115"/>
      <c r="D115"/>
      <c r="E115"/>
      <c r="F115"/>
      <c r="G115"/>
      <c r="H115"/>
      <c r="J115" s="4"/>
      <c r="K115" s="4"/>
      <c r="L115" s="4"/>
      <c r="M115" s="4"/>
      <c r="N115" s="4"/>
      <c r="O115" s="4"/>
      <c r="P115" s="4"/>
    </row>
    <row r="116" spans="1:16" s="10" customFormat="1" ht="15" x14ac:dyDescent="0.25">
      <c r="A116"/>
      <c r="B116"/>
      <c r="C116"/>
      <c r="D116"/>
      <c r="E116"/>
      <c r="F116"/>
      <c r="G116"/>
      <c r="H116"/>
      <c r="J116" s="4"/>
      <c r="K116" s="4"/>
      <c r="L116" s="4"/>
      <c r="M116" s="4"/>
      <c r="N116" s="4"/>
      <c r="O116" s="4"/>
      <c r="P116" s="4"/>
    </row>
    <row r="117" spans="1:16" s="10" customFormat="1" ht="15" x14ac:dyDescent="0.25">
      <c r="A117"/>
      <c r="B117"/>
      <c r="C117"/>
      <c r="D117"/>
      <c r="E117"/>
      <c r="F117"/>
      <c r="G117"/>
      <c r="H117"/>
      <c r="J117" s="4"/>
      <c r="K117" s="4"/>
      <c r="L117" s="4"/>
      <c r="M117" s="4"/>
      <c r="N117" s="4"/>
      <c r="O117" s="4"/>
      <c r="P117" s="4"/>
    </row>
    <row r="118" spans="1:16" s="10" customFormat="1" ht="15" x14ac:dyDescent="0.25">
      <c r="A118"/>
      <c r="B118"/>
      <c r="C118"/>
      <c r="D118"/>
      <c r="E118"/>
      <c r="F118"/>
      <c r="G118"/>
      <c r="H118"/>
      <c r="J118" s="4"/>
      <c r="K118" s="4"/>
      <c r="L118" s="4"/>
      <c r="M118" s="4"/>
      <c r="N118" s="4"/>
      <c r="O118" s="4"/>
      <c r="P118" s="4"/>
    </row>
    <row r="119" spans="1:16" s="10" customFormat="1" ht="15" x14ac:dyDescent="0.25">
      <c r="A119"/>
      <c r="B119"/>
      <c r="C119"/>
      <c r="D119"/>
      <c r="E119"/>
      <c r="F119"/>
      <c r="G119"/>
      <c r="H119"/>
      <c r="J119" s="4"/>
      <c r="K119" s="4"/>
      <c r="L119" s="4"/>
      <c r="M119" s="4"/>
      <c r="N119" s="4"/>
      <c r="O119" s="4"/>
      <c r="P119" s="4"/>
    </row>
    <row r="120" spans="1:16" s="10" customFormat="1" ht="15" x14ac:dyDescent="0.25">
      <c r="A120"/>
      <c r="B120"/>
      <c r="C120"/>
      <c r="D120"/>
      <c r="E120"/>
      <c r="F120"/>
      <c r="G120"/>
      <c r="H120"/>
      <c r="J120" s="4"/>
      <c r="K120" s="4"/>
      <c r="L120" s="4"/>
      <c r="M120" s="4"/>
      <c r="N120" s="4"/>
      <c r="O120" s="4"/>
      <c r="P120" s="4"/>
    </row>
    <row r="121" spans="1:16" s="10" customFormat="1" ht="15" x14ac:dyDescent="0.25">
      <c r="A121"/>
      <c r="B121"/>
      <c r="C121"/>
      <c r="D121"/>
      <c r="E121"/>
      <c r="F121"/>
      <c r="G121"/>
      <c r="H121"/>
      <c r="J121" s="4"/>
      <c r="K121" s="4"/>
      <c r="L121" s="4"/>
      <c r="M121" s="4"/>
      <c r="N121" s="4"/>
      <c r="O121" s="4"/>
      <c r="P121" s="4"/>
    </row>
    <row r="122" spans="1:16" s="10" customFormat="1" ht="15" x14ac:dyDescent="0.25">
      <c r="D122" s="15"/>
      <c r="E122" s="15"/>
      <c r="G122"/>
      <c r="H122"/>
      <c r="J122" s="4"/>
      <c r="K122" s="4"/>
      <c r="L122" s="4"/>
      <c r="M122" s="4"/>
      <c r="N122" s="4"/>
      <c r="O122" s="4"/>
      <c r="P122" s="4"/>
    </row>
    <row r="123" spans="1:16" s="10" customFormat="1" ht="15" x14ac:dyDescent="0.25">
      <c r="D123" s="15"/>
      <c r="E123" s="15"/>
      <c r="G123"/>
      <c r="H123"/>
      <c r="J123" s="4"/>
      <c r="K123" s="4"/>
      <c r="L123" s="4"/>
      <c r="M123" s="4"/>
      <c r="N123" s="4"/>
      <c r="O123" s="4"/>
      <c r="P123" s="4"/>
    </row>
    <row r="124" spans="1:16" s="10" customFormat="1" ht="15" x14ac:dyDescent="0.25">
      <c r="D124" s="15"/>
      <c r="E124" s="15"/>
      <c r="G124"/>
      <c r="H124"/>
      <c r="J124" s="4"/>
      <c r="K124" s="4"/>
      <c r="L124" s="4"/>
      <c r="M124" s="4"/>
      <c r="N124" s="4"/>
      <c r="O124" s="4"/>
      <c r="P124" s="4"/>
    </row>
    <row r="125" spans="1:16" s="10" customFormat="1" ht="15" x14ac:dyDescent="0.25">
      <c r="D125" s="15"/>
      <c r="E125" s="15"/>
      <c r="G125"/>
      <c r="H125"/>
      <c r="J125" s="4"/>
      <c r="K125" s="4"/>
      <c r="L125" s="4"/>
      <c r="M125" s="4"/>
      <c r="N125" s="4"/>
      <c r="O125" s="4"/>
      <c r="P125" s="4"/>
    </row>
    <row r="126" spans="1:16" s="10" customFormat="1" ht="15" x14ac:dyDescent="0.25">
      <c r="D126" s="15"/>
      <c r="E126" s="15"/>
      <c r="G126"/>
      <c r="H126"/>
      <c r="J126" s="4"/>
      <c r="K126" s="4"/>
      <c r="L126" s="4"/>
      <c r="M126" s="4"/>
      <c r="N126" s="4"/>
      <c r="O126" s="4"/>
      <c r="P126" s="4"/>
    </row>
    <row r="127" spans="1:16" s="10" customFormat="1" ht="15" x14ac:dyDescent="0.25">
      <c r="D127" s="15"/>
      <c r="E127" s="15"/>
      <c r="G127"/>
      <c r="H127"/>
      <c r="J127" s="4"/>
      <c r="K127" s="4"/>
      <c r="L127" s="4"/>
      <c r="M127" s="4"/>
      <c r="N127" s="4"/>
      <c r="O127" s="4"/>
      <c r="P127" s="4"/>
    </row>
    <row r="128" spans="1:16" s="10" customFormat="1" ht="15" x14ac:dyDescent="0.25">
      <c r="D128" s="15"/>
      <c r="E128" s="15"/>
      <c r="G128"/>
      <c r="H128"/>
      <c r="J128" s="4"/>
      <c r="K128" s="4"/>
      <c r="L128" s="4"/>
      <c r="M128" s="4"/>
      <c r="N128" s="4"/>
      <c r="O128" s="4"/>
      <c r="P128" s="4"/>
    </row>
    <row r="129" spans="4:16" s="10" customFormat="1" ht="15" x14ac:dyDescent="0.25">
      <c r="D129" s="15"/>
      <c r="E129" s="15"/>
      <c r="G129"/>
      <c r="H129"/>
      <c r="J129" s="4"/>
      <c r="K129" s="4"/>
      <c r="L129" s="4"/>
      <c r="M129" s="4"/>
      <c r="N129" s="4"/>
      <c r="O129" s="4"/>
      <c r="P129" s="4"/>
    </row>
    <row r="130" spans="4:16" s="10" customFormat="1" ht="15" x14ac:dyDescent="0.25">
      <c r="D130" s="15"/>
      <c r="E130" s="15"/>
      <c r="G130"/>
      <c r="H130"/>
      <c r="J130" s="4"/>
      <c r="K130" s="4"/>
      <c r="L130" s="4"/>
      <c r="M130" s="4"/>
      <c r="N130" s="4"/>
      <c r="O130" s="4"/>
      <c r="P130" s="4"/>
    </row>
    <row r="131" spans="4:16" s="10" customFormat="1" ht="15" x14ac:dyDescent="0.25">
      <c r="D131" s="15"/>
      <c r="E131" s="15"/>
      <c r="G131"/>
      <c r="H131"/>
      <c r="J131" s="4"/>
      <c r="K131" s="4"/>
      <c r="L131" s="4"/>
      <c r="M131" s="4"/>
      <c r="N131" s="4"/>
      <c r="O131" s="4"/>
      <c r="P131" s="4"/>
    </row>
    <row r="132" spans="4:16" s="10" customFormat="1" ht="15" x14ac:dyDescent="0.25">
      <c r="D132" s="15"/>
      <c r="E132" s="15"/>
      <c r="G132"/>
      <c r="H132"/>
      <c r="J132" s="4"/>
      <c r="K132" s="4"/>
      <c r="L132" s="4"/>
      <c r="M132" s="4"/>
      <c r="N132" s="4"/>
      <c r="O132" s="4"/>
      <c r="P132" s="4"/>
    </row>
    <row r="133" spans="4:16" s="10" customFormat="1" ht="15" x14ac:dyDescent="0.25">
      <c r="D133" s="15"/>
      <c r="E133" s="15"/>
      <c r="G133"/>
      <c r="H133"/>
      <c r="J133" s="4"/>
      <c r="K133" s="4"/>
      <c r="L133" s="4"/>
      <c r="M133" s="4"/>
      <c r="N133" s="4"/>
      <c r="O133" s="4"/>
      <c r="P133" s="4"/>
    </row>
    <row r="134" spans="4:16" s="10" customFormat="1" ht="15" x14ac:dyDescent="0.25">
      <c r="D134" s="15"/>
      <c r="E134" s="15"/>
      <c r="G134"/>
      <c r="H134"/>
      <c r="J134" s="4"/>
      <c r="K134" s="4"/>
      <c r="L134" s="4"/>
      <c r="M134" s="4"/>
      <c r="N134" s="4"/>
      <c r="O134" s="4"/>
      <c r="P134" s="4"/>
    </row>
    <row r="135" spans="4:16" s="10" customFormat="1" ht="15" x14ac:dyDescent="0.25">
      <c r="D135" s="15"/>
      <c r="E135" s="15"/>
      <c r="G135"/>
      <c r="H135"/>
      <c r="J135" s="4"/>
      <c r="K135" s="4"/>
      <c r="L135" s="4"/>
      <c r="M135" s="4"/>
      <c r="N135" s="4"/>
      <c r="O135" s="4"/>
      <c r="P135" s="4"/>
    </row>
    <row r="136" spans="4:16" s="10" customFormat="1" ht="15" x14ac:dyDescent="0.25">
      <c r="D136" s="15"/>
      <c r="E136" s="15"/>
      <c r="G136"/>
      <c r="H136"/>
      <c r="J136" s="4"/>
      <c r="K136" s="4"/>
      <c r="L136" s="4"/>
      <c r="M136" s="4"/>
      <c r="N136" s="4"/>
      <c r="O136" s="4"/>
      <c r="P136" s="4"/>
    </row>
    <row r="137" spans="4:16" s="10" customFormat="1" ht="15" x14ac:dyDescent="0.25">
      <c r="D137" s="15"/>
      <c r="E137" s="15"/>
      <c r="G137"/>
      <c r="H137"/>
      <c r="J137" s="4"/>
      <c r="K137" s="4"/>
      <c r="L137" s="4"/>
      <c r="M137" s="4"/>
      <c r="N137" s="4"/>
      <c r="O137" s="4"/>
      <c r="P137" s="4"/>
    </row>
    <row r="138" spans="4:16" s="10" customFormat="1" ht="15" x14ac:dyDescent="0.25">
      <c r="D138" s="15"/>
      <c r="E138" s="15"/>
      <c r="G138"/>
      <c r="H138"/>
      <c r="J138" s="4"/>
      <c r="K138" s="4"/>
      <c r="L138" s="4"/>
      <c r="M138" s="4"/>
      <c r="N138" s="4"/>
      <c r="O138" s="4"/>
      <c r="P138" s="4"/>
    </row>
    <row r="139" spans="4:16" s="10" customFormat="1" ht="15" x14ac:dyDescent="0.25">
      <c r="D139" s="15"/>
      <c r="E139" s="15"/>
      <c r="G139"/>
      <c r="H139"/>
      <c r="J139" s="4"/>
      <c r="K139" s="4"/>
      <c r="L139" s="4"/>
      <c r="M139" s="4"/>
      <c r="N139" s="4"/>
      <c r="O139" s="4"/>
      <c r="P139" s="4"/>
    </row>
    <row r="140" spans="4:16" s="10" customFormat="1" ht="15" x14ac:dyDescent="0.25">
      <c r="D140" s="15"/>
      <c r="E140" s="15"/>
      <c r="G140"/>
      <c r="H140"/>
      <c r="J140" s="4"/>
      <c r="K140" s="4"/>
      <c r="L140" s="4"/>
      <c r="M140" s="4"/>
      <c r="N140" s="4"/>
      <c r="O140" s="4"/>
      <c r="P140" s="4"/>
    </row>
    <row r="141" spans="4:16" s="10" customFormat="1" ht="15" x14ac:dyDescent="0.25">
      <c r="D141" s="15"/>
      <c r="E141" s="15"/>
      <c r="G141"/>
      <c r="H141"/>
      <c r="J141" s="4"/>
      <c r="K141" s="4"/>
      <c r="L141" s="4"/>
      <c r="M141" s="4"/>
      <c r="N141" s="4"/>
      <c r="O141" s="4"/>
      <c r="P141" s="4"/>
    </row>
    <row r="142" spans="4:16" s="10" customFormat="1" ht="15" x14ac:dyDescent="0.25">
      <c r="D142" s="15"/>
      <c r="E142" s="15"/>
      <c r="G142"/>
      <c r="H142"/>
      <c r="J142" s="4"/>
      <c r="K142" s="4"/>
      <c r="L142" s="4"/>
      <c r="M142" s="4"/>
      <c r="N142" s="4"/>
      <c r="O142" s="4"/>
      <c r="P142" s="4"/>
    </row>
    <row r="143" spans="4:16" s="10" customFormat="1" ht="15" x14ac:dyDescent="0.25">
      <c r="D143" s="15"/>
      <c r="E143" s="15"/>
      <c r="G143"/>
      <c r="H143"/>
      <c r="J143" s="4"/>
      <c r="K143" s="4"/>
      <c r="L143" s="4"/>
      <c r="M143" s="4"/>
      <c r="N143" s="4"/>
      <c r="O143" s="4"/>
      <c r="P143" s="4"/>
    </row>
    <row r="144" spans="4:16" s="10" customFormat="1" ht="15" x14ac:dyDescent="0.25">
      <c r="D144" s="15"/>
      <c r="E144" s="15"/>
      <c r="G144"/>
      <c r="H144"/>
      <c r="J144" s="4"/>
      <c r="K144" s="4"/>
      <c r="L144" s="4"/>
      <c r="M144" s="4"/>
      <c r="N144" s="4"/>
      <c r="O144" s="4"/>
      <c r="P144" s="4"/>
    </row>
    <row r="145" spans="4:16" s="10" customFormat="1" ht="15" x14ac:dyDescent="0.25">
      <c r="D145" s="15"/>
      <c r="E145" s="15"/>
      <c r="G145"/>
      <c r="H145"/>
      <c r="J145" s="4"/>
      <c r="K145" s="4"/>
      <c r="L145" s="4"/>
      <c r="M145" s="4"/>
      <c r="N145" s="4"/>
      <c r="O145" s="4"/>
      <c r="P145" s="4"/>
    </row>
    <row r="146" spans="4:16" s="10" customFormat="1" ht="15" x14ac:dyDescent="0.25">
      <c r="D146" s="15"/>
      <c r="E146" s="15"/>
      <c r="G146"/>
      <c r="H146"/>
      <c r="J146" s="4"/>
      <c r="K146" s="4"/>
      <c r="L146" s="4"/>
      <c r="M146" s="4"/>
      <c r="N146" s="4"/>
      <c r="O146" s="4"/>
      <c r="P146" s="4"/>
    </row>
    <row r="147" spans="4:16" s="10" customFormat="1" ht="15" x14ac:dyDescent="0.25">
      <c r="D147" s="15"/>
      <c r="E147" s="15"/>
      <c r="G147"/>
      <c r="H147"/>
      <c r="J147" s="4"/>
      <c r="K147" s="4"/>
      <c r="L147" s="4"/>
      <c r="M147" s="4"/>
      <c r="N147" s="4"/>
      <c r="O147" s="4"/>
      <c r="P147" s="4"/>
    </row>
    <row r="148" spans="4:16" s="10" customFormat="1" ht="15" x14ac:dyDescent="0.25">
      <c r="D148" s="15"/>
      <c r="E148" s="15"/>
      <c r="G148"/>
      <c r="H148"/>
      <c r="J148" s="4"/>
      <c r="K148" s="4"/>
      <c r="L148" s="4"/>
      <c r="M148" s="4"/>
      <c r="N148" s="4"/>
      <c r="O148" s="4"/>
      <c r="P148" s="4"/>
    </row>
    <row r="149" spans="4:16" s="10" customFormat="1" ht="15" x14ac:dyDescent="0.25">
      <c r="D149" s="15"/>
      <c r="E149" s="15"/>
      <c r="G149"/>
      <c r="H149"/>
      <c r="J149" s="4"/>
      <c r="K149" s="4"/>
      <c r="L149" s="4"/>
      <c r="M149" s="4"/>
      <c r="N149" s="4"/>
      <c r="O149" s="4"/>
      <c r="P149" s="4"/>
    </row>
    <row r="150" spans="4:16" s="10" customFormat="1" ht="15" x14ac:dyDescent="0.25">
      <c r="D150" s="15"/>
      <c r="E150" s="15"/>
      <c r="G150"/>
      <c r="H150"/>
      <c r="J150" s="4"/>
      <c r="K150" s="4"/>
      <c r="L150" s="4"/>
      <c r="M150" s="4"/>
      <c r="N150" s="4"/>
      <c r="O150" s="4"/>
      <c r="P150" s="4"/>
    </row>
    <row r="151" spans="4:16" s="10" customFormat="1" ht="15" x14ac:dyDescent="0.25">
      <c r="D151" s="15"/>
      <c r="E151" s="15"/>
      <c r="G151"/>
      <c r="H151"/>
      <c r="J151" s="4"/>
      <c r="K151" s="4"/>
      <c r="L151" s="4"/>
      <c r="M151" s="4"/>
      <c r="N151" s="4"/>
      <c r="O151" s="4"/>
      <c r="P151" s="4"/>
    </row>
    <row r="152" spans="4:16" s="10" customFormat="1" ht="15" x14ac:dyDescent="0.25">
      <c r="D152" s="15"/>
      <c r="E152" s="15"/>
      <c r="G152"/>
      <c r="H152"/>
      <c r="J152" s="4"/>
      <c r="K152" s="4"/>
      <c r="L152" s="4"/>
      <c r="M152" s="4"/>
      <c r="N152" s="4"/>
      <c r="O152" s="4"/>
      <c r="P152" s="4"/>
    </row>
    <row r="153" spans="4:16" s="10" customFormat="1" ht="15" x14ac:dyDescent="0.25">
      <c r="D153" s="15"/>
      <c r="E153" s="15"/>
      <c r="G153"/>
      <c r="H153"/>
      <c r="J153" s="4"/>
      <c r="K153" s="4"/>
      <c r="L153" s="4"/>
      <c r="M153" s="4"/>
      <c r="N153" s="4"/>
      <c r="O153" s="4"/>
      <c r="P153" s="4"/>
    </row>
    <row r="154" spans="4:16" s="10" customFormat="1" ht="15" x14ac:dyDescent="0.25">
      <c r="D154" s="15"/>
      <c r="E154" s="15"/>
      <c r="G154"/>
      <c r="H154"/>
      <c r="J154" s="4"/>
      <c r="K154" s="4"/>
      <c r="L154" s="4"/>
      <c r="M154" s="4"/>
      <c r="N154" s="4"/>
      <c r="O154" s="4"/>
      <c r="P154" s="4"/>
    </row>
    <row r="155" spans="4:16" s="10" customFormat="1" ht="15" x14ac:dyDescent="0.25">
      <c r="D155" s="15"/>
      <c r="E155" s="15"/>
      <c r="G155"/>
      <c r="H155"/>
      <c r="J155" s="4"/>
      <c r="K155" s="4"/>
      <c r="L155" s="4"/>
      <c r="M155" s="4"/>
      <c r="N155" s="4"/>
      <c r="O155" s="4"/>
      <c r="P155" s="4"/>
    </row>
    <row r="156" spans="4:16" s="10" customFormat="1" ht="15" x14ac:dyDescent="0.25">
      <c r="D156" s="15"/>
      <c r="E156" s="15"/>
      <c r="G156"/>
      <c r="H156"/>
      <c r="J156" s="4"/>
      <c r="K156" s="4"/>
      <c r="L156" s="4"/>
      <c r="M156" s="4"/>
      <c r="N156" s="4"/>
      <c r="O156" s="4"/>
      <c r="P156" s="4"/>
    </row>
    <row r="157" spans="4:16" s="10" customFormat="1" ht="15" x14ac:dyDescent="0.25">
      <c r="D157" s="15"/>
      <c r="E157" s="15"/>
      <c r="G157"/>
      <c r="H157"/>
      <c r="J157" s="4"/>
      <c r="K157" s="4"/>
      <c r="L157" s="4"/>
      <c r="M157" s="4"/>
      <c r="N157" s="4"/>
      <c r="O157" s="4"/>
      <c r="P157" s="4"/>
    </row>
    <row r="158" spans="4:16" s="10" customFormat="1" ht="15" x14ac:dyDescent="0.25">
      <c r="D158" s="15"/>
      <c r="E158" s="15"/>
      <c r="G158"/>
      <c r="H158"/>
      <c r="J158" s="4"/>
      <c r="K158" s="4"/>
      <c r="L158" s="4"/>
      <c r="M158" s="4"/>
      <c r="N158" s="4"/>
      <c r="O158" s="4"/>
      <c r="P158" s="4"/>
    </row>
    <row r="159" spans="4:16" s="10" customFormat="1" ht="15" x14ac:dyDescent="0.25">
      <c r="D159" s="15"/>
      <c r="E159" s="15"/>
      <c r="G159"/>
      <c r="H159"/>
      <c r="J159" s="4"/>
      <c r="K159" s="4"/>
      <c r="L159" s="4"/>
      <c r="M159" s="4"/>
      <c r="N159" s="4"/>
      <c r="O159" s="4"/>
      <c r="P159" s="4"/>
    </row>
    <row r="160" spans="4:16" s="10" customFormat="1" ht="15" x14ac:dyDescent="0.25">
      <c r="D160" s="15"/>
      <c r="E160" s="15"/>
      <c r="G160"/>
      <c r="H160"/>
      <c r="J160" s="4"/>
      <c r="K160" s="4"/>
      <c r="L160" s="4"/>
      <c r="M160" s="4"/>
      <c r="N160" s="4"/>
      <c r="O160" s="4"/>
      <c r="P160" s="4"/>
    </row>
    <row r="161" spans="4:16" s="10" customFormat="1" ht="15" x14ac:dyDescent="0.25">
      <c r="D161" s="15"/>
      <c r="E161" s="15"/>
      <c r="G161"/>
      <c r="H161"/>
      <c r="J161" s="4"/>
      <c r="K161" s="4"/>
      <c r="L161" s="4"/>
      <c r="M161" s="4"/>
      <c r="N161" s="4"/>
      <c r="O161" s="4"/>
      <c r="P161" s="4"/>
    </row>
    <row r="162" spans="4:16" s="10" customFormat="1" ht="15" x14ac:dyDescent="0.25">
      <c r="D162" s="15"/>
      <c r="E162" s="15"/>
      <c r="G162"/>
      <c r="H162"/>
      <c r="J162" s="4"/>
      <c r="K162" s="4"/>
      <c r="L162" s="4"/>
      <c r="M162" s="4"/>
      <c r="N162" s="4"/>
      <c r="O162" s="4"/>
      <c r="P162" s="4"/>
    </row>
    <row r="163" spans="4:16" s="10" customFormat="1" ht="15" x14ac:dyDescent="0.25">
      <c r="D163" s="15"/>
      <c r="E163" s="15"/>
      <c r="G163"/>
      <c r="H163"/>
      <c r="J163" s="4"/>
      <c r="K163" s="4"/>
      <c r="L163" s="4"/>
      <c r="M163" s="4"/>
      <c r="N163" s="4"/>
      <c r="O163" s="4"/>
      <c r="P163" s="4"/>
    </row>
    <row r="164" spans="4:16" s="10" customFormat="1" ht="15" x14ac:dyDescent="0.25">
      <c r="D164" s="15"/>
      <c r="E164" s="15"/>
      <c r="G164"/>
      <c r="H164"/>
      <c r="J164" s="4"/>
      <c r="K164" s="4"/>
      <c r="L164" s="4"/>
      <c r="M164" s="4"/>
      <c r="N164" s="4"/>
      <c r="O164" s="4"/>
      <c r="P164" s="4"/>
    </row>
    <row r="165" spans="4:16" s="10" customFormat="1" ht="15" x14ac:dyDescent="0.25">
      <c r="D165" s="15"/>
      <c r="E165" s="15"/>
      <c r="G165"/>
      <c r="H165"/>
      <c r="J165" s="4"/>
      <c r="K165" s="4"/>
      <c r="L165" s="4"/>
      <c r="M165" s="4"/>
      <c r="N165" s="4"/>
      <c r="O165" s="4"/>
      <c r="P165" s="4"/>
    </row>
    <row r="166" spans="4:16" s="10" customFormat="1" ht="15" x14ac:dyDescent="0.25">
      <c r="D166" s="15"/>
      <c r="E166" s="15"/>
      <c r="G166"/>
      <c r="H166"/>
      <c r="J166" s="4"/>
      <c r="K166" s="4"/>
      <c r="L166" s="4"/>
      <c r="M166" s="4"/>
      <c r="N166" s="4"/>
      <c r="O166" s="4"/>
      <c r="P166" s="4"/>
    </row>
    <row r="167" spans="4:16" s="10" customFormat="1" ht="15" x14ac:dyDescent="0.25">
      <c r="D167" s="15"/>
      <c r="E167" s="15"/>
      <c r="G167"/>
      <c r="H167"/>
      <c r="J167" s="4"/>
      <c r="K167" s="4"/>
      <c r="L167" s="4"/>
      <c r="M167" s="4"/>
      <c r="N167" s="4"/>
      <c r="O167" s="4"/>
      <c r="P167" s="4"/>
    </row>
    <row r="168" spans="4:16" s="10" customFormat="1" ht="15" x14ac:dyDescent="0.25">
      <c r="D168" s="15"/>
      <c r="E168" s="15"/>
      <c r="G168"/>
      <c r="H168"/>
      <c r="J168" s="4"/>
      <c r="K168" s="4"/>
      <c r="L168" s="4"/>
      <c r="M168" s="4"/>
      <c r="N168" s="4"/>
      <c r="O168" s="4"/>
      <c r="P168" s="4"/>
    </row>
    <row r="169" spans="4:16" s="10" customFormat="1" ht="15" x14ac:dyDescent="0.25">
      <c r="D169" s="15"/>
      <c r="E169" s="15"/>
      <c r="G169"/>
      <c r="H169"/>
      <c r="J169" s="4"/>
      <c r="K169" s="4"/>
      <c r="L169" s="4"/>
      <c r="M169" s="4"/>
      <c r="N169" s="4"/>
      <c r="O169" s="4"/>
      <c r="P169" s="4"/>
    </row>
    <row r="170" spans="4:16" s="10" customFormat="1" ht="15" x14ac:dyDescent="0.25">
      <c r="D170" s="15"/>
      <c r="E170" s="15"/>
      <c r="G170"/>
      <c r="H170"/>
      <c r="J170" s="4"/>
      <c r="K170" s="4"/>
      <c r="L170" s="4"/>
      <c r="M170" s="4"/>
      <c r="N170" s="4"/>
      <c r="O170" s="4"/>
      <c r="P170" s="4"/>
    </row>
    <row r="171" spans="4:16" s="10" customFormat="1" ht="15" x14ac:dyDescent="0.25">
      <c r="D171" s="15"/>
      <c r="E171" s="15"/>
      <c r="G171"/>
      <c r="H171"/>
      <c r="J171" s="4"/>
      <c r="K171" s="4"/>
      <c r="L171" s="4"/>
      <c r="M171" s="4"/>
      <c r="N171" s="4"/>
      <c r="O171" s="4"/>
      <c r="P171" s="4"/>
    </row>
    <row r="172" spans="4:16" s="10" customFormat="1" ht="15" x14ac:dyDescent="0.25">
      <c r="D172" s="15"/>
      <c r="E172" s="15"/>
      <c r="G172"/>
      <c r="H172"/>
      <c r="J172" s="4"/>
      <c r="K172" s="4"/>
      <c r="L172" s="4"/>
      <c r="M172" s="4"/>
      <c r="N172" s="4"/>
      <c r="O172" s="4"/>
      <c r="P172" s="4"/>
    </row>
    <row r="173" spans="4:16" s="10" customFormat="1" ht="15" x14ac:dyDescent="0.25">
      <c r="D173" s="15"/>
      <c r="E173" s="15"/>
      <c r="G173"/>
      <c r="H173"/>
      <c r="J173" s="4"/>
      <c r="K173" s="4"/>
      <c r="L173" s="4"/>
      <c r="M173" s="4"/>
      <c r="N173" s="4"/>
      <c r="O173" s="4"/>
      <c r="P173" s="4"/>
    </row>
    <row r="174" spans="4:16" s="10" customFormat="1" ht="15" x14ac:dyDescent="0.25">
      <c r="D174" s="15"/>
      <c r="E174" s="15"/>
      <c r="G174"/>
      <c r="H174"/>
      <c r="J174" s="4"/>
      <c r="K174" s="4"/>
      <c r="L174" s="4"/>
      <c r="M174" s="4"/>
      <c r="N174" s="4"/>
      <c r="O174" s="4"/>
      <c r="P174" s="4"/>
    </row>
    <row r="175" spans="4:16" s="10" customFormat="1" ht="15" x14ac:dyDescent="0.25">
      <c r="D175" s="15"/>
      <c r="E175" s="15"/>
      <c r="G175"/>
      <c r="H175"/>
      <c r="J175" s="4"/>
      <c r="K175" s="4"/>
      <c r="L175" s="4"/>
      <c r="M175" s="4"/>
      <c r="N175" s="4"/>
      <c r="O175" s="4"/>
      <c r="P175" s="4"/>
    </row>
    <row r="176" spans="4:16" s="10" customFormat="1" ht="15" x14ac:dyDescent="0.25">
      <c r="D176" s="15"/>
      <c r="E176" s="15"/>
      <c r="G176"/>
      <c r="H176"/>
      <c r="J176" s="4"/>
      <c r="K176" s="4"/>
      <c r="L176" s="4"/>
      <c r="M176" s="4"/>
      <c r="N176" s="4"/>
      <c r="O176" s="4"/>
      <c r="P176" s="4"/>
    </row>
    <row r="177" spans="4:16" s="10" customFormat="1" ht="15" x14ac:dyDescent="0.25">
      <c r="D177" s="15"/>
      <c r="E177" s="15"/>
      <c r="G177"/>
      <c r="H177"/>
      <c r="J177" s="4"/>
      <c r="K177" s="4"/>
      <c r="L177" s="4"/>
      <c r="M177" s="4"/>
      <c r="N177" s="4"/>
      <c r="O177" s="4"/>
      <c r="P177" s="4"/>
    </row>
    <row r="178" spans="4:16" s="10" customFormat="1" ht="15" x14ac:dyDescent="0.25">
      <c r="D178" s="15"/>
      <c r="E178" s="15"/>
      <c r="G178"/>
      <c r="H178"/>
      <c r="J178" s="4"/>
      <c r="K178" s="4"/>
      <c r="L178" s="4"/>
      <c r="M178" s="4"/>
      <c r="N178" s="4"/>
      <c r="O178" s="4"/>
      <c r="P178" s="4"/>
    </row>
    <row r="179" spans="4:16" s="10" customFormat="1" ht="15" x14ac:dyDescent="0.25">
      <c r="D179" s="15"/>
      <c r="E179" s="15"/>
      <c r="G179"/>
      <c r="H179"/>
      <c r="J179" s="4"/>
      <c r="K179" s="4"/>
      <c r="L179" s="4"/>
      <c r="M179" s="4"/>
      <c r="N179" s="4"/>
      <c r="O179" s="4"/>
      <c r="P179" s="4"/>
    </row>
    <row r="180" spans="4:16" s="10" customFormat="1" ht="15" x14ac:dyDescent="0.25">
      <c r="D180" s="15"/>
      <c r="E180" s="15"/>
      <c r="G180"/>
      <c r="H180"/>
      <c r="J180" s="4"/>
      <c r="K180" s="4"/>
      <c r="L180" s="4"/>
      <c r="M180" s="4"/>
      <c r="N180" s="4"/>
      <c r="O180" s="4"/>
      <c r="P180" s="4"/>
    </row>
    <row r="181" spans="4:16" s="10" customFormat="1" ht="15" x14ac:dyDescent="0.25">
      <c r="D181" s="15"/>
      <c r="E181" s="15"/>
      <c r="G181"/>
      <c r="H181"/>
      <c r="J181" s="4"/>
      <c r="K181" s="4"/>
      <c r="L181" s="4"/>
      <c r="M181" s="4"/>
      <c r="N181" s="4"/>
      <c r="O181" s="4"/>
      <c r="P181" s="4"/>
    </row>
    <row r="182" spans="4:16" s="10" customFormat="1" ht="15" x14ac:dyDescent="0.25">
      <c r="D182" s="15"/>
      <c r="E182" s="15"/>
      <c r="G182"/>
      <c r="H182"/>
      <c r="J182" s="4"/>
      <c r="K182" s="4"/>
      <c r="L182" s="4"/>
      <c r="M182" s="4"/>
      <c r="N182" s="4"/>
      <c r="O182" s="4"/>
      <c r="P182" s="4"/>
    </row>
    <row r="183" spans="4:16" s="10" customFormat="1" ht="15" x14ac:dyDescent="0.25">
      <c r="D183" s="15"/>
      <c r="E183" s="15"/>
      <c r="G183"/>
      <c r="H183"/>
      <c r="J183" s="4"/>
      <c r="K183" s="4"/>
      <c r="L183" s="4"/>
      <c r="M183" s="4"/>
      <c r="N183" s="4"/>
      <c r="O183" s="4"/>
      <c r="P183" s="4"/>
    </row>
    <row r="184" spans="4:16" s="10" customFormat="1" ht="15" x14ac:dyDescent="0.25">
      <c r="D184" s="15"/>
      <c r="E184" s="15"/>
      <c r="G184"/>
      <c r="H184"/>
      <c r="J184" s="4"/>
      <c r="K184" s="4"/>
      <c r="L184" s="4"/>
      <c r="M184" s="4"/>
      <c r="N184" s="4"/>
      <c r="O184" s="4"/>
      <c r="P184" s="4"/>
    </row>
    <row r="185" spans="4:16" s="10" customFormat="1" ht="15" x14ac:dyDescent="0.25">
      <c r="D185" s="15"/>
      <c r="E185" s="15"/>
      <c r="G185"/>
      <c r="H185"/>
      <c r="J185" s="4"/>
      <c r="K185" s="4"/>
      <c r="L185" s="4"/>
      <c r="M185" s="4"/>
      <c r="N185" s="4"/>
      <c r="O185" s="4"/>
      <c r="P185" s="4"/>
    </row>
    <row r="186" spans="4:16" s="10" customFormat="1" ht="15" x14ac:dyDescent="0.25">
      <c r="D186" s="15"/>
      <c r="E186" s="15"/>
      <c r="G186"/>
      <c r="H186"/>
      <c r="J186" s="4"/>
      <c r="K186" s="4"/>
      <c r="L186" s="4"/>
      <c r="M186" s="4"/>
      <c r="N186" s="4"/>
      <c r="O186" s="4"/>
      <c r="P186" s="4"/>
    </row>
    <row r="187" spans="4:16" s="10" customFormat="1" ht="15" x14ac:dyDescent="0.25">
      <c r="D187" s="15"/>
      <c r="E187" s="15"/>
      <c r="G187"/>
      <c r="H187"/>
      <c r="J187" s="4"/>
      <c r="K187" s="4"/>
      <c r="L187" s="4"/>
      <c r="M187" s="4"/>
      <c r="N187" s="4"/>
      <c r="O187" s="4"/>
      <c r="P187" s="4"/>
    </row>
    <row r="188" spans="4:16" s="10" customFormat="1" ht="15" x14ac:dyDescent="0.25">
      <c r="D188" s="15"/>
      <c r="E188" s="15"/>
      <c r="G188"/>
      <c r="H188"/>
      <c r="J188" s="4"/>
      <c r="K188" s="4"/>
      <c r="L188" s="4"/>
      <c r="M188" s="4"/>
      <c r="N188" s="4"/>
      <c r="O188" s="4"/>
      <c r="P188" s="4"/>
    </row>
    <row r="189" spans="4:16" s="10" customFormat="1" ht="15" x14ac:dyDescent="0.25">
      <c r="D189" s="15"/>
      <c r="E189" s="15"/>
      <c r="G189"/>
      <c r="H189"/>
      <c r="J189" s="4"/>
      <c r="K189" s="4"/>
      <c r="L189" s="4"/>
      <c r="M189" s="4"/>
      <c r="N189" s="4"/>
      <c r="O189" s="4"/>
      <c r="P189" s="4"/>
    </row>
    <row r="190" spans="4:16" s="10" customFormat="1" ht="15" x14ac:dyDescent="0.25">
      <c r="D190" s="15"/>
      <c r="E190" s="15"/>
      <c r="G190"/>
      <c r="H190"/>
      <c r="J190" s="4"/>
      <c r="K190" s="4"/>
      <c r="L190" s="4"/>
      <c r="M190" s="4"/>
      <c r="N190" s="4"/>
      <c r="O190" s="4"/>
      <c r="P190" s="4"/>
    </row>
    <row r="191" spans="4:16" s="10" customFormat="1" ht="15" x14ac:dyDescent="0.25">
      <c r="D191" s="15"/>
      <c r="E191" s="15"/>
      <c r="G191"/>
      <c r="H191"/>
      <c r="J191" s="4"/>
      <c r="K191" s="4"/>
      <c r="L191" s="4"/>
      <c r="M191" s="4"/>
      <c r="N191" s="4"/>
      <c r="O191" s="4"/>
      <c r="P191" s="4"/>
    </row>
    <row r="192" spans="4:16" s="10" customFormat="1" ht="15" x14ac:dyDescent="0.25">
      <c r="D192" s="15"/>
      <c r="E192" s="15"/>
      <c r="G192"/>
      <c r="H192"/>
      <c r="J192" s="4"/>
      <c r="K192" s="4"/>
      <c r="L192" s="4"/>
      <c r="M192" s="4"/>
      <c r="N192" s="4"/>
      <c r="O192" s="4"/>
      <c r="P192" s="4"/>
    </row>
    <row r="193" spans="4:16" s="10" customFormat="1" ht="15" x14ac:dyDescent="0.25">
      <c r="D193" s="15"/>
      <c r="E193" s="15"/>
      <c r="G193"/>
      <c r="H193"/>
      <c r="J193" s="4"/>
      <c r="K193" s="4"/>
      <c r="L193" s="4"/>
      <c r="M193" s="4"/>
      <c r="N193" s="4"/>
      <c r="O193" s="4"/>
      <c r="P193" s="4"/>
    </row>
    <row r="194" spans="4:16" s="10" customFormat="1" ht="15" x14ac:dyDescent="0.25">
      <c r="D194" s="15"/>
      <c r="E194" s="15"/>
      <c r="G194"/>
      <c r="H194"/>
      <c r="J194" s="4"/>
      <c r="K194" s="4"/>
      <c r="L194" s="4"/>
      <c r="M194" s="4"/>
      <c r="N194" s="4"/>
      <c r="O194" s="4"/>
      <c r="P194" s="4"/>
    </row>
    <row r="195" spans="4:16" s="10" customFormat="1" ht="15" x14ac:dyDescent="0.25">
      <c r="D195" s="15"/>
      <c r="E195" s="15"/>
      <c r="G195"/>
      <c r="H195"/>
      <c r="J195" s="4"/>
      <c r="K195" s="4"/>
      <c r="L195" s="4"/>
      <c r="M195" s="4"/>
      <c r="N195" s="4"/>
      <c r="O195" s="4"/>
      <c r="P195" s="4"/>
    </row>
    <row r="196" spans="4:16" s="10" customFormat="1" ht="15" x14ac:dyDescent="0.25">
      <c r="D196" s="15"/>
      <c r="E196" s="15"/>
      <c r="G196"/>
      <c r="H196"/>
      <c r="J196" s="4"/>
      <c r="K196" s="4"/>
      <c r="L196" s="4"/>
      <c r="M196" s="4"/>
      <c r="N196" s="4"/>
      <c r="O196" s="4"/>
      <c r="P196" s="4"/>
    </row>
    <row r="197" spans="4:16" s="10" customFormat="1" ht="15" x14ac:dyDescent="0.25">
      <c r="D197" s="15"/>
      <c r="E197" s="15"/>
      <c r="G197"/>
      <c r="H197"/>
      <c r="J197" s="4"/>
      <c r="K197" s="4"/>
      <c r="L197" s="4"/>
      <c r="M197" s="4"/>
      <c r="N197" s="4"/>
      <c r="O197" s="4"/>
      <c r="P197" s="4"/>
    </row>
    <row r="198" spans="4:16" s="10" customFormat="1" ht="15" x14ac:dyDescent="0.25">
      <c r="D198" s="15"/>
      <c r="E198" s="15"/>
      <c r="G198"/>
      <c r="H198"/>
      <c r="J198" s="4"/>
      <c r="K198" s="4"/>
      <c r="L198" s="4"/>
      <c r="M198" s="4"/>
      <c r="N198" s="4"/>
      <c r="O198" s="4"/>
      <c r="P198" s="4"/>
    </row>
    <row r="199" spans="4:16" s="10" customFormat="1" ht="15" x14ac:dyDescent="0.25">
      <c r="D199" s="15"/>
      <c r="E199" s="15"/>
      <c r="G199"/>
      <c r="H199"/>
      <c r="J199" s="4"/>
      <c r="K199" s="4"/>
      <c r="L199" s="4"/>
      <c r="M199" s="4"/>
      <c r="N199" s="4"/>
      <c r="O199" s="4"/>
      <c r="P199" s="4"/>
    </row>
    <row r="200" spans="4:16" s="10" customFormat="1" ht="15" x14ac:dyDescent="0.25">
      <c r="D200" s="15"/>
      <c r="E200" s="15"/>
      <c r="G200"/>
      <c r="H200"/>
      <c r="J200" s="4"/>
      <c r="K200" s="4"/>
      <c r="L200" s="4"/>
      <c r="M200" s="4"/>
      <c r="N200" s="4"/>
      <c r="O200" s="4"/>
      <c r="P200" s="4"/>
    </row>
    <row r="201" spans="4:16" s="10" customFormat="1" ht="15" x14ac:dyDescent="0.25">
      <c r="D201" s="15"/>
      <c r="E201" s="15"/>
      <c r="G201"/>
      <c r="H201"/>
      <c r="J201" s="4"/>
      <c r="K201" s="4"/>
      <c r="L201" s="4"/>
      <c r="M201" s="4"/>
      <c r="N201" s="4"/>
      <c r="O201" s="4"/>
      <c r="P201" s="4"/>
    </row>
    <row r="202" spans="4:16" s="10" customFormat="1" ht="15" x14ac:dyDescent="0.25">
      <c r="D202" s="15"/>
      <c r="E202" s="15"/>
      <c r="G202"/>
      <c r="H202"/>
      <c r="J202" s="4"/>
      <c r="K202" s="4"/>
      <c r="L202" s="4"/>
      <c r="M202" s="4"/>
      <c r="N202" s="4"/>
      <c r="O202" s="4"/>
      <c r="P202" s="4"/>
    </row>
    <row r="203" spans="4:16" s="10" customFormat="1" ht="15" x14ac:dyDescent="0.25">
      <c r="D203" s="15"/>
      <c r="E203" s="15"/>
      <c r="G203"/>
      <c r="H203"/>
      <c r="J203" s="4"/>
      <c r="K203" s="4"/>
      <c r="L203" s="4"/>
      <c r="M203" s="4"/>
      <c r="N203" s="4"/>
      <c r="O203" s="4"/>
      <c r="P203" s="4"/>
    </row>
    <row r="204" spans="4:16" s="10" customFormat="1" ht="15" x14ac:dyDescent="0.25">
      <c r="D204" s="15"/>
      <c r="E204" s="15"/>
      <c r="G204"/>
      <c r="H204"/>
      <c r="J204" s="4"/>
      <c r="K204" s="4"/>
      <c r="L204" s="4"/>
      <c r="M204" s="4"/>
      <c r="N204" s="4"/>
      <c r="O204" s="4"/>
      <c r="P204" s="4"/>
    </row>
    <row r="205" spans="4:16" s="10" customFormat="1" ht="15" x14ac:dyDescent="0.25">
      <c r="D205" s="15"/>
      <c r="E205" s="15"/>
      <c r="G205"/>
      <c r="H205"/>
      <c r="J205" s="4"/>
      <c r="K205" s="4"/>
      <c r="L205" s="4"/>
      <c r="M205" s="4"/>
      <c r="N205" s="4"/>
      <c r="O205" s="4"/>
      <c r="P205" s="4"/>
    </row>
    <row r="206" spans="4:16" s="10" customFormat="1" ht="15" x14ac:dyDescent="0.25">
      <c r="D206" s="15"/>
      <c r="E206" s="15"/>
      <c r="G206"/>
      <c r="H206"/>
      <c r="J206" s="4"/>
      <c r="K206" s="4"/>
      <c r="L206" s="4"/>
      <c r="M206" s="4"/>
      <c r="N206" s="4"/>
      <c r="O206" s="4"/>
      <c r="P206" s="4"/>
    </row>
    <row r="207" spans="4:16" s="10" customFormat="1" ht="15" x14ac:dyDescent="0.25">
      <c r="D207" s="15"/>
      <c r="E207" s="15"/>
      <c r="G207"/>
      <c r="H207"/>
      <c r="J207" s="4"/>
      <c r="K207" s="4"/>
      <c r="L207" s="4"/>
      <c r="M207" s="4"/>
      <c r="N207" s="4"/>
      <c r="O207" s="4"/>
      <c r="P207" s="4"/>
    </row>
    <row r="208" spans="4:16" s="10" customFormat="1" ht="15" x14ac:dyDescent="0.25">
      <c r="D208" s="15"/>
      <c r="E208" s="15"/>
      <c r="G208"/>
      <c r="H208"/>
      <c r="J208" s="4"/>
      <c r="K208" s="4"/>
      <c r="L208" s="4"/>
      <c r="M208" s="4"/>
      <c r="N208" s="4"/>
      <c r="O208" s="4"/>
      <c r="P208" s="4"/>
    </row>
    <row r="209" spans="4:16" s="10" customFormat="1" ht="15" x14ac:dyDescent="0.25">
      <c r="D209" s="15"/>
      <c r="E209" s="15"/>
      <c r="G209"/>
      <c r="H209"/>
      <c r="J209" s="4"/>
      <c r="K209" s="4"/>
      <c r="L209" s="4"/>
      <c r="M209" s="4"/>
      <c r="N209" s="4"/>
      <c r="O209" s="4"/>
      <c r="P209" s="4"/>
    </row>
    <row r="210" spans="4:16" s="10" customFormat="1" ht="15" x14ac:dyDescent="0.25">
      <c r="D210" s="15"/>
      <c r="E210" s="15"/>
      <c r="G210"/>
      <c r="H210"/>
      <c r="J210" s="4"/>
      <c r="K210" s="4"/>
      <c r="L210" s="4"/>
      <c r="M210" s="4"/>
      <c r="N210" s="4"/>
      <c r="O210" s="4"/>
      <c r="P210" s="4"/>
    </row>
    <row r="211" spans="4:16" s="10" customFormat="1" ht="15" x14ac:dyDescent="0.25">
      <c r="D211" s="15"/>
      <c r="E211" s="15"/>
      <c r="G211"/>
      <c r="H211"/>
      <c r="J211" s="4"/>
      <c r="K211" s="4"/>
      <c r="L211" s="4"/>
      <c r="M211" s="4"/>
      <c r="N211" s="4"/>
      <c r="O211" s="4"/>
      <c r="P211" s="4"/>
    </row>
    <row r="212" spans="4:16" s="10" customFormat="1" ht="15" x14ac:dyDescent="0.25">
      <c r="D212" s="15"/>
      <c r="E212" s="15"/>
      <c r="G212"/>
      <c r="H212"/>
      <c r="J212" s="4"/>
      <c r="K212" s="4"/>
      <c r="L212" s="4"/>
      <c r="M212" s="4"/>
      <c r="N212" s="4"/>
      <c r="O212" s="4"/>
      <c r="P212" s="4"/>
    </row>
    <row r="213" spans="4:16" s="10" customFormat="1" ht="15" x14ac:dyDescent="0.25">
      <c r="D213" s="15"/>
      <c r="E213" s="15"/>
      <c r="G213"/>
      <c r="H213"/>
      <c r="J213" s="4"/>
      <c r="K213" s="4"/>
      <c r="L213" s="4"/>
      <c r="M213" s="4"/>
      <c r="N213" s="4"/>
      <c r="O213" s="4"/>
      <c r="P213" s="4"/>
    </row>
    <row r="214" spans="4:16" s="10" customFormat="1" ht="15" x14ac:dyDescent="0.25">
      <c r="D214" s="15"/>
      <c r="E214" s="15"/>
      <c r="G214"/>
      <c r="H214"/>
      <c r="J214" s="4"/>
      <c r="K214" s="4"/>
      <c r="L214" s="4"/>
      <c r="M214" s="4"/>
      <c r="N214" s="4"/>
      <c r="O214" s="4"/>
      <c r="P214" s="4"/>
    </row>
    <row r="215" spans="4:16" s="10" customFormat="1" ht="15" x14ac:dyDescent="0.25">
      <c r="D215" s="15"/>
      <c r="E215" s="15"/>
      <c r="G215"/>
      <c r="H215"/>
      <c r="J215" s="4"/>
      <c r="K215" s="4"/>
      <c r="L215" s="4"/>
      <c r="M215" s="4"/>
      <c r="N215" s="4"/>
      <c r="O215" s="4"/>
      <c r="P215" s="4"/>
    </row>
    <row r="216" spans="4:16" s="10" customFormat="1" ht="15" x14ac:dyDescent="0.25">
      <c r="D216" s="15"/>
      <c r="E216" s="15"/>
      <c r="G216"/>
      <c r="H216"/>
      <c r="J216" s="4"/>
      <c r="K216" s="4"/>
      <c r="L216" s="4"/>
      <c r="M216" s="4"/>
      <c r="N216" s="4"/>
      <c r="O216" s="4"/>
      <c r="P216" s="4"/>
    </row>
    <row r="217" spans="4:16" s="10" customFormat="1" ht="15" x14ac:dyDescent="0.25">
      <c r="D217" s="15"/>
      <c r="E217" s="15"/>
      <c r="G217"/>
      <c r="H217"/>
      <c r="J217" s="4"/>
      <c r="K217" s="4"/>
      <c r="L217" s="4"/>
      <c r="M217" s="4"/>
      <c r="N217" s="4"/>
      <c r="O217" s="4"/>
      <c r="P217" s="4"/>
    </row>
    <row r="218" spans="4:16" s="10" customFormat="1" ht="15" x14ac:dyDescent="0.25">
      <c r="D218" s="15"/>
      <c r="E218" s="15"/>
      <c r="G218"/>
      <c r="H218"/>
      <c r="J218" s="4"/>
      <c r="K218" s="4"/>
      <c r="L218" s="4"/>
      <c r="M218" s="4"/>
      <c r="N218" s="4"/>
      <c r="O218" s="4"/>
      <c r="P218" s="4"/>
    </row>
    <row r="219" spans="4:16" s="10" customFormat="1" ht="15" x14ac:dyDescent="0.25">
      <c r="D219" s="15"/>
      <c r="E219" s="15"/>
      <c r="G219"/>
      <c r="H219"/>
      <c r="J219" s="4"/>
      <c r="K219" s="4"/>
      <c r="L219" s="4"/>
      <c r="M219" s="4"/>
      <c r="N219" s="4"/>
      <c r="O219" s="4"/>
      <c r="P219" s="4"/>
    </row>
    <row r="220" spans="4:16" s="10" customFormat="1" ht="15" x14ac:dyDescent="0.25">
      <c r="D220" s="15"/>
      <c r="E220" s="15"/>
      <c r="G220"/>
      <c r="H220"/>
      <c r="J220" s="4"/>
      <c r="K220" s="4"/>
      <c r="L220" s="4"/>
      <c r="M220" s="4"/>
      <c r="N220" s="4"/>
      <c r="O220" s="4"/>
      <c r="P220" s="4"/>
    </row>
    <row r="221" spans="4:16" s="10" customFormat="1" ht="15" x14ac:dyDescent="0.25">
      <c r="D221" s="15"/>
      <c r="E221" s="15"/>
      <c r="G221"/>
      <c r="H221"/>
      <c r="J221" s="4"/>
      <c r="K221" s="4"/>
      <c r="L221" s="4"/>
      <c r="M221" s="4"/>
      <c r="N221" s="4"/>
      <c r="O221" s="4"/>
      <c r="P221" s="4"/>
    </row>
    <row r="222" spans="4:16" s="10" customFormat="1" ht="15" x14ac:dyDescent="0.25">
      <c r="D222" s="15"/>
      <c r="E222" s="15"/>
      <c r="G222"/>
      <c r="H222"/>
      <c r="J222" s="4"/>
      <c r="K222" s="4"/>
      <c r="L222" s="4"/>
      <c r="M222" s="4"/>
      <c r="N222" s="4"/>
      <c r="O222" s="4"/>
      <c r="P222" s="4"/>
    </row>
    <row r="223" spans="4:16" s="10" customFormat="1" ht="15" x14ac:dyDescent="0.25">
      <c r="D223" s="15"/>
      <c r="E223" s="15"/>
      <c r="G223"/>
      <c r="H223"/>
      <c r="J223" s="4"/>
      <c r="K223" s="4"/>
      <c r="L223" s="4"/>
      <c r="M223" s="4"/>
      <c r="N223" s="4"/>
      <c r="O223" s="4"/>
      <c r="P223" s="4"/>
    </row>
    <row r="224" spans="4:16" s="10" customFormat="1" ht="15" x14ac:dyDescent="0.25">
      <c r="D224" s="15"/>
      <c r="E224" s="15"/>
      <c r="G224"/>
      <c r="H224"/>
      <c r="J224" s="4"/>
      <c r="K224" s="4"/>
      <c r="L224" s="4"/>
      <c r="M224" s="4"/>
      <c r="N224" s="4"/>
      <c r="O224" s="4"/>
      <c r="P224" s="4"/>
    </row>
    <row r="225" spans="4:16" s="10" customFormat="1" ht="15" x14ac:dyDescent="0.25">
      <c r="D225" s="15"/>
      <c r="E225" s="15"/>
      <c r="G225"/>
      <c r="H225"/>
      <c r="J225" s="4"/>
      <c r="K225" s="4"/>
      <c r="L225" s="4"/>
      <c r="M225" s="4"/>
      <c r="N225" s="4"/>
      <c r="O225" s="4"/>
      <c r="P225" s="4"/>
    </row>
    <row r="226" spans="4:16" s="10" customFormat="1" ht="15" x14ac:dyDescent="0.25">
      <c r="D226" s="15"/>
      <c r="E226" s="15"/>
      <c r="G226"/>
      <c r="H226"/>
      <c r="J226" s="4"/>
      <c r="K226" s="4"/>
      <c r="L226" s="4"/>
      <c r="M226" s="4"/>
      <c r="N226" s="4"/>
      <c r="O226" s="4"/>
      <c r="P226" s="4"/>
    </row>
    <row r="227" spans="4:16" s="10" customFormat="1" ht="15" x14ac:dyDescent="0.25">
      <c r="D227" s="15"/>
      <c r="E227" s="15"/>
      <c r="G227"/>
      <c r="H227"/>
      <c r="J227" s="4"/>
      <c r="K227" s="4"/>
      <c r="L227" s="4"/>
      <c r="M227" s="4"/>
      <c r="N227" s="4"/>
      <c r="O227" s="4"/>
      <c r="P227" s="4"/>
    </row>
    <row r="228" spans="4:16" s="10" customFormat="1" ht="15" x14ac:dyDescent="0.25">
      <c r="D228" s="15"/>
      <c r="E228" s="15"/>
      <c r="G228"/>
      <c r="H228"/>
      <c r="J228" s="4"/>
      <c r="K228" s="4"/>
      <c r="L228" s="4"/>
      <c r="M228" s="4"/>
      <c r="N228" s="4"/>
      <c r="O228" s="4"/>
      <c r="P228" s="4"/>
    </row>
    <row r="229" spans="4:16" s="10" customFormat="1" ht="15" x14ac:dyDescent="0.25">
      <c r="D229" s="15"/>
      <c r="E229" s="15"/>
      <c r="G229"/>
      <c r="H229"/>
      <c r="J229" s="4"/>
      <c r="K229" s="4"/>
      <c r="L229" s="4"/>
      <c r="M229" s="4"/>
      <c r="N229" s="4"/>
      <c r="O229" s="4"/>
      <c r="P229" s="4"/>
    </row>
    <row r="230" spans="4:16" s="10" customFormat="1" ht="15" x14ac:dyDescent="0.25">
      <c r="D230" s="15"/>
      <c r="E230" s="15"/>
      <c r="G230"/>
      <c r="H230"/>
      <c r="J230" s="4"/>
      <c r="K230" s="4"/>
      <c r="L230" s="4"/>
      <c r="M230" s="4"/>
      <c r="N230" s="4"/>
      <c r="O230" s="4"/>
      <c r="P230" s="4"/>
    </row>
    <row r="231" spans="4:16" s="10" customFormat="1" ht="15" x14ac:dyDescent="0.25">
      <c r="D231" s="15"/>
      <c r="E231" s="15"/>
      <c r="G231"/>
      <c r="H231"/>
      <c r="J231" s="4"/>
      <c r="K231" s="4"/>
      <c r="L231" s="4"/>
      <c r="M231" s="4"/>
      <c r="N231" s="4"/>
      <c r="O231" s="4"/>
      <c r="P231" s="4"/>
    </row>
    <row r="232" spans="4:16" s="10" customFormat="1" ht="15" x14ac:dyDescent="0.25">
      <c r="D232" s="15"/>
      <c r="E232" s="15"/>
      <c r="G232"/>
      <c r="H232"/>
      <c r="J232" s="4"/>
      <c r="K232" s="4"/>
      <c r="L232" s="4"/>
      <c r="M232" s="4"/>
      <c r="N232" s="4"/>
      <c r="O232" s="4"/>
      <c r="P232" s="4"/>
    </row>
    <row r="233" spans="4:16" s="10" customFormat="1" ht="15" x14ac:dyDescent="0.25">
      <c r="D233" s="15"/>
      <c r="E233" s="15"/>
      <c r="G233"/>
      <c r="H233"/>
      <c r="J233" s="4"/>
      <c r="K233" s="4"/>
      <c r="L233" s="4"/>
      <c r="M233" s="4"/>
      <c r="N233" s="4"/>
      <c r="O233" s="4"/>
      <c r="P233" s="4"/>
    </row>
    <row r="234" spans="4:16" s="10" customFormat="1" ht="15" x14ac:dyDescent="0.25">
      <c r="D234" s="15"/>
      <c r="E234" s="15"/>
      <c r="G234"/>
      <c r="H234"/>
      <c r="J234" s="4"/>
      <c r="K234" s="4"/>
      <c r="L234" s="4"/>
      <c r="M234" s="4"/>
      <c r="N234" s="4"/>
      <c r="O234" s="4"/>
      <c r="P234" s="4"/>
    </row>
    <row r="235" spans="4:16" s="10" customFormat="1" ht="15" x14ac:dyDescent="0.25">
      <c r="D235" s="15"/>
      <c r="E235" s="15"/>
      <c r="G235"/>
      <c r="H235"/>
      <c r="J235" s="4"/>
      <c r="K235" s="4"/>
      <c r="L235" s="4"/>
      <c r="M235" s="4"/>
      <c r="N235" s="4"/>
      <c r="O235" s="4"/>
      <c r="P235" s="4"/>
    </row>
    <row r="236" spans="4:16" s="10" customFormat="1" ht="15" x14ac:dyDescent="0.25">
      <c r="D236" s="15"/>
      <c r="E236" s="15"/>
      <c r="G236"/>
      <c r="H236"/>
      <c r="J236" s="4"/>
      <c r="K236" s="4"/>
      <c r="L236" s="4"/>
      <c r="M236" s="4"/>
      <c r="N236" s="4"/>
      <c r="O236" s="4"/>
      <c r="P236" s="4"/>
    </row>
    <row r="237" spans="4:16" s="10" customFormat="1" ht="15" x14ac:dyDescent="0.25">
      <c r="D237" s="15"/>
      <c r="E237" s="15"/>
      <c r="G237"/>
      <c r="H237"/>
      <c r="J237" s="4"/>
      <c r="K237" s="4"/>
      <c r="L237" s="4"/>
      <c r="M237" s="4"/>
      <c r="N237" s="4"/>
      <c r="O237" s="4"/>
      <c r="P237" s="4"/>
    </row>
    <row r="238" spans="4:16" s="10" customFormat="1" ht="15" x14ac:dyDescent="0.25">
      <c r="D238" s="15"/>
      <c r="E238" s="15"/>
      <c r="G238"/>
      <c r="H238"/>
      <c r="J238" s="4"/>
      <c r="K238" s="4"/>
      <c r="L238" s="4"/>
      <c r="M238" s="4"/>
      <c r="N238" s="4"/>
      <c r="O238" s="4"/>
      <c r="P238" s="4"/>
    </row>
    <row r="239" spans="4:16" s="10" customFormat="1" ht="15" x14ac:dyDescent="0.25">
      <c r="D239" s="15"/>
      <c r="E239" s="15"/>
      <c r="G239"/>
      <c r="H239"/>
      <c r="J239" s="4"/>
      <c r="K239" s="4"/>
      <c r="L239" s="4"/>
      <c r="M239" s="4"/>
      <c r="N239" s="4"/>
      <c r="O239" s="4"/>
      <c r="P239" s="4"/>
    </row>
    <row r="240" spans="4:16" s="10" customFormat="1" ht="15" x14ac:dyDescent="0.25">
      <c r="D240" s="15"/>
      <c r="E240" s="15"/>
      <c r="G240"/>
      <c r="H240"/>
      <c r="J240" s="4"/>
      <c r="K240" s="4"/>
      <c r="L240" s="4"/>
      <c r="M240" s="4"/>
      <c r="N240" s="4"/>
      <c r="O240" s="4"/>
      <c r="P240" s="4"/>
    </row>
    <row r="241" spans="4:16" s="10" customFormat="1" ht="15" x14ac:dyDescent="0.25">
      <c r="D241" s="15"/>
      <c r="E241" s="15"/>
      <c r="G241"/>
      <c r="H241"/>
      <c r="J241" s="4"/>
      <c r="K241" s="4"/>
      <c r="L241" s="4"/>
      <c r="M241" s="4"/>
      <c r="N241" s="4"/>
      <c r="O241" s="4"/>
      <c r="P241" s="4"/>
    </row>
    <row r="242" spans="4:16" s="10" customFormat="1" ht="15" x14ac:dyDescent="0.25">
      <c r="D242" s="15"/>
      <c r="E242" s="15"/>
      <c r="G242"/>
      <c r="H242"/>
      <c r="J242" s="4"/>
      <c r="K242" s="4"/>
      <c r="L242" s="4"/>
      <c r="M242" s="4"/>
      <c r="N242" s="4"/>
      <c r="O242" s="4"/>
      <c r="P242" s="4"/>
    </row>
    <row r="243" spans="4:16" s="10" customFormat="1" ht="15" x14ac:dyDescent="0.25">
      <c r="D243" s="15"/>
      <c r="E243" s="15"/>
      <c r="G243"/>
      <c r="H243"/>
      <c r="J243" s="4"/>
      <c r="K243" s="4"/>
      <c r="L243" s="4"/>
      <c r="M243" s="4"/>
      <c r="N243" s="4"/>
      <c r="O243" s="4"/>
      <c r="P243" s="4"/>
    </row>
    <row r="244" spans="4:16" s="10" customFormat="1" ht="15" x14ac:dyDescent="0.25">
      <c r="D244" s="15"/>
      <c r="E244" s="15"/>
      <c r="G244"/>
      <c r="H244"/>
      <c r="J244" s="4"/>
      <c r="K244" s="4"/>
      <c r="L244" s="4"/>
      <c r="M244" s="4"/>
      <c r="N244" s="4"/>
      <c r="O244" s="4"/>
      <c r="P244" s="4"/>
    </row>
    <row r="245" spans="4:16" s="10" customFormat="1" ht="15" x14ac:dyDescent="0.25">
      <c r="D245" s="15"/>
      <c r="E245" s="15"/>
      <c r="G245"/>
      <c r="H245"/>
      <c r="J245" s="4"/>
      <c r="K245" s="4"/>
      <c r="L245" s="4"/>
      <c r="M245" s="4"/>
      <c r="N245" s="4"/>
      <c r="O245" s="4"/>
      <c r="P245" s="4"/>
    </row>
    <row r="246" spans="4:16" s="10" customFormat="1" ht="15" x14ac:dyDescent="0.25">
      <c r="D246" s="15"/>
      <c r="E246" s="15"/>
      <c r="G246"/>
      <c r="H246"/>
      <c r="J246" s="4"/>
      <c r="K246" s="4"/>
      <c r="L246" s="4"/>
      <c r="M246" s="4"/>
      <c r="N246" s="4"/>
      <c r="O246" s="4"/>
      <c r="P246" s="4"/>
    </row>
    <row r="247" spans="4:16" s="10" customFormat="1" ht="15" x14ac:dyDescent="0.25">
      <c r="D247" s="15"/>
      <c r="E247" s="15"/>
      <c r="G247"/>
      <c r="H247"/>
      <c r="J247" s="4"/>
      <c r="K247" s="4"/>
      <c r="L247" s="4"/>
      <c r="M247" s="4"/>
      <c r="N247" s="4"/>
      <c r="O247" s="4"/>
      <c r="P247" s="4"/>
    </row>
    <row r="248" spans="4:16" s="10" customFormat="1" ht="15" x14ac:dyDescent="0.25">
      <c r="D248" s="15"/>
      <c r="E248" s="15"/>
      <c r="G248"/>
      <c r="H248"/>
      <c r="J248" s="4"/>
      <c r="K248" s="4"/>
      <c r="L248" s="4"/>
      <c r="M248" s="4"/>
      <c r="N248" s="4"/>
      <c r="O248" s="4"/>
      <c r="P248" s="4"/>
    </row>
    <row r="249" spans="4:16" s="10" customFormat="1" ht="15" x14ac:dyDescent="0.25">
      <c r="D249" s="15"/>
      <c r="E249" s="15"/>
      <c r="G249"/>
      <c r="H249"/>
      <c r="J249" s="4"/>
      <c r="K249" s="4"/>
      <c r="L249" s="4"/>
      <c r="M249" s="4"/>
      <c r="N249" s="4"/>
      <c r="O249" s="4"/>
      <c r="P249" s="4"/>
    </row>
    <row r="250" spans="4:16" s="10" customFormat="1" ht="15" x14ac:dyDescent="0.25">
      <c r="D250" s="15"/>
      <c r="E250" s="15"/>
      <c r="G250"/>
      <c r="H250"/>
      <c r="J250" s="4"/>
      <c r="K250" s="4"/>
      <c r="L250" s="4"/>
      <c r="M250" s="4"/>
      <c r="N250" s="4"/>
      <c r="O250" s="4"/>
      <c r="P250" s="4"/>
    </row>
    <row r="251" spans="4:16" s="10" customFormat="1" ht="15" x14ac:dyDescent="0.25">
      <c r="D251" s="15"/>
      <c r="E251" s="15"/>
      <c r="G251"/>
      <c r="H251"/>
      <c r="J251" s="4"/>
      <c r="K251" s="4"/>
      <c r="L251" s="4"/>
      <c r="M251" s="4"/>
      <c r="N251" s="4"/>
      <c r="O251" s="4"/>
      <c r="P251" s="4"/>
    </row>
    <row r="252" spans="4:16" s="10" customFormat="1" ht="15" x14ac:dyDescent="0.25">
      <c r="D252" s="15"/>
      <c r="E252" s="15"/>
      <c r="G252"/>
      <c r="H252"/>
      <c r="J252" s="4"/>
      <c r="K252" s="4"/>
      <c r="L252" s="4"/>
      <c r="M252" s="4"/>
      <c r="N252" s="4"/>
      <c r="O252" s="4"/>
      <c r="P252" s="4"/>
    </row>
    <row r="253" spans="4:16" s="10" customFormat="1" ht="15" x14ac:dyDescent="0.25">
      <c r="D253" s="15"/>
      <c r="E253" s="15"/>
      <c r="G253"/>
      <c r="H253"/>
      <c r="J253" s="4"/>
      <c r="K253" s="4"/>
      <c r="L253" s="4"/>
      <c r="M253" s="4"/>
      <c r="N253" s="4"/>
      <c r="O253" s="4"/>
      <c r="P253" s="4"/>
    </row>
    <row r="254" spans="4:16" s="10" customFormat="1" ht="15" x14ac:dyDescent="0.25">
      <c r="D254" s="15"/>
      <c r="E254" s="15"/>
      <c r="G254"/>
      <c r="H254"/>
      <c r="J254" s="4"/>
      <c r="K254" s="4"/>
      <c r="L254" s="4"/>
      <c r="M254" s="4"/>
      <c r="N254" s="4"/>
      <c r="O254" s="4"/>
      <c r="P254" s="4"/>
    </row>
    <row r="255" spans="4:16" s="10" customFormat="1" ht="15" x14ac:dyDescent="0.25">
      <c r="D255" s="15"/>
      <c r="E255" s="15"/>
      <c r="G255"/>
      <c r="H255"/>
      <c r="J255" s="4"/>
      <c r="K255" s="4"/>
      <c r="L255" s="4"/>
      <c r="M255" s="4"/>
      <c r="N255" s="4"/>
      <c r="O255" s="4"/>
      <c r="P255" s="4"/>
    </row>
    <row r="256" spans="4:16" s="10" customFormat="1" ht="15" x14ac:dyDescent="0.25">
      <c r="D256" s="15"/>
      <c r="E256" s="15"/>
      <c r="G256"/>
      <c r="H256"/>
      <c r="J256" s="4"/>
      <c r="K256" s="4"/>
      <c r="L256" s="4"/>
      <c r="M256" s="4"/>
      <c r="N256" s="4"/>
      <c r="O256" s="4"/>
      <c r="P256" s="4"/>
    </row>
    <row r="257" spans="4:16" s="10" customFormat="1" ht="15" x14ac:dyDescent="0.25">
      <c r="D257" s="15"/>
      <c r="E257" s="15"/>
      <c r="G257"/>
      <c r="H257"/>
      <c r="J257" s="4"/>
      <c r="K257" s="4"/>
      <c r="L257" s="4"/>
      <c r="M257" s="4"/>
      <c r="N257" s="4"/>
      <c r="O257" s="4"/>
      <c r="P257" s="4"/>
    </row>
    <row r="258" spans="4:16" s="10" customFormat="1" ht="15" x14ac:dyDescent="0.25">
      <c r="D258" s="15"/>
      <c r="E258" s="15"/>
      <c r="G258"/>
      <c r="H258"/>
      <c r="J258" s="4"/>
      <c r="K258" s="4"/>
      <c r="L258" s="4"/>
      <c r="M258" s="4"/>
      <c r="N258" s="4"/>
      <c r="O258" s="4"/>
      <c r="P258" s="4"/>
    </row>
    <row r="259" spans="4:16" s="10" customFormat="1" ht="15" x14ac:dyDescent="0.25">
      <c r="D259" s="15"/>
      <c r="E259" s="15"/>
      <c r="G259"/>
      <c r="H259"/>
      <c r="J259" s="4"/>
      <c r="K259" s="4"/>
      <c r="L259" s="4"/>
      <c r="M259" s="4"/>
      <c r="N259" s="4"/>
      <c r="O259" s="4"/>
      <c r="P259" s="4"/>
    </row>
    <row r="260" spans="4:16" s="10" customFormat="1" ht="15" x14ac:dyDescent="0.25">
      <c r="D260" s="15"/>
      <c r="E260" s="15"/>
      <c r="G260"/>
      <c r="H260"/>
      <c r="J260" s="4"/>
      <c r="K260" s="4"/>
      <c r="L260" s="4"/>
      <c r="M260" s="4"/>
      <c r="N260" s="4"/>
      <c r="O260" s="4"/>
      <c r="P260" s="4"/>
    </row>
    <row r="261" spans="4:16" s="10" customFormat="1" ht="15" x14ac:dyDescent="0.25">
      <c r="D261" s="15"/>
      <c r="E261" s="15"/>
      <c r="G261"/>
      <c r="H261"/>
      <c r="J261" s="4"/>
      <c r="K261" s="4"/>
      <c r="L261" s="4"/>
      <c r="M261" s="4"/>
      <c r="N261" s="4"/>
      <c r="O261" s="4"/>
      <c r="P261" s="4"/>
    </row>
    <row r="262" spans="4:16" s="10" customFormat="1" ht="15" x14ac:dyDescent="0.25">
      <c r="D262" s="15"/>
      <c r="E262" s="15"/>
      <c r="G262"/>
      <c r="H262"/>
      <c r="J262" s="4"/>
      <c r="K262" s="4"/>
      <c r="L262" s="4"/>
      <c r="M262" s="4"/>
      <c r="N262" s="4"/>
      <c r="O262" s="4"/>
      <c r="P262" s="4"/>
    </row>
    <row r="263" spans="4:16" s="10" customFormat="1" ht="15" x14ac:dyDescent="0.25">
      <c r="D263" s="15"/>
      <c r="E263" s="15"/>
      <c r="G263"/>
      <c r="H263"/>
      <c r="J263" s="4"/>
      <c r="K263" s="4"/>
      <c r="L263" s="4"/>
      <c r="M263" s="4"/>
      <c r="N263" s="4"/>
      <c r="O263" s="4"/>
      <c r="P263" s="4"/>
    </row>
    <row r="264" spans="4:16" s="10" customFormat="1" ht="15" x14ac:dyDescent="0.25">
      <c r="D264" s="15"/>
      <c r="E264" s="15"/>
      <c r="G264"/>
      <c r="H264"/>
      <c r="J264" s="4"/>
      <c r="K264" s="4"/>
      <c r="L264" s="4"/>
      <c r="M264" s="4"/>
      <c r="N264" s="4"/>
      <c r="O264" s="4"/>
      <c r="P264" s="4"/>
    </row>
    <row r="265" spans="4:16" s="10" customFormat="1" ht="15" x14ac:dyDescent="0.25">
      <c r="D265" s="15"/>
      <c r="E265" s="15"/>
      <c r="G265"/>
      <c r="H265"/>
      <c r="J265" s="4"/>
      <c r="K265" s="4"/>
      <c r="L265" s="4"/>
      <c r="M265" s="4"/>
      <c r="N265" s="4"/>
      <c r="O265" s="4"/>
      <c r="P265" s="4"/>
    </row>
    <row r="266" spans="4:16" s="10" customFormat="1" ht="15" x14ac:dyDescent="0.25">
      <c r="D266" s="15"/>
      <c r="E266" s="15"/>
      <c r="G266"/>
      <c r="H266"/>
      <c r="J266" s="4"/>
      <c r="K266" s="4"/>
      <c r="L266" s="4"/>
      <c r="M266" s="4"/>
      <c r="N266" s="4"/>
      <c r="O266" s="4"/>
      <c r="P266" s="4"/>
    </row>
    <row r="267" spans="4:16" s="10" customFormat="1" ht="15" x14ac:dyDescent="0.25">
      <c r="D267" s="15"/>
      <c r="E267" s="15"/>
      <c r="G267"/>
      <c r="H267"/>
      <c r="J267" s="4"/>
      <c r="K267" s="4"/>
      <c r="L267" s="4"/>
      <c r="M267" s="4"/>
      <c r="N267" s="4"/>
      <c r="O267" s="4"/>
      <c r="P267" s="4"/>
    </row>
    <row r="268" spans="4:16" s="10" customFormat="1" ht="15" x14ac:dyDescent="0.25">
      <c r="D268" s="15"/>
      <c r="E268" s="15"/>
      <c r="G268"/>
      <c r="H268"/>
      <c r="J268" s="4"/>
      <c r="K268" s="4"/>
      <c r="L268" s="4"/>
      <c r="M268" s="4"/>
      <c r="N268" s="4"/>
      <c r="O268" s="4"/>
      <c r="P268" s="4"/>
    </row>
    <row r="269" spans="4:16" s="10" customFormat="1" ht="15" x14ac:dyDescent="0.25">
      <c r="D269" s="15"/>
      <c r="E269" s="15"/>
      <c r="G269"/>
      <c r="H269"/>
      <c r="J269" s="4"/>
      <c r="K269" s="4"/>
      <c r="L269" s="4"/>
      <c r="M269" s="4"/>
      <c r="N269" s="4"/>
      <c r="O269" s="4"/>
      <c r="P269" s="4"/>
    </row>
    <row r="270" spans="4:16" s="10" customFormat="1" ht="15" x14ac:dyDescent="0.25">
      <c r="D270" s="15"/>
      <c r="E270" s="15"/>
      <c r="G270"/>
      <c r="H270"/>
      <c r="J270" s="4"/>
      <c r="K270" s="4"/>
      <c r="L270" s="4"/>
      <c r="M270" s="4"/>
      <c r="N270" s="4"/>
      <c r="O270" s="4"/>
      <c r="P270" s="4"/>
    </row>
    <row r="271" spans="4:16" s="10" customFormat="1" ht="15" x14ac:dyDescent="0.25">
      <c r="D271" s="15"/>
      <c r="E271" s="15"/>
      <c r="G271"/>
      <c r="H271"/>
      <c r="J271" s="4"/>
      <c r="K271" s="4"/>
      <c r="L271" s="4"/>
      <c r="M271" s="4"/>
      <c r="N271" s="4"/>
      <c r="O271" s="4"/>
      <c r="P271" s="4"/>
    </row>
    <row r="272" spans="4:16" s="10" customFormat="1" ht="15" x14ac:dyDescent="0.25">
      <c r="D272" s="15"/>
      <c r="E272" s="15"/>
      <c r="G272"/>
      <c r="H272"/>
      <c r="J272" s="4"/>
      <c r="K272" s="4"/>
      <c r="L272" s="4"/>
      <c r="M272" s="4"/>
      <c r="N272" s="4"/>
      <c r="O272" s="4"/>
      <c r="P272" s="4"/>
    </row>
    <row r="273" spans="4:16" s="10" customFormat="1" ht="15" x14ac:dyDescent="0.25">
      <c r="D273" s="15"/>
      <c r="E273" s="15"/>
      <c r="G273"/>
      <c r="H273"/>
      <c r="J273" s="4"/>
      <c r="K273" s="4"/>
      <c r="L273" s="4"/>
      <c r="M273" s="4"/>
      <c r="N273" s="4"/>
      <c r="O273" s="4"/>
      <c r="P273" s="4"/>
    </row>
    <row r="274" spans="4:16" s="10" customFormat="1" ht="15" x14ac:dyDescent="0.25">
      <c r="D274" s="15"/>
      <c r="E274" s="15"/>
      <c r="G274"/>
      <c r="H274"/>
      <c r="J274" s="4"/>
      <c r="K274" s="4"/>
      <c r="L274" s="4"/>
      <c r="M274" s="4"/>
      <c r="N274" s="4"/>
      <c r="O274" s="4"/>
      <c r="P274" s="4"/>
    </row>
    <row r="275" spans="4:16" s="10" customFormat="1" ht="15" x14ac:dyDescent="0.25">
      <c r="D275" s="15"/>
      <c r="E275" s="15"/>
      <c r="G275"/>
      <c r="H275"/>
      <c r="J275" s="4"/>
      <c r="K275" s="4"/>
      <c r="L275" s="4"/>
      <c r="M275" s="4"/>
      <c r="N275" s="4"/>
      <c r="O275" s="4"/>
      <c r="P275" s="4"/>
    </row>
    <row r="276" spans="4:16" s="10" customFormat="1" ht="15" x14ac:dyDescent="0.25">
      <c r="D276" s="15"/>
      <c r="E276" s="15"/>
      <c r="G276"/>
      <c r="H276"/>
      <c r="J276" s="4"/>
      <c r="K276" s="4"/>
      <c r="L276" s="4"/>
      <c r="M276" s="4"/>
      <c r="N276" s="4"/>
      <c r="O276" s="4"/>
      <c r="P276" s="4"/>
    </row>
    <row r="277" spans="4:16" s="10" customFormat="1" ht="15" x14ac:dyDescent="0.25">
      <c r="D277" s="15"/>
      <c r="E277" s="15"/>
      <c r="G277"/>
      <c r="H277"/>
      <c r="J277" s="4"/>
      <c r="K277" s="4"/>
      <c r="L277" s="4"/>
      <c r="M277" s="4"/>
      <c r="N277" s="4"/>
      <c r="O277" s="4"/>
      <c r="P277" s="4"/>
    </row>
    <row r="278" spans="4:16" s="10" customFormat="1" ht="15" x14ac:dyDescent="0.25">
      <c r="D278" s="15"/>
      <c r="E278" s="15"/>
      <c r="G278"/>
      <c r="H278"/>
      <c r="J278" s="4"/>
      <c r="K278" s="4"/>
      <c r="L278" s="4"/>
      <c r="M278" s="4"/>
      <c r="N278" s="4"/>
      <c r="O278" s="4"/>
      <c r="P278" s="4"/>
    </row>
    <row r="279" spans="4:16" s="10" customFormat="1" ht="15" x14ac:dyDescent="0.25">
      <c r="D279" s="15"/>
      <c r="E279" s="15"/>
      <c r="G279"/>
      <c r="H279"/>
      <c r="J279" s="4"/>
      <c r="K279" s="4"/>
      <c r="L279" s="4"/>
      <c r="M279" s="4"/>
      <c r="N279" s="4"/>
      <c r="O279" s="4"/>
      <c r="P279" s="4"/>
    </row>
    <row r="280" spans="4:16" s="10" customFormat="1" ht="15" x14ac:dyDescent="0.25">
      <c r="D280" s="15"/>
      <c r="E280" s="15"/>
      <c r="G280"/>
      <c r="H280"/>
      <c r="J280" s="4"/>
      <c r="K280" s="4"/>
      <c r="L280" s="4"/>
      <c r="M280" s="4"/>
      <c r="N280" s="4"/>
      <c r="O280" s="4"/>
      <c r="P280" s="4"/>
    </row>
    <row r="281" spans="4:16" s="10" customFormat="1" ht="15" x14ac:dyDescent="0.25">
      <c r="D281" s="15"/>
      <c r="E281" s="15"/>
      <c r="G281"/>
      <c r="H281"/>
      <c r="J281" s="4"/>
      <c r="K281" s="4"/>
      <c r="L281" s="4"/>
      <c r="M281" s="4"/>
      <c r="N281" s="4"/>
      <c r="O281" s="4"/>
      <c r="P281" s="4"/>
    </row>
    <row r="282" spans="4:16" s="10" customFormat="1" ht="15" x14ac:dyDescent="0.25">
      <c r="D282" s="15"/>
      <c r="E282" s="15"/>
      <c r="G282"/>
      <c r="H282"/>
      <c r="J282" s="4"/>
      <c r="K282" s="4"/>
      <c r="L282" s="4"/>
      <c r="M282" s="4"/>
      <c r="N282" s="4"/>
      <c r="O282" s="4"/>
      <c r="P282" s="4"/>
    </row>
    <row r="283" spans="4:16" s="10" customFormat="1" ht="15" x14ac:dyDescent="0.25">
      <c r="D283" s="15"/>
      <c r="E283" s="15"/>
      <c r="G283"/>
      <c r="H283"/>
      <c r="J283" s="4"/>
      <c r="K283" s="4"/>
      <c r="L283" s="4"/>
      <c r="M283" s="4"/>
      <c r="N283" s="4"/>
      <c r="O283" s="4"/>
      <c r="P283" s="4"/>
    </row>
    <row r="284" spans="4:16" s="10" customFormat="1" ht="15" x14ac:dyDescent="0.25">
      <c r="D284" s="15"/>
      <c r="E284" s="15"/>
      <c r="G284"/>
      <c r="H284"/>
      <c r="J284" s="4"/>
      <c r="K284" s="4"/>
      <c r="L284" s="4"/>
      <c r="M284" s="4"/>
      <c r="N284" s="4"/>
      <c r="O284" s="4"/>
      <c r="P284" s="4"/>
    </row>
    <row r="285" spans="4:16" s="10" customFormat="1" ht="15" x14ac:dyDescent="0.25">
      <c r="D285" s="15"/>
      <c r="E285" s="15"/>
      <c r="G285"/>
      <c r="H285"/>
      <c r="J285" s="4"/>
      <c r="K285" s="4"/>
      <c r="L285" s="4"/>
      <c r="M285" s="4"/>
      <c r="N285" s="4"/>
      <c r="O285" s="4"/>
      <c r="P285" s="4"/>
    </row>
    <row r="286" spans="4:16" s="10" customFormat="1" ht="15" x14ac:dyDescent="0.25">
      <c r="D286" s="15"/>
      <c r="E286" s="15"/>
      <c r="G286"/>
      <c r="H286"/>
      <c r="J286" s="4"/>
      <c r="K286" s="4"/>
      <c r="L286" s="4"/>
      <c r="M286" s="4"/>
      <c r="N286" s="4"/>
      <c r="O286" s="4"/>
      <c r="P286" s="4"/>
    </row>
    <row r="287" spans="4:16" ht="15" x14ac:dyDescent="0.25">
      <c r="G287"/>
      <c r="H287"/>
      <c r="J287" s="4"/>
      <c r="K287" s="4"/>
      <c r="L287" s="4"/>
      <c r="M287" s="4"/>
      <c r="N287" s="4"/>
      <c r="O287" s="4"/>
      <c r="P287" s="4"/>
    </row>
    <row r="288" spans="4:16" ht="15" x14ac:dyDescent="0.25">
      <c r="G288"/>
      <c r="H288"/>
      <c r="J288" s="4"/>
      <c r="K288" s="4"/>
      <c r="L288" s="4"/>
      <c r="M288" s="4"/>
      <c r="N288" s="4"/>
      <c r="O288" s="4"/>
      <c r="P288" s="4"/>
    </row>
    <row r="289" spans="7:16" ht="15" x14ac:dyDescent="0.25">
      <c r="G289"/>
      <c r="H289"/>
      <c r="J289" s="4"/>
      <c r="K289" s="4"/>
      <c r="L289" s="4"/>
      <c r="M289" s="4"/>
      <c r="N289" s="4"/>
      <c r="O289" s="4"/>
      <c r="P289" s="4"/>
    </row>
    <row r="290" spans="7:16" ht="15" x14ac:dyDescent="0.25">
      <c r="G290"/>
      <c r="H290"/>
      <c r="J290" s="4"/>
      <c r="K290" s="4"/>
      <c r="L290" s="4"/>
      <c r="M290" s="4"/>
      <c r="N290" s="4"/>
      <c r="O290" s="4"/>
      <c r="P290" s="4"/>
    </row>
    <row r="291" spans="7:16" ht="15" x14ac:dyDescent="0.25">
      <c r="G291"/>
      <c r="H291"/>
      <c r="J291" s="4"/>
      <c r="K291" s="4"/>
      <c r="L291" s="4"/>
      <c r="M291" s="4"/>
      <c r="N291" s="4"/>
      <c r="O291" s="4"/>
      <c r="P291" s="4"/>
    </row>
    <row r="292" spans="7:16" ht="15" x14ac:dyDescent="0.25">
      <c r="G292"/>
      <c r="H292"/>
      <c r="J292" s="4"/>
      <c r="K292" s="4"/>
      <c r="L292" s="4"/>
      <c r="M292" s="4"/>
      <c r="N292" s="4"/>
      <c r="O292" s="4"/>
      <c r="P292" s="4"/>
    </row>
    <row r="293" spans="7:16" ht="15" x14ac:dyDescent="0.25">
      <c r="G293"/>
      <c r="H293"/>
      <c r="J293" s="4"/>
      <c r="K293" s="4"/>
      <c r="L293" s="4"/>
      <c r="M293" s="4"/>
      <c r="N293" s="4"/>
      <c r="O293" s="4"/>
      <c r="P293" s="4"/>
    </row>
    <row r="294" spans="7:16" ht="15" x14ac:dyDescent="0.25">
      <c r="G294"/>
      <c r="H294"/>
      <c r="J294" s="4"/>
      <c r="K294" s="4"/>
      <c r="L294" s="4"/>
      <c r="M294" s="4"/>
      <c r="N294" s="4"/>
      <c r="O294" s="4"/>
      <c r="P294" s="4"/>
    </row>
    <row r="295" spans="7:16" ht="15" x14ac:dyDescent="0.25">
      <c r="G295"/>
      <c r="H295"/>
      <c r="J295" s="4"/>
      <c r="K295" s="4"/>
      <c r="L295" s="4"/>
      <c r="M295" s="4"/>
      <c r="N295" s="4"/>
      <c r="O295" s="4"/>
      <c r="P295" s="4"/>
    </row>
    <row r="296" spans="7:16" ht="15" x14ac:dyDescent="0.25">
      <c r="G296"/>
      <c r="H296"/>
      <c r="J296" s="4"/>
      <c r="K296" s="4"/>
      <c r="L296" s="4"/>
      <c r="M296" s="4"/>
      <c r="N296" s="4"/>
      <c r="O296" s="4"/>
      <c r="P296" s="4"/>
    </row>
    <row r="297" spans="7:16" ht="15" x14ac:dyDescent="0.25">
      <c r="G297"/>
      <c r="H297"/>
      <c r="J297" s="4"/>
      <c r="K297" s="4"/>
      <c r="L297" s="4"/>
      <c r="M297" s="4"/>
      <c r="N297" s="4"/>
      <c r="O297" s="4"/>
      <c r="P297" s="4"/>
    </row>
    <row r="298" spans="7:16" ht="15" x14ac:dyDescent="0.25">
      <c r="G298"/>
      <c r="H298"/>
      <c r="J298" s="4"/>
      <c r="K298" s="4"/>
      <c r="L298" s="4"/>
      <c r="M298" s="4"/>
      <c r="N298" s="4"/>
      <c r="O298" s="4"/>
      <c r="P298" s="4"/>
    </row>
    <row r="299" spans="7:16" ht="15" x14ac:dyDescent="0.25">
      <c r="G299"/>
      <c r="H299"/>
      <c r="J299" s="4"/>
      <c r="K299" s="4"/>
      <c r="L299" s="4"/>
      <c r="M299" s="4"/>
      <c r="N299" s="4"/>
      <c r="O299" s="4"/>
      <c r="P299" s="4"/>
    </row>
    <row r="300" spans="7:16" ht="15" x14ac:dyDescent="0.25">
      <c r="G300"/>
      <c r="H300"/>
      <c r="J300" s="4"/>
      <c r="K300" s="4"/>
      <c r="L300" s="4"/>
      <c r="M300" s="4"/>
      <c r="N300" s="4"/>
      <c r="O300" s="4"/>
      <c r="P300" s="4"/>
    </row>
    <row r="301" spans="7:16" ht="15" x14ac:dyDescent="0.25">
      <c r="G301"/>
      <c r="H301"/>
      <c r="J301" s="4"/>
      <c r="K301" s="4"/>
      <c r="L301" s="4"/>
      <c r="M301" s="4"/>
      <c r="N301" s="4"/>
      <c r="O301" s="4"/>
      <c r="P301" s="4"/>
    </row>
    <row r="302" spans="7:16" ht="15" x14ac:dyDescent="0.25">
      <c r="G302"/>
      <c r="H302"/>
      <c r="J302" s="4"/>
      <c r="K302" s="4"/>
      <c r="L302" s="4"/>
      <c r="M302" s="4"/>
      <c r="N302" s="4"/>
      <c r="O302" s="4"/>
      <c r="P302" s="4"/>
    </row>
    <row r="303" spans="7:16" ht="15" x14ac:dyDescent="0.25">
      <c r="G303"/>
      <c r="H303"/>
      <c r="J303" s="4"/>
      <c r="K303" s="4"/>
      <c r="L303" s="4"/>
      <c r="M303" s="4"/>
      <c r="N303" s="4"/>
      <c r="O303" s="4"/>
      <c r="P303" s="4"/>
    </row>
    <row r="304" spans="7:16" ht="15" x14ac:dyDescent="0.25">
      <c r="G304"/>
      <c r="H304"/>
      <c r="J304" s="4"/>
      <c r="K304" s="4"/>
      <c r="L304" s="4"/>
      <c r="M304" s="4"/>
      <c r="N304" s="4"/>
      <c r="O304" s="4"/>
      <c r="P304" s="4"/>
    </row>
    <row r="305" spans="7:16" ht="15" x14ac:dyDescent="0.25">
      <c r="G305"/>
      <c r="H305"/>
      <c r="J305" s="4"/>
      <c r="K305" s="4"/>
      <c r="L305" s="4"/>
      <c r="M305" s="4"/>
      <c r="N305" s="4"/>
      <c r="O305" s="4"/>
      <c r="P305" s="4"/>
    </row>
    <row r="306" spans="7:16" ht="15" x14ac:dyDescent="0.25">
      <c r="G306"/>
      <c r="H306"/>
      <c r="J306" s="4"/>
      <c r="K306" s="4"/>
      <c r="L306" s="4"/>
      <c r="M306" s="4"/>
      <c r="N306" s="4"/>
      <c r="O306" s="4"/>
      <c r="P306" s="4"/>
    </row>
    <row r="307" spans="7:16" ht="15" x14ac:dyDescent="0.25">
      <c r="G307"/>
      <c r="H307"/>
      <c r="J307" s="4"/>
      <c r="K307" s="4"/>
      <c r="L307" s="4"/>
      <c r="M307" s="4"/>
      <c r="N307" s="4"/>
      <c r="O307" s="4"/>
      <c r="P307" s="4"/>
    </row>
    <row r="308" spans="7:16" ht="15" x14ac:dyDescent="0.25">
      <c r="G308"/>
      <c r="H308"/>
      <c r="J308" s="4"/>
      <c r="K308" s="4"/>
      <c r="L308" s="4"/>
      <c r="M308" s="4"/>
      <c r="N308" s="4"/>
      <c r="O308" s="4"/>
      <c r="P308" s="4"/>
    </row>
    <row r="309" spans="7:16" ht="15" x14ac:dyDescent="0.25">
      <c r="G309"/>
      <c r="H309"/>
      <c r="J309" s="4"/>
      <c r="K309" s="4"/>
      <c r="L309" s="4"/>
      <c r="M309" s="4"/>
      <c r="N309" s="4"/>
      <c r="O309" s="4"/>
      <c r="P309" s="4"/>
    </row>
    <row r="310" spans="7:16" ht="15" x14ac:dyDescent="0.25">
      <c r="G310"/>
      <c r="H310"/>
      <c r="J310" s="4"/>
      <c r="K310" s="4"/>
      <c r="L310" s="4"/>
      <c r="M310" s="4"/>
      <c r="N310" s="4"/>
      <c r="O310" s="4"/>
      <c r="P310" s="4"/>
    </row>
    <row r="311" spans="7:16" ht="15" x14ac:dyDescent="0.25">
      <c r="G311"/>
      <c r="H311"/>
      <c r="J311" s="4"/>
      <c r="K311" s="4"/>
      <c r="L311" s="4"/>
      <c r="M311" s="4"/>
      <c r="N311" s="4"/>
      <c r="O311" s="4"/>
      <c r="P311" s="4"/>
    </row>
    <row r="312" spans="7:16" ht="15" x14ac:dyDescent="0.25">
      <c r="G312"/>
      <c r="H312"/>
      <c r="J312" s="4"/>
      <c r="K312" s="4"/>
      <c r="L312" s="4"/>
      <c r="M312" s="4"/>
      <c r="N312" s="4"/>
      <c r="O312" s="4"/>
      <c r="P312" s="4"/>
    </row>
    <row r="313" spans="7:16" ht="15" x14ac:dyDescent="0.25">
      <c r="G313"/>
      <c r="H313"/>
      <c r="J313" s="4"/>
      <c r="K313" s="4"/>
      <c r="L313" s="4"/>
      <c r="M313" s="4"/>
      <c r="N313" s="4"/>
      <c r="O313" s="4"/>
      <c r="P313" s="4"/>
    </row>
    <row r="314" spans="7:16" ht="15" x14ac:dyDescent="0.25">
      <c r="G314"/>
      <c r="H314"/>
      <c r="J314" s="4"/>
      <c r="K314" s="4"/>
      <c r="L314" s="4"/>
      <c r="M314" s="4"/>
      <c r="N314" s="4"/>
      <c r="O314" s="4"/>
      <c r="P314" s="4"/>
    </row>
    <row r="315" spans="7:16" ht="15" x14ac:dyDescent="0.25">
      <c r="G315"/>
      <c r="H315"/>
      <c r="J315" s="4"/>
      <c r="K315" s="4"/>
      <c r="L315" s="4"/>
      <c r="M315" s="4"/>
      <c r="N315" s="4"/>
      <c r="O315" s="4"/>
      <c r="P315" s="4"/>
    </row>
    <row r="316" spans="7:16" ht="15" x14ac:dyDescent="0.25">
      <c r="G316"/>
      <c r="H316"/>
      <c r="J316" s="4"/>
      <c r="K316" s="4"/>
      <c r="L316" s="4"/>
      <c r="M316" s="4"/>
      <c r="N316" s="4"/>
      <c r="O316" s="4"/>
      <c r="P316" s="4"/>
    </row>
    <row r="317" spans="7:16" ht="15" x14ac:dyDescent="0.25">
      <c r="G317"/>
      <c r="H317"/>
      <c r="J317" s="4"/>
      <c r="K317" s="4"/>
      <c r="L317" s="4"/>
      <c r="M317" s="4"/>
      <c r="N317" s="4"/>
      <c r="O317" s="4"/>
      <c r="P317" s="4"/>
    </row>
    <row r="318" spans="7:16" ht="15" x14ac:dyDescent="0.25">
      <c r="G318"/>
      <c r="H318"/>
      <c r="J318" s="4"/>
      <c r="K318" s="4"/>
      <c r="L318" s="4"/>
      <c r="M318" s="4"/>
      <c r="N318" s="4"/>
      <c r="O318" s="4"/>
      <c r="P318" s="4"/>
    </row>
    <row r="319" spans="7:16" ht="15" x14ac:dyDescent="0.25">
      <c r="G319"/>
      <c r="H319"/>
      <c r="J319" s="4"/>
      <c r="K319" s="4"/>
      <c r="L319" s="4"/>
      <c r="M319" s="4"/>
      <c r="N319" s="4"/>
      <c r="O319" s="4"/>
      <c r="P319" s="4"/>
    </row>
    <row r="320" spans="7:16" ht="15" x14ac:dyDescent="0.25">
      <c r="G320"/>
      <c r="H320"/>
      <c r="J320" s="4"/>
      <c r="K320" s="4"/>
      <c r="L320" s="4"/>
      <c r="M320" s="4"/>
      <c r="N320" s="4"/>
      <c r="O320" s="4"/>
      <c r="P320" s="4"/>
    </row>
    <row r="321" spans="7:16" ht="15" x14ac:dyDescent="0.25">
      <c r="G321"/>
      <c r="H321"/>
      <c r="J321" s="4"/>
      <c r="K321" s="4"/>
      <c r="L321" s="4"/>
      <c r="M321" s="4"/>
      <c r="N321" s="4"/>
      <c r="O321" s="4"/>
      <c r="P321" s="4"/>
    </row>
    <row r="322" spans="7:16" ht="15" x14ac:dyDescent="0.25">
      <c r="G322"/>
      <c r="H322"/>
      <c r="J322" s="4"/>
      <c r="K322" s="4"/>
      <c r="L322" s="4"/>
      <c r="M322" s="4"/>
      <c r="N322" s="4"/>
      <c r="O322" s="4"/>
      <c r="P322" s="4"/>
    </row>
    <row r="323" spans="7:16" ht="15" x14ac:dyDescent="0.25">
      <c r="G323"/>
      <c r="H323"/>
      <c r="J323" s="4"/>
      <c r="K323" s="4"/>
      <c r="L323" s="4"/>
      <c r="M323" s="4"/>
      <c r="N323" s="4"/>
      <c r="O323" s="4"/>
      <c r="P323" s="4"/>
    </row>
    <row r="324" spans="7:16" ht="15" x14ac:dyDescent="0.25">
      <c r="G324"/>
      <c r="H324"/>
      <c r="J324" s="4"/>
      <c r="K324" s="4"/>
      <c r="L324" s="4"/>
      <c r="M324" s="4"/>
      <c r="N324" s="4"/>
      <c r="O324" s="4"/>
      <c r="P324" s="4"/>
    </row>
    <row r="325" spans="7:16" ht="15" x14ac:dyDescent="0.25">
      <c r="G325"/>
      <c r="H325"/>
      <c r="J325" s="4"/>
      <c r="K325" s="4"/>
      <c r="L325" s="4"/>
      <c r="M325" s="4"/>
      <c r="N325" s="4"/>
      <c r="O325" s="4"/>
      <c r="P325" s="4"/>
    </row>
    <row r="326" spans="7:16" ht="15" x14ac:dyDescent="0.25">
      <c r="G326"/>
      <c r="H326"/>
      <c r="J326" s="4"/>
      <c r="K326" s="4"/>
      <c r="L326" s="4"/>
      <c r="M326" s="4"/>
      <c r="N326" s="4"/>
      <c r="O326" s="4"/>
      <c r="P326" s="4"/>
    </row>
    <row r="327" spans="7:16" ht="15" x14ac:dyDescent="0.25">
      <c r="G327"/>
      <c r="H327"/>
      <c r="J327" s="4"/>
      <c r="K327" s="4"/>
      <c r="L327" s="4"/>
      <c r="M327" s="4"/>
      <c r="N327" s="4"/>
      <c r="O327" s="4"/>
      <c r="P327" s="4"/>
    </row>
    <row r="328" spans="7:16" ht="15" x14ac:dyDescent="0.25">
      <c r="G328"/>
      <c r="H328"/>
      <c r="J328" s="4"/>
      <c r="K328" s="4"/>
      <c r="L328" s="4"/>
      <c r="M328" s="4"/>
      <c r="N328" s="4"/>
      <c r="O328" s="4"/>
      <c r="P328" s="4"/>
    </row>
    <row r="329" spans="7:16" ht="15" x14ac:dyDescent="0.25">
      <c r="G329"/>
      <c r="H329"/>
      <c r="J329" s="4"/>
      <c r="K329" s="4"/>
      <c r="L329" s="4"/>
      <c r="M329" s="4"/>
      <c r="N329" s="4"/>
      <c r="O329" s="4"/>
      <c r="P329" s="4"/>
    </row>
    <row r="330" spans="7:16" ht="15" x14ac:dyDescent="0.25">
      <c r="G330"/>
      <c r="H330"/>
      <c r="J330" s="4"/>
      <c r="K330" s="4"/>
      <c r="L330" s="4"/>
      <c r="M330" s="4"/>
      <c r="N330" s="4"/>
      <c r="O330" s="4"/>
      <c r="P330" s="4"/>
    </row>
    <row r="331" spans="7:16" ht="15" x14ac:dyDescent="0.25">
      <c r="G331"/>
      <c r="H331"/>
      <c r="J331" s="4"/>
      <c r="K331" s="4"/>
      <c r="L331" s="4"/>
      <c r="M331" s="4"/>
      <c r="N331" s="4"/>
      <c r="O331" s="4"/>
      <c r="P331" s="4"/>
    </row>
    <row r="332" spans="7:16" ht="15" x14ac:dyDescent="0.25">
      <c r="G332"/>
      <c r="H332"/>
      <c r="J332" s="4"/>
      <c r="K332" s="4"/>
      <c r="L332" s="4"/>
      <c r="M332" s="4"/>
      <c r="N332" s="4"/>
      <c r="O332" s="4"/>
      <c r="P332" s="4"/>
    </row>
    <row r="333" spans="7:16" ht="15" x14ac:dyDescent="0.25">
      <c r="G333"/>
      <c r="H333"/>
      <c r="J333" s="4"/>
      <c r="K333" s="4"/>
      <c r="L333" s="4"/>
      <c r="M333" s="4"/>
      <c r="N333" s="4"/>
      <c r="O333" s="4"/>
      <c r="P333" s="4"/>
    </row>
    <row r="334" spans="7:16" ht="15" x14ac:dyDescent="0.25">
      <c r="G334"/>
      <c r="H334"/>
      <c r="J334" s="4"/>
      <c r="K334" s="4"/>
      <c r="L334" s="4"/>
      <c r="M334" s="4"/>
      <c r="N334" s="4"/>
      <c r="O334" s="4"/>
      <c r="P334" s="4"/>
    </row>
    <row r="335" spans="7:16" ht="15" x14ac:dyDescent="0.25">
      <c r="G335"/>
      <c r="H335"/>
      <c r="J335" s="4"/>
      <c r="K335" s="4"/>
      <c r="L335" s="4"/>
      <c r="M335" s="4"/>
      <c r="N335" s="4"/>
      <c r="O335" s="4"/>
      <c r="P335" s="4"/>
    </row>
    <row r="336" spans="7:16" ht="15" x14ac:dyDescent="0.25">
      <c r="G336"/>
      <c r="H336"/>
      <c r="J336" s="4"/>
      <c r="K336" s="4"/>
      <c r="L336" s="4"/>
      <c r="M336" s="4"/>
      <c r="N336" s="4"/>
      <c r="O336" s="4"/>
      <c r="P336" s="4"/>
    </row>
    <row r="337" spans="7:16" ht="15" x14ac:dyDescent="0.25">
      <c r="G337"/>
      <c r="H337"/>
      <c r="J337" s="4"/>
      <c r="K337" s="4"/>
      <c r="L337" s="4"/>
      <c r="M337" s="4"/>
      <c r="N337" s="4"/>
      <c r="O337" s="4"/>
      <c r="P337" s="4"/>
    </row>
    <row r="338" spans="7:16" ht="15" x14ac:dyDescent="0.25">
      <c r="G338"/>
      <c r="H338"/>
      <c r="J338" s="4"/>
      <c r="K338" s="4"/>
      <c r="L338" s="4"/>
      <c r="M338" s="4"/>
      <c r="N338" s="4"/>
      <c r="O338" s="4"/>
      <c r="P338" s="4"/>
    </row>
    <row r="339" spans="7:16" ht="15" x14ac:dyDescent="0.25">
      <c r="G339"/>
      <c r="H339"/>
      <c r="J339" s="4"/>
      <c r="K339" s="4"/>
      <c r="L339" s="4"/>
      <c r="M339" s="4"/>
      <c r="N339" s="4"/>
      <c r="O339" s="4"/>
      <c r="P339" s="4"/>
    </row>
    <row r="340" spans="7:16" ht="15" x14ac:dyDescent="0.25">
      <c r="G340"/>
      <c r="H340"/>
      <c r="J340" s="4"/>
      <c r="K340" s="4"/>
      <c r="L340" s="4"/>
      <c r="M340" s="4"/>
      <c r="N340" s="4"/>
      <c r="O340" s="4"/>
      <c r="P340" s="4"/>
    </row>
    <row r="341" spans="7:16" ht="15" x14ac:dyDescent="0.25">
      <c r="G341"/>
      <c r="H341"/>
      <c r="J341" s="4"/>
      <c r="K341" s="4"/>
      <c r="L341" s="4"/>
      <c r="M341" s="4"/>
      <c r="N341" s="4"/>
      <c r="O341" s="4"/>
      <c r="P341" s="4"/>
    </row>
    <row r="342" spans="7:16" ht="15" x14ac:dyDescent="0.25">
      <c r="G342"/>
      <c r="H342"/>
      <c r="J342" s="4"/>
      <c r="K342" s="4"/>
      <c r="L342" s="4"/>
      <c r="M342" s="4"/>
      <c r="N342" s="4"/>
      <c r="O342" s="4"/>
      <c r="P342" s="4"/>
    </row>
    <row r="343" spans="7:16" ht="15" x14ac:dyDescent="0.25">
      <c r="G343"/>
      <c r="H343"/>
      <c r="J343" s="4"/>
      <c r="K343" s="4"/>
      <c r="L343" s="4"/>
      <c r="M343" s="4"/>
      <c r="N343" s="4"/>
      <c r="O343" s="4"/>
      <c r="P343" s="4"/>
    </row>
    <row r="344" spans="7:16" ht="15" x14ac:dyDescent="0.25">
      <c r="G344"/>
      <c r="H344"/>
      <c r="J344" s="4"/>
      <c r="K344" s="4"/>
      <c r="L344" s="4"/>
      <c r="M344" s="4"/>
      <c r="N344" s="4"/>
      <c r="O344" s="4"/>
      <c r="P344" s="4"/>
    </row>
    <row r="345" spans="7:16" ht="15" x14ac:dyDescent="0.25">
      <c r="G345"/>
      <c r="H345"/>
      <c r="J345" s="4"/>
      <c r="K345" s="4"/>
      <c r="L345" s="4"/>
      <c r="M345" s="4"/>
      <c r="N345" s="4"/>
      <c r="O345" s="4"/>
      <c r="P345" s="4"/>
    </row>
    <row r="346" spans="7:16" ht="15" x14ac:dyDescent="0.25">
      <c r="G346"/>
      <c r="H346"/>
      <c r="J346" s="4"/>
      <c r="K346" s="4"/>
      <c r="L346" s="4"/>
      <c r="M346" s="4"/>
      <c r="N346" s="4"/>
      <c r="O346" s="4"/>
      <c r="P346" s="4"/>
    </row>
    <row r="347" spans="7:16" ht="15" x14ac:dyDescent="0.25">
      <c r="G347"/>
      <c r="H347"/>
      <c r="J347" s="4"/>
      <c r="K347" s="4"/>
      <c r="L347" s="4"/>
      <c r="M347" s="4"/>
      <c r="N347" s="4"/>
      <c r="O347" s="4"/>
      <c r="P347" s="4"/>
    </row>
    <row r="348" spans="7:16" ht="15" x14ac:dyDescent="0.25">
      <c r="G348"/>
      <c r="H348"/>
      <c r="J348" s="4"/>
      <c r="K348" s="4"/>
      <c r="L348" s="4"/>
      <c r="M348" s="4"/>
      <c r="N348" s="4"/>
      <c r="O348" s="4"/>
      <c r="P348" s="4"/>
    </row>
    <row r="349" spans="7:16" ht="15" x14ac:dyDescent="0.25">
      <c r="G349"/>
      <c r="H349"/>
      <c r="J349" s="4"/>
      <c r="K349" s="4"/>
      <c r="L349" s="4"/>
      <c r="M349" s="4"/>
      <c r="N349" s="4"/>
      <c r="O349" s="4"/>
      <c r="P349" s="4"/>
    </row>
    <row r="350" spans="7:16" ht="15" x14ac:dyDescent="0.25">
      <c r="G350"/>
      <c r="H350"/>
      <c r="J350" s="4"/>
      <c r="K350" s="4"/>
      <c r="L350" s="4"/>
      <c r="M350" s="4"/>
      <c r="N350" s="4"/>
      <c r="O350" s="4"/>
      <c r="P350" s="4"/>
    </row>
    <row r="351" spans="7:16" ht="15" x14ac:dyDescent="0.25">
      <c r="G351"/>
      <c r="H351"/>
      <c r="J351" s="4"/>
      <c r="K351" s="4"/>
      <c r="L351" s="4"/>
      <c r="M351" s="4"/>
      <c r="N351" s="4"/>
      <c r="O351" s="4"/>
      <c r="P351" s="4"/>
    </row>
    <row r="352" spans="7:16" ht="15" x14ac:dyDescent="0.25">
      <c r="G352"/>
      <c r="H352"/>
      <c r="J352" s="4"/>
      <c r="K352" s="4"/>
      <c r="L352" s="4"/>
      <c r="M352" s="4"/>
      <c r="N352" s="4"/>
      <c r="O352" s="4"/>
      <c r="P352" s="4"/>
    </row>
    <row r="353" spans="7:16" ht="15" x14ac:dyDescent="0.25">
      <c r="G353"/>
      <c r="H353"/>
      <c r="J353" s="4"/>
      <c r="K353" s="4"/>
      <c r="L353" s="4"/>
      <c r="M353" s="4"/>
      <c r="N353" s="4"/>
      <c r="O353" s="4"/>
      <c r="P353" s="4"/>
    </row>
    <row r="354" spans="7:16" ht="15" x14ac:dyDescent="0.25">
      <c r="G354"/>
      <c r="H354"/>
      <c r="J354" s="4"/>
      <c r="K354" s="4"/>
      <c r="L354" s="4"/>
      <c r="M354" s="4"/>
      <c r="N354" s="4"/>
      <c r="O354" s="4"/>
      <c r="P354" s="4"/>
    </row>
    <row r="355" spans="7:16" ht="15" x14ac:dyDescent="0.25">
      <c r="G355"/>
      <c r="H355"/>
      <c r="J355" s="4"/>
      <c r="K355" s="4"/>
      <c r="L355" s="4"/>
      <c r="M355" s="4"/>
      <c r="N355" s="4"/>
      <c r="O355" s="4"/>
      <c r="P355" s="4"/>
    </row>
    <row r="356" spans="7:16" ht="15" x14ac:dyDescent="0.25">
      <c r="G356"/>
      <c r="H356"/>
      <c r="J356" s="4"/>
      <c r="K356" s="4"/>
      <c r="L356" s="4"/>
      <c r="M356" s="4"/>
      <c r="N356" s="4"/>
      <c r="O356" s="4"/>
      <c r="P356" s="4"/>
    </row>
    <row r="357" spans="7:16" ht="15" x14ac:dyDescent="0.25">
      <c r="G357"/>
      <c r="H357"/>
      <c r="J357" s="4"/>
      <c r="K357" s="4"/>
      <c r="L357" s="4"/>
      <c r="M357" s="4"/>
      <c r="N357" s="4"/>
      <c r="O357" s="4"/>
      <c r="P357" s="4"/>
    </row>
    <row r="358" spans="7:16" ht="15" x14ac:dyDescent="0.25">
      <c r="G358"/>
      <c r="H358"/>
      <c r="J358" s="4"/>
      <c r="K358" s="4"/>
      <c r="L358" s="4"/>
      <c r="M358" s="4"/>
      <c r="N358" s="4"/>
      <c r="O358" s="4"/>
      <c r="P358" s="4"/>
    </row>
    <row r="359" spans="7:16" ht="15" x14ac:dyDescent="0.25">
      <c r="G359"/>
      <c r="H359"/>
      <c r="J359" s="4"/>
      <c r="K359" s="4"/>
      <c r="L359" s="4"/>
      <c r="M359" s="4"/>
      <c r="N359" s="4"/>
      <c r="O359" s="4"/>
      <c r="P359" s="4"/>
    </row>
    <row r="360" spans="7:16" ht="15" x14ac:dyDescent="0.25">
      <c r="G360"/>
      <c r="H360"/>
      <c r="J360" s="4"/>
      <c r="K360" s="4"/>
      <c r="L360" s="4"/>
      <c r="M360" s="4"/>
      <c r="N360" s="4"/>
      <c r="O360" s="4"/>
      <c r="P360" s="4"/>
    </row>
    <row r="361" spans="7:16" ht="15" x14ac:dyDescent="0.25">
      <c r="G361"/>
      <c r="H361"/>
      <c r="J361" s="4"/>
      <c r="K361" s="4"/>
      <c r="L361" s="4"/>
      <c r="M361" s="4"/>
      <c r="N361" s="4"/>
      <c r="O361" s="4"/>
      <c r="P361" s="4"/>
    </row>
    <row r="362" spans="7:16" ht="15" x14ac:dyDescent="0.25">
      <c r="G362"/>
      <c r="H362"/>
      <c r="J362" s="4"/>
      <c r="K362" s="4"/>
      <c r="L362" s="4"/>
      <c r="M362" s="4"/>
      <c r="N362" s="4"/>
      <c r="O362" s="4"/>
      <c r="P362" s="4"/>
    </row>
    <row r="363" spans="7:16" ht="15" x14ac:dyDescent="0.25">
      <c r="G363"/>
      <c r="H363"/>
      <c r="J363" s="4"/>
      <c r="K363" s="4"/>
      <c r="L363" s="4"/>
      <c r="M363" s="4"/>
      <c r="N363" s="4"/>
      <c r="O363" s="4"/>
      <c r="P363" s="4"/>
    </row>
    <row r="364" spans="7:16" ht="15" x14ac:dyDescent="0.25">
      <c r="G364"/>
      <c r="H364"/>
      <c r="J364" s="4"/>
      <c r="K364" s="4"/>
      <c r="L364" s="4"/>
      <c r="M364" s="4"/>
      <c r="N364" s="4"/>
      <c r="O364" s="4"/>
      <c r="P364" s="4"/>
    </row>
    <row r="365" spans="7:16" ht="15" x14ac:dyDescent="0.25">
      <c r="G365"/>
      <c r="H365"/>
      <c r="J365" s="4"/>
      <c r="K365" s="4"/>
      <c r="L365" s="4"/>
      <c r="M365" s="4"/>
      <c r="N365" s="4"/>
      <c r="O365" s="4"/>
      <c r="P365" s="4"/>
    </row>
    <row r="366" spans="7:16" ht="15" x14ac:dyDescent="0.25">
      <c r="G366"/>
      <c r="H366"/>
      <c r="J366" s="4"/>
      <c r="K366" s="4"/>
      <c r="L366" s="4"/>
      <c r="M366" s="4"/>
      <c r="N366" s="4"/>
      <c r="O366" s="4"/>
      <c r="P366" s="4"/>
    </row>
    <row r="367" spans="7:16" ht="15" x14ac:dyDescent="0.25">
      <c r="G367"/>
      <c r="H367"/>
      <c r="J367" s="4"/>
      <c r="K367" s="4"/>
      <c r="L367" s="4"/>
      <c r="M367" s="4"/>
      <c r="N367" s="4"/>
      <c r="O367" s="4"/>
      <c r="P367" s="4"/>
    </row>
    <row r="368" spans="7:16" ht="15" x14ac:dyDescent="0.25">
      <c r="G368"/>
      <c r="H368"/>
      <c r="J368" s="4"/>
      <c r="K368" s="4"/>
      <c r="L368" s="4"/>
      <c r="M368" s="4"/>
      <c r="N368" s="4"/>
      <c r="O368" s="4"/>
      <c r="P368" s="4"/>
    </row>
    <row r="369" spans="7:16" ht="15" x14ac:dyDescent="0.25">
      <c r="G369"/>
      <c r="H369"/>
      <c r="J369" s="4"/>
      <c r="K369" s="4"/>
      <c r="L369" s="4"/>
      <c r="M369" s="4"/>
      <c r="N369" s="4"/>
      <c r="O369" s="4"/>
      <c r="P369" s="4"/>
    </row>
    <row r="370" spans="7:16" ht="15" x14ac:dyDescent="0.25">
      <c r="G370"/>
      <c r="H370"/>
      <c r="J370" s="4"/>
      <c r="K370" s="4"/>
      <c r="L370" s="4"/>
      <c r="M370" s="4"/>
      <c r="N370" s="4"/>
      <c r="O370" s="4"/>
      <c r="P370" s="4"/>
    </row>
    <row r="371" spans="7:16" ht="15" x14ac:dyDescent="0.25">
      <c r="G371"/>
      <c r="H371"/>
      <c r="J371" s="4"/>
      <c r="K371" s="4"/>
      <c r="L371" s="4"/>
      <c r="M371" s="4"/>
      <c r="N371" s="4"/>
      <c r="O371" s="4"/>
      <c r="P371" s="4"/>
    </row>
    <row r="372" spans="7:16" ht="15" x14ac:dyDescent="0.25">
      <c r="G372"/>
      <c r="H372"/>
      <c r="J372" s="4"/>
      <c r="K372" s="4"/>
      <c r="L372" s="4"/>
      <c r="M372" s="4"/>
      <c r="N372" s="4"/>
      <c r="O372" s="4"/>
      <c r="P372" s="4"/>
    </row>
    <row r="373" spans="7:16" ht="15" x14ac:dyDescent="0.25">
      <c r="G373"/>
      <c r="H373"/>
      <c r="J373" s="4"/>
      <c r="K373" s="4"/>
      <c r="L373" s="4"/>
      <c r="M373" s="4"/>
      <c r="N373" s="4"/>
      <c r="O373" s="4"/>
      <c r="P373" s="4"/>
    </row>
    <row r="374" spans="7:16" ht="15" x14ac:dyDescent="0.25">
      <c r="G374"/>
      <c r="H374"/>
      <c r="J374" s="4"/>
      <c r="K374" s="4"/>
      <c r="L374" s="4"/>
      <c r="M374" s="4"/>
      <c r="N374" s="4"/>
      <c r="O374" s="4"/>
      <c r="P374" s="4"/>
    </row>
    <row r="375" spans="7:16" ht="15" x14ac:dyDescent="0.25">
      <c r="G375"/>
      <c r="H375"/>
      <c r="J375" s="4"/>
      <c r="K375" s="4"/>
      <c r="L375" s="4"/>
      <c r="M375" s="4"/>
      <c r="N375" s="4"/>
      <c r="O375" s="4"/>
      <c r="P375" s="4"/>
    </row>
    <row r="376" spans="7:16" ht="15" x14ac:dyDescent="0.25">
      <c r="G376"/>
      <c r="H376"/>
      <c r="J376" s="4"/>
      <c r="K376" s="4"/>
      <c r="L376" s="4"/>
      <c r="M376" s="4"/>
      <c r="N376" s="4"/>
      <c r="O376" s="4"/>
      <c r="P376" s="4"/>
    </row>
    <row r="377" spans="7:16" ht="15" x14ac:dyDescent="0.25">
      <c r="G377"/>
      <c r="H377"/>
      <c r="J377" s="4"/>
      <c r="K377" s="4"/>
      <c r="L377" s="4"/>
      <c r="M377" s="4"/>
      <c r="N377" s="4"/>
      <c r="O377" s="4"/>
      <c r="P377" s="4"/>
    </row>
    <row r="378" spans="7:16" ht="15" x14ac:dyDescent="0.25">
      <c r="G378"/>
      <c r="H378"/>
      <c r="J378" s="4"/>
      <c r="K378" s="4"/>
      <c r="L378" s="4"/>
      <c r="M378" s="4"/>
      <c r="N378" s="4"/>
      <c r="O378" s="4"/>
      <c r="P378" s="4"/>
    </row>
    <row r="379" spans="7:16" ht="15" x14ac:dyDescent="0.25">
      <c r="G379"/>
      <c r="H379"/>
      <c r="J379" s="4"/>
      <c r="K379" s="4"/>
      <c r="L379" s="4"/>
      <c r="M379" s="4"/>
      <c r="N379" s="4"/>
      <c r="O379" s="4"/>
      <c r="P379" s="4"/>
    </row>
    <row r="380" spans="7:16" ht="15" x14ac:dyDescent="0.25">
      <c r="G380"/>
      <c r="H380"/>
      <c r="J380" s="4"/>
      <c r="K380" s="4"/>
      <c r="L380" s="4"/>
      <c r="M380" s="4"/>
      <c r="N380" s="4"/>
      <c r="O380" s="4"/>
      <c r="P380" s="4"/>
    </row>
    <row r="381" spans="7:16" ht="15" x14ac:dyDescent="0.25">
      <c r="G381"/>
      <c r="H381"/>
      <c r="J381" s="4"/>
      <c r="K381" s="4"/>
      <c r="L381" s="4"/>
      <c r="M381" s="4"/>
      <c r="N381" s="4"/>
      <c r="O381" s="4"/>
      <c r="P381" s="4"/>
    </row>
    <row r="382" spans="7:16" ht="15" x14ac:dyDescent="0.25">
      <c r="G382"/>
      <c r="H382"/>
      <c r="J382" s="4"/>
      <c r="K382" s="4"/>
      <c r="L382" s="4"/>
      <c r="M382" s="4"/>
      <c r="N382" s="4"/>
      <c r="O382" s="4"/>
      <c r="P382" s="4"/>
    </row>
    <row r="383" spans="7:16" ht="15" x14ac:dyDescent="0.25">
      <c r="G383"/>
      <c r="H383"/>
    </row>
    <row r="384" spans="7:16" ht="15" x14ac:dyDescent="0.25">
      <c r="G384"/>
      <c r="H384"/>
    </row>
    <row r="385" spans="7:8" ht="15" x14ac:dyDescent="0.25">
      <c r="G385"/>
      <c r="H385"/>
    </row>
    <row r="386" spans="7:8" ht="15" x14ac:dyDescent="0.25">
      <c r="G386"/>
      <c r="H386"/>
    </row>
    <row r="387" spans="7:8" ht="15" x14ac:dyDescent="0.25">
      <c r="G387"/>
      <c r="H387"/>
    </row>
    <row r="388" spans="7:8" ht="15" x14ac:dyDescent="0.25">
      <c r="G388"/>
      <c r="H388"/>
    </row>
    <row r="389" spans="7:8" ht="15" x14ac:dyDescent="0.25">
      <c r="G389"/>
      <c r="H389"/>
    </row>
    <row r="390" spans="7:8" ht="15" x14ac:dyDescent="0.25">
      <c r="G390"/>
      <c r="H390"/>
    </row>
    <row r="391" spans="7:8" ht="15" x14ac:dyDescent="0.25">
      <c r="G391"/>
      <c r="H391"/>
    </row>
    <row r="392" spans="7:8" ht="15" x14ac:dyDescent="0.25">
      <c r="G392"/>
      <c r="H392"/>
    </row>
    <row r="393" spans="7:8" ht="15" x14ac:dyDescent="0.25">
      <c r="G393"/>
      <c r="H393"/>
    </row>
    <row r="394" spans="7:8" ht="15" x14ac:dyDescent="0.25">
      <c r="G394"/>
      <c r="H394"/>
    </row>
    <row r="395" spans="7:8" ht="15" x14ac:dyDescent="0.25">
      <c r="G395"/>
      <c r="H395"/>
    </row>
    <row r="396" spans="7:8" ht="15" x14ac:dyDescent="0.25">
      <c r="G396"/>
      <c r="H396"/>
    </row>
    <row r="397" spans="7:8" ht="15" x14ac:dyDescent="0.25">
      <c r="G397"/>
      <c r="H397"/>
    </row>
    <row r="398" spans="7:8" ht="15" x14ac:dyDescent="0.25">
      <c r="G398"/>
      <c r="H398"/>
    </row>
    <row r="399" spans="7:8" ht="15" x14ac:dyDescent="0.25">
      <c r="G399"/>
      <c r="H399"/>
    </row>
    <row r="400" spans="7:8" ht="15" x14ac:dyDescent="0.25">
      <c r="G400"/>
      <c r="H400"/>
    </row>
    <row r="401" spans="7:8" ht="15" x14ac:dyDescent="0.25">
      <c r="G401"/>
      <c r="H401"/>
    </row>
    <row r="402" spans="7:8" ht="15" x14ac:dyDescent="0.25">
      <c r="G402"/>
      <c r="H402"/>
    </row>
    <row r="403" spans="7:8" ht="15" x14ac:dyDescent="0.25">
      <c r="G403"/>
      <c r="H403"/>
    </row>
    <row r="404" spans="7:8" ht="15" x14ac:dyDescent="0.25">
      <c r="G404"/>
      <c r="H404"/>
    </row>
    <row r="405" spans="7:8" ht="15" x14ac:dyDescent="0.25">
      <c r="G405"/>
      <c r="H405"/>
    </row>
    <row r="406" spans="7:8" ht="15" x14ac:dyDescent="0.25">
      <c r="G406"/>
      <c r="H406"/>
    </row>
    <row r="407" spans="7:8" ht="15" x14ac:dyDescent="0.25">
      <c r="G407"/>
      <c r="H407"/>
    </row>
    <row r="408" spans="7:8" ht="15" x14ac:dyDescent="0.25">
      <c r="G408"/>
      <c r="H408"/>
    </row>
    <row r="409" spans="7:8" ht="15" x14ac:dyDescent="0.25">
      <c r="G409"/>
      <c r="H409"/>
    </row>
    <row r="410" spans="7:8" ht="15" x14ac:dyDescent="0.25">
      <c r="G410"/>
      <c r="H410"/>
    </row>
    <row r="411" spans="7:8" ht="15" x14ac:dyDescent="0.25">
      <c r="G411"/>
      <c r="H411"/>
    </row>
    <row r="412" spans="7:8" ht="15" x14ac:dyDescent="0.25">
      <c r="G412"/>
      <c r="H412"/>
    </row>
    <row r="413" spans="7:8" ht="15" x14ac:dyDescent="0.25">
      <c r="G413"/>
      <c r="H413"/>
    </row>
    <row r="414" spans="7:8" ht="15" x14ac:dyDescent="0.25">
      <c r="G414"/>
      <c r="H414"/>
    </row>
    <row r="415" spans="7:8" ht="15" x14ac:dyDescent="0.25">
      <c r="G415"/>
      <c r="H415"/>
    </row>
    <row r="416" spans="7:8" ht="15" x14ac:dyDescent="0.25">
      <c r="G416"/>
      <c r="H416"/>
    </row>
    <row r="417" spans="7:8" ht="15" x14ac:dyDescent="0.25">
      <c r="G417"/>
      <c r="H417"/>
    </row>
    <row r="418" spans="7:8" ht="15" x14ac:dyDescent="0.25">
      <c r="G418"/>
      <c r="H418"/>
    </row>
    <row r="419" spans="7:8" ht="15" x14ac:dyDescent="0.25">
      <c r="G419"/>
      <c r="H419"/>
    </row>
    <row r="420" spans="7:8" ht="15" x14ac:dyDescent="0.25">
      <c r="G420"/>
      <c r="H420"/>
    </row>
    <row r="421" spans="7:8" ht="15" x14ac:dyDescent="0.25">
      <c r="G421"/>
      <c r="H421"/>
    </row>
    <row r="422" spans="7:8" ht="15" x14ac:dyDescent="0.25">
      <c r="G422"/>
      <c r="H422"/>
    </row>
    <row r="423" spans="7:8" ht="15" x14ac:dyDescent="0.25">
      <c r="G423"/>
      <c r="H423"/>
    </row>
    <row r="424" spans="7:8" ht="15" x14ac:dyDescent="0.25">
      <c r="G424"/>
      <c r="H424"/>
    </row>
    <row r="425" spans="7:8" ht="15" x14ac:dyDescent="0.25">
      <c r="G425"/>
      <c r="H425"/>
    </row>
    <row r="426" spans="7:8" ht="15" x14ac:dyDescent="0.25">
      <c r="G426"/>
      <c r="H426"/>
    </row>
    <row r="427" spans="7:8" ht="15" x14ac:dyDescent="0.25">
      <c r="G427"/>
      <c r="H427"/>
    </row>
    <row r="428" spans="7:8" ht="15" x14ac:dyDescent="0.25">
      <c r="G428"/>
      <c r="H428"/>
    </row>
    <row r="429" spans="7:8" ht="15" x14ac:dyDescent="0.25">
      <c r="G429"/>
      <c r="H429"/>
    </row>
    <row r="430" spans="7:8" ht="15" x14ac:dyDescent="0.25">
      <c r="G430"/>
      <c r="H430"/>
    </row>
    <row r="431" spans="7:8" ht="15" x14ac:dyDescent="0.25">
      <c r="G431"/>
      <c r="H431"/>
    </row>
    <row r="432" spans="7:8" ht="15" x14ac:dyDescent="0.25">
      <c r="G432"/>
      <c r="H432"/>
    </row>
    <row r="433" spans="7:8" ht="15" x14ac:dyDescent="0.25">
      <c r="G433"/>
      <c r="H433"/>
    </row>
    <row r="434" spans="7:8" ht="15" x14ac:dyDescent="0.25">
      <c r="G434"/>
      <c r="H434"/>
    </row>
    <row r="435" spans="7:8" ht="15" x14ac:dyDescent="0.25">
      <c r="G435"/>
      <c r="H435"/>
    </row>
    <row r="436" spans="7:8" ht="15" x14ac:dyDescent="0.25">
      <c r="G436"/>
      <c r="H436"/>
    </row>
    <row r="437" spans="7:8" ht="15" x14ac:dyDescent="0.25">
      <c r="G437"/>
      <c r="H437"/>
    </row>
    <row r="438" spans="7:8" ht="15" x14ac:dyDescent="0.25">
      <c r="G438"/>
      <c r="H438"/>
    </row>
    <row r="439" spans="7:8" ht="15" x14ac:dyDescent="0.25">
      <c r="G439"/>
      <c r="H439"/>
    </row>
    <row r="440" spans="7:8" ht="15" x14ac:dyDescent="0.25">
      <c r="G440"/>
      <c r="H440"/>
    </row>
    <row r="441" spans="7:8" ht="15" x14ac:dyDescent="0.25">
      <c r="G441"/>
      <c r="H441"/>
    </row>
    <row r="442" spans="7:8" ht="15" x14ac:dyDescent="0.25">
      <c r="G442"/>
      <c r="H442"/>
    </row>
    <row r="443" spans="7:8" ht="15" x14ac:dyDescent="0.25">
      <c r="G443"/>
      <c r="H443"/>
    </row>
    <row r="444" spans="7:8" ht="15" x14ac:dyDescent="0.25">
      <c r="G444"/>
      <c r="H444"/>
    </row>
    <row r="445" spans="7:8" ht="15" x14ac:dyDescent="0.25">
      <c r="G445"/>
      <c r="H445"/>
    </row>
    <row r="446" spans="7:8" ht="15" x14ac:dyDescent="0.25">
      <c r="G446"/>
      <c r="H446"/>
    </row>
    <row r="447" spans="7:8" ht="15" x14ac:dyDescent="0.25">
      <c r="G447"/>
      <c r="H447"/>
    </row>
    <row r="448" spans="7:8" ht="15" x14ac:dyDescent="0.25">
      <c r="G448"/>
      <c r="H448"/>
    </row>
    <row r="449" spans="7:8" ht="15" x14ac:dyDescent="0.25">
      <c r="G449"/>
      <c r="H449"/>
    </row>
    <row r="450" spans="7:8" ht="15" x14ac:dyDescent="0.25">
      <c r="G450"/>
      <c r="H450"/>
    </row>
    <row r="451" spans="7:8" ht="15" x14ac:dyDescent="0.25">
      <c r="G451"/>
      <c r="H451"/>
    </row>
    <row r="452" spans="7:8" ht="15" x14ac:dyDescent="0.25">
      <c r="G452"/>
      <c r="H452"/>
    </row>
    <row r="453" spans="7:8" ht="15" x14ac:dyDescent="0.25">
      <c r="G453"/>
      <c r="H453"/>
    </row>
    <row r="454" spans="7:8" ht="15" x14ac:dyDescent="0.25">
      <c r="G454"/>
      <c r="H454"/>
    </row>
    <row r="455" spans="7:8" ht="15" x14ac:dyDescent="0.25">
      <c r="G455"/>
      <c r="H455"/>
    </row>
    <row r="456" spans="7:8" ht="15" x14ac:dyDescent="0.25">
      <c r="G456"/>
      <c r="H456"/>
    </row>
    <row r="457" spans="7:8" ht="15" x14ac:dyDescent="0.25">
      <c r="G457"/>
      <c r="H457"/>
    </row>
    <row r="458" spans="7:8" ht="15" x14ac:dyDescent="0.25">
      <c r="G458"/>
      <c r="H458"/>
    </row>
    <row r="459" spans="7:8" ht="15" x14ac:dyDescent="0.25">
      <c r="G459"/>
      <c r="H459"/>
    </row>
    <row r="460" spans="7:8" ht="15" x14ac:dyDescent="0.25">
      <c r="G460"/>
      <c r="H460"/>
    </row>
    <row r="461" spans="7:8" ht="15" x14ac:dyDescent="0.25">
      <c r="G461"/>
      <c r="H461"/>
    </row>
    <row r="462" spans="7:8" ht="15" x14ac:dyDescent="0.25">
      <c r="G462"/>
      <c r="H462"/>
    </row>
    <row r="463" spans="7:8" ht="15" x14ac:dyDescent="0.25">
      <c r="G463"/>
      <c r="H463"/>
    </row>
    <row r="464" spans="7:8" ht="15" x14ac:dyDescent="0.25">
      <c r="G464"/>
      <c r="H464"/>
    </row>
    <row r="465" spans="7:8" ht="15" x14ac:dyDescent="0.25">
      <c r="G465"/>
      <c r="H465"/>
    </row>
    <row r="466" spans="7:8" ht="15" x14ac:dyDescent="0.25">
      <c r="G466"/>
      <c r="H466"/>
    </row>
    <row r="467" spans="7:8" ht="15" x14ac:dyDescent="0.25">
      <c r="G467"/>
      <c r="H467"/>
    </row>
    <row r="468" spans="7:8" ht="15" x14ac:dyDescent="0.25">
      <c r="G468"/>
      <c r="H468"/>
    </row>
    <row r="469" spans="7:8" ht="15" x14ac:dyDescent="0.25">
      <c r="G469"/>
      <c r="H469"/>
    </row>
    <row r="470" spans="7:8" ht="15" x14ac:dyDescent="0.25">
      <c r="G470"/>
      <c r="H470"/>
    </row>
    <row r="471" spans="7:8" ht="15" x14ac:dyDescent="0.25">
      <c r="G471"/>
      <c r="H471"/>
    </row>
    <row r="472" spans="7:8" ht="15" x14ac:dyDescent="0.25">
      <c r="G472"/>
      <c r="H472"/>
    </row>
    <row r="473" spans="7:8" ht="15" x14ac:dyDescent="0.25">
      <c r="G473"/>
      <c r="H473"/>
    </row>
    <row r="474" spans="7:8" ht="15" x14ac:dyDescent="0.25">
      <c r="G474"/>
      <c r="H474"/>
    </row>
    <row r="475" spans="7:8" ht="15" x14ac:dyDescent="0.25">
      <c r="G475"/>
      <c r="H475"/>
    </row>
    <row r="476" spans="7:8" ht="15" x14ac:dyDescent="0.25">
      <c r="G476"/>
      <c r="H476"/>
    </row>
    <row r="477" spans="7:8" ht="15" x14ac:dyDescent="0.25">
      <c r="G477"/>
      <c r="H477"/>
    </row>
    <row r="478" spans="7:8" ht="15" x14ac:dyDescent="0.25">
      <c r="G478"/>
      <c r="H478"/>
    </row>
    <row r="479" spans="7:8" ht="15" x14ac:dyDescent="0.25">
      <c r="G479"/>
      <c r="H479"/>
    </row>
    <row r="480" spans="7:8" ht="15" x14ac:dyDescent="0.25">
      <c r="G480"/>
      <c r="H480"/>
    </row>
    <row r="481" spans="7:8" ht="15" x14ac:dyDescent="0.25">
      <c r="G481"/>
      <c r="H481"/>
    </row>
    <row r="482" spans="7:8" ht="15" x14ac:dyDescent="0.25">
      <c r="G482"/>
      <c r="H482"/>
    </row>
    <row r="483" spans="7:8" ht="15" x14ac:dyDescent="0.25">
      <c r="G483"/>
      <c r="H483"/>
    </row>
    <row r="484" spans="7:8" ht="15" x14ac:dyDescent="0.25">
      <c r="G484"/>
      <c r="H484"/>
    </row>
    <row r="485" spans="7:8" ht="15" x14ac:dyDescent="0.25">
      <c r="G485"/>
      <c r="H485"/>
    </row>
    <row r="486" spans="7:8" ht="15" x14ac:dyDescent="0.25">
      <c r="G486"/>
      <c r="H486"/>
    </row>
    <row r="487" spans="7:8" ht="15" x14ac:dyDescent="0.25">
      <c r="G487"/>
      <c r="H487"/>
    </row>
    <row r="488" spans="7:8" ht="15" x14ac:dyDescent="0.25">
      <c r="G488"/>
      <c r="H488"/>
    </row>
    <row r="489" spans="7:8" ht="15" x14ac:dyDescent="0.25">
      <c r="G489"/>
      <c r="H489"/>
    </row>
    <row r="490" spans="7:8" ht="15" x14ac:dyDescent="0.25">
      <c r="G490"/>
      <c r="H490"/>
    </row>
    <row r="491" spans="7:8" ht="15" x14ac:dyDescent="0.25">
      <c r="G491"/>
      <c r="H491"/>
    </row>
    <row r="492" spans="7:8" ht="15" x14ac:dyDescent="0.25">
      <c r="G492"/>
      <c r="H492"/>
    </row>
    <row r="493" spans="7:8" ht="15" x14ac:dyDescent="0.25">
      <c r="G493"/>
      <c r="H493"/>
    </row>
    <row r="494" spans="7:8" ht="15" x14ac:dyDescent="0.25">
      <c r="G494"/>
      <c r="H494"/>
    </row>
    <row r="495" spans="7:8" ht="15" x14ac:dyDescent="0.25">
      <c r="G495"/>
      <c r="H495"/>
    </row>
    <row r="496" spans="7:8" ht="15" x14ac:dyDescent="0.25">
      <c r="G496"/>
      <c r="H496"/>
    </row>
    <row r="497" spans="7:8" ht="15" x14ac:dyDescent="0.25">
      <c r="G497"/>
      <c r="H497"/>
    </row>
    <row r="498" spans="7:8" ht="15" x14ac:dyDescent="0.25">
      <c r="G498"/>
      <c r="H498"/>
    </row>
    <row r="499" spans="7:8" ht="15" x14ac:dyDescent="0.25">
      <c r="G499"/>
      <c r="H499"/>
    </row>
    <row r="500" spans="7:8" ht="15" x14ac:dyDescent="0.25">
      <c r="G500"/>
      <c r="H500"/>
    </row>
    <row r="501" spans="7:8" ht="15" x14ac:dyDescent="0.25">
      <c r="G501"/>
      <c r="H501"/>
    </row>
    <row r="502" spans="7:8" ht="15" x14ac:dyDescent="0.25">
      <c r="G502"/>
      <c r="H502"/>
    </row>
    <row r="503" spans="7:8" ht="15" x14ac:dyDescent="0.25">
      <c r="G503"/>
      <c r="H503"/>
    </row>
    <row r="504" spans="7:8" ht="15" x14ac:dyDescent="0.25">
      <c r="G504"/>
      <c r="H504"/>
    </row>
    <row r="505" spans="7:8" ht="15" x14ac:dyDescent="0.25">
      <c r="G505"/>
      <c r="H505"/>
    </row>
    <row r="506" spans="7:8" ht="15" x14ac:dyDescent="0.25">
      <c r="G506"/>
      <c r="H506"/>
    </row>
    <row r="507" spans="7:8" ht="15" x14ac:dyDescent="0.25">
      <c r="G507"/>
      <c r="H507"/>
    </row>
    <row r="508" spans="7:8" ht="15" x14ac:dyDescent="0.25">
      <c r="G508"/>
      <c r="H508"/>
    </row>
    <row r="509" spans="7:8" ht="15" x14ac:dyDescent="0.25">
      <c r="G509"/>
      <c r="H509"/>
    </row>
    <row r="510" spans="7:8" ht="15" x14ac:dyDescent="0.25">
      <c r="G510"/>
      <c r="H510"/>
    </row>
    <row r="511" spans="7:8" ht="15" x14ac:dyDescent="0.25">
      <c r="G511"/>
      <c r="H511"/>
    </row>
    <row r="512" spans="7:8" ht="15" x14ac:dyDescent="0.25">
      <c r="G512"/>
      <c r="H512"/>
    </row>
    <row r="513" spans="7:8" ht="15" x14ac:dyDescent="0.25">
      <c r="G513"/>
      <c r="H513"/>
    </row>
    <row r="514" spans="7:8" ht="15" x14ac:dyDescent="0.25">
      <c r="G514"/>
      <c r="H514"/>
    </row>
    <row r="515" spans="7:8" ht="15" x14ac:dyDescent="0.25">
      <c r="G515"/>
      <c r="H515"/>
    </row>
    <row r="516" spans="7:8" ht="15" x14ac:dyDescent="0.25">
      <c r="G516"/>
      <c r="H516"/>
    </row>
    <row r="517" spans="7:8" ht="15" x14ac:dyDescent="0.25">
      <c r="G517"/>
      <c r="H517"/>
    </row>
    <row r="518" spans="7:8" ht="15" x14ac:dyDescent="0.25">
      <c r="G518"/>
      <c r="H518"/>
    </row>
    <row r="519" spans="7:8" ht="15" x14ac:dyDescent="0.25">
      <c r="G519"/>
      <c r="H519"/>
    </row>
    <row r="520" spans="7:8" ht="15" x14ac:dyDescent="0.25">
      <c r="G520"/>
      <c r="H520"/>
    </row>
    <row r="521" spans="7:8" ht="15" x14ac:dyDescent="0.25">
      <c r="G521"/>
      <c r="H521"/>
    </row>
    <row r="522" spans="7:8" ht="15" x14ac:dyDescent="0.25">
      <c r="G522"/>
      <c r="H522"/>
    </row>
    <row r="523" spans="7:8" ht="15" x14ac:dyDescent="0.25">
      <c r="G523"/>
      <c r="H523"/>
    </row>
    <row r="524" spans="7:8" ht="15" x14ac:dyDescent="0.25">
      <c r="G524"/>
      <c r="H524"/>
    </row>
    <row r="525" spans="7:8" ht="15" x14ac:dyDescent="0.25">
      <c r="G525"/>
      <c r="H525"/>
    </row>
    <row r="526" spans="7:8" ht="15" x14ac:dyDescent="0.25">
      <c r="G526"/>
      <c r="H526"/>
    </row>
    <row r="527" spans="7:8" ht="15" x14ac:dyDescent="0.25">
      <c r="G527"/>
      <c r="H527"/>
    </row>
    <row r="528" spans="7:8" ht="15" x14ac:dyDescent="0.25">
      <c r="G528"/>
      <c r="H528"/>
    </row>
    <row r="529" spans="7:8" ht="15" x14ac:dyDescent="0.25">
      <c r="G529"/>
      <c r="H529"/>
    </row>
    <row r="530" spans="7:8" ht="15" x14ac:dyDescent="0.25">
      <c r="G530"/>
      <c r="H530"/>
    </row>
    <row r="531" spans="7:8" ht="15" x14ac:dyDescent="0.25">
      <c r="G531"/>
      <c r="H531"/>
    </row>
    <row r="532" spans="7:8" ht="15" x14ac:dyDescent="0.25">
      <c r="G532"/>
      <c r="H532"/>
    </row>
    <row r="533" spans="7:8" ht="15" x14ac:dyDescent="0.25">
      <c r="G533"/>
      <c r="H533"/>
    </row>
    <row r="534" spans="7:8" ht="15" x14ac:dyDescent="0.25">
      <c r="G534"/>
      <c r="H534"/>
    </row>
    <row r="535" spans="7:8" ht="15" x14ac:dyDescent="0.25">
      <c r="G535"/>
      <c r="H535"/>
    </row>
    <row r="536" spans="7:8" ht="15" x14ac:dyDescent="0.25">
      <c r="G536"/>
      <c r="H536"/>
    </row>
    <row r="537" spans="7:8" ht="15" x14ac:dyDescent="0.25">
      <c r="G537"/>
      <c r="H537"/>
    </row>
    <row r="538" spans="7:8" ht="15" x14ac:dyDescent="0.25">
      <c r="G538"/>
      <c r="H538"/>
    </row>
    <row r="539" spans="7:8" ht="15" x14ac:dyDescent="0.25">
      <c r="G539"/>
      <c r="H539"/>
    </row>
    <row r="540" spans="7:8" ht="15" x14ac:dyDescent="0.25">
      <c r="G540"/>
      <c r="H540"/>
    </row>
    <row r="541" spans="7:8" ht="15" x14ac:dyDescent="0.25">
      <c r="G541"/>
      <c r="H541"/>
    </row>
    <row r="542" spans="7:8" ht="15" x14ac:dyDescent="0.25">
      <c r="G542"/>
      <c r="H542"/>
    </row>
    <row r="543" spans="7:8" ht="15" x14ac:dyDescent="0.25">
      <c r="G543"/>
      <c r="H543"/>
    </row>
    <row r="544" spans="7:8" ht="15" x14ac:dyDescent="0.25">
      <c r="G544"/>
      <c r="H544"/>
    </row>
    <row r="545" spans="7:8" ht="15" x14ac:dyDescent="0.25">
      <c r="G545"/>
      <c r="H545"/>
    </row>
    <row r="546" spans="7:8" ht="15" x14ac:dyDescent="0.25">
      <c r="G546"/>
      <c r="H546"/>
    </row>
    <row r="547" spans="7:8" ht="15" x14ac:dyDescent="0.25">
      <c r="G547"/>
      <c r="H547"/>
    </row>
    <row r="548" spans="7:8" ht="15" x14ac:dyDescent="0.25">
      <c r="G548"/>
      <c r="H548"/>
    </row>
    <row r="549" spans="7:8" ht="15" x14ac:dyDescent="0.25">
      <c r="G549"/>
      <c r="H549"/>
    </row>
    <row r="550" spans="7:8" ht="15" x14ac:dyDescent="0.25">
      <c r="G550"/>
      <c r="H550"/>
    </row>
    <row r="551" spans="7:8" ht="15" x14ac:dyDescent="0.25">
      <c r="G551"/>
      <c r="H551"/>
    </row>
    <row r="552" spans="7:8" ht="15" x14ac:dyDescent="0.25">
      <c r="G552"/>
      <c r="H552"/>
    </row>
    <row r="553" spans="7:8" ht="15" x14ac:dyDescent="0.25">
      <c r="G553"/>
      <c r="H553"/>
    </row>
    <row r="554" spans="7:8" ht="15" x14ac:dyDescent="0.25">
      <c r="G554"/>
      <c r="H554"/>
    </row>
    <row r="555" spans="7:8" ht="15" x14ac:dyDescent="0.25">
      <c r="G555"/>
      <c r="H555"/>
    </row>
    <row r="556" spans="7:8" ht="15" x14ac:dyDescent="0.25">
      <c r="G556"/>
      <c r="H556"/>
    </row>
    <row r="557" spans="7:8" ht="15" x14ac:dyDescent="0.25">
      <c r="G557"/>
      <c r="H557"/>
    </row>
    <row r="558" spans="7:8" ht="15" x14ac:dyDescent="0.25">
      <c r="G558"/>
      <c r="H558"/>
    </row>
    <row r="559" spans="7:8" ht="15" x14ac:dyDescent="0.25">
      <c r="G559"/>
      <c r="H559"/>
    </row>
    <row r="560" spans="7:8" ht="15" x14ac:dyDescent="0.25">
      <c r="G560"/>
      <c r="H560"/>
    </row>
    <row r="561" spans="7:8" ht="15" x14ac:dyDescent="0.25">
      <c r="G561"/>
      <c r="H561"/>
    </row>
    <row r="562" spans="7:8" ht="15" x14ac:dyDescent="0.25">
      <c r="G562"/>
      <c r="H562"/>
    </row>
    <row r="563" spans="7:8" ht="15" x14ac:dyDescent="0.25">
      <c r="G563"/>
      <c r="H563"/>
    </row>
    <row r="564" spans="7:8" ht="15" x14ac:dyDescent="0.25">
      <c r="G564"/>
      <c r="H564"/>
    </row>
    <row r="565" spans="7:8" ht="15" x14ac:dyDescent="0.25">
      <c r="G565"/>
      <c r="H565"/>
    </row>
    <row r="566" spans="7:8" ht="15" x14ac:dyDescent="0.25">
      <c r="G566"/>
      <c r="H566"/>
    </row>
    <row r="567" spans="7:8" ht="15" x14ac:dyDescent="0.25">
      <c r="G567"/>
      <c r="H567"/>
    </row>
    <row r="568" spans="7:8" ht="15" x14ac:dyDescent="0.25">
      <c r="G568"/>
      <c r="H568"/>
    </row>
    <row r="569" spans="7:8" ht="15" x14ac:dyDescent="0.25">
      <c r="G569"/>
      <c r="H569"/>
    </row>
    <row r="570" spans="7:8" ht="15" x14ac:dyDescent="0.25">
      <c r="G570"/>
      <c r="H570"/>
    </row>
    <row r="571" spans="7:8" ht="15" x14ac:dyDescent="0.25">
      <c r="G571"/>
      <c r="H571"/>
    </row>
    <row r="572" spans="7:8" ht="15" x14ac:dyDescent="0.25">
      <c r="G572"/>
      <c r="H572"/>
    </row>
    <row r="573" spans="7:8" ht="15" x14ac:dyDescent="0.25">
      <c r="G573"/>
      <c r="H573"/>
    </row>
    <row r="574" spans="7:8" ht="15" x14ac:dyDescent="0.25">
      <c r="G574"/>
      <c r="H574"/>
    </row>
    <row r="575" spans="7:8" ht="15" x14ac:dyDescent="0.25">
      <c r="G575"/>
      <c r="H575"/>
    </row>
    <row r="576" spans="7:8" ht="15" x14ac:dyDescent="0.25">
      <c r="G576"/>
      <c r="H576"/>
    </row>
    <row r="577" spans="7:8" ht="15" x14ac:dyDescent="0.25">
      <c r="G577"/>
      <c r="H577"/>
    </row>
    <row r="578" spans="7:8" ht="15" x14ac:dyDescent="0.25">
      <c r="G578"/>
      <c r="H578"/>
    </row>
    <row r="579" spans="7:8" ht="15" x14ac:dyDescent="0.25">
      <c r="G579"/>
      <c r="H579"/>
    </row>
    <row r="580" spans="7:8" ht="15" x14ac:dyDescent="0.25">
      <c r="G580"/>
      <c r="H580"/>
    </row>
    <row r="581" spans="7:8" ht="15" x14ac:dyDescent="0.25">
      <c r="G581"/>
      <c r="H581"/>
    </row>
    <row r="582" spans="7:8" ht="15" x14ac:dyDescent="0.25">
      <c r="G582"/>
      <c r="H582"/>
    </row>
    <row r="583" spans="7:8" ht="15" x14ac:dyDescent="0.25">
      <c r="G583"/>
      <c r="H583"/>
    </row>
    <row r="584" spans="7:8" ht="15" x14ac:dyDescent="0.25">
      <c r="G584"/>
      <c r="H584"/>
    </row>
    <row r="585" spans="7:8" ht="15" x14ac:dyDescent="0.25">
      <c r="G585"/>
      <c r="H585"/>
    </row>
    <row r="586" spans="7:8" ht="15" x14ac:dyDescent="0.25">
      <c r="G586"/>
      <c r="H586"/>
    </row>
    <row r="587" spans="7:8" ht="15" x14ac:dyDescent="0.25">
      <c r="G587"/>
      <c r="H587"/>
    </row>
    <row r="588" spans="7:8" ht="15" x14ac:dyDescent="0.25">
      <c r="G588"/>
      <c r="H588"/>
    </row>
    <row r="589" spans="7:8" ht="15" x14ac:dyDescent="0.25">
      <c r="G589"/>
      <c r="H589"/>
    </row>
    <row r="590" spans="7:8" ht="15" x14ac:dyDescent="0.25">
      <c r="G590"/>
      <c r="H590"/>
    </row>
    <row r="591" spans="7:8" ht="15" x14ac:dyDescent="0.25">
      <c r="G591"/>
      <c r="H591"/>
    </row>
    <row r="592" spans="7:8" ht="15" x14ac:dyDescent="0.25">
      <c r="G592"/>
      <c r="H592"/>
    </row>
    <row r="593" spans="7:8" ht="15" x14ac:dyDescent="0.25">
      <c r="G593"/>
      <c r="H593"/>
    </row>
    <row r="594" spans="7:8" ht="15" x14ac:dyDescent="0.25">
      <c r="G594"/>
      <c r="H594"/>
    </row>
    <row r="595" spans="7:8" ht="15" x14ac:dyDescent="0.25">
      <c r="G595"/>
      <c r="H595"/>
    </row>
    <row r="596" spans="7:8" ht="15" x14ac:dyDescent="0.25">
      <c r="G596"/>
      <c r="H596"/>
    </row>
    <row r="597" spans="7:8" ht="15" x14ac:dyDescent="0.25">
      <c r="G597"/>
      <c r="H597"/>
    </row>
    <row r="598" spans="7:8" ht="15" x14ac:dyDescent="0.25">
      <c r="G598"/>
      <c r="H598"/>
    </row>
    <row r="599" spans="7:8" ht="15" x14ac:dyDescent="0.25">
      <c r="G599"/>
      <c r="H599"/>
    </row>
    <row r="600" spans="7:8" ht="15" x14ac:dyDescent="0.25">
      <c r="G600"/>
      <c r="H600"/>
    </row>
    <row r="601" spans="7:8" ht="15" x14ac:dyDescent="0.25">
      <c r="G601"/>
      <c r="H601"/>
    </row>
    <row r="602" spans="7:8" ht="15" x14ac:dyDescent="0.25">
      <c r="G602"/>
      <c r="H602"/>
    </row>
    <row r="603" spans="7:8" ht="15" x14ac:dyDescent="0.25">
      <c r="G603"/>
      <c r="H603"/>
    </row>
    <row r="604" spans="7:8" ht="15" x14ac:dyDescent="0.25">
      <c r="G604"/>
      <c r="H604"/>
    </row>
    <row r="605" spans="7:8" ht="15" x14ac:dyDescent="0.25">
      <c r="G605"/>
      <c r="H605"/>
    </row>
    <row r="606" spans="7:8" ht="15" x14ac:dyDescent="0.25">
      <c r="G606"/>
      <c r="H606"/>
    </row>
    <row r="607" spans="7:8" ht="15" x14ac:dyDescent="0.25">
      <c r="G607"/>
      <c r="H607"/>
    </row>
    <row r="608" spans="7:8" ht="15" x14ac:dyDescent="0.25">
      <c r="G608"/>
      <c r="H608"/>
    </row>
    <row r="609" spans="7:8" ht="15" x14ac:dyDescent="0.25">
      <c r="G609"/>
      <c r="H609"/>
    </row>
    <row r="610" spans="7:8" ht="15" x14ac:dyDescent="0.25">
      <c r="G610"/>
      <c r="H610"/>
    </row>
    <row r="611" spans="7:8" ht="15" x14ac:dyDescent="0.25">
      <c r="G611"/>
      <c r="H611"/>
    </row>
  </sheetData>
  <mergeCells count="5">
    <mergeCell ref="B5:D5"/>
    <mergeCell ref="E5:H5"/>
    <mergeCell ref="B34:D34"/>
    <mergeCell ref="E34:H34"/>
    <mergeCell ref="A89:H89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58"/>
  <sheetViews>
    <sheetView showGridLines="0" topLeftCell="A53" zoomScaleNormal="100" zoomScaleSheetLayoutView="50" workbookViewId="0">
      <selection activeCell="A18" sqref="A18"/>
    </sheetView>
  </sheetViews>
  <sheetFormatPr baseColWidth="10" defaultColWidth="11.5703125" defaultRowHeight="15" x14ac:dyDescent="0.25"/>
  <cols>
    <col min="1" max="1" width="57.140625" style="4" customWidth="1"/>
    <col min="2" max="2" width="13.85546875" style="4" customWidth="1"/>
    <col min="3" max="3" width="14" style="4" customWidth="1"/>
    <col min="4" max="4" width="8.42578125" style="4" customWidth="1"/>
    <col min="5" max="5" width="13.5703125" style="4" customWidth="1"/>
    <col min="6" max="6" width="13.140625" bestFit="1" customWidth="1"/>
    <col min="7" max="7" width="8.7109375" customWidth="1"/>
    <col min="8" max="8" width="7.5703125" bestFit="1" customWidth="1"/>
    <col min="9" max="10" width="14.28515625" bestFit="1" customWidth="1"/>
    <col min="11" max="12" width="14.140625" bestFit="1" customWidth="1"/>
  </cols>
  <sheetData>
    <row r="1" spans="1:13" x14ac:dyDescent="0.25">
      <c r="A1" s="358" t="s">
        <v>293</v>
      </c>
      <c r="B1" s="359"/>
      <c r="C1" s="359"/>
      <c r="D1" s="359"/>
      <c r="E1" s="359"/>
      <c r="F1" s="359"/>
      <c r="G1" s="359"/>
      <c r="H1" s="359"/>
    </row>
    <row r="2" spans="1:13" ht="15.75" x14ac:dyDescent="0.25">
      <c r="A2" s="309" t="s">
        <v>211</v>
      </c>
      <c r="B2" s="360"/>
      <c r="C2" s="360"/>
      <c r="D2" s="360"/>
      <c r="E2" s="360"/>
      <c r="F2" s="360"/>
      <c r="G2" s="359"/>
      <c r="H2" s="359"/>
    </row>
    <row r="3" spans="1:13" x14ac:dyDescent="0.25">
      <c r="A3" s="269"/>
      <c r="B3" s="359"/>
      <c r="C3" s="361"/>
      <c r="D3" s="359"/>
      <c r="E3" s="359"/>
      <c r="F3" s="359"/>
      <c r="G3" s="359"/>
      <c r="H3" s="359"/>
    </row>
    <row r="4" spans="1:13" ht="15.75" thickBot="1" x14ac:dyDescent="0.3">
      <c r="A4" s="362" t="s">
        <v>294</v>
      </c>
      <c r="B4" s="360"/>
      <c r="C4" s="360"/>
      <c r="D4" s="359"/>
      <c r="E4" s="359"/>
      <c r="F4" s="359"/>
      <c r="G4" s="359"/>
      <c r="H4" s="359"/>
    </row>
    <row r="5" spans="1:13" ht="15.75" thickBot="1" x14ac:dyDescent="0.3">
      <c r="B5" s="769" t="s">
        <v>223</v>
      </c>
      <c r="C5" s="770"/>
      <c r="D5" s="771"/>
      <c r="E5" s="772" t="s">
        <v>236</v>
      </c>
      <c r="F5" s="773"/>
      <c r="G5" s="773"/>
      <c r="H5" s="774"/>
    </row>
    <row r="6" spans="1:13" ht="15.75" thickBot="1" x14ac:dyDescent="0.3">
      <c r="A6" s="363" t="s">
        <v>295</v>
      </c>
      <c r="B6" s="314">
        <v>2020</v>
      </c>
      <c r="C6" s="315">
        <v>2021</v>
      </c>
      <c r="D6" s="317" t="s">
        <v>230</v>
      </c>
      <c r="E6" s="314">
        <v>2020</v>
      </c>
      <c r="F6" s="315">
        <v>2021</v>
      </c>
      <c r="G6" s="317" t="s">
        <v>230</v>
      </c>
      <c r="H6" s="318" t="s">
        <v>237</v>
      </c>
      <c r="I6" s="364"/>
      <c r="J6" s="364"/>
      <c r="K6" s="364"/>
      <c r="L6" s="364"/>
      <c r="M6" s="364"/>
    </row>
    <row r="7" spans="1:13" x14ac:dyDescent="0.25">
      <c r="A7" s="365" t="s">
        <v>212</v>
      </c>
      <c r="B7" s="366">
        <f>SUM(B8:B18)</f>
        <v>112292829</v>
      </c>
      <c r="C7" s="367">
        <f>SUM(C8:C18)</f>
        <v>128432675</v>
      </c>
      <c r="D7" s="368">
        <f>C7/B7-1</f>
        <v>0.14372997940945997</v>
      </c>
      <c r="E7" s="366">
        <f>SUM(E8:E18)</f>
        <v>867147052</v>
      </c>
      <c r="F7" s="367">
        <f>SUM(F8:F18)</f>
        <v>875528091</v>
      </c>
      <c r="G7" s="368">
        <f>F7/E7-1</f>
        <v>9.665072354994253E-3</v>
      </c>
      <c r="H7" s="369">
        <f>SUM(H8:H18)</f>
        <v>1</v>
      </c>
      <c r="I7" s="275"/>
      <c r="J7" s="275"/>
      <c r="K7" s="275"/>
      <c r="L7" s="275"/>
      <c r="M7" s="275"/>
    </row>
    <row r="8" spans="1:13" x14ac:dyDescent="0.25">
      <c r="A8" s="370" t="s">
        <v>241</v>
      </c>
      <c r="B8" s="371">
        <v>30701488</v>
      </c>
      <c r="C8" s="372">
        <v>30578239</v>
      </c>
      <c r="D8" s="344">
        <f>C8/B8-1</f>
        <v>-4.0144308314958854E-3</v>
      </c>
      <c r="E8" s="371">
        <v>267282698</v>
      </c>
      <c r="F8" s="372">
        <v>234957266</v>
      </c>
      <c r="G8" s="344">
        <f>F8/E8-1</f>
        <v>-0.12094098212073567</v>
      </c>
      <c r="H8" s="344">
        <f t="shared" ref="H8:H18" si="0">+F8/$F$7</f>
        <v>0.26836062533600652</v>
      </c>
      <c r="I8" s="364"/>
      <c r="J8" s="364"/>
      <c r="K8" s="373"/>
      <c r="L8" s="373"/>
    </row>
    <row r="9" spans="1:13" x14ac:dyDescent="0.25">
      <c r="A9" s="370" t="s">
        <v>296</v>
      </c>
      <c r="B9" s="371">
        <v>15032330</v>
      </c>
      <c r="C9" s="372">
        <v>34713142</v>
      </c>
      <c r="D9" s="344">
        <f t="shared" ref="D9:D18" si="1">C9/B9-1</f>
        <v>1.3092323013132363</v>
      </c>
      <c r="E9" s="371">
        <v>101584922</v>
      </c>
      <c r="F9" s="372">
        <v>200056518</v>
      </c>
      <c r="G9" s="344">
        <f t="shared" ref="G9:G18" si="2">F9/E9-1</f>
        <v>0.96935247929805968</v>
      </c>
      <c r="H9" s="344">
        <f t="shared" si="0"/>
        <v>0.22849811451680765</v>
      </c>
      <c r="I9" s="364"/>
      <c r="J9" s="364"/>
      <c r="K9" s="373"/>
      <c r="L9" s="373"/>
    </row>
    <row r="10" spans="1:13" x14ac:dyDescent="0.25">
      <c r="A10" s="370" t="s">
        <v>244</v>
      </c>
      <c r="B10" s="371">
        <v>14124979</v>
      </c>
      <c r="C10" s="372">
        <v>4090884</v>
      </c>
      <c r="D10" s="344">
        <f t="shared" si="1"/>
        <v>-0.71037946321902501</v>
      </c>
      <c r="E10" s="371">
        <v>138713872</v>
      </c>
      <c r="F10" s="372">
        <v>65330340</v>
      </c>
      <c r="G10" s="344">
        <f t="shared" si="2"/>
        <v>-0.5290280700981369</v>
      </c>
      <c r="H10" s="344">
        <f>+F10/$F$7</f>
        <v>7.4618211193408751E-2</v>
      </c>
      <c r="I10" s="364"/>
      <c r="J10" s="364"/>
      <c r="K10" s="373"/>
      <c r="L10" s="373"/>
    </row>
    <row r="11" spans="1:13" x14ac:dyDescent="0.25">
      <c r="A11" s="370" t="s">
        <v>246</v>
      </c>
      <c r="B11" s="371">
        <v>21610840</v>
      </c>
      <c r="C11" s="372">
        <v>2587128</v>
      </c>
      <c r="D11" s="344">
        <f t="shared" si="1"/>
        <v>-0.88028563443160934</v>
      </c>
      <c r="E11" s="371">
        <v>162967709</v>
      </c>
      <c r="F11" s="372">
        <v>61480073</v>
      </c>
      <c r="G11" s="344">
        <f t="shared" si="2"/>
        <v>-0.62274690257810517</v>
      </c>
      <c r="H11" s="344">
        <f t="shared" si="0"/>
        <v>7.0220560176178282E-2</v>
      </c>
      <c r="I11" s="364"/>
      <c r="J11" s="364"/>
      <c r="K11" s="373"/>
      <c r="L11" s="373"/>
    </row>
    <row r="12" spans="1:13" x14ac:dyDescent="0.25">
      <c r="A12" s="370" t="s">
        <v>245</v>
      </c>
      <c r="B12" s="371">
        <v>7626224</v>
      </c>
      <c r="C12" s="372">
        <v>11691210</v>
      </c>
      <c r="D12" s="344">
        <f t="shared" si="1"/>
        <v>0.53302735403523416</v>
      </c>
      <c r="E12" s="371">
        <v>42524473</v>
      </c>
      <c r="F12" s="372">
        <v>60736869</v>
      </c>
      <c r="G12" s="344">
        <f t="shared" si="2"/>
        <v>0.42828034576701279</v>
      </c>
      <c r="H12" s="344">
        <f t="shared" si="0"/>
        <v>6.9371696493059756E-2</v>
      </c>
      <c r="I12" s="364"/>
      <c r="J12" s="364"/>
      <c r="K12" s="373"/>
      <c r="L12" s="373"/>
    </row>
    <row r="13" spans="1:13" x14ac:dyDescent="0.25">
      <c r="A13" s="370" t="s">
        <v>249</v>
      </c>
      <c r="B13" s="371">
        <v>4019151</v>
      </c>
      <c r="C13" s="372">
        <v>7501640</v>
      </c>
      <c r="D13" s="344">
        <f t="shared" si="1"/>
        <v>0.86647379011139414</v>
      </c>
      <c r="E13" s="371">
        <v>21421841</v>
      </c>
      <c r="F13" s="372">
        <v>43786467</v>
      </c>
      <c r="G13" s="344">
        <f t="shared" si="2"/>
        <v>1.0440104564308923</v>
      </c>
      <c r="H13" s="344">
        <f t="shared" si="0"/>
        <v>5.0011493006453404E-2</v>
      </c>
      <c r="I13" s="364"/>
      <c r="J13" s="364"/>
      <c r="K13" s="373"/>
      <c r="L13" s="373"/>
    </row>
    <row r="14" spans="1:13" x14ac:dyDescent="0.25">
      <c r="A14" s="370" t="s">
        <v>251</v>
      </c>
      <c r="B14" s="371">
        <v>4422483</v>
      </c>
      <c r="C14" s="372">
        <v>8578619</v>
      </c>
      <c r="D14" s="344">
        <f t="shared" si="1"/>
        <v>0.93977433039312985</v>
      </c>
      <c r="E14" s="371">
        <v>18753218</v>
      </c>
      <c r="F14" s="372">
        <v>38926490</v>
      </c>
      <c r="G14" s="344">
        <f t="shared" si="2"/>
        <v>1.0757232172099744</v>
      </c>
      <c r="H14" s="344">
        <f t="shared" si="0"/>
        <v>4.4460583732429892E-2</v>
      </c>
      <c r="I14" s="364"/>
      <c r="J14" s="364"/>
      <c r="K14" s="373"/>
      <c r="L14" s="373"/>
    </row>
    <row r="15" spans="1:13" x14ac:dyDescent="0.25">
      <c r="A15" s="370" t="s">
        <v>243</v>
      </c>
      <c r="B15" s="371">
        <v>4656634</v>
      </c>
      <c r="C15" s="372">
        <v>6915687</v>
      </c>
      <c r="D15" s="344">
        <f t="shared" si="1"/>
        <v>0.48512573674461001</v>
      </c>
      <c r="E15" s="371">
        <v>39465053</v>
      </c>
      <c r="F15" s="372">
        <v>36183526</v>
      </c>
      <c r="G15" s="344">
        <f t="shared" si="2"/>
        <v>-8.3150198734054603E-2</v>
      </c>
      <c r="H15" s="344">
        <f t="shared" si="0"/>
        <v>4.1327658554818431E-2</v>
      </c>
      <c r="I15" s="364"/>
      <c r="J15" s="364"/>
      <c r="K15" s="373"/>
      <c r="L15" s="373"/>
    </row>
    <row r="16" spans="1:13" x14ac:dyDescent="0.25">
      <c r="A16" s="370" t="s">
        <v>260</v>
      </c>
      <c r="B16" s="371">
        <v>0</v>
      </c>
      <c r="C16" s="372">
        <v>3651558</v>
      </c>
      <c r="D16" s="344" t="s">
        <v>238</v>
      </c>
      <c r="E16" s="371">
        <v>24000</v>
      </c>
      <c r="F16" s="372">
        <v>22210356</v>
      </c>
      <c r="G16" s="344" t="s">
        <v>238</v>
      </c>
      <c r="H16" s="344">
        <f t="shared" si="0"/>
        <v>2.536795361372363E-2</v>
      </c>
      <c r="I16" s="364"/>
      <c r="J16" s="364"/>
      <c r="K16" s="373"/>
      <c r="L16" s="373"/>
    </row>
    <row r="17" spans="1:13" x14ac:dyDescent="0.25">
      <c r="A17" s="370" t="s">
        <v>247</v>
      </c>
      <c r="B17" s="371">
        <v>284110</v>
      </c>
      <c r="C17" s="372">
        <v>3152656</v>
      </c>
      <c r="D17" s="344" t="s">
        <v>238</v>
      </c>
      <c r="E17" s="371">
        <v>7943285</v>
      </c>
      <c r="F17" s="372">
        <v>20129278</v>
      </c>
      <c r="G17" s="344">
        <f t="shared" si="2"/>
        <v>1.5341251132245666</v>
      </c>
      <c r="H17" s="344">
        <f t="shared" si="0"/>
        <v>2.2991013317469902E-2</v>
      </c>
      <c r="I17" s="364"/>
      <c r="J17" s="364"/>
      <c r="K17" s="373"/>
      <c r="L17" s="373"/>
    </row>
    <row r="18" spans="1:13" x14ac:dyDescent="0.25">
      <c r="A18" s="374" t="s">
        <v>478</v>
      </c>
      <c r="B18" s="371">
        <v>9814590</v>
      </c>
      <c r="C18" s="372">
        <v>14971912</v>
      </c>
      <c r="D18" s="344">
        <f t="shared" si="1"/>
        <v>0.52547503257904804</v>
      </c>
      <c r="E18" s="371">
        <v>66465981</v>
      </c>
      <c r="F18" s="372">
        <v>91730908</v>
      </c>
      <c r="G18" s="344">
        <f t="shared" si="2"/>
        <v>0.38011816902243578</v>
      </c>
      <c r="H18" s="344">
        <f t="shared" si="0"/>
        <v>0.10477209005964379</v>
      </c>
      <c r="I18" s="364"/>
      <c r="J18" s="364"/>
      <c r="K18" s="364"/>
      <c r="L18" s="364"/>
      <c r="M18" s="364"/>
    </row>
    <row r="19" spans="1:13" x14ac:dyDescent="0.25">
      <c r="A19" s="375" t="s">
        <v>213</v>
      </c>
      <c r="B19" s="366">
        <f>SUM(B20:B30)</f>
        <v>38101566</v>
      </c>
      <c r="C19" s="367">
        <f>SUM(C20:C30)</f>
        <v>88490379</v>
      </c>
      <c r="D19" s="368">
        <f>C19/B19-1</f>
        <v>1.3224866662960784</v>
      </c>
      <c r="E19" s="366">
        <f>SUM(E20:E30)</f>
        <v>542318200</v>
      </c>
      <c r="F19" s="367">
        <f>SUM(F20:F30)</f>
        <v>375544880</v>
      </c>
      <c r="G19" s="368">
        <f>F19/E19-1</f>
        <v>-0.30751931246268338</v>
      </c>
      <c r="H19" s="376">
        <f>SUM(H20:H30)</f>
        <v>1</v>
      </c>
      <c r="I19" s="275"/>
      <c r="J19" s="275"/>
      <c r="K19" s="275"/>
      <c r="L19" s="275"/>
      <c r="M19" s="275"/>
    </row>
    <row r="20" spans="1:13" x14ac:dyDescent="0.25">
      <c r="A20" s="377" t="s">
        <v>297</v>
      </c>
      <c r="B20" s="378">
        <v>0</v>
      </c>
      <c r="C20" s="379">
        <v>20062910</v>
      </c>
      <c r="D20" s="380" t="s">
        <v>238</v>
      </c>
      <c r="E20" s="378">
        <v>0</v>
      </c>
      <c r="F20" s="379">
        <v>60046768</v>
      </c>
      <c r="G20" s="380" t="s">
        <v>238</v>
      </c>
      <c r="H20" s="380">
        <f>+F20/$F$19</f>
        <v>0.15989238889370561</v>
      </c>
      <c r="I20" s="364"/>
      <c r="J20" s="364"/>
      <c r="K20" s="373"/>
      <c r="L20" s="373"/>
    </row>
    <row r="21" spans="1:13" x14ac:dyDescent="0.25">
      <c r="A21" s="377" t="s">
        <v>244</v>
      </c>
      <c r="B21" s="378">
        <v>860512</v>
      </c>
      <c r="C21" s="379">
        <v>24358031</v>
      </c>
      <c r="D21" s="380" t="s">
        <v>238</v>
      </c>
      <c r="E21" s="378">
        <v>16465927</v>
      </c>
      <c r="F21" s="379">
        <v>47729936</v>
      </c>
      <c r="G21" s="380">
        <f>F21/E21-1</f>
        <v>1.8987093165176794</v>
      </c>
      <c r="H21" s="380">
        <f t="shared" ref="H21:H30" si="3">+F21/$F$19</f>
        <v>0.12709515837361435</v>
      </c>
      <c r="I21" s="364"/>
      <c r="J21" s="364"/>
      <c r="K21" s="373"/>
      <c r="L21" s="373"/>
    </row>
    <row r="22" spans="1:13" x14ac:dyDescent="0.25">
      <c r="A22" s="377" t="s">
        <v>241</v>
      </c>
      <c r="B22" s="378">
        <v>2719287</v>
      </c>
      <c r="C22" s="379">
        <v>8030849</v>
      </c>
      <c r="D22" s="380">
        <f t="shared" ref="D22:D30" si="4">C22/B22-1</f>
        <v>1.9532921681308371</v>
      </c>
      <c r="E22" s="378">
        <v>280386139</v>
      </c>
      <c r="F22" s="379">
        <v>40865601</v>
      </c>
      <c r="G22" s="380">
        <f t="shared" ref="G22:G30" si="5">F22/E22-1</f>
        <v>-0.8542524208017287</v>
      </c>
      <c r="H22" s="380">
        <f t="shared" si="3"/>
        <v>0.10881682370426672</v>
      </c>
      <c r="I22" s="364"/>
      <c r="J22" s="364"/>
      <c r="K22" s="373"/>
      <c r="L22" s="373"/>
    </row>
    <row r="23" spans="1:13" x14ac:dyDescent="0.25">
      <c r="A23" s="377" t="s">
        <v>243</v>
      </c>
      <c r="B23" s="378">
        <v>5379999</v>
      </c>
      <c r="C23" s="379">
        <v>7626019</v>
      </c>
      <c r="D23" s="380">
        <f t="shared" si="4"/>
        <v>0.41747591402898032</v>
      </c>
      <c r="E23" s="378">
        <v>33786156</v>
      </c>
      <c r="F23" s="379">
        <v>39194569</v>
      </c>
      <c r="G23" s="380">
        <f t="shared" si="5"/>
        <v>0.16007778452215748</v>
      </c>
      <c r="H23" s="380">
        <f t="shared" si="3"/>
        <v>0.10436720372808704</v>
      </c>
      <c r="I23" s="364"/>
      <c r="J23" s="364"/>
      <c r="K23" s="373"/>
      <c r="L23" s="373"/>
    </row>
    <row r="24" spans="1:13" x14ac:dyDescent="0.25">
      <c r="A24" s="377" t="s">
        <v>249</v>
      </c>
      <c r="B24" s="378">
        <v>3413711</v>
      </c>
      <c r="C24" s="379">
        <v>7693865</v>
      </c>
      <c r="D24" s="380">
        <f t="shared" si="4"/>
        <v>1.2538126396757079</v>
      </c>
      <c r="E24" s="378">
        <v>49807875</v>
      </c>
      <c r="F24" s="379">
        <v>36912249</v>
      </c>
      <c r="G24" s="380">
        <f t="shared" si="5"/>
        <v>-0.25890737157527799</v>
      </c>
      <c r="H24" s="380">
        <f t="shared" si="3"/>
        <v>9.828984754099164E-2</v>
      </c>
      <c r="I24" s="364"/>
      <c r="J24" s="364"/>
      <c r="K24" s="373"/>
      <c r="L24" s="373"/>
    </row>
    <row r="25" spans="1:13" x14ac:dyDescent="0.25">
      <c r="A25" s="377" t="s">
        <v>245</v>
      </c>
      <c r="B25" s="378">
        <v>3694868</v>
      </c>
      <c r="C25" s="379">
        <v>3721449</v>
      </c>
      <c r="D25" s="380">
        <f t="shared" si="4"/>
        <v>7.194032371386383E-3</v>
      </c>
      <c r="E25" s="378">
        <v>59045680</v>
      </c>
      <c r="F25" s="379">
        <v>35798536</v>
      </c>
      <c r="G25" s="380">
        <f t="shared" si="5"/>
        <v>-0.39371456133624005</v>
      </c>
      <c r="H25" s="380">
        <f>+F25/$F$19</f>
        <v>9.5324255252794282E-2</v>
      </c>
      <c r="I25" s="364"/>
      <c r="J25" s="364"/>
      <c r="K25" s="373"/>
      <c r="L25" s="373"/>
    </row>
    <row r="26" spans="1:13" x14ac:dyDescent="0.25">
      <c r="A26" s="377" t="s">
        <v>296</v>
      </c>
      <c r="B26" s="378">
        <v>2079973</v>
      </c>
      <c r="C26" s="379">
        <v>3104923</v>
      </c>
      <c r="D26" s="380">
        <f t="shared" si="4"/>
        <v>0.49277081962121616</v>
      </c>
      <c r="E26" s="378">
        <v>19205107</v>
      </c>
      <c r="F26" s="379">
        <v>19238974</v>
      </c>
      <c r="G26" s="380">
        <f t="shared" si="5"/>
        <v>1.7634371940755678E-3</v>
      </c>
      <c r="H26" s="380">
        <f t="shared" si="3"/>
        <v>5.1229493529508376E-2</v>
      </c>
      <c r="I26" s="364"/>
      <c r="J26" s="364"/>
      <c r="K26" s="373"/>
      <c r="L26" s="373"/>
    </row>
    <row r="27" spans="1:13" x14ac:dyDescent="0.25">
      <c r="A27" s="377" t="s">
        <v>251</v>
      </c>
      <c r="B27" s="378">
        <v>987095</v>
      </c>
      <c r="C27" s="379">
        <v>692704</v>
      </c>
      <c r="D27" s="380">
        <f t="shared" si="4"/>
        <v>-0.29823978441791321</v>
      </c>
      <c r="E27" s="378">
        <v>6500244</v>
      </c>
      <c r="F27" s="379">
        <v>17948323</v>
      </c>
      <c r="G27" s="380">
        <f t="shared" si="5"/>
        <v>1.7611768112089332</v>
      </c>
      <c r="H27" s="380">
        <f t="shared" si="3"/>
        <v>4.7792751161991609E-2</v>
      </c>
      <c r="I27" s="364"/>
      <c r="J27" s="364"/>
      <c r="K27" s="373"/>
      <c r="L27" s="373"/>
    </row>
    <row r="28" spans="1:13" x14ac:dyDescent="0.25">
      <c r="A28" s="377" t="s">
        <v>247</v>
      </c>
      <c r="B28" s="378">
        <v>425282</v>
      </c>
      <c r="C28" s="379">
        <v>1078174</v>
      </c>
      <c r="D28" s="380">
        <f t="shared" si="4"/>
        <v>1.535197821680673</v>
      </c>
      <c r="E28" s="378">
        <v>2585583</v>
      </c>
      <c r="F28" s="379">
        <v>10984654</v>
      </c>
      <c r="G28" s="380">
        <f t="shared" si="5"/>
        <v>3.2484244365777464</v>
      </c>
      <c r="H28" s="380">
        <f t="shared" si="3"/>
        <v>2.924991015720944E-2</v>
      </c>
      <c r="I28" s="364"/>
      <c r="J28" s="364"/>
      <c r="K28" s="373"/>
      <c r="L28" s="373"/>
    </row>
    <row r="29" spans="1:13" x14ac:dyDescent="0.25">
      <c r="A29" s="377" t="s">
        <v>252</v>
      </c>
      <c r="B29" s="378">
        <v>1255199</v>
      </c>
      <c r="C29" s="379">
        <v>859465</v>
      </c>
      <c r="D29" s="380">
        <f t="shared" si="4"/>
        <v>-0.31527590445817755</v>
      </c>
      <c r="E29" s="378">
        <v>6042871</v>
      </c>
      <c r="F29" s="379">
        <v>5933131</v>
      </c>
      <c r="G29" s="380">
        <f t="shared" si="5"/>
        <v>-1.8160242043889441E-2</v>
      </c>
      <c r="H29" s="380">
        <f t="shared" si="3"/>
        <v>1.5798726905822815E-2</v>
      </c>
      <c r="I29" s="364"/>
      <c r="J29" s="364"/>
      <c r="K29" s="373"/>
      <c r="L29" s="373"/>
    </row>
    <row r="30" spans="1:13" x14ac:dyDescent="0.25">
      <c r="A30" s="374" t="s">
        <v>479</v>
      </c>
      <c r="B30" s="381">
        <v>17285640</v>
      </c>
      <c r="C30" s="379">
        <v>11261990</v>
      </c>
      <c r="D30" s="380">
        <f t="shared" si="4"/>
        <v>-0.34847711742232279</v>
      </c>
      <c r="E30" s="378">
        <v>68492618</v>
      </c>
      <c r="F30" s="379">
        <v>60892139</v>
      </c>
      <c r="G30" s="380">
        <f t="shared" si="5"/>
        <v>-0.11096785641921292</v>
      </c>
      <c r="H30" s="380">
        <f t="shared" si="3"/>
        <v>0.16214344075200812</v>
      </c>
      <c r="I30" s="364"/>
      <c r="J30" s="364"/>
      <c r="K30" s="364"/>
      <c r="L30" s="364"/>
      <c r="M30" s="364"/>
    </row>
    <row r="31" spans="1:13" x14ac:dyDescent="0.25">
      <c r="A31" s="375" t="s">
        <v>70</v>
      </c>
      <c r="B31" s="366">
        <f>SUM(B32:B42)</f>
        <v>13427299</v>
      </c>
      <c r="C31" s="367">
        <f>SUM(C32:C42)</f>
        <v>30287614</v>
      </c>
      <c r="D31" s="368">
        <f>C31/B31-1</f>
        <v>1.2556743541646016</v>
      </c>
      <c r="E31" s="366">
        <f>SUM(E32:E42)</f>
        <v>135545034</v>
      </c>
      <c r="F31" s="367">
        <f>SUM(F32:F42)</f>
        <v>191698628</v>
      </c>
      <c r="G31" s="368">
        <f>F31/E31-1</f>
        <v>0.41427998018724899</v>
      </c>
      <c r="H31" s="376">
        <f>SUM(H32:H42)</f>
        <v>1</v>
      </c>
      <c r="I31" s="275"/>
      <c r="J31" s="275"/>
      <c r="K31" s="275"/>
      <c r="L31" s="275"/>
      <c r="M31" s="275"/>
    </row>
    <row r="32" spans="1:13" x14ac:dyDescent="0.25">
      <c r="A32" s="370" t="s">
        <v>298</v>
      </c>
      <c r="B32" s="371">
        <v>1330111</v>
      </c>
      <c r="C32" s="372">
        <v>2180149</v>
      </c>
      <c r="D32" s="344">
        <f>C32/B32-1</f>
        <v>0.63907297962350507</v>
      </c>
      <c r="E32" s="371">
        <v>22836220</v>
      </c>
      <c r="F32" s="372">
        <v>19614600</v>
      </c>
      <c r="G32" s="344">
        <f>F32/E32-1</f>
        <v>-0.14107501153868718</v>
      </c>
      <c r="H32" s="344">
        <f t="shared" ref="H32:H42" si="6">+F32/$F$31</f>
        <v>0.10231998113205067</v>
      </c>
      <c r="I32" s="364"/>
      <c r="J32" s="364"/>
    </row>
    <row r="33" spans="1:13" x14ac:dyDescent="0.25">
      <c r="A33" s="370" t="s">
        <v>299</v>
      </c>
      <c r="B33" s="371">
        <v>1897862</v>
      </c>
      <c r="C33" s="372">
        <v>3550362</v>
      </c>
      <c r="D33" s="344">
        <f t="shared" ref="D33:D42" si="7">C33/B33-1</f>
        <v>0.87071662744709566</v>
      </c>
      <c r="E33" s="371">
        <v>11111138</v>
      </c>
      <c r="F33" s="372">
        <v>18995076</v>
      </c>
      <c r="G33" s="344">
        <f t="shared" ref="G33:G42" si="8">F33/E33-1</f>
        <v>0.70955270288245909</v>
      </c>
      <c r="H33" s="344">
        <f t="shared" si="6"/>
        <v>9.9088220913088637E-2</v>
      </c>
      <c r="I33" s="364"/>
      <c r="J33" s="364"/>
    </row>
    <row r="34" spans="1:13" x14ac:dyDescent="0.25">
      <c r="A34" s="370" t="s">
        <v>253</v>
      </c>
      <c r="B34" s="371">
        <v>461524</v>
      </c>
      <c r="C34" s="372">
        <v>1592429</v>
      </c>
      <c r="D34" s="344">
        <f t="shared" si="7"/>
        <v>2.4503709449562754</v>
      </c>
      <c r="E34" s="371">
        <v>2953115</v>
      </c>
      <c r="F34" s="372">
        <v>11111470</v>
      </c>
      <c r="G34" s="344">
        <f t="shared" si="8"/>
        <v>2.7626269210647063</v>
      </c>
      <c r="H34" s="344">
        <f t="shared" si="6"/>
        <v>5.7963221312152528E-2</v>
      </c>
      <c r="I34" s="364"/>
      <c r="J34" s="364"/>
    </row>
    <row r="35" spans="1:13" x14ac:dyDescent="0.25">
      <c r="A35" s="370" t="s">
        <v>261</v>
      </c>
      <c r="B35" s="371">
        <v>907749</v>
      </c>
      <c r="C35" s="372">
        <v>1612940</v>
      </c>
      <c r="D35" s="344">
        <f t="shared" si="7"/>
        <v>0.77685681834956588</v>
      </c>
      <c r="E35" s="371">
        <v>8320767</v>
      </c>
      <c r="F35" s="372">
        <v>10398395</v>
      </c>
      <c r="G35" s="344">
        <f t="shared" si="8"/>
        <v>0.24969188537547082</v>
      </c>
      <c r="H35" s="344">
        <f t="shared" si="6"/>
        <v>5.4243450297411622E-2</v>
      </c>
      <c r="I35" s="364"/>
      <c r="J35" s="364"/>
    </row>
    <row r="36" spans="1:13" x14ac:dyDescent="0.25">
      <c r="A36" s="370" t="s">
        <v>258</v>
      </c>
      <c r="B36" s="371">
        <v>206297</v>
      </c>
      <c r="C36" s="372">
        <v>1244955</v>
      </c>
      <c r="D36" s="344">
        <f t="shared" si="7"/>
        <v>5.0347702584138405</v>
      </c>
      <c r="E36" s="371">
        <v>5541150</v>
      </c>
      <c r="F36" s="372">
        <v>10117178</v>
      </c>
      <c r="G36" s="344">
        <f t="shared" si="8"/>
        <v>0.82582640787562145</v>
      </c>
      <c r="H36" s="344">
        <f t="shared" si="6"/>
        <v>5.2776475791991587E-2</v>
      </c>
      <c r="I36" s="364"/>
      <c r="J36" s="364"/>
    </row>
    <row r="37" spans="1:13" x14ac:dyDescent="0.25">
      <c r="A37" s="370" t="s">
        <v>262</v>
      </c>
      <c r="B37" s="371">
        <v>0</v>
      </c>
      <c r="C37" s="372">
        <v>1380100</v>
      </c>
      <c r="D37" s="344" t="s">
        <v>238</v>
      </c>
      <c r="E37" s="371">
        <v>2049309</v>
      </c>
      <c r="F37" s="372">
        <v>9719400</v>
      </c>
      <c r="G37" s="344">
        <f t="shared" si="8"/>
        <v>3.7427693920243357</v>
      </c>
      <c r="H37" s="344">
        <f t="shared" si="6"/>
        <v>5.070145833281603E-2</v>
      </c>
      <c r="I37" s="364"/>
      <c r="J37" s="364"/>
      <c r="K37" s="382"/>
    </row>
    <row r="38" spans="1:13" x14ac:dyDescent="0.25">
      <c r="A38" s="370" t="s">
        <v>300</v>
      </c>
      <c r="B38" s="371">
        <v>415770</v>
      </c>
      <c r="C38" s="372">
        <v>3698119</v>
      </c>
      <c r="D38" s="344">
        <f t="shared" si="7"/>
        <v>7.8946268369531225</v>
      </c>
      <c r="E38" s="371">
        <v>5245464</v>
      </c>
      <c r="F38" s="372">
        <v>7396442</v>
      </c>
      <c r="G38" s="344">
        <f t="shared" si="8"/>
        <v>0.41006439087180846</v>
      </c>
      <c r="H38" s="344">
        <f t="shared" si="6"/>
        <v>3.8583698157714515E-2</v>
      </c>
      <c r="I38" s="364"/>
      <c r="J38" s="364"/>
    </row>
    <row r="39" spans="1:13" x14ac:dyDescent="0.25">
      <c r="A39" s="370" t="s">
        <v>296</v>
      </c>
      <c r="B39" s="371">
        <v>744541</v>
      </c>
      <c r="C39" s="372">
        <v>1461033</v>
      </c>
      <c r="D39" s="344">
        <f t="shared" si="7"/>
        <v>0.96232712503408147</v>
      </c>
      <c r="E39" s="371">
        <v>3842373</v>
      </c>
      <c r="F39" s="372">
        <v>7088225</v>
      </c>
      <c r="G39" s="344">
        <f t="shared" si="8"/>
        <v>0.84475192804030219</v>
      </c>
      <c r="H39" s="344">
        <f t="shared" si="6"/>
        <v>3.6975877573834276E-2</v>
      </c>
      <c r="I39" s="364"/>
      <c r="J39" s="364"/>
    </row>
    <row r="40" spans="1:13" x14ac:dyDescent="0.25">
      <c r="A40" s="370" t="s">
        <v>283</v>
      </c>
      <c r="B40" s="371">
        <v>172130</v>
      </c>
      <c r="C40" s="372">
        <v>467960</v>
      </c>
      <c r="D40" s="344">
        <f t="shared" si="7"/>
        <v>1.7186428861906697</v>
      </c>
      <c r="E40" s="371">
        <v>407768</v>
      </c>
      <c r="F40" s="372">
        <v>6175100</v>
      </c>
      <c r="G40" s="344" t="s">
        <v>238</v>
      </c>
      <c r="H40" s="344">
        <f t="shared" si="6"/>
        <v>3.2212541448131807E-2</v>
      </c>
      <c r="I40" s="364"/>
      <c r="J40" s="364"/>
    </row>
    <row r="41" spans="1:13" x14ac:dyDescent="0.25">
      <c r="A41" s="370" t="s">
        <v>301</v>
      </c>
      <c r="B41" s="371">
        <v>383492</v>
      </c>
      <c r="C41" s="372">
        <v>1208546</v>
      </c>
      <c r="D41" s="344">
        <f t="shared" si="7"/>
        <v>2.1514242800371326</v>
      </c>
      <c r="E41" s="371">
        <v>4419496</v>
      </c>
      <c r="F41" s="372">
        <v>6025821</v>
      </c>
      <c r="G41" s="344">
        <f t="shared" si="8"/>
        <v>0.36346339039564701</v>
      </c>
      <c r="H41" s="344">
        <f t="shared" si="6"/>
        <v>3.1433824346411079E-2</v>
      </c>
      <c r="I41" s="364"/>
      <c r="J41" s="364"/>
    </row>
    <row r="42" spans="1:13" x14ac:dyDescent="0.25">
      <c r="A42" s="377" t="s">
        <v>480</v>
      </c>
      <c r="B42" s="371">
        <v>6907823</v>
      </c>
      <c r="C42" s="372">
        <v>11891021</v>
      </c>
      <c r="D42" s="344">
        <f t="shared" si="7"/>
        <v>0.72138472569433243</v>
      </c>
      <c r="E42" s="371">
        <v>68818234</v>
      </c>
      <c r="F42" s="372">
        <v>85056921</v>
      </c>
      <c r="G42" s="344">
        <f t="shared" si="8"/>
        <v>0.23596488977034769</v>
      </c>
      <c r="H42" s="344">
        <f t="shared" si="6"/>
        <v>0.44370125069439725</v>
      </c>
      <c r="I42" s="364"/>
      <c r="J42" s="364"/>
      <c r="K42" s="364"/>
      <c r="L42" s="364"/>
      <c r="M42" s="364"/>
    </row>
    <row r="43" spans="1:13" x14ac:dyDescent="0.25">
      <c r="A43" s="375" t="s">
        <v>214</v>
      </c>
      <c r="B43" s="366">
        <f>SUM(B44:B54)</f>
        <v>62164919</v>
      </c>
      <c r="C43" s="367">
        <f>SUM(C44:C54)</f>
        <v>121132163</v>
      </c>
      <c r="D43" s="368">
        <f>C43/B43-1</f>
        <v>0.94856142256052811</v>
      </c>
      <c r="E43" s="366">
        <f>SUM(E44:E54)</f>
        <v>435750750</v>
      </c>
      <c r="F43" s="367">
        <f>SUM(F44:F54)</f>
        <v>767864311</v>
      </c>
      <c r="G43" s="368">
        <f>F43/E43-1</f>
        <v>0.76216406053231123</v>
      </c>
      <c r="H43" s="376">
        <f>SUM(H44:H54)</f>
        <v>1</v>
      </c>
      <c r="I43" s="275"/>
      <c r="J43" s="275"/>
      <c r="K43" s="275"/>
      <c r="L43" s="275"/>
      <c r="M43" s="275"/>
    </row>
    <row r="44" spans="1:13" x14ac:dyDescent="0.25">
      <c r="A44" s="370" t="s">
        <v>241</v>
      </c>
      <c r="B44" s="371">
        <v>16897029</v>
      </c>
      <c r="C44" s="372">
        <v>31999365</v>
      </c>
      <c r="D44" s="344">
        <f>C44/B44-1</f>
        <v>0.89378647571712166</v>
      </c>
      <c r="E44" s="371">
        <v>181286502</v>
      </c>
      <c r="F44" s="372">
        <v>248648716</v>
      </c>
      <c r="G44" s="344">
        <f>F44/E44-1</f>
        <v>0.37157876210772711</v>
      </c>
      <c r="H44" s="344">
        <f t="shared" ref="H44:H54" si="9">+F44/$F$43</f>
        <v>0.32381856069880555</v>
      </c>
      <c r="I44" s="364"/>
      <c r="J44" s="364"/>
      <c r="K44" s="373"/>
      <c r="L44" s="373"/>
    </row>
    <row r="45" spans="1:13" x14ac:dyDescent="0.25">
      <c r="A45" s="370" t="s">
        <v>243</v>
      </c>
      <c r="B45" s="371">
        <v>3674183</v>
      </c>
      <c r="C45" s="372">
        <v>16128381</v>
      </c>
      <c r="D45" s="344">
        <f t="shared" ref="D45:D54" si="10">C45/B45-1</f>
        <v>3.3896509781902537</v>
      </c>
      <c r="E45" s="371">
        <v>43620384</v>
      </c>
      <c r="F45" s="372">
        <v>106829170</v>
      </c>
      <c r="G45" s="344">
        <f t="shared" ref="G45:G54" si="11">F45/E45-1</f>
        <v>1.4490653268893734</v>
      </c>
      <c r="H45" s="344">
        <f t="shared" si="9"/>
        <v>0.13912506216218715</v>
      </c>
      <c r="I45" s="364"/>
      <c r="J45" s="364"/>
      <c r="K45" s="373"/>
      <c r="L45" s="373"/>
    </row>
    <row r="46" spans="1:13" x14ac:dyDescent="0.25">
      <c r="A46" s="370" t="s">
        <v>247</v>
      </c>
      <c r="B46" s="371">
        <v>2131970</v>
      </c>
      <c r="C46" s="372">
        <v>15862922</v>
      </c>
      <c r="D46" s="344">
        <f t="shared" si="10"/>
        <v>6.4404996317959444</v>
      </c>
      <c r="E46" s="371">
        <v>6101857</v>
      </c>
      <c r="F46" s="372">
        <v>66535700</v>
      </c>
      <c r="G46" s="344">
        <f t="shared" si="11"/>
        <v>9.9041722872233819</v>
      </c>
      <c r="H46" s="344">
        <f t="shared" si="9"/>
        <v>8.6650335283000285E-2</v>
      </c>
      <c r="I46" s="364"/>
      <c r="J46" s="364"/>
      <c r="K46" s="373"/>
      <c r="L46" s="373"/>
    </row>
    <row r="47" spans="1:13" x14ac:dyDescent="0.25">
      <c r="A47" s="370" t="s">
        <v>244</v>
      </c>
      <c r="B47" s="371">
        <v>5503637</v>
      </c>
      <c r="C47" s="372">
        <v>5879197</v>
      </c>
      <c r="D47" s="344">
        <f t="shared" si="10"/>
        <v>6.8238512096637116E-2</v>
      </c>
      <c r="E47" s="371">
        <v>29987605</v>
      </c>
      <c r="F47" s="372">
        <v>43339084</v>
      </c>
      <c r="G47" s="344">
        <f t="shared" si="11"/>
        <v>0.44523325554008064</v>
      </c>
      <c r="H47" s="344">
        <f t="shared" si="9"/>
        <v>5.6441070875606826E-2</v>
      </c>
      <c r="I47" s="364"/>
      <c r="J47" s="364"/>
      <c r="K47" s="373"/>
      <c r="L47" s="373"/>
    </row>
    <row r="48" spans="1:13" x14ac:dyDescent="0.25">
      <c r="A48" s="370" t="s">
        <v>257</v>
      </c>
      <c r="B48" s="371">
        <v>3494554</v>
      </c>
      <c r="C48" s="372">
        <v>5071056</v>
      </c>
      <c r="D48" s="344">
        <f t="shared" si="10"/>
        <v>0.45113110285318236</v>
      </c>
      <c r="E48" s="371">
        <v>24442897</v>
      </c>
      <c r="F48" s="372">
        <v>26653304</v>
      </c>
      <c r="G48" s="344">
        <f t="shared" si="11"/>
        <v>9.0431465631917618E-2</v>
      </c>
      <c r="H48" s="344">
        <f t="shared" si="9"/>
        <v>3.4710955592256974E-2</v>
      </c>
      <c r="I48" s="364"/>
      <c r="J48" s="364"/>
      <c r="K48" s="373"/>
      <c r="L48" s="373"/>
    </row>
    <row r="49" spans="1:13" x14ac:dyDescent="0.25">
      <c r="A49" s="370" t="s">
        <v>259</v>
      </c>
      <c r="B49" s="371">
        <v>3854266</v>
      </c>
      <c r="C49" s="372">
        <v>3754241</v>
      </c>
      <c r="D49" s="344">
        <f t="shared" si="10"/>
        <v>-2.5951763578331177E-2</v>
      </c>
      <c r="E49" s="371">
        <v>14049056</v>
      </c>
      <c r="F49" s="372">
        <v>26630856</v>
      </c>
      <c r="G49" s="344">
        <f t="shared" si="11"/>
        <v>0.89556195092396251</v>
      </c>
      <c r="H49" s="344">
        <f t="shared" si="9"/>
        <v>3.4681721260515781E-2</v>
      </c>
      <c r="I49" s="364"/>
      <c r="J49" s="364"/>
      <c r="K49" s="373"/>
      <c r="L49" s="373"/>
    </row>
    <row r="50" spans="1:13" x14ac:dyDescent="0.25">
      <c r="A50" s="370" t="s">
        <v>251</v>
      </c>
      <c r="B50" s="371">
        <v>0</v>
      </c>
      <c r="C50" s="372">
        <v>347675</v>
      </c>
      <c r="D50" s="344" t="s">
        <v>238</v>
      </c>
      <c r="E50" s="371">
        <v>108261</v>
      </c>
      <c r="F50" s="372">
        <v>23829057</v>
      </c>
      <c r="G50" s="344" t="s">
        <v>238</v>
      </c>
      <c r="H50" s="344">
        <f t="shared" si="9"/>
        <v>3.1032900811560182E-2</v>
      </c>
      <c r="I50" s="364"/>
      <c r="J50" s="364"/>
      <c r="K50" s="373"/>
      <c r="L50" s="373"/>
    </row>
    <row r="51" spans="1:13" x14ac:dyDescent="0.25">
      <c r="A51" s="370" t="s">
        <v>297</v>
      </c>
      <c r="B51" s="371">
        <v>8945756</v>
      </c>
      <c r="C51" s="372">
        <v>8274029</v>
      </c>
      <c r="D51" s="344">
        <f t="shared" si="10"/>
        <v>-7.5088902491863174E-2</v>
      </c>
      <c r="E51" s="371">
        <v>14040121</v>
      </c>
      <c r="F51" s="372">
        <v>22508286</v>
      </c>
      <c r="G51" s="344">
        <f t="shared" si="11"/>
        <v>0.60314045726528986</v>
      </c>
      <c r="H51" s="344">
        <f t="shared" si="9"/>
        <v>2.9312843008274674E-2</v>
      </c>
      <c r="I51" s="364"/>
      <c r="J51" s="364"/>
      <c r="K51" s="373"/>
      <c r="L51" s="373"/>
    </row>
    <row r="52" spans="1:13" x14ac:dyDescent="0.25">
      <c r="A52" s="370" t="s">
        <v>296</v>
      </c>
      <c r="B52" s="371">
        <v>2584084</v>
      </c>
      <c r="C52" s="372">
        <v>2815138</v>
      </c>
      <c r="D52" s="344">
        <f t="shared" si="10"/>
        <v>8.9414276006507531E-2</v>
      </c>
      <c r="E52" s="371">
        <v>17941396</v>
      </c>
      <c r="F52" s="372">
        <v>20935776</v>
      </c>
      <c r="G52" s="344">
        <f t="shared" si="11"/>
        <v>0.16689782667970765</v>
      </c>
      <c r="H52" s="344">
        <f t="shared" si="9"/>
        <v>2.7264942125953293E-2</v>
      </c>
      <c r="I52" s="364"/>
      <c r="J52" s="364"/>
      <c r="K52" s="373"/>
      <c r="L52" s="373"/>
    </row>
    <row r="53" spans="1:13" x14ac:dyDescent="0.25">
      <c r="A53" s="370" t="s">
        <v>302</v>
      </c>
      <c r="B53" s="371">
        <v>479541</v>
      </c>
      <c r="C53" s="372">
        <v>2339814</v>
      </c>
      <c r="D53" s="344">
        <f t="shared" si="10"/>
        <v>3.8792783098838264</v>
      </c>
      <c r="E53" s="371">
        <v>1493865</v>
      </c>
      <c r="F53" s="372">
        <v>12746652</v>
      </c>
      <c r="G53" s="344">
        <f t="shared" si="11"/>
        <v>7.5326666064202588</v>
      </c>
      <c r="H53" s="344">
        <f t="shared" si="9"/>
        <v>1.6600136010227983E-2</v>
      </c>
      <c r="I53" s="364"/>
      <c r="J53" s="364"/>
      <c r="K53" s="373"/>
      <c r="L53" s="373"/>
    </row>
    <row r="54" spans="1:13" x14ac:dyDescent="0.25">
      <c r="A54" s="374" t="s">
        <v>303</v>
      </c>
      <c r="B54" s="371">
        <v>14599899</v>
      </c>
      <c r="C54" s="372">
        <v>28660345</v>
      </c>
      <c r="D54" s="344">
        <f t="shared" si="10"/>
        <v>0.96305090877683464</v>
      </c>
      <c r="E54" s="371">
        <v>102678806</v>
      </c>
      <c r="F54" s="372">
        <v>169207710</v>
      </c>
      <c r="G54" s="344">
        <f t="shared" si="11"/>
        <v>0.64793219352394882</v>
      </c>
      <c r="H54" s="344">
        <f t="shared" si="9"/>
        <v>0.22036147217161131</v>
      </c>
      <c r="I54" s="364"/>
      <c r="J54" s="364"/>
      <c r="K54" s="364"/>
      <c r="L54" s="364"/>
      <c r="M54" s="364"/>
    </row>
    <row r="55" spans="1:13" x14ac:dyDescent="0.25">
      <c r="A55" s="375" t="s">
        <v>215</v>
      </c>
      <c r="B55" s="366">
        <f>SUM(B56:B66)</f>
        <v>25902586</v>
      </c>
      <c r="C55" s="367">
        <f>SUM(C56:C66)</f>
        <v>48953486</v>
      </c>
      <c r="D55" s="368">
        <f>C55/B55-1</f>
        <v>0.88990728570498723</v>
      </c>
      <c r="E55" s="366">
        <f>SUM(E56:E66)</f>
        <v>216561417</v>
      </c>
      <c r="F55" s="367">
        <f>SUM(F56:F66)</f>
        <v>338867445</v>
      </c>
      <c r="G55" s="368">
        <f>F55/E55-1</f>
        <v>0.56476370396117237</v>
      </c>
      <c r="H55" s="376">
        <f>SUM(H56:H66)</f>
        <v>1</v>
      </c>
      <c r="I55" s="275"/>
      <c r="J55" s="275"/>
      <c r="K55" s="275"/>
      <c r="L55" s="275"/>
      <c r="M55" s="275"/>
    </row>
    <row r="56" spans="1:13" x14ac:dyDescent="0.25">
      <c r="A56" s="370" t="s">
        <v>248</v>
      </c>
      <c r="B56" s="371">
        <v>0</v>
      </c>
      <c r="C56" s="372">
        <v>12211510</v>
      </c>
      <c r="D56" s="344" t="s">
        <v>238</v>
      </c>
      <c r="E56" s="371">
        <v>13498754</v>
      </c>
      <c r="F56" s="372">
        <v>77486499</v>
      </c>
      <c r="G56" s="344">
        <f>F56/E56-1</f>
        <v>4.7402704723710052</v>
      </c>
      <c r="H56" s="344">
        <f t="shared" ref="H56:H66" si="12">+F56/$F$55</f>
        <v>0.22866315470345638</v>
      </c>
      <c r="I56" s="364"/>
      <c r="J56" s="364"/>
      <c r="K56" s="382"/>
      <c r="L56" s="382"/>
    </row>
    <row r="57" spans="1:13" x14ac:dyDescent="0.25">
      <c r="A57" s="370" t="s">
        <v>252</v>
      </c>
      <c r="B57" s="371">
        <v>4916697</v>
      </c>
      <c r="C57" s="372">
        <v>10085565</v>
      </c>
      <c r="D57" s="344">
        <f t="shared" ref="D57:D66" si="13">(C57-B57)/B57</f>
        <v>1.0512887005239493</v>
      </c>
      <c r="E57" s="371">
        <v>39410363</v>
      </c>
      <c r="F57" s="372">
        <v>54421729</v>
      </c>
      <c r="G57" s="344">
        <f t="shared" ref="G57:G66" si="14">F57/E57-1</f>
        <v>0.38089895289723663</v>
      </c>
      <c r="H57" s="344">
        <f t="shared" si="12"/>
        <v>0.16059887074723275</v>
      </c>
      <c r="I57" s="364"/>
      <c r="J57" s="364"/>
      <c r="K57" s="382"/>
      <c r="L57" s="382"/>
    </row>
    <row r="58" spans="1:13" x14ac:dyDescent="0.25">
      <c r="A58" s="370" t="s">
        <v>304</v>
      </c>
      <c r="B58" s="371">
        <v>829524</v>
      </c>
      <c r="C58" s="372">
        <v>4440761</v>
      </c>
      <c r="D58" s="344">
        <f t="shared" si="13"/>
        <v>4.3533845916453293</v>
      </c>
      <c r="E58" s="371">
        <v>14416449</v>
      </c>
      <c r="F58" s="372">
        <v>28111283</v>
      </c>
      <c r="G58" s="344">
        <f t="shared" si="14"/>
        <v>0.94994502460349284</v>
      </c>
      <c r="H58" s="344">
        <f t="shared" si="12"/>
        <v>8.2956576132593676E-2</v>
      </c>
      <c r="I58" s="364"/>
      <c r="J58" s="364"/>
      <c r="K58" s="382"/>
      <c r="L58" s="382"/>
    </row>
    <row r="59" spans="1:13" x14ac:dyDescent="0.25">
      <c r="A59" s="370" t="s">
        <v>253</v>
      </c>
      <c r="B59" s="371">
        <v>2054086</v>
      </c>
      <c r="C59" s="372">
        <v>4598101</v>
      </c>
      <c r="D59" s="344">
        <f t="shared" si="13"/>
        <v>1.2385143562635643</v>
      </c>
      <c r="E59" s="371">
        <v>14600330</v>
      </c>
      <c r="F59" s="372">
        <v>22400879</v>
      </c>
      <c r="G59" s="344">
        <f t="shared" si="14"/>
        <v>0.53427210206892584</v>
      </c>
      <c r="H59" s="344">
        <f t="shared" si="12"/>
        <v>6.6105137364257577E-2</v>
      </c>
      <c r="I59" s="364"/>
      <c r="J59" s="364"/>
      <c r="K59" s="382"/>
      <c r="L59" s="382"/>
    </row>
    <row r="60" spans="1:13" x14ac:dyDescent="0.25">
      <c r="A60" s="370" t="s">
        <v>262</v>
      </c>
      <c r="B60" s="371">
        <v>66482</v>
      </c>
      <c r="C60" s="372">
        <v>2415000</v>
      </c>
      <c r="D60" s="344" t="s">
        <v>238</v>
      </c>
      <c r="E60" s="371">
        <v>2831075</v>
      </c>
      <c r="F60" s="372">
        <v>14880926</v>
      </c>
      <c r="G60" s="344">
        <f t="shared" si="14"/>
        <v>4.2562810946371963</v>
      </c>
      <c r="H60" s="344">
        <f t="shared" si="12"/>
        <v>4.3913707910182995E-2</v>
      </c>
      <c r="I60" s="364"/>
      <c r="J60" s="364"/>
      <c r="K60" s="382"/>
      <c r="L60" s="383"/>
    </row>
    <row r="61" spans="1:13" x14ac:dyDescent="0.25">
      <c r="A61" s="370" t="s">
        <v>246</v>
      </c>
      <c r="B61" s="371">
        <v>6242646</v>
      </c>
      <c r="C61" s="372">
        <v>2831</v>
      </c>
      <c r="D61" s="344">
        <f t="shared" si="13"/>
        <v>-0.99954650640129206</v>
      </c>
      <c r="E61" s="371">
        <v>33982688</v>
      </c>
      <c r="F61" s="372">
        <v>14284198</v>
      </c>
      <c r="G61" s="344">
        <f t="shared" si="14"/>
        <v>-0.57966250344881487</v>
      </c>
      <c r="H61" s="344">
        <f t="shared" si="12"/>
        <v>4.2152759761268893E-2</v>
      </c>
      <c r="I61" s="364"/>
      <c r="J61" s="364"/>
      <c r="K61" s="382"/>
      <c r="L61" s="382"/>
    </row>
    <row r="62" spans="1:13" x14ac:dyDescent="0.25">
      <c r="A62" s="370" t="s">
        <v>264</v>
      </c>
      <c r="B62" s="371">
        <v>452624</v>
      </c>
      <c r="C62" s="372">
        <v>129830</v>
      </c>
      <c r="D62" s="344">
        <f t="shared" si="13"/>
        <v>-0.71316147619215953</v>
      </c>
      <c r="E62" s="371">
        <v>3991532</v>
      </c>
      <c r="F62" s="372">
        <v>13938194</v>
      </c>
      <c r="G62" s="344">
        <f>F62/E62-1</f>
        <v>2.4919409389677947</v>
      </c>
      <c r="H62" s="344">
        <f>+F62/$F$55</f>
        <v>4.1131699741767759E-2</v>
      </c>
      <c r="I62" s="364"/>
      <c r="J62" s="364"/>
      <c r="K62" s="382"/>
      <c r="L62" s="382"/>
    </row>
    <row r="63" spans="1:13" x14ac:dyDescent="0.25">
      <c r="A63" s="370" t="s">
        <v>268</v>
      </c>
      <c r="B63" s="371">
        <v>0</v>
      </c>
      <c r="C63" s="372">
        <v>1651075</v>
      </c>
      <c r="D63" s="344" t="s">
        <v>238</v>
      </c>
      <c r="E63" s="371">
        <v>2783289</v>
      </c>
      <c r="F63" s="372">
        <v>12602004</v>
      </c>
      <c r="G63" s="344">
        <f t="shared" si="14"/>
        <v>3.5277382262495918</v>
      </c>
      <c r="H63" s="344">
        <f t="shared" si="12"/>
        <v>3.7188594495998283E-2</v>
      </c>
      <c r="I63" s="364"/>
      <c r="J63" s="364"/>
      <c r="K63" s="382"/>
      <c r="L63" s="382"/>
    </row>
    <row r="64" spans="1:13" x14ac:dyDescent="0.25">
      <c r="A64" s="370" t="s">
        <v>298</v>
      </c>
      <c r="B64" s="371">
        <v>489353</v>
      </c>
      <c r="C64" s="372">
        <v>1520301</v>
      </c>
      <c r="D64" s="344">
        <f t="shared" si="13"/>
        <v>2.1067572897274562</v>
      </c>
      <c r="E64" s="371">
        <v>9219097</v>
      </c>
      <c r="F64" s="372">
        <v>11282822</v>
      </c>
      <c r="G64" s="344">
        <f t="shared" si="14"/>
        <v>0.22385326892644697</v>
      </c>
      <c r="H64" s="344">
        <f t="shared" si="12"/>
        <v>3.3295679967132868E-2</v>
      </c>
      <c r="I64" s="364"/>
      <c r="J64" s="364"/>
      <c r="K64" s="382"/>
      <c r="L64" s="382"/>
    </row>
    <row r="65" spans="1:13" x14ac:dyDescent="0.25">
      <c r="A65" s="370" t="s">
        <v>261</v>
      </c>
      <c r="B65" s="371">
        <v>1655455</v>
      </c>
      <c r="C65" s="372">
        <v>1300109</v>
      </c>
      <c r="D65" s="344">
        <f t="shared" si="13"/>
        <v>-0.21465156105119138</v>
      </c>
      <c r="E65" s="371">
        <v>8226427</v>
      </c>
      <c r="F65" s="372">
        <v>10256952</v>
      </c>
      <c r="G65" s="344">
        <f t="shared" si="14"/>
        <v>0.24682951662975916</v>
      </c>
      <c r="H65" s="344">
        <f t="shared" si="12"/>
        <v>3.0268331028376005E-2</v>
      </c>
      <c r="I65" s="364"/>
      <c r="J65" s="364"/>
      <c r="K65" s="382"/>
      <c r="L65" s="382"/>
    </row>
    <row r="66" spans="1:13" x14ac:dyDescent="0.25">
      <c r="A66" s="374" t="s">
        <v>481</v>
      </c>
      <c r="B66" s="371">
        <v>9195719</v>
      </c>
      <c r="C66" s="372">
        <v>10598403</v>
      </c>
      <c r="D66" s="344">
        <f t="shared" si="13"/>
        <v>0.15253663144774215</v>
      </c>
      <c r="E66" s="371">
        <v>73601413</v>
      </c>
      <c r="F66" s="372">
        <v>79201959</v>
      </c>
      <c r="G66" s="344">
        <f t="shared" si="14"/>
        <v>7.6092914140112988E-2</v>
      </c>
      <c r="H66" s="344">
        <f t="shared" si="12"/>
        <v>0.23372548814773281</v>
      </c>
      <c r="I66" s="364"/>
      <c r="J66" s="364"/>
      <c r="K66" s="364"/>
      <c r="L66" s="364"/>
      <c r="M66" s="364"/>
    </row>
    <row r="67" spans="1:13" x14ac:dyDescent="0.25">
      <c r="A67" s="375" t="s">
        <v>94</v>
      </c>
      <c r="B67" s="366">
        <f>SUM(B68:B78)</f>
        <v>49919611</v>
      </c>
      <c r="C67" s="367">
        <f>SUM(C68:C78)</f>
        <v>64502459</v>
      </c>
      <c r="D67" s="368">
        <f>C67/B67-1</f>
        <v>0.29212663536180195</v>
      </c>
      <c r="E67" s="366">
        <f>SUM(E68:E78)</f>
        <v>377131436</v>
      </c>
      <c r="F67" s="367">
        <f>SUM(F68:F78)</f>
        <v>465651718</v>
      </c>
      <c r="G67" s="368">
        <f>F67/E67-1</f>
        <v>0.23471997704269865</v>
      </c>
      <c r="H67" s="376">
        <f>SUM(H68:H78)</f>
        <v>0.99999999999999989</v>
      </c>
      <c r="I67" s="275"/>
      <c r="J67" s="275"/>
      <c r="K67" s="275"/>
      <c r="L67" s="275"/>
      <c r="M67" s="275"/>
    </row>
    <row r="68" spans="1:13" x14ac:dyDescent="0.25">
      <c r="A68" s="370" t="s">
        <v>241</v>
      </c>
      <c r="B68" s="371">
        <v>30520883</v>
      </c>
      <c r="C68" s="372">
        <v>38277597</v>
      </c>
      <c r="D68" s="344">
        <f>C68/B68-1</f>
        <v>0.25414448199287021</v>
      </c>
      <c r="E68" s="371">
        <v>205623183</v>
      </c>
      <c r="F68" s="372">
        <v>264475505</v>
      </c>
      <c r="G68" s="344">
        <f>F68/E68-1</f>
        <v>0.28621442943036235</v>
      </c>
      <c r="H68" s="344">
        <f t="shared" ref="H68:H78" si="15">+F68/$F$67</f>
        <v>0.56796849399791116</v>
      </c>
      <c r="I68" s="364"/>
      <c r="J68" s="364"/>
      <c r="K68" s="373"/>
      <c r="L68" s="373"/>
    </row>
    <row r="69" spans="1:13" x14ac:dyDescent="0.25">
      <c r="A69" s="370" t="s">
        <v>246</v>
      </c>
      <c r="B69" s="371">
        <v>7696955</v>
      </c>
      <c r="C69" s="372">
        <v>6344551</v>
      </c>
      <c r="D69" s="344">
        <f t="shared" ref="D69:D78" si="16">C69/B69-1</f>
        <v>-0.17570636699837794</v>
      </c>
      <c r="E69" s="371">
        <v>77439347</v>
      </c>
      <c r="F69" s="372">
        <v>58526113</v>
      </c>
      <c r="G69" s="344">
        <f t="shared" ref="G69:G78" si="17">F69/E69-1</f>
        <v>-0.24423287040372388</v>
      </c>
      <c r="H69" s="344">
        <f t="shared" si="15"/>
        <v>0.12568645349655941</v>
      </c>
      <c r="I69" s="364"/>
      <c r="J69" s="364"/>
      <c r="K69" s="373"/>
      <c r="L69" s="373"/>
    </row>
    <row r="70" spans="1:13" x14ac:dyDescent="0.25">
      <c r="A70" s="370" t="s">
        <v>245</v>
      </c>
      <c r="B70" s="371">
        <v>4047665</v>
      </c>
      <c r="C70" s="372">
        <v>6565681</v>
      </c>
      <c r="D70" s="344">
        <f t="shared" si="16"/>
        <v>0.62209100802561479</v>
      </c>
      <c r="E70" s="371">
        <v>17871894</v>
      </c>
      <c r="F70" s="372">
        <v>46105348</v>
      </c>
      <c r="G70" s="344">
        <f t="shared" si="17"/>
        <v>1.5797684341681975</v>
      </c>
      <c r="H70" s="344">
        <f t="shared" si="15"/>
        <v>9.9012515615801933E-2</v>
      </c>
      <c r="I70" s="364"/>
      <c r="J70" s="364"/>
      <c r="K70" s="373"/>
      <c r="L70" s="373"/>
    </row>
    <row r="71" spans="1:13" x14ac:dyDescent="0.25">
      <c r="A71" s="370" t="s">
        <v>296</v>
      </c>
      <c r="B71" s="371">
        <v>763984</v>
      </c>
      <c r="C71" s="372">
        <v>2401910</v>
      </c>
      <c r="D71" s="344">
        <f t="shared" si="16"/>
        <v>2.1439270979496952</v>
      </c>
      <c r="E71" s="371">
        <v>7316644</v>
      </c>
      <c r="F71" s="372">
        <v>18846712</v>
      </c>
      <c r="G71" s="344">
        <f t="shared" si="17"/>
        <v>1.5758683899339641</v>
      </c>
      <c r="H71" s="344">
        <f t="shared" si="15"/>
        <v>4.047383757317094E-2</v>
      </c>
      <c r="I71" s="364"/>
      <c r="J71" s="364"/>
      <c r="K71" s="373"/>
      <c r="L71" s="373"/>
    </row>
    <row r="72" spans="1:13" x14ac:dyDescent="0.25">
      <c r="A72" s="370" t="s">
        <v>249</v>
      </c>
      <c r="B72" s="371">
        <v>920994</v>
      </c>
      <c r="C72" s="372">
        <v>1959096</v>
      </c>
      <c r="D72" s="344">
        <f t="shared" si="16"/>
        <v>1.1271539228268588</v>
      </c>
      <c r="E72" s="371">
        <v>14097341</v>
      </c>
      <c r="F72" s="372">
        <v>8810174</v>
      </c>
      <c r="G72" s="344">
        <f t="shared" si="17"/>
        <v>-0.37504710994789725</v>
      </c>
      <c r="H72" s="344">
        <f t="shared" si="15"/>
        <v>1.8920093407665685E-2</v>
      </c>
      <c r="I72" s="364"/>
      <c r="J72" s="364"/>
      <c r="K72" s="373"/>
      <c r="L72" s="373"/>
    </row>
    <row r="73" spans="1:13" x14ac:dyDescent="0.25">
      <c r="A73" s="370" t="s">
        <v>251</v>
      </c>
      <c r="B73" s="371">
        <v>0</v>
      </c>
      <c r="C73" s="372">
        <v>1299657</v>
      </c>
      <c r="D73" s="344" t="s">
        <v>238</v>
      </c>
      <c r="E73" s="371">
        <v>0</v>
      </c>
      <c r="F73" s="372">
        <v>7912891</v>
      </c>
      <c r="G73" s="344" t="s">
        <v>238</v>
      </c>
      <c r="H73" s="344">
        <f t="shared" si="15"/>
        <v>1.6993153239048073E-2</v>
      </c>
      <c r="I73" s="364"/>
      <c r="J73" s="364"/>
      <c r="K73" s="373"/>
      <c r="L73" s="373"/>
    </row>
    <row r="74" spans="1:13" x14ac:dyDescent="0.25">
      <c r="A74" s="370" t="s">
        <v>247</v>
      </c>
      <c r="B74" s="371">
        <v>994413</v>
      </c>
      <c r="C74" s="372">
        <v>1288760</v>
      </c>
      <c r="D74" s="344">
        <f t="shared" si="16"/>
        <v>0.2960007562250293</v>
      </c>
      <c r="E74" s="371">
        <v>5392172</v>
      </c>
      <c r="F74" s="372">
        <v>6019988</v>
      </c>
      <c r="G74" s="344">
        <f t="shared" si="17"/>
        <v>0.11643100405550855</v>
      </c>
      <c r="H74" s="344">
        <f>+F74/$F$67</f>
        <v>1.2928091462555283E-2</v>
      </c>
      <c r="I74" s="364"/>
      <c r="J74" s="364"/>
      <c r="K74" s="373"/>
      <c r="L74" s="373"/>
    </row>
    <row r="75" spans="1:13" x14ac:dyDescent="0.25">
      <c r="A75" s="370" t="s">
        <v>257</v>
      </c>
      <c r="B75" s="371">
        <v>758300</v>
      </c>
      <c r="C75" s="372">
        <v>135082</v>
      </c>
      <c r="D75" s="344">
        <f t="shared" si="16"/>
        <v>-0.82186205987076355</v>
      </c>
      <c r="E75" s="371">
        <v>2184894</v>
      </c>
      <c r="F75" s="372">
        <v>4715278</v>
      </c>
      <c r="G75" s="344">
        <f t="shared" si="17"/>
        <v>1.158126664268381</v>
      </c>
      <c r="H75" s="344">
        <f t="shared" si="15"/>
        <v>1.0126190493299114E-2</v>
      </c>
      <c r="I75" s="364"/>
      <c r="J75" s="364"/>
      <c r="K75" s="373"/>
      <c r="L75" s="373"/>
    </row>
    <row r="76" spans="1:13" x14ac:dyDescent="0.25">
      <c r="A76" s="370" t="s">
        <v>267</v>
      </c>
      <c r="B76" s="371">
        <v>517965</v>
      </c>
      <c r="C76" s="372">
        <v>547949</v>
      </c>
      <c r="D76" s="344">
        <f t="shared" si="16"/>
        <v>5.7888081241010525E-2</v>
      </c>
      <c r="E76" s="371">
        <v>4935425</v>
      </c>
      <c r="F76" s="372">
        <v>4640298</v>
      </c>
      <c r="G76" s="344">
        <f t="shared" si="17"/>
        <v>-5.9797687129274579E-2</v>
      </c>
      <c r="H76" s="344">
        <f t="shared" si="15"/>
        <v>9.9651688603884844E-3</v>
      </c>
      <c r="I76" s="364"/>
      <c r="J76" s="364"/>
      <c r="K76" s="373"/>
      <c r="L76" s="373"/>
    </row>
    <row r="77" spans="1:13" x14ac:dyDescent="0.25">
      <c r="A77" s="370" t="s">
        <v>271</v>
      </c>
      <c r="B77" s="371">
        <v>420207</v>
      </c>
      <c r="C77" s="372">
        <v>561046</v>
      </c>
      <c r="D77" s="344">
        <f t="shared" si="16"/>
        <v>0.33516576354035044</v>
      </c>
      <c r="E77" s="371">
        <v>2931472</v>
      </c>
      <c r="F77" s="372">
        <v>4145193</v>
      </c>
      <c r="G77" s="344">
        <f t="shared" si="17"/>
        <v>0.41403124437142846</v>
      </c>
      <c r="H77" s="344">
        <f t="shared" si="15"/>
        <v>8.9019171190945767E-3</v>
      </c>
      <c r="I77" s="364"/>
      <c r="J77" s="364"/>
      <c r="K77" s="373"/>
      <c r="L77" s="373"/>
    </row>
    <row r="78" spans="1:13" x14ac:dyDescent="0.25">
      <c r="A78" s="374" t="s">
        <v>482</v>
      </c>
      <c r="B78" s="371">
        <v>3278245</v>
      </c>
      <c r="C78" s="372">
        <v>5121130</v>
      </c>
      <c r="D78" s="344">
        <f t="shared" si="16"/>
        <v>0.56215597064892964</v>
      </c>
      <c r="E78" s="371">
        <v>39339064</v>
      </c>
      <c r="F78" s="372">
        <v>41454218</v>
      </c>
      <c r="G78" s="344">
        <f t="shared" si="17"/>
        <v>5.3767268077349328E-2</v>
      </c>
      <c r="H78" s="344">
        <f t="shared" si="15"/>
        <v>8.9024084734505377E-2</v>
      </c>
    </row>
    <row r="79" spans="1:13" s="4" customFormat="1" ht="16.5" customHeight="1" thickBot="1" x14ac:dyDescent="0.3">
      <c r="A79" s="384" t="s">
        <v>1</v>
      </c>
      <c r="B79" s="385">
        <f>+B67+B55+B43+B31+B19+B7</f>
        <v>301808810</v>
      </c>
      <c r="C79" s="386">
        <f>+C67+C55+C43+C31+C19+C7</f>
        <v>481798776</v>
      </c>
      <c r="D79" s="336">
        <f>C79/B79-1</f>
        <v>0.59637081502027733</v>
      </c>
      <c r="E79" s="385">
        <f>+E67+E55+E43+E31+E19+E7</f>
        <v>2574453889</v>
      </c>
      <c r="F79" s="386">
        <f>+F67+F55+F43+F31+F19+F7</f>
        <v>3015155073</v>
      </c>
      <c r="G79" s="336">
        <f>F79/E79-1</f>
        <v>0.17118239556863157</v>
      </c>
      <c r="H79" s="376">
        <f>F79/F79</f>
        <v>1</v>
      </c>
    </row>
    <row r="80" spans="1:13" s="4" customFormat="1" x14ac:dyDescent="0.25">
      <c r="B80" s="359"/>
      <c r="C80" s="359"/>
      <c r="D80" s="359"/>
      <c r="E80" s="359"/>
      <c r="F80" s="359"/>
      <c r="G80" s="359"/>
      <c r="H80" s="359"/>
    </row>
    <row r="81" spans="1:8" s="4" customFormat="1" ht="58.5" customHeight="1" x14ac:dyDescent="0.25">
      <c r="A81" s="775" t="s">
        <v>292</v>
      </c>
      <c r="B81" s="775"/>
      <c r="C81" s="775"/>
      <c r="D81" s="775"/>
      <c r="E81" s="775"/>
      <c r="F81" s="775"/>
      <c r="G81" s="775"/>
      <c r="H81" s="775"/>
    </row>
    <row r="82" spans="1:8" s="4" customFormat="1" x14ac:dyDescent="0.25">
      <c r="B82" s="387"/>
      <c r="C82" s="387"/>
      <c r="D82" s="387"/>
      <c r="E82" s="387"/>
      <c r="F82" s="387"/>
      <c r="G82" s="387"/>
      <c r="H82" s="387"/>
    </row>
    <row r="83" spans="1:8" s="4" customFormat="1" x14ac:dyDescent="0.25"/>
    <row r="84" spans="1:8" s="4" customFormat="1" x14ac:dyDescent="0.25">
      <c r="B84" s="387"/>
      <c r="C84" s="387"/>
      <c r="D84" s="387"/>
      <c r="E84" s="387"/>
      <c r="F84" s="387"/>
    </row>
    <row r="85" spans="1:8" s="4" customFormat="1" x14ac:dyDescent="0.25"/>
    <row r="86" spans="1:8" s="4" customFormat="1" x14ac:dyDescent="0.25"/>
    <row r="87" spans="1:8" s="4" customFormat="1" x14ac:dyDescent="0.25"/>
    <row r="88" spans="1:8" s="4" customFormat="1" x14ac:dyDescent="0.25"/>
    <row r="89" spans="1:8" s="4" customFormat="1" x14ac:dyDescent="0.25"/>
    <row r="90" spans="1:8" s="4" customFormat="1" x14ac:dyDescent="0.25"/>
    <row r="91" spans="1:8" s="4" customFormat="1" x14ac:dyDescent="0.25"/>
    <row r="92" spans="1:8" s="4" customFormat="1" x14ac:dyDescent="0.25"/>
    <row r="93" spans="1:8" s="4" customFormat="1" x14ac:dyDescent="0.25"/>
    <row r="94" spans="1:8" s="4" customFormat="1" x14ac:dyDescent="0.25"/>
    <row r="95" spans="1:8" s="4" customFormat="1" x14ac:dyDescent="0.25"/>
    <row r="96" spans="1:8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pans="6:7" s="4" customFormat="1" x14ac:dyDescent="0.25"/>
    <row r="162" spans="6:7" s="4" customFormat="1" x14ac:dyDescent="0.25"/>
    <row r="163" spans="6:7" s="4" customFormat="1" x14ac:dyDescent="0.25"/>
    <row r="164" spans="6:7" s="4" customFormat="1" x14ac:dyDescent="0.25"/>
    <row r="165" spans="6:7" s="4" customFormat="1" x14ac:dyDescent="0.25"/>
    <row r="166" spans="6:7" s="4" customFormat="1" x14ac:dyDescent="0.25"/>
    <row r="167" spans="6:7" s="4" customFormat="1" x14ac:dyDescent="0.25"/>
    <row r="168" spans="6:7" s="4" customFormat="1" x14ac:dyDescent="0.25"/>
    <row r="169" spans="6:7" s="4" customFormat="1" x14ac:dyDescent="0.25"/>
    <row r="170" spans="6:7" s="4" customFormat="1" x14ac:dyDescent="0.25"/>
    <row r="171" spans="6:7" s="4" customFormat="1" x14ac:dyDescent="0.25"/>
    <row r="172" spans="6:7" s="4" customFormat="1" x14ac:dyDescent="0.25"/>
    <row r="173" spans="6:7" s="4" customFormat="1" x14ac:dyDescent="0.25">
      <c r="F173"/>
      <c r="G173"/>
    </row>
    <row r="174" spans="6:7" s="4" customFormat="1" x14ac:dyDescent="0.25">
      <c r="F174"/>
      <c r="G174"/>
    </row>
    <row r="175" spans="6:7" s="4" customFormat="1" x14ac:dyDescent="0.25">
      <c r="F175"/>
      <c r="G175"/>
    </row>
    <row r="176" spans="6:7" s="4" customFormat="1" x14ac:dyDescent="0.25">
      <c r="F176"/>
      <c r="G176"/>
    </row>
    <row r="177" spans="6:7" s="4" customFormat="1" x14ac:dyDescent="0.25">
      <c r="F177"/>
      <c r="G177"/>
    </row>
    <row r="178" spans="6:7" s="4" customFormat="1" x14ac:dyDescent="0.25">
      <c r="F178"/>
      <c r="G178"/>
    </row>
    <row r="179" spans="6:7" s="4" customFormat="1" x14ac:dyDescent="0.25">
      <c r="F179"/>
      <c r="G179"/>
    </row>
    <row r="180" spans="6:7" s="4" customFormat="1" x14ac:dyDescent="0.25">
      <c r="F180"/>
      <c r="G180"/>
    </row>
    <row r="181" spans="6:7" s="4" customFormat="1" x14ac:dyDescent="0.25">
      <c r="F181"/>
      <c r="G181"/>
    </row>
    <row r="182" spans="6:7" s="4" customFormat="1" x14ac:dyDescent="0.25">
      <c r="F182"/>
      <c r="G182"/>
    </row>
    <row r="183" spans="6:7" s="4" customFormat="1" x14ac:dyDescent="0.25">
      <c r="F183"/>
      <c r="G183"/>
    </row>
    <row r="184" spans="6:7" s="4" customFormat="1" x14ac:dyDescent="0.25">
      <c r="F184"/>
      <c r="G184"/>
    </row>
    <row r="185" spans="6:7" s="4" customFormat="1" x14ac:dyDescent="0.25">
      <c r="F185"/>
      <c r="G185"/>
    </row>
    <row r="186" spans="6:7" s="4" customFormat="1" x14ac:dyDescent="0.25">
      <c r="F186"/>
      <c r="G186"/>
    </row>
    <row r="187" spans="6:7" s="4" customFormat="1" x14ac:dyDescent="0.25">
      <c r="F187"/>
      <c r="G187"/>
    </row>
    <row r="188" spans="6:7" s="4" customFormat="1" x14ac:dyDescent="0.25">
      <c r="F188"/>
      <c r="G188"/>
    </row>
    <row r="189" spans="6:7" s="4" customFormat="1" x14ac:dyDescent="0.25">
      <c r="F189"/>
      <c r="G189"/>
    </row>
    <row r="190" spans="6:7" s="4" customFormat="1" x14ac:dyDescent="0.25">
      <c r="F190"/>
      <c r="G190"/>
    </row>
    <row r="191" spans="6:7" s="4" customFormat="1" x14ac:dyDescent="0.25">
      <c r="F191"/>
      <c r="G191"/>
    </row>
    <row r="192" spans="6:7" s="4" customFormat="1" x14ac:dyDescent="0.25">
      <c r="F192"/>
      <c r="G192"/>
    </row>
    <row r="193" spans="6:7" s="4" customFormat="1" x14ac:dyDescent="0.25">
      <c r="F193"/>
      <c r="G193"/>
    </row>
    <row r="194" spans="6:7" s="4" customFormat="1" x14ac:dyDescent="0.25">
      <c r="F194"/>
      <c r="G194"/>
    </row>
    <row r="195" spans="6:7" s="4" customFormat="1" x14ac:dyDescent="0.25">
      <c r="F195"/>
      <c r="G195"/>
    </row>
    <row r="196" spans="6:7" s="4" customFormat="1" x14ac:dyDescent="0.25">
      <c r="F196"/>
      <c r="G196"/>
    </row>
    <row r="197" spans="6:7" s="4" customFormat="1" x14ac:dyDescent="0.25">
      <c r="F197"/>
      <c r="G197"/>
    </row>
    <row r="198" spans="6:7" s="4" customFormat="1" x14ac:dyDescent="0.25">
      <c r="F198"/>
      <c r="G198"/>
    </row>
    <row r="199" spans="6:7" s="4" customFormat="1" x14ac:dyDescent="0.25">
      <c r="F199"/>
      <c r="G199"/>
    </row>
    <row r="200" spans="6:7" s="4" customFormat="1" x14ac:dyDescent="0.25">
      <c r="F200"/>
      <c r="G200"/>
    </row>
    <row r="201" spans="6:7" s="4" customFormat="1" x14ac:dyDescent="0.25">
      <c r="F201"/>
      <c r="G201"/>
    </row>
    <row r="202" spans="6:7" s="4" customFormat="1" x14ac:dyDescent="0.25">
      <c r="F202"/>
      <c r="G202"/>
    </row>
    <row r="203" spans="6:7" s="4" customFormat="1" x14ac:dyDescent="0.25">
      <c r="F203"/>
      <c r="G203"/>
    </row>
    <row r="204" spans="6:7" s="4" customFormat="1" x14ac:dyDescent="0.25">
      <c r="F204"/>
      <c r="G204"/>
    </row>
    <row r="205" spans="6:7" s="4" customFormat="1" x14ac:dyDescent="0.25">
      <c r="F205"/>
      <c r="G205"/>
    </row>
    <row r="206" spans="6:7" s="4" customFormat="1" x14ac:dyDescent="0.25">
      <c r="F206"/>
      <c r="G206"/>
    </row>
    <row r="207" spans="6:7" s="4" customFormat="1" x14ac:dyDescent="0.25">
      <c r="F207"/>
      <c r="G207"/>
    </row>
    <row r="208" spans="6:7" s="4" customFormat="1" x14ac:dyDescent="0.25">
      <c r="F208"/>
      <c r="G208"/>
    </row>
    <row r="209" spans="6:7" s="4" customFormat="1" x14ac:dyDescent="0.25">
      <c r="F209"/>
      <c r="G209"/>
    </row>
    <row r="210" spans="6:7" s="4" customFormat="1" x14ac:dyDescent="0.25">
      <c r="F210"/>
      <c r="G210"/>
    </row>
    <row r="211" spans="6:7" s="4" customFormat="1" x14ac:dyDescent="0.25">
      <c r="F211"/>
      <c r="G211"/>
    </row>
    <row r="212" spans="6:7" s="4" customFormat="1" x14ac:dyDescent="0.25">
      <c r="F212"/>
      <c r="G212"/>
    </row>
    <row r="213" spans="6:7" s="4" customFormat="1" x14ac:dyDescent="0.25">
      <c r="F213"/>
      <c r="G213"/>
    </row>
    <row r="214" spans="6:7" s="4" customFormat="1" x14ac:dyDescent="0.25">
      <c r="F214"/>
      <c r="G214"/>
    </row>
    <row r="215" spans="6:7" s="4" customFormat="1" x14ac:dyDescent="0.25">
      <c r="F215"/>
      <c r="G215"/>
    </row>
    <row r="216" spans="6:7" s="4" customFormat="1" x14ac:dyDescent="0.25">
      <c r="F216"/>
      <c r="G216"/>
    </row>
    <row r="217" spans="6:7" s="4" customFormat="1" x14ac:dyDescent="0.25">
      <c r="F217"/>
      <c r="G217"/>
    </row>
    <row r="218" spans="6:7" s="4" customFormat="1" x14ac:dyDescent="0.25">
      <c r="F218"/>
      <c r="G218"/>
    </row>
    <row r="219" spans="6:7" s="4" customFormat="1" x14ac:dyDescent="0.25">
      <c r="F219"/>
      <c r="G219"/>
    </row>
    <row r="220" spans="6:7" s="4" customFormat="1" x14ac:dyDescent="0.25">
      <c r="F220"/>
      <c r="G220"/>
    </row>
    <row r="221" spans="6:7" s="4" customFormat="1" x14ac:dyDescent="0.25">
      <c r="F221"/>
      <c r="G221"/>
    </row>
    <row r="222" spans="6:7" s="4" customFormat="1" x14ac:dyDescent="0.25">
      <c r="F222"/>
      <c r="G222"/>
    </row>
    <row r="223" spans="6:7" s="4" customFormat="1" x14ac:dyDescent="0.25">
      <c r="F223"/>
      <c r="G223"/>
    </row>
    <row r="224" spans="6:7" s="4" customFormat="1" x14ac:dyDescent="0.25">
      <c r="F224"/>
      <c r="G224"/>
    </row>
    <row r="225" spans="6:7" s="4" customFormat="1" x14ac:dyDescent="0.25">
      <c r="F225"/>
      <c r="G225"/>
    </row>
    <row r="226" spans="6:7" s="4" customFormat="1" x14ac:dyDescent="0.25">
      <c r="F226"/>
      <c r="G226"/>
    </row>
    <row r="227" spans="6:7" s="4" customFormat="1" x14ac:dyDescent="0.25">
      <c r="F227"/>
      <c r="G227"/>
    </row>
    <row r="228" spans="6:7" s="4" customFormat="1" x14ac:dyDescent="0.25">
      <c r="F228"/>
      <c r="G228"/>
    </row>
    <row r="229" spans="6:7" s="4" customFormat="1" x14ac:dyDescent="0.25">
      <c r="F229"/>
      <c r="G229"/>
    </row>
    <row r="230" spans="6:7" s="4" customFormat="1" x14ac:dyDescent="0.25">
      <c r="F230"/>
      <c r="G230"/>
    </row>
    <row r="231" spans="6:7" s="4" customFormat="1" x14ac:dyDescent="0.25">
      <c r="F231"/>
      <c r="G231"/>
    </row>
    <row r="232" spans="6:7" s="4" customFormat="1" x14ac:dyDescent="0.25">
      <c r="F232"/>
      <c r="G232"/>
    </row>
    <row r="233" spans="6:7" s="4" customFormat="1" x14ac:dyDescent="0.25">
      <c r="F233"/>
      <c r="G233"/>
    </row>
    <row r="234" spans="6:7" s="4" customFormat="1" x14ac:dyDescent="0.25">
      <c r="F234"/>
      <c r="G234"/>
    </row>
    <row r="235" spans="6:7" s="4" customFormat="1" x14ac:dyDescent="0.25">
      <c r="F235"/>
      <c r="G235"/>
    </row>
    <row r="236" spans="6:7" s="4" customFormat="1" x14ac:dyDescent="0.25">
      <c r="F236"/>
      <c r="G236"/>
    </row>
    <row r="237" spans="6:7" s="4" customFormat="1" x14ac:dyDescent="0.25">
      <c r="F237"/>
      <c r="G237"/>
    </row>
    <row r="238" spans="6:7" s="4" customFormat="1" x14ac:dyDescent="0.25">
      <c r="F238"/>
      <c r="G238"/>
    </row>
    <row r="239" spans="6:7" s="4" customFormat="1" x14ac:dyDescent="0.25">
      <c r="F239"/>
      <c r="G239"/>
    </row>
    <row r="240" spans="6:7" s="4" customFormat="1" x14ac:dyDescent="0.25">
      <c r="F240"/>
      <c r="G240"/>
    </row>
    <row r="241" spans="6:7" s="4" customFormat="1" x14ac:dyDescent="0.25">
      <c r="F241"/>
      <c r="G241"/>
    </row>
    <row r="242" spans="6:7" s="4" customFormat="1" x14ac:dyDescent="0.25">
      <c r="F242"/>
      <c r="G242"/>
    </row>
    <row r="243" spans="6:7" s="4" customFormat="1" x14ac:dyDescent="0.25">
      <c r="F243"/>
      <c r="G243"/>
    </row>
    <row r="244" spans="6:7" s="4" customFormat="1" x14ac:dyDescent="0.25">
      <c r="F244"/>
      <c r="G244"/>
    </row>
    <row r="245" spans="6:7" s="4" customFormat="1" x14ac:dyDescent="0.25">
      <c r="F245"/>
      <c r="G245"/>
    </row>
    <row r="246" spans="6:7" s="4" customFormat="1" x14ac:dyDescent="0.25">
      <c r="F246"/>
      <c r="G246"/>
    </row>
    <row r="247" spans="6:7" s="4" customFormat="1" x14ac:dyDescent="0.25">
      <c r="F247"/>
      <c r="G247"/>
    </row>
    <row r="248" spans="6:7" s="4" customFormat="1" x14ac:dyDescent="0.25">
      <c r="F248"/>
      <c r="G248"/>
    </row>
    <row r="249" spans="6:7" s="4" customFormat="1" x14ac:dyDescent="0.25">
      <c r="F249"/>
      <c r="G249"/>
    </row>
    <row r="250" spans="6:7" s="4" customFormat="1" x14ac:dyDescent="0.25">
      <c r="F250"/>
      <c r="G250"/>
    </row>
    <row r="251" spans="6:7" s="4" customFormat="1" x14ac:dyDescent="0.25">
      <c r="F251"/>
      <c r="G251"/>
    </row>
    <row r="252" spans="6:7" s="4" customFormat="1" x14ac:dyDescent="0.25">
      <c r="F252"/>
      <c r="G252"/>
    </row>
    <row r="253" spans="6:7" s="4" customFormat="1" x14ac:dyDescent="0.25">
      <c r="F253"/>
      <c r="G253"/>
    </row>
    <row r="254" spans="6:7" s="4" customFormat="1" x14ac:dyDescent="0.25">
      <c r="F254"/>
      <c r="G254"/>
    </row>
    <row r="255" spans="6:7" s="4" customFormat="1" x14ac:dyDescent="0.25">
      <c r="F255"/>
      <c r="G255"/>
    </row>
    <row r="256" spans="6:7" s="4" customFormat="1" x14ac:dyDescent="0.25">
      <c r="F256"/>
      <c r="G256"/>
    </row>
    <row r="257" spans="6:7" s="4" customFormat="1" x14ac:dyDescent="0.25">
      <c r="F257"/>
      <c r="G257"/>
    </row>
    <row r="258" spans="6:7" s="4" customFormat="1" x14ac:dyDescent="0.25">
      <c r="F258"/>
      <c r="G258"/>
    </row>
  </sheetData>
  <mergeCells count="3">
    <mergeCell ref="B5:D5"/>
    <mergeCell ref="E5:H5"/>
    <mergeCell ref="A81:H81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1"/>
  <sheetViews>
    <sheetView showGridLines="0" zoomScaleNormal="100" workbookViewId="0">
      <selection activeCell="A60" sqref="A60"/>
    </sheetView>
  </sheetViews>
  <sheetFormatPr baseColWidth="10" defaultColWidth="11.42578125" defaultRowHeight="12.75" x14ac:dyDescent="0.2"/>
  <cols>
    <col min="1" max="2" width="13.85546875" style="10" customWidth="1"/>
    <col min="3" max="5" width="13.5703125" style="10" customWidth="1"/>
    <col min="6" max="6" width="21.28515625" style="10" bestFit="1" customWidth="1"/>
    <col min="7" max="9" width="13.5703125" style="10" customWidth="1"/>
    <col min="10" max="13" width="9.140625" style="10" customWidth="1"/>
    <col min="14" max="16384" width="11.42578125" style="10"/>
  </cols>
  <sheetData>
    <row r="1" spans="1:15" x14ac:dyDescent="0.2">
      <c r="A1" s="45" t="s">
        <v>161</v>
      </c>
      <c r="B1" s="245"/>
      <c r="C1" s="245"/>
      <c r="D1" s="246"/>
      <c r="E1" s="247"/>
      <c r="F1" s="247"/>
      <c r="G1" s="248"/>
      <c r="H1" s="248"/>
    </row>
    <row r="2" spans="1:15" ht="15.75" x14ac:dyDescent="0.2">
      <c r="A2" s="777" t="s">
        <v>162</v>
      </c>
      <c r="B2" s="777"/>
      <c r="C2" s="777"/>
      <c r="D2" s="777"/>
      <c r="E2" s="247"/>
      <c r="F2" s="247"/>
      <c r="G2" s="248"/>
      <c r="H2" s="248"/>
    </row>
    <row r="3" spans="1:15" x14ac:dyDescent="0.2">
      <c r="A3" s="461"/>
      <c r="B3" s="461"/>
      <c r="C3" s="461"/>
      <c r="D3" s="461"/>
      <c r="E3" s="247"/>
      <c r="F3" s="247"/>
      <c r="G3" s="248"/>
      <c r="H3" s="248"/>
    </row>
    <row r="4" spans="1:15" ht="15" customHeight="1" x14ac:dyDescent="0.25">
      <c r="A4" s="778" t="s">
        <v>163</v>
      </c>
      <c r="B4" s="778"/>
      <c r="C4" s="778"/>
      <c r="D4" s="778"/>
      <c r="F4" s="778" t="s">
        <v>164</v>
      </c>
      <c r="G4" s="778"/>
      <c r="H4" s="778"/>
      <c r="L4"/>
      <c r="M4"/>
      <c r="N4"/>
      <c r="O4"/>
    </row>
    <row r="5" spans="1:15" ht="15" x14ac:dyDescent="0.25">
      <c r="A5" s="249" t="s">
        <v>0</v>
      </c>
      <c r="B5" s="249" t="s">
        <v>165</v>
      </c>
      <c r="C5" s="249" t="s">
        <v>166</v>
      </c>
      <c r="D5" s="249" t="s">
        <v>1</v>
      </c>
      <c r="F5" s="250" t="s">
        <v>167</v>
      </c>
      <c r="G5" s="251" t="s">
        <v>168</v>
      </c>
      <c r="H5" s="251" t="s">
        <v>169</v>
      </c>
      <c r="I5" s="252"/>
      <c r="L5"/>
      <c r="M5"/>
      <c r="N5"/>
      <c r="O5"/>
    </row>
    <row r="6" spans="1:15" ht="15" x14ac:dyDescent="0.25">
      <c r="A6" s="253">
        <v>2011</v>
      </c>
      <c r="B6" s="254">
        <v>73672</v>
      </c>
      <c r="C6" s="254">
        <v>96564</v>
      </c>
      <c r="D6" s="254">
        <v>170236</v>
      </c>
      <c r="E6" s="255"/>
      <c r="F6" s="10" t="s">
        <v>170</v>
      </c>
      <c r="G6" s="252">
        <v>31808</v>
      </c>
      <c r="H6" s="256">
        <f>G6/$G$31</f>
        <v>0.13466496754882495</v>
      </c>
      <c r="I6" s="257"/>
      <c r="J6" s="258"/>
      <c r="K6" s="259"/>
      <c r="L6"/>
      <c r="M6"/>
      <c r="N6"/>
      <c r="O6"/>
    </row>
    <row r="7" spans="1:15" ht="15" x14ac:dyDescent="0.25">
      <c r="A7" s="253">
        <v>2012</v>
      </c>
      <c r="B7" s="254">
        <v>85569</v>
      </c>
      <c r="C7" s="254">
        <v>128437</v>
      </c>
      <c r="D7" s="254">
        <v>214006</v>
      </c>
      <c r="E7" s="255"/>
      <c r="F7" s="10" t="s">
        <v>171</v>
      </c>
      <c r="G7" s="252">
        <v>27959</v>
      </c>
      <c r="H7" s="256">
        <f t="shared" ref="H7:H30" si="0">G7/$G$31</f>
        <v>0.11836952426111659</v>
      </c>
      <c r="I7" s="257"/>
      <c r="J7" s="258"/>
      <c r="K7" s="259"/>
      <c r="L7"/>
      <c r="M7"/>
      <c r="N7"/>
      <c r="O7"/>
    </row>
    <row r="8" spans="1:15" ht="15" x14ac:dyDescent="0.25">
      <c r="A8" s="253">
        <v>2013</v>
      </c>
      <c r="B8" s="254">
        <v>81643</v>
      </c>
      <c r="C8" s="254">
        <v>101659</v>
      </c>
      <c r="D8" s="254">
        <v>183302</v>
      </c>
      <c r="E8" s="255"/>
      <c r="F8" s="10" t="s">
        <v>172</v>
      </c>
      <c r="G8" s="252">
        <v>24973</v>
      </c>
      <c r="H8" s="256">
        <f t="shared" si="0"/>
        <v>0.10572774882409473</v>
      </c>
      <c r="I8" s="257"/>
      <c r="J8" s="258"/>
      <c r="K8" s="259"/>
      <c r="L8"/>
      <c r="M8"/>
      <c r="N8"/>
      <c r="O8"/>
    </row>
    <row r="9" spans="1:15" ht="15" x14ac:dyDescent="0.25">
      <c r="A9" s="253">
        <v>2014</v>
      </c>
      <c r="B9" s="254">
        <v>81086</v>
      </c>
      <c r="C9" s="254">
        <v>93151</v>
      </c>
      <c r="D9" s="254">
        <v>174237</v>
      </c>
      <c r="E9" s="255"/>
      <c r="F9" s="10" t="s">
        <v>173</v>
      </c>
      <c r="G9" s="252">
        <v>19419</v>
      </c>
      <c r="H9" s="256">
        <f t="shared" si="0"/>
        <v>8.2213877163940879E-2</v>
      </c>
      <c r="I9" s="257"/>
      <c r="J9" s="258"/>
      <c r="K9" s="259"/>
      <c r="L9"/>
      <c r="M9"/>
      <c r="N9"/>
      <c r="O9"/>
    </row>
    <row r="10" spans="1:15" ht="15" x14ac:dyDescent="0.25">
      <c r="A10" s="253">
        <v>2015</v>
      </c>
      <c r="B10" s="254">
        <v>74697</v>
      </c>
      <c r="C10" s="254">
        <v>109359</v>
      </c>
      <c r="D10" s="254">
        <v>184056</v>
      </c>
      <c r="E10" s="255"/>
      <c r="F10" s="10" t="s">
        <v>174</v>
      </c>
      <c r="G10" s="252">
        <v>17137</v>
      </c>
      <c r="H10" s="256">
        <f t="shared" si="0"/>
        <v>7.255261408715459E-2</v>
      </c>
      <c r="I10" s="257"/>
      <c r="J10" s="258"/>
      <c r="L10"/>
      <c r="M10"/>
      <c r="N10"/>
      <c r="O10"/>
    </row>
    <row r="11" spans="1:15" ht="15" x14ac:dyDescent="0.25">
      <c r="A11" s="253">
        <v>2016</v>
      </c>
      <c r="B11" s="254">
        <v>75882</v>
      </c>
      <c r="C11" s="254">
        <v>97631</v>
      </c>
      <c r="D11" s="254">
        <v>173513</v>
      </c>
      <c r="E11" s="255"/>
      <c r="F11" s="10" t="s">
        <v>175</v>
      </c>
      <c r="G11" s="252">
        <v>15992</v>
      </c>
      <c r="H11" s="256">
        <f t="shared" si="0"/>
        <v>6.7705047819441921E-2</v>
      </c>
      <c r="I11" s="257"/>
      <c r="J11" s="258"/>
      <c r="L11"/>
      <c r="M11"/>
      <c r="N11"/>
      <c r="O11"/>
    </row>
    <row r="12" spans="1:15" ht="15" x14ac:dyDescent="0.25">
      <c r="A12" s="11">
        <v>2017</v>
      </c>
      <c r="B12" s="258">
        <v>82131</v>
      </c>
      <c r="C12" s="254">
        <v>102106</v>
      </c>
      <c r="D12" s="254">
        <v>184237</v>
      </c>
      <c r="E12" s="255"/>
      <c r="F12" s="10" t="s">
        <v>176</v>
      </c>
      <c r="G12" s="252">
        <v>15823</v>
      </c>
      <c r="H12" s="256">
        <f t="shared" si="0"/>
        <v>6.6989555505692189E-2</v>
      </c>
      <c r="I12" s="257"/>
      <c r="J12" s="258"/>
      <c r="L12"/>
      <c r="M12"/>
      <c r="N12"/>
      <c r="O12"/>
    </row>
    <row r="13" spans="1:15" ht="15" x14ac:dyDescent="0.25">
      <c r="A13" s="11">
        <v>2018</v>
      </c>
      <c r="B13" s="258">
        <v>91092</v>
      </c>
      <c r="C13" s="254">
        <v>118680</v>
      </c>
      <c r="D13" s="254">
        <v>209772</v>
      </c>
      <c r="E13" s="255"/>
      <c r="F13" s="10" t="s">
        <v>177</v>
      </c>
      <c r="G13" s="252">
        <v>15141</v>
      </c>
      <c r="H13" s="256">
        <f t="shared" si="0"/>
        <v>6.4102184156713982E-2</v>
      </c>
      <c r="I13" s="257"/>
      <c r="J13" s="258"/>
      <c r="L13"/>
      <c r="M13"/>
      <c r="N13"/>
      <c r="O13"/>
    </row>
    <row r="14" spans="1:15" ht="15" x14ac:dyDescent="0.25">
      <c r="A14" s="260">
        <v>2019</v>
      </c>
      <c r="B14" s="261">
        <v>86856</v>
      </c>
      <c r="C14" s="262">
        <v>105055</v>
      </c>
      <c r="D14" s="262">
        <v>191911</v>
      </c>
      <c r="E14" s="255"/>
      <c r="F14" s="10" t="s">
        <v>178</v>
      </c>
      <c r="G14" s="252">
        <v>14441</v>
      </c>
      <c r="H14" s="256">
        <f t="shared" si="0"/>
        <v>6.1138606525797945E-2</v>
      </c>
      <c r="I14" s="257"/>
      <c r="J14" s="258"/>
      <c r="L14"/>
      <c r="M14"/>
      <c r="N14"/>
      <c r="O14"/>
    </row>
    <row r="15" spans="1:15" ht="15" x14ac:dyDescent="0.25">
      <c r="A15" s="10" t="s">
        <v>179</v>
      </c>
      <c r="B15" s="263">
        <v>62116.083333333336</v>
      </c>
      <c r="C15" s="263">
        <v>115575.58333333333</v>
      </c>
      <c r="D15" s="263">
        <v>177691.66666666701</v>
      </c>
      <c r="E15" s="255"/>
      <c r="F15" s="10" t="s">
        <v>180</v>
      </c>
      <c r="G15" s="252">
        <v>10713</v>
      </c>
      <c r="H15" s="256">
        <f t="shared" si="0"/>
        <v>4.5355438800005081E-2</v>
      </c>
      <c r="I15" s="257"/>
      <c r="J15" s="258"/>
      <c r="L15"/>
      <c r="M15"/>
      <c r="N15"/>
      <c r="O15"/>
    </row>
    <row r="16" spans="1:15" ht="15" x14ac:dyDescent="0.25">
      <c r="A16" s="264" t="s">
        <v>181</v>
      </c>
      <c r="B16" s="265">
        <f>AVERAGE(B17:B24)</f>
        <v>63768.25</v>
      </c>
      <c r="C16" s="265">
        <f>AVERAGE(C17:C24)</f>
        <v>155159.375</v>
      </c>
      <c r="D16" s="265">
        <f>AVERAGE(D17:D24)</f>
        <v>218927.625</v>
      </c>
      <c r="E16" s="255"/>
      <c r="F16" s="10" t="s">
        <v>182</v>
      </c>
      <c r="G16" s="252">
        <v>8958</v>
      </c>
      <c r="H16" s="256">
        <f t="shared" si="0"/>
        <v>3.7925326311065578E-2</v>
      </c>
      <c r="I16" s="257"/>
      <c r="J16" s="258"/>
    </row>
    <row r="17" spans="1:16" ht="15" x14ac:dyDescent="0.25">
      <c r="A17" s="266" t="s">
        <v>122</v>
      </c>
      <c r="B17" s="258">
        <v>62186</v>
      </c>
      <c r="C17" s="258">
        <v>141455</v>
      </c>
      <c r="D17" s="267">
        <f>+SUM(B17:C17)</f>
        <v>203641</v>
      </c>
      <c r="E17" s="259"/>
      <c r="F17" s="10" t="s">
        <v>183</v>
      </c>
      <c r="G17" s="252">
        <v>8150</v>
      </c>
      <c r="H17" s="256">
        <f t="shared" si="0"/>
        <v>3.4504510988522488E-2</v>
      </c>
      <c r="I17" s="257"/>
      <c r="J17" s="258"/>
    </row>
    <row r="18" spans="1:16" ht="15" x14ac:dyDescent="0.25">
      <c r="A18" s="266" t="s">
        <v>123</v>
      </c>
      <c r="B18" s="258">
        <v>69098</v>
      </c>
      <c r="C18" s="258">
        <v>143688</v>
      </c>
      <c r="D18" s="267">
        <f t="shared" ref="D18:D24" si="1">+SUM(B18:C18)</f>
        <v>212786</v>
      </c>
      <c r="E18" s="259"/>
      <c r="F18" s="10" t="s">
        <v>184</v>
      </c>
      <c r="G18" s="252">
        <v>7926</v>
      </c>
      <c r="H18" s="256">
        <f t="shared" si="0"/>
        <v>3.3556166146629353E-2</v>
      </c>
      <c r="I18" s="257"/>
      <c r="J18" s="258"/>
    </row>
    <row r="19" spans="1:16" ht="15" x14ac:dyDescent="0.25">
      <c r="A19" s="266" t="s">
        <v>124</v>
      </c>
      <c r="B19" s="258">
        <v>64318</v>
      </c>
      <c r="C19" s="258">
        <v>144061</v>
      </c>
      <c r="D19" s="267">
        <f t="shared" si="1"/>
        <v>208379</v>
      </c>
      <c r="E19" s="259"/>
      <c r="F19" s="10" t="s">
        <v>185</v>
      </c>
      <c r="G19" s="252">
        <v>7906</v>
      </c>
      <c r="H19" s="256">
        <f t="shared" si="0"/>
        <v>3.3471492500031751E-2</v>
      </c>
      <c r="I19" s="257"/>
      <c r="J19" s="258"/>
    </row>
    <row r="20" spans="1:16" ht="15" x14ac:dyDescent="0.25">
      <c r="A20" s="266" t="s">
        <v>125</v>
      </c>
      <c r="B20" s="258">
        <v>62842</v>
      </c>
      <c r="C20" s="258">
        <v>147272</v>
      </c>
      <c r="D20" s="267">
        <f t="shared" si="1"/>
        <v>210114</v>
      </c>
      <c r="E20" s="259"/>
      <c r="F20" s="10" t="s">
        <v>186</v>
      </c>
      <c r="G20" s="252">
        <v>3834</v>
      </c>
      <c r="H20" s="256">
        <f t="shared" si="0"/>
        <v>1.6231938052760148E-2</v>
      </c>
      <c r="I20" s="257"/>
      <c r="J20" s="258"/>
    </row>
    <row r="21" spans="1:16" ht="15" x14ac:dyDescent="0.25">
      <c r="A21" s="266" t="s">
        <v>126</v>
      </c>
      <c r="B21" s="258">
        <v>64017</v>
      </c>
      <c r="C21" s="258">
        <v>161407</v>
      </c>
      <c r="D21" s="267">
        <f t="shared" si="1"/>
        <v>225424</v>
      </c>
      <c r="E21" s="259"/>
      <c r="F21" s="10" t="s">
        <v>187</v>
      </c>
      <c r="G21" s="252">
        <v>2521</v>
      </c>
      <c r="H21" s="256">
        <f t="shared" si="0"/>
        <v>1.0673113153627631E-2</v>
      </c>
      <c r="I21" s="257"/>
      <c r="J21" s="258"/>
    </row>
    <row r="22" spans="1:16" ht="15" x14ac:dyDescent="0.25">
      <c r="A22" s="266" t="s">
        <v>127</v>
      </c>
      <c r="B22" s="258">
        <v>63643</v>
      </c>
      <c r="C22" s="258">
        <v>162604</v>
      </c>
      <c r="D22" s="267">
        <f t="shared" si="1"/>
        <v>226247</v>
      </c>
      <c r="E22" s="268"/>
      <c r="F22" s="10" t="s">
        <v>188</v>
      </c>
      <c r="G22" s="252">
        <v>1315</v>
      </c>
      <c r="H22" s="256">
        <f t="shared" si="0"/>
        <v>5.5672922637922785E-3</v>
      </c>
      <c r="I22" s="257"/>
      <c r="J22" s="258"/>
    </row>
    <row r="23" spans="1:16" ht="15" x14ac:dyDescent="0.25">
      <c r="A23" s="266" t="s">
        <v>128</v>
      </c>
      <c r="B23" s="258">
        <v>61928</v>
      </c>
      <c r="C23" s="258">
        <v>166701</v>
      </c>
      <c r="D23" s="267">
        <f t="shared" si="1"/>
        <v>228629</v>
      </c>
      <c r="F23" s="10" t="s">
        <v>191</v>
      </c>
      <c r="G23" s="252">
        <v>1016</v>
      </c>
      <c r="H23" s="256">
        <f t="shared" si="0"/>
        <v>4.3014212471581409E-3</v>
      </c>
      <c r="I23" s="257"/>
      <c r="J23" s="258"/>
    </row>
    <row r="24" spans="1:16" ht="15" x14ac:dyDescent="0.25">
      <c r="A24" s="266" t="s">
        <v>190</v>
      </c>
      <c r="B24" s="258">
        <v>62114</v>
      </c>
      <c r="C24" s="258">
        <v>174087</v>
      </c>
      <c r="D24" s="267">
        <f t="shared" si="1"/>
        <v>236201</v>
      </c>
      <c r="E24" s="259"/>
      <c r="F24" s="10" t="s">
        <v>189</v>
      </c>
      <c r="G24" s="252">
        <v>958</v>
      </c>
      <c r="H24" s="256">
        <f t="shared" si="0"/>
        <v>4.0558676720250974E-3</v>
      </c>
      <c r="I24" s="257"/>
      <c r="J24" s="258"/>
    </row>
    <row r="25" spans="1:16" ht="15" x14ac:dyDescent="0.25">
      <c r="F25" s="10" t="s">
        <v>192</v>
      </c>
      <c r="G25" s="252">
        <v>112</v>
      </c>
      <c r="H25" s="256">
        <f t="shared" si="0"/>
        <v>4.7417242094656669E-4</v>
      </c>
      <c r="I25" s="257"/>
      <c r="J25" s="258"/>
    </row>
    <row r="26" spans="1:16" ht="15" x14ac:dyDescent="0.25">
      <c r="A26" s="269" t="s">
        <v>193</v>
      </c>
      <c r="B26" s="461"/>
      <c r="C26" s="461"/>
      <c r="D26" s="461"/>
      <c r="E26" s="259"/>
      <c r="F26" s="10" t="s">
        <v>194</v>
      </c>
      <c r="G26" s="252">
        <v>59</v>
      </c>
      <c r="H26" s="256">
        <f t="shared" si="0"/>
        <v>2.4978725746292355E-4</v>
      </c>
      <c r="I26" s="257"/>
      <c r="J26" s="258"/>
      <c r="O26" s="263"/>
    </row>
    <row r="27" spans="1:16" ht="15" x14ac:dyDescent="0.25">
      <c r="A27" s="270">
        <v>44044</v>
      </c>
      <c r="B27" s="258">
        <v>61017</v>
      </c>
      <c r="C27" s="258">
        <v>111900</v>
      </c>
      <c r="D27" s="267">
        <f>+SUM(B27:C27)</f>
        <v>172917</v>
      </c>
      <c r="F27" s="10" t="s">
        <v>195</v>
      </c>
      <c r="G27" s="252">
        <v>29</v>
      </c>
      <c r="H27" s="256">
        <f t="shared" si="0"/>
        <v>1.2277678756652174E-4</v>
      </c>
      <c r="I27" s="257"/>
      <c r="J27" s="258"/>
    </row>
    <row r="28" spans="1:16" ht="15" x14ac:dyDescent="0.25">
      <c r="A28" s="270">
        <v>44409</v>
      </c>
      <c r="B28" s="258">
        <v>62114</v>
      </c>
      <c r="C28" s="258">
        <v>174087</v>
      </c>
      <c r="D28" s="267">
        <f>+SUM(B28:C28)</f>
        <v>236201</v>
      </c>
      <c r="F28" s="10" t="s">
        <v>196</v>
      </c>
      <c r="G28" s="252">
        <v>5</v>
      </c>
      <c r="H28" s="256">
        <f t="shared" si="0"/>
        <v>2.1168411649400298E-5</v>
      </c>
      <c r="I28" s="257"/>
      <c r="J28" s="258"/>
    </row>
    <row r="29" spans="1:16" ht="15" x14ac:dyDescent="0.25">
      <c r="A29" s="271" t="s">
        <v>99</v>
      </c>
      <c r="B29" s="272">
        <f>+B28/B27-1</f>
        <v>1.7978596128947588E-2</v>
      </c>
      <c r="C29" s="272">
        <f>+C28/C27-1</f>
        <v>0.55573726541554969</v>
      </c>
      <c r="D29" s="272">
        <f>+D28/D27-1</f>
        <v>0.36597905353435456</v>
      </c>
      <c r="F29" s="10" t="s">
        <v>197</v>
      </c>
      <c r="G29" s="252">
        <v>4</v>
      </c>
      <c r="H29" s="256">
        <f t="shared" si="0"/>
        <v>1.693472931952024E-5</v>
      </c>
      <c r="I29" s="275"/>
      <c r="J29" s="258"/>
      <c r="O29" s="263"/>
      <c r="P29" s="273"/>
    </row>
    <row r="30" spans="1:16" ht="15" x14ac:dyDescent="0.25">
      <c r="A30" s="269"/>
      <c r="B30" s="274"/>
      <c r="C30" s="274"/>
      <c r="D30" s="274"/>
      <c r="F30" s="10" t="s">
        <v>198</v>
      </c>
      <c r="G30" s="252">
        <v>2</v>
      </c>
      <c r="H30" s="256">
        <f t="shared" si="0"/>
        <v>8.46736465976012E-6</v>
      </c>
      <c r="I30" s="257"/>
    </row>
    <row r="31" spans="1:16" x14ac:dyDescent="0.2">
      <c r="F31" s="276" t="s">
        <v>1</v>
      </c>
      <c r="G31" s="277">
        <f>+SUM(G6:G30)</f>
        <v>236201</v>
      </c>
      <c r="H31" s="278">
        <f>SUM(H6:H29)</f>
        <v>0.99999153263534046</v>
      </c>
      <c r="I31" s="258"/>
      <c r="M31" s="263"/>
    </row>
    <row r="32" spans="1:16" ht="0.6" customHeight="1" x14ac:dyDescent="0.2">
      <c r="I32" s="258"/>
      <c r="J32" s="263"/>
    </row>
    <row r="33" spans="1:14" ht="12.75" customHeight="1" x14ac:dyDescent="0.2">
      <c r="E33" s="279"/>
      <c r="I33" s="258"/>
    </row>
    <row r="34" spans="1:14" ht="52.5" customHeight="1" x14ac:dyDescent="0.2">
      <c r="A34" s="779" t="s">
        <v>468</v>
      </c>
      <c r="B34" s="779"/>
      <c r="C34" s="779"/>
      <c r="D34" s="779"/>
      <c r="E34" s="779"/>
      <c r="F34" s="779"/>
      <c r="G34" s="779"/>
      <c r="H34" s="779"/>
      <c r="I34" s="779"/>
    </row>
    <row r="36" spans="1:14" ht="12.75" customHeight="1" x14ac:dyDescent="0.2">
      <c r="A36" s="780" t="s">
        <v>199</v>
      </c>
      <c r="B36" s="780"/>
      <c r="C36" s="780"/>
      <c r="D36" s="780"/>
      <c r="E36" s="780"/>
      <c r="F36" s="780"/>
      <c r="G36" s="780"/>
      <c r="H36" s="780"/>
      <c r="I36" s="780"/>
      <c r="J36" s="780"/>
    </row>
    <row r="37" spans="1:14" x14ac:dyDescent="0.2">
      <c r="A37" s="781"/>
      <c r="B37" s="781"/>
      <c r="C37" s="781"/>
      <c r="D37" s="781"/>
      <c r="E37" s="781"/>
      <c r="F37" s="781"/>
      <c r="G37" s="781"/>
      <c r="H37" s="781"/>
      <c r="I37" s="781"/>
      <c r="J37" s="781"/>
    </row>
    <row r="38" spans="1:14" ht="25.5" x14ac:dyDescent="0.2">
      <c r="A38" s="280" t="s">
        <v>200</v>
      </c>
      <c r="B38" s="280" t="s">
        <v>201</v>
      </c>
      <c r="C38" s="280" t="s">
        <v>202</v>
      </c>
      <c r="D38" s="280" t="s">
        <v>203</v>
      </c>
      <c r="E38" s="280" t="s">
        <v>204</v>
      </c>
      <c r="F38" s="280" t="s">
        <v>205</v>
      </c>
      <c r="G38" s="280" t="s">
        <v>206</v>
      </c>
      <c r="H38" s="280" t="s">
        <v>207</v>
      </c>
      <c r="I38" s="280" t="s">
        <v>208</v>
      </c>
      <c r="J38" s="280" t="s">
        <v>209</v>
      </c>
      <c r="K38" s="280" t="s">
        <v>14</v>
      </c>
      <c r="L38" s="280" t="s">
        <v>13</v>
      </c>
      <c r="M38" s="280" t="s">
        <v>12</v>
      </c>
      <c r="N38" s="280" t="s">
        <v>1</v>
      </c>
    </row>
    <row r="39" spans="1:14" x14ac:dyDescent="0.2">
      <c r="A39" s="281">
        <v>2000</v>
      </c>
      <c r="B39" s="282">
        <v>6</v>
      </c>
      <c r="C39" s="282">
        <v>4</v>
      </c>
      <c r="D39" s="282">
        <v>2</v>
      </c>
      <c r="E39" s="282">
        <v>3</v>
      </c>
      <c r="F39" s="282">
        <v>3</v>
      </c>
      <c r="G39" s="282">
        <v>6</v>
      </c>
      <c r="H39" s="282">
        <v>8</v>
      </c>
      <c r="I39" s="282">
        <v>0</v>
      </c>
      <c r="J39" s="283">
        <v>0</v>
      </c>
      <c r="K39" s="283">
        <v>7</v>
      </c>
      <c r="L39" s="283">
        <v>8</v>
      </c>
      <c r="M39" s="283">
        <v>7</v>
      </c>
      <c r="N39" s="284">
        <f t="shared" ref="N39:N59" si="2">+SUM(B39:M39)</f>
        <v>54</v>
      </c>
    </row>
    <row r="40" spans="1:14" x14ac:dyDescent="0.2">
      <c r="A40" s="281">
        <v>2001</v>
      </c>
      <c r="B40" s="282">
        <v>2</v>
      </c>
      <c r="C40" s="282">
        <v>9</v>
      </c>
      <c r="D40" s="282">
        <v>5</v>
      </c>
      <c r="E40" s="282">
        <v>5</v>
      </c>
      <c r="F40" s="282">
        <v>8</v>
      </c>
      <c r="G40" s="282">
        <v>3</v>
      </c>
      <c r="H40" s="282">
        <v>8</v>
      </c>
      <c r="I40" s="282">
        <v>8</v>
      </c>
      <c r="J40" s="283">
        <v>4</v>
      </c>
      <c r="K40" s="283">
        <v>5</v>
      </c>
      <c r="L40" s="283">
        <v>4</v>
      </c>
      <c r="M40" s="283">
        <v>5</v>
      </c>
      <c r="N40" s="284">
        <f t="shared" si="2"/>
        <v>66</v>
      </c>
    </row>
    <row r="41" spans="1:14" x14ac:dyDescent="0.2">
      <c r="A41" s="281">
        <v>2002</v>
      </c>
      <c r="B41" s="282">
        <v>20</v>
      </c>
      <c r="C41" s="282">
        <v>2</v>
      </c>
      <c r="D41" s="282">
        <v>4</v>
      </c>
      <c r="E41" s="282">
        <v>6</v>
      </c>
      <c r="F41" s="282">
        <v>5</v>
      </c>
      <c r="G41" s="282">
        <v>5</v>
      </c>
      <c r="H41" s="282">
        <v>4</v>
      </c>
      <c r="I41" s="282">
        <v>6</v>
      </c>
      <c r="J41" s="283">
        <v>4</v>
      </c>
      <c r="K41" s="283">
        <v>8</v>
      </c>
      <c r="L41" s="283">
        <v>8</v>
      </c>
      <c r="M41" s="283">
        <v>1</v>
      </c>
      <c r="N41" s="284">
        <f t="shared" si="2"/>
        <v>73</v>
      </c>
    </row>
    <row r="42" spans="1:14" x14ac:dyDescent="0.2">
      <c r="A42" s="281">
        <v>2003</v>
      </c>
      <c r="B42" s="282">
        <v>4</v>
      </c>
      <c r="C42" s="282">
        <v>8</v>
      </c>
      <c r="D42" s="282">
        <v>5</v>
      </c>
      <c r="E42" s="282">
        <v>7</v>
      </c>
      <c r="F42" s="282">
        <v>5</v>
      </c>
      <c r="G42" s="282">
        <v>3</v>
      </c>
      <c r="H42" s="282">
        <v>4</v>
      </c>
      <c r="I42" s="282">
        <v>5</v>
      </c>
      <c r="J42" s="283">
        <v>3</v>
      </c>
      <c r="K42" s="283">
        <v>3</v>
      </c>
      <c r="L42" s="283">
        <v>4</v>
      </c>
      <c r="M42" s="283">
        <v>3</v>
      </c>
      <c r="N42" s="284">
        <f t="shared" si="2"/>
        <v>54</v>
      </c>
    </row>
    <row r="43" spans="1:14" x14ac:dyDescent="0.2">
      <c r="A43" s="281">
        <v>2004</v>
      </c>
      <c r="B43" s="282">
        <v>2</v>
      </c>
      <c r="C43" s="282">
        <v>9</v>
      </c>
      <c r="D43" s="282">
        <v>8</v>
      </c>
      <c r="E43" s="282">
        <v>5</v>
      </c>
      <c r="F43" s="282">
        <v>2</v>
      </c>
      <c r="G43" s="282">
        <v>9</v>
      </c>
      <c r="H43" s="282">
        <v>1</v>
      </c>
      <c r="I43" s="282">
        <v>3</v>
      </c>
      <c r="J43" s="283">
        <v>4</v>
      </c>
      <c r="K43" s="283">
        <v>7</v>
      </c>
      <c r="L43" s="283">
        <v>5</v>
      </c>
      <c r="M43" s="283">
        <v>1</v>
      </c>
      <c r="N43" s="284">
        <f t="shared" si="2"/>
        <v>56</v>
      </c>
    </row>
    <row r="44" spans="1:14" x14ac:dyDescent="0.2">
      <c r="A44" s="281">
        <v>2005</v>
      </c>
      <c r="B44" s="282">
        <v>3</v>
      </c>
      <c r="C44" s="282">
        <v>8</v>
      </c>
      <c r="D44" s="282">
        <v>6</v>
      </c>
      <c r="E44" s="282">
        <v>6</v>
      </c>
      <c r="F44" s="282">
        <v>6</v>
      </c>
      <c r="G44" s="282">
        <v>3</v>
      </c>
      <c r="H44" s="282">
        <v>5</v>
      </c>
      <c r="I44" s="282">
        <v>3</v>
      </c>
      <c r="J44" s="283">
        <v>7</v>
      </c>
      <c r="K44" s="283">
        <v>5</v>
      </c>
      <c r="L44" s="283">
        <v>8</v>
      </c>
      <c r="M44" s="283">
        <v>9</v>
      </c>
      <c r="N44" s="284">
        <f t="shared" si="2"/>
        <v>69</v>
      </c>
    </row>
    <row r="45" spans="1:14" x14ac:dyDescent="0.2">
      <c r="A45" s="281">
        <v>2006</v>
      </c>
      <c r="B45" s="282">
        <v>6</v>
      </c>
      <c r="C45" s="282">
        <v>7</v>
      </c>
      <c r="D45" s="282">
        <v>6</v>
      </c>
      <c r="E45" s="282">
        <v>3</v>
      </c>
      <c r="F45" s="282">
        <v>6</v>
      </c>
      <c r="G45" s="282">
        <v>5</v>
      </c>
      <c r="H45" s="282">
        <v>6</v>
      </c>
      <c r="I45" s="282">
        <v>5</v>
      </c>
      <c r="J45" s="283">
        <v>4</v>
      </c>
      <c r="K45" s="283">
        <v>9</v>
      </c>
      <c r="L45" s="283">
        <v>4</v>
      </c>
      <c r="M45" s="283">
        <v>4</v>
      </c>
      <c r="N45" s="284">
        <f t="shared" si="2"/>
        <v>65</v>
      </c>
    </row>
    <row r="46" spans="1:14" x14ac:dyDescent="0.2">
      <c r="A46" s="281">
        <v>2007</v>
      </c>
      <c r="B46" s="282">
        <v>5</v>
      </c>
      <c r="C46" s="282">
        <v>6</v>
      </c>
      <c r="D46" s="282">
        <v>7</v>
      </c>
      <c r="E46" s="282">
        <v>3</v>
      </c>
      <c r="F46" s="282">
        <v>7</v>
      </c>
      <c r="G46" s="282">
        <v>6</v>
      </c>
      <c r="H46" s="282">
        <v>4</v>
      </c>
      <c r="I46" s="282">
        <v>6</v>
      </c>
      <c r="J46" s="283">
        <v>5</v>
      </c>
      <c r="K46" s="283">
        <v>6</v>
      </c>
      <c r="L46" s="283">
        <v>5</v>
      </c>
      <c r="M46" s="283">
        <v>2</v>
      </c>
      <c r="N46" s="284">
        <f t="shared" si="2"/>
        <v>62</v>
      </c>
    </row>
    <row r="47" spans="1:14" x14ac:dyDescent="0.2">
      <c r="A47" s="281">
        <v>2008</v>
      </c>
      <c r="B47" s="282">
        <v>12</v>
      </c>
      <c r="C47" s="282">
        <v>5</v>
      </c>
      <c r="D47" s="282">
        <v>7</v>
      </c>
      <c r="E47" s="282">
        <v>6</v>
      </c>
      <c r="F47" s="282">
        <v>3</v>
      </c>
      <c r="G47" s="282">
        <v>5</v>
      </c>
      <c r="H47" s="282">
        <v>6</v>
      </c>
      <c r="I47" s="282">
        <v>6</v>
      </c>
      <c r="J47" s="283">
        <v>5</v>
      </c>
      <c r="K47" s="283">
        <v>3</v>
      </c>
      <c r="L47" s="283">
        <v>3</v>
      </c>
      <c r="M47" s="283">
        <v>3</v>
      </c>
      <c r="N47" s="284">
        <f t="shared" si="2"/>
        <v>64</v>
      </c>
    </row>
    <row r="48" spans="1:14" x14ac:dyDescent="0.2">
      <c r="A48" s="281">
        <v>2009</v>
      </c>
      <c r="B48" s="282">
        <v>4</v>
      </c>
      <c r="C48" s="282">
        <v>14</v>
      </c>
      <c r="D48" s="282">
        <v>6</v>
      </c>
      <c r="E48" s="282">
        <v>2</v>
      </c>
      <c r="F48" s="282">
        <v>3</v>
      </c>
      <c r="G48" s="282">
        <v>8</v>
      </c>
      <c r="H48" s="282">
        <v>6</v>
      </c>
      <c r="I48" s="282">
        <v>4</v>
      </c>
      <c r="J48" s="283">
        <v>2</v>
      </c>
      <c r="K48" s="283">
        <v>1</v>
      </c>
      <c r="L48" s="283">
        <v>4</v>
      </c>
      <c r="M48" s="283">
        <v>2</v>
      </c>
      <c r="N48" s="284">
        <f t="shared" si="2"/>
        <v>56</v>
      </c>
    </row>
    <row r="49" spans="1:15" x14ac:dyDescent="0.2">
      <c r="A49" s="281">
        <v>2010</v>
      </c>
      <c r="B49" s="282">
        <v>5</v>
      </c>
      <c r="C49" s="282">
        <v>13</v>
      </c>
      <c r="D49" s="282">
        <v>1</v>
      </c>
      <c r="E49" s="282">
        <v>6</v>
      </c>
      <c r="F49" s="282">
        <v>5</v>
      </c>
      <c r="G49" s="282">
        <v>9</v>
      </c>
      <c r="H49" s="282">
        <v>6</v>
      </c>
      <c r="I49" s="282">
        <v>4</v>
      </c>
      <c r="J49" s="283">
        <v>3</v>
      </c>
      <c r="K49" s="283">
        <v>4</v>
      </c>
      <c r="L49" s="283">
        <v>4</v>
      </c>
      <c r="M49" s="283">
        <v>6</v>
      </c>
      <c r="N49" s="284">
        <f t="shared" si="2"/>
        <v>66</v>
      </c>
    </row>
    <row r="50" spans="1:15" x14ac:dyDescent="0.2">
      <c r="A50" s="281">
        <v>2011</v>
      </c>
      <c r="B50" s="282">
        <v>4</v>
      </c>
      <c r="C50" s="282">
        <v>8</v>
      </c>
      <c r="D50" s="282">
        <v>2</v>
      </c>
      <c r="E50" s="282">
        <v>5</v>
      </c>
      <c r="F50" s="282">
        <v>6</v>
      </c>
      <c r="G50" s="282">
        <v>5</v>
      </c>
      <c r="H50" s="282">
        <v>4</v>
      </c>
      <c r="I50" s="282">
        <v>5</v>
      </c>
      <c r="J50" s="283">
        <v>4</v>
      </c>
      <c r="K50" s="283">
        <v>5</v>
      </c>
      <c r="L50" s="283">
        <v>1</v>
      </c>
      <c r="M50" s="283">
        <v>3</v>
      </c>
      <c r="N50" s="284">
        <f t="shared" si="2"/>
        <v>52</v>
      </c>
    </row>
    <row r="51" spans="1:15" x14ac:dyDescent="0.2">
      <c r="A51" s="281">
        <v>2012</v>
      </c>
      <c r="B51" s="282">
        <v>2</v>
      </c>
      <c r="C51" s="282">
        <v>6</v>
      </c>
      <c r="D51" s="282">
        <v>9</v>
      </c>
      <c r="E51" s="282">
        <v>2</v>
      </c>
      <c r="F51" s="282">
        <v>4</v>
      </c>
      <c r="G51" s="282">
        <v>2</v>
      </c>
      <c r="H51" s="282">
        <v>5</v>
      </c>
      <c r="I51" s="282">
        <v>5</v>
      </c>
      <c r="J51" s="283">
        <v>3</v>
      </c>
      <c r="K51" s="283">
        <v>8</v>
      </c>
      <c r="L51" s="283">
        <v>4</v>
      </c>
      <c r="M51" s="283">
        <v>4</v>
      </c>
      <c r="N51" s="284">
        <f t="shared" si="2"/>
        <v>54</v>
      </c>
      <c r="O51" s="285"/>
    </row>
    <row r="52" spans="1:15" x14ac:dyDescent="0.2">
      <c r="A52" s="281">
        <v>2013</v>
      </c>
      <c r="B52" s="282">
        <v>4</v>
      </c>
      <c r="C52" s="282">
        <v>6</v>
      </c>
      <c r="D52" s="282">
        <v>5</v>
      </c>
      <c r="E52" s="282">
        <v>6</v>
      </c>
      <c r="F52" s="282">
        <v>1</v>
      </c>
      <c r="G52" s="282">
        <v>4</v>
      </c>
      <c r="H52" s="282">
        <v>4</v>
      </c>
      <c r="I52" s="282">
        <v>4</v>
      </c>
      <c r="J52" s="283">
        <v>5</v>
      </c>
      <c r="K52" s="283">
        <v>2</v>
      </c>
      <c r="L52" s="283">
        <v>4</v>
      </c>
      <c r="M52" s="283">
        <v>2</v>
      </c>
      <c r="N52" s="284">
        <f t="shared" si="2"/>
        <v>47</v>
      </c>
      <c r="O52" s="285"/>
    </row>
    <row r="53" spans="1:15" x14ac:dyDescent="0.2">
      <c r="A53" s="281">
        <v>2014</v>
      </c>
      <c r="B53" s="282">
        <v>6</v>
      </c>
      <c r="C53" s="282">
        <v>1</v>
      </c>
      <c r="D53" s="282">
        <v>1</v>
      </c>
      <c r="E53" s="282">
        <v>1</v>
      </c>
      <c r="F53" s="282">
        <v>1</v>
      </c>
      <c r="G53" s="282">
        <v>3</v>
      </c>
      <c r="H53" s="282">
        <v>7</v>
      </c>
      <c r="I53" s="282">
        <v>2</v>
      </c>
      <c r="J53" s="283">
        <v>2</v>
      </c>
      <c r="K53" s="283">
        <v>0</v>
      </c>
      <c r="L53" s="283">
        <v>1</v>
      </c>
      <c r="M53" s="283">
        <v>7</v>
      </c>
      <c r="N53" s="284">
        <f t="shared" si="2"/>
        <v>32</v>
      </c>
      <c r="O53" s="285"/>
    </row>
    <row r="54" spans="1:15" x14ac:dyDescent="0.2">
      <c r="A54" s="281">
        <v>2015</v>
      </c>
      <c r="B54" s="282">
        <v>5</v>
      </c>
      <c r="C54" s="282">
        <v>2</v>
      </c>
      <c r="D54" s="282">
        <v>7</v>
      </c>
      <c r="E54" s="282">
        <v>2</v>
      </c>
      <c r="F54" s="282">
        <v>0</v>
      </c>
      <c r="G54" s="282">
        <v>2</v>
      </c>
      <c r="H54" s="282">
        <v>1</v>
      </c>
      <c r="I54" s="282">
        <v>2</v>
      </c>
      <c r="J54" s="283">
        <v>2</v>
      </c>
      <c r="K54" s="283">
        <v>3</v>
      </c>
      <c r="L54" s="283">
        <v>3</v>
      </c>
      <c r="M54" s="283"/>
      <c r="N54" s="284">
        <f t="shared" si="2"/>
        <v>29</v>
      </c>
      <c r="O54" s="285"/>
    </row>
    <row r="55" spans="1:15" x14ac:dyDescent="0.2">
      <c r="A55" s="281">
        <v>2016</v>
      </c>
      <c r="B55" s="282">
        <v>4</v>
      </c>
      <c r="C55" s="282">
        <v>3</v>
      </c>
      <c r="D55" s="282">
        <v>3</v>
      </c>
      <c r="E55" s="282">
        <v>1</v>
      </c>
      <c r="F55" s="282">
        <v>6</v>
      </c>
      <c r="G55" s="282">
        <v>2</v>
      </c>
      <c r="H55" s="282">
        <v>2</v>
      </c>
      <c r="I55" s="282">
        <v>3</v>
      </c>
      <c r="J55" s="283">
        <v>4</v>
      </c>
      <c r="K55" s="283">
        <v>1</v>
      </c>
      <c r="L55" s="283">
        <v>2</v>
      </c>
      <c r="M55" s="283">
        <v>3</v>
      </c>
      <c r="N55" s="284">
        <f t="shared" si="2"/>
        <v>34</v>
      </c>
      <c r="O55" s="285"/>
    </row>
    <row r="56" spans="1:15" x14ac:dyDescent="0.2">
      <c r="A56" s="281">
        <v>2017</v>
      </c>
      <c r="B56" s="282">
        <v>5</v>
      </c>
      <c r="C56" s="282">
        <v>5</v>
      </c>
      <c r="D56" s="282">
        <v>3</v>
      </c>
      <c r="E56" s="282">
        <v>2</v>
      </c>
      <c r="F56" s="282">
        <v>5</v>
      </c>
      <c r="G56" s="282">
        <v>2</v>
      </c>
      <c r="H56" s="282">
        <v>3</v>
      </c>
      <c r="I56" s="282">
        <v>4</v>
      </c>
      <c r="J56" s="283">
        <v>1</v>
      </c>
      <c r="K56" s="283">
        <v>8</v>
      </c>
      <c r="L56" s="283">
        <v>0</v>
      </c>
      <c r="M56" s="283">
        <v>2</v>
      </c>
      <c r="N56" s="284">
        <f t="shared" si="2"/>
        <v>40</v>
      </c>
      <c r="O56" s="285"/>
    </row>
    <row r="57" spans="1:15" x14ac:dyDescent="0.2">
      <c r="A57" s="281">
        <v>2018</v>
      </c>
      <c r="B57" s="282">
        <v>2</v>
      </c>
      <c r="C57" s="282">
        <v>1</v>
      </c>
      <c r="D57" s="282">
        <v>2</v>
      </c>
      <c r="E57" s="282">
        <v>5</v>
      </c>
      <c r="F57" s="282">
        <v>3</v>
      </c>
      <c r="G57" s="282">
        <v>2</v>
      </c>
      <c r="H57" s="282">
        <v>1</v>
      </c>
      <c r="I57" s="282">
        <v>3</v>
      </c>
      <c r="J57" s="283">
        <v>2</v>
      </c>
      <c r="K57" s="283">
        <v>2</v>
      </c>
      <c r="L57" s="283">
        <v>3</v>
      </c>
      <c r="M57" s="283">
        <v>1</v>
      </c>
      <c r="N57" s="284">
        <f t="shared" si="2"/>
        <v>27</v>
      </c>
      <c r="O57" s="285"/>
    </row>
    <row r="58" spans="1:15" x14ac:dyDescent="0.2">
      <c r="A58" s="281">
        <v>2019</v>
      </c>
      <c r="B58" s="282">
        <v>4</v>
      </c>
      <c r="C58" s="282">
        <v>2</v>
      </c>
      <c r="D58" s="282">
        <v>1</v>
      </c>
      <c r="E58" s="282">
        <v>4</v>
      </c>
      <c r="F58" s="282">
        <v>4</v>
      </c>
      <c r="G58" s="282">
        <v>3</v>
      </c>
      <c r="H58" s="282">
        <v>3</v>
      </c>
      <c r="I58" s="282">
        <v>3</v>
      </c>
      <c r="J58" s="283">
        <v>3</v>
      </c>
      <c r="K58" s="283">
        <v>1</v>
      </c>
      <c r="L58" s="283">
        <v>6</v>
      </c>
      <c r="M58" s="283">
        <v>6</v>
      </c>
      <c r="N58" s="284">
        <f t="shared" si="2"/>
        <v>40</v>
      </c>
      <c r="O58" s="285"/>
    </row>
    <row r="59" spans="1:15" x14ac:dyDescent="0.2">
      <c r="A59" s="281">
        <v>2020</v>
      </c>
      <c r="B59" s="282">
        <v>2</v>
      </c>
      <c r="C59" s="282">
        <v>5</v>
      </c>
      <c r="D59" s="282">
        <v>3</v>
      </c>
      <c r="E59" s="282">
        <v>0</v>
      </c>
      <c r="F59" s="282">
        <v>2</v>
      </c>
      <c r="G59" s="282">
        <v>1</v>
      </c>
      <c r="H59" s="282">
        <v>1</v>
      </c>
      <c r="I59" s="282">
        <v>0</v>
      </c>
      <c r="J59" s="283">
        <v>0</v>
      </c>
      <c r="K59" s="283">
        <v>0</v>
      </c>
      <c r="L59" s="283">
        <v>1</v>
      </c>
      <c r="M59" s="283">
        <v>5</v>
      </c>
      <c r="N59" s="284">
        <f t="shared" si="2"/>
        <v>20</v>
      </c>
    </row>
    <row r="60" spans="1:15" x14ac:dyDescent="0.2">
      <c r="A60" s="286" t="s">
        <v>181</v>
      </c>
      <c r="B60" s="287">
        <v>1</v>
      </c>
      <c r="C60" s="287">
        <v>1</v>
      </c>
      <c r="D60" s="287">
        <v>1</v>
      </c>
      <c r="E60" s="287">
        <v>0</v>
      </c>
      <c r="F60" s="287">
        <v>1</v>
      </c>
      <c r="G60" s="287">
        <v>28</v>
      </c>
      <c r="H60" s="287">
        <v>2</v>
      </c>
      <c r="I60" s="287">
        <v>19</v>
      </c>
      <c r="J60" s="287"/>
      <c r="K60" s="287"/>
      <c r="L60" s="287"/>
      <c r="M60" s="287"/>
      <c r="N60" s="287">
        <f>+SUM(B60:M60)</f>
        <v>53</v>
      </c>
    </row>
    <row r="61" spans="1:15" ht="49.5" customHeight="1" x14ac:dyDescent="0.2">
      <c r="A61" s="776" t="s">
        <v>469</v>
      </c>
      <c r="B61" s="776"/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</row>
  </sheetData>
  <mergeCells count="7">
    <mergeCell ref="A61:N61"/>
    <mergeCell ref="A2:D2"/>
    <mergeCell ref="A4:D4"/>
    <mergeCell ref="F4:H4"/>
    <mergeCell ref="A34:I34"/>
    <mergeCell ref="A36:J36"/>
    <mergeCell ref="A37:J37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4"/>
  <sheetViews>
    <sheetView showGridLines="0" topLeftCell="C16" zoomScaleNormal="100" zoomScaleSheetLayoutView="100" workbookViewId="0">
      <selection activeCell="A34" sqref="A34"/>
    </sheetView>
  </sheetViews>
  <sheetFormatPr baseColWidth="10" defaultColWidth="11.5703125" defaultRowHeight="12" x14ac:dyDescent="0.2"/>
  <cols>
    <col min="1" max="1" width="17" style="7" customWidth="1"/>
    <col min="2" max="2" width="17.28515625" style="16" customWidth="1"/>
    <col min="3" max="10" width="17.28515625" style="6" customWidth="1"/>
    <col min="11" max="12" width="17.28515625" style="7" customWidth="1"/>
    <col min="13" max="13" width="14.7109375" style="7" bestFit="1" customWidth="1"/>
    <col min="14" max="16384" width="11.5703125" style="7"/>
  </cols>
  <sheetData>
    <row r="1" spans="1:12" ht="12.75" x14ac:dyDescent="0.2">
      <c r="A1" s="45" t="s">
        <v>337</v>
      </c>
      <c r="B1" s="423"/>
      <c r="C1" s="424"/>
      <c r="D1" s="424"/>
      <c r="E1" s="424"/>
      <c r="F1" s="424"/>
      <c r="G1" s="424"/>
      <c r="H1" s="424"/>
      <c r="I1" s="424"/>
      <c r="J1" s="424"/>
    </row>
    <row r="2" spans="1:12" ht="31.5" customHeight="1" x14ac:dyDescent="0.25">
      <c r="A2" s="736" t="s">
        <v>338</v>
      </c>
      <c r="B2" s="736"/>
      <c r="C2" s="736"/>
      <c r="D2" s="736"/>
      <c r="E2" s="736"/>
      <c r="F2" s="736"/>
      <c r="G2" s="736"/>
      <c r="H2" s="736"/>
      <c r="I2" s="731"/>
      <c r="J2" s="731"/>
    </row>
    <row r="3" spans="1:12" x14ac:dyDescent="0.2">
      <c r="B3" s="6"/>
    </row>
    <row r="4" spans="1:12" ht="12.75" x14ac:dyDescent="0.2">
      <c r="A4" s="425" t="s">
        <v>339</v>
      </c>
      <c r="B4" s="426">
        <v>2011</v>
      </c>
      <c r="C4" s="426">
        <v>2012</v>
      </c>
      <c r="D4" s="426">
        <v>2013</v>
      </c>
      <c r="E4" s="426">
        <v>2014</v>
      </c>
      <c r="F4" s="426">
        <v>2015</v>
      </c>
      <c r="G4" s="426">
        <v>2016</v>
      </c>
      <c r="H4" s="426">
        <v>2017</v>
      </c>
      <c r="I4" s="427">
        <v>2018</v>
      </c>
      <c r="J4" s="427">
        <v>2019</v>
      </c>
      <c r="K4" s="427">
        <v>2020</v>
      </c>
      <c r="L4" s="427" t="s">
        <v>181</v>
      </c>
    </row>
    <row r="5" spans="1:12" ht="12.75" x14ac:dyDescent="0.2">
      <c r="A5" s="428" t="s">
        <v>340</v>
      </c>
      <c r="B5" s="429">
        <v>2885886.5143818362</v>
      </c>
      <c r="C5" s="429">
        <v>2599069.3519712551</v>
      </c>
      <c r="D5" s="429">
        <v>1825852.0229200001</v>
      </c>
      <c r="E5" s="429">
        <v>2061242.8839799997</v>
      </c>
      <c r="F5" s="429">
        <v>2232922.1892499998</v>
      </c>
      <c r="G5" s="429">
        <v>1601232.5891999998</v>
      </c>
      <c r="H5" s="429">
        <v>1953417.8161500001</v>
      </c>
      <c r="I5" s="429">
        <v>1974468.8207799997</v>
      </c>
      <c r="J5" s="429">
        <v>3326548.348151492</v>
      </c>
      <c r="K5" s="429">
        <v>3236894.3039723476</v>
      </c>
      <c r="L5" s="429">
        <v>3095556.3406769987</v>
      </c>
    </row>
    <row r="6" spans="1:12" ht="12.75" x14ac:dyDescent="0.2">
      <c r="A6" s="428" t="s">
        <v>341</v>
      </c>
      <c r="B6" s="429">
        <v>770582075.2986815</v>
      </c>
      <c r="C6" s="429">
        <v>1015864460.7110069</v>
      </c>
      <c r="D6" s="429">
        <v>1019235893.7081801</v>
      </c>
      <c r="E6" s="429">
        <v>749213535.06594408</v>
      </c>
      <c r="F6" s="429">
        <v>435360899.8377673</v>
      </c>
      <c r="G6" s="429">
        <v>397827033.10401171</v>
      </c>
      <c r="H6" s="429">
        <v>751041852.32720375</v>
      </c>
      <c r="I6" s="429">
        <v>1516907100.2722797</v>
      </c>
      <c r="J6" s="429">
        <v>1324085217.8920176</v>
      </c>
      <c r="K6" s="429">
        <v>917457219.35911989</v>
      </c>
      <c r="L6" s="429">
        <v>1223460164.4428387</v>
      </c>
    </row>
    <row r="7" spans="1:12" ht="12.75" x14ac:dyDescent="0.2">
      <c r="A7" s="428" t="s">
        <v>342</v>
      </c>
      <c r="B7" s="429">
        <v>10352473.908096461</v>
      </c>
      <c r="C7" s="429">
        <v>16258265.793091137</v>
      </c>
      <c r="D7" s="429">
        <v>23194328.631980002</v>
      </c>
      <c r="E7" s="429">
        <v>12924175.584276358</v>
      </c>
      <c r="F7" s="429">
        <v>13018983.654192578</v>
      </c>
      <c r="G7" s="429">
        <v>109047659.56782971</v>
      </c>
      <c r="H7" s="429">
        <v>312104838.9807834</v>
      </c>
      <c r="I7" s="429">
        <v>274425950.32107997</v>
      </c>
      <c r="J7" s="429">
        <v>221816388.5106141</v>
      </c>
      <c r="K7" s="429">
        <v>246358985.35469979</v>
      </c>
      <c r="L7" s="429">
        <v>313159914.27438855</v>
      </c>
    </row>
    <row r="8" spans="1:12" ht="12.75" x14ac:dyDescent="0.2">
      <c r="A8" s="428" t="s">
        <v>343</v>
      </c>
      <c r="B8" s="429">
        <v>743425104.30328166</v>
      </c>
      <c r="C8" s="429">
        <v>834558660.0002594</v>
      </c>
      <c r="D8" s="429">
        <v>495471646.73208004</v>
      </c>
      <c r="E8" s="429">
        <v>467436732.62660009</v>
      </c>
      <c r="F8" s="429">
        <v>454322308.69828868</v>
      </c>
      <c r="G8" s="429">
        <v>400517821.76320988</v>
      </c>
      <c r="H8" s="429">
        <v>528761130.97888994</v>
      </c>
      <c r="I8" s="429">
        <v>854067769.56601</v>
      </c>
      <c r="J8" s="429">
        <v>1013576656.4794118</v>
      </c>
      <c r="K8" s="429">
        <v>734950453.22938454</v>
      </c>
      <c r="L8" s="429">
        <v>619498046.5491035</v>
      </c>
    </row>
    <row r="9" spans="1:12" ht="12.75" x14ac:dyDescent="0.2">
      <c r="A9" s="428" t="s">
        <v>344</v>
      </c>
      <c r="B9" s="429">
        <v>93335995.644704983</v>
      </c>
      <c r="C9" s="429">
        <v>103933365.26069061</v>
      </c>
      <c r="D9" s="429">
        <v>35571156.517959997</v>
      </c>
      <c r="E9" s="429">
        <v>23225280.926838487</v>
      </c>
      <c r="F9" s="429">
        <v>31373749.131153457</v>
      </c>
      <c r="G9" s="429">
        <v>40274236.432110026</v>
      </c>
      <c r="H9" s="429">
        <v>39968798.431357086</v>
      </c>
      <c r="I9" s="429">
        <v>64370432.619779997</v>
      </c>
      <c r="J9" s="429">
        <v>46063531.511361644</v>
      </c>
      <c r="K9" s="429">
        <v>79687756.621754453</v>
      </c>
      <c r="L9" s="429">
        <v>101627032.68982919</v>
      </c>
    </row>
    <row r="10" spans="1:12" ht="12.75" x14ac:dyDescent="0.2">
      <c r="A10" s="428" t="s">
        <v>345</v>
      </c>
      <c r="B10" s="429">
        <v>618864290.54276061</v>
      </c>
      <c r="C10" s="429">
        <v>655256210.66507769</v>
      </c>
      <c r="D10" s="429">
        <v>708936866.67443991</v>
      </c>
      <c r="E10" s="429">
        <v>441320742.20978087</v>
      </c>
      <c r="F10" s="429">
        <v>355599994.37428302</v>
      </c>
      <c r="G10" s="429">
        <v>321759485.63807321</v>
      </c>
      <c r="H10" s="429">
        <v>269996594.22288233</v>
      </c>
      <c r="I10" s="429">
        <v>191139829.62499997</v>
      </c>
      <c r="J10" s="429">
        <v>188972756.20329762</v>
      </c>
      <c r="K10" s="429">
        <v>265367666.45165724</v>
      </c>
      <c r="L10" s="429">
        <v>306246899.45115453</v>
      </c>
    </row>
    <row r="11" spans="1:12" ht="12.75" x14ac:dyDescent="0.2">
      <c r="A11" s="428" t="s">
        <v>346</v>
      </c>
      <c r="B11" s="429">
        <v>5142.9157128230454</v>
      </c>
      <c r="C11" s="429">
        <v>8691.0249344109852</v>
      </c>
      <c r="D11" s="429">
        <v>17994.093239999998</v>
      </c>
      <c r="E11" s="429">
        <v>17684.075229999999</v>
      </c>
      <c r="F11" s="429">
        <v>48702.754459999996</v>
      </c>
      <c r="G11" s="429">
        <v>34813.195199999995</v>
      </c>
      <c r="H11" s="429">
        <v>24902.6855</v>
      </c>
      <c r="I11" s="429">
        <v>31659.407620000002</v>
      </c>
      <c r="J11" s="429">
        <v>46212.574770132938</v>
      </c>
      <c r="K11" s="429">
        <v>66382.008094191769</v>
      </c>
      <c r="L11" s="429">
        <v>55812.305427044375</v>
      </c>
    </row>
    <row r="12" spans="1:12" ht="12.75" x14ac:dyDescent="0.2">
      <c r="A12" s="428" t="s">
        <v>347</v>
      </c>
      <c r="B12" s="429">
        <v>219739294.43000156</v>
      </c>
      <c r="C12" s="429">
        <v>396420696.80841982</v>
      </c>
      <c r="D12" s="429">
        <v>68682450.3002</v>
      </c>
      <c r="E12" s="429">
        <v>151535309.12851575</v>
      </c>
      <c r="F12" s="429">
        <v>242054874.07569662</v>
      </c>
      <c r="G12" s="429">
        <v>174578418.24372634</v>
      </c>
      <c r="H12" s="429">
        <v>220914574.28232703</v>
      </c>
      <c r="I12" s="429">
        <v>379771106.16031998</v>
      </c>
      <c r="J12" s="429">
        <v>367587260.59893149</v>
      </c>
      <c r="K12" s="429">
        <v>342168099.30820286</v>
      </c>
      <c r="L12" s="429">
        <v>412749739.09591329</v>
      </c>
    </row>
    <row r="13" spans="1:12" ht="12.75" x14ac:dyDescent="0.2">
      <c r="A13" s="428" t="s">
        <v>348</v>
      </c>
      <c r="B13" s="429">
        <v>37913552.780751623</v>
      </c>
      <c r="C13" s="429">
        <v>33372077.099185344</v>
      </c>
      <c r="D13" s="429">
        <v>24907916.53678</v>
      </c>
      <c r="E13" s="429">
        <v>18663347.645808607</v>
      </c>
      <c r="F13" s="429">
        <v>19461155.465577021</v>
      </c>
      <c r="G13" s="429">
        <v>15535440.416441996</v>
      </c>
      <c r="H13" s="429">
        <v>15606993.134053014</v>
      </c>
      <c r="I13" s="429">
        <v>18142248.571899999</v>
      </c>
      <c r="J13" s="429">
        <v>17882420.588597529</v>
      </c>
      <c r="K13" s="429">
        <v>18132666.995074894</v>
      </c>
      <c r="L13" s="429">
        <v>15426844.545022894</v>
      </c>
    </row>
    <row r="14" spans="1:12" ht="12.75" x14ac:dyDescent="0.2">
      <c r="A14" s="428" t="s">
        <v>349</v>
      </c>
      <c r="B14" s="429">
        <v>8485729.9313526191</v>
      </c>
      <c r="C14" s="429">
        <v>7778782.4031547066</v>
      </c>
      <c r="D14" s="429">
        <v>5030770.7491999995</v>
      </c>
      <c r="E14" s="429">
        <v>4692948.8218721822</v>
      </c>
      <c r="F14" s="429">
        <v>6366468.1694042943</v>
      </c>
      <c r="G14" s="429">
        <v>5488103.0484286845</v>
      </c>
      <c r="H14" s="429">
        <v>11085197.547496457</v>
      </c>
      <c r="I14" s="429">
        <v>23250480.114620004</v>
      </c>
      <c r="J14" s="429">
        <v>15321950.313236482</v>
      </c>
      <c r="K14" s="429">
        <v>8987515.8372104354</v>
      </c>
      <c r="L14" s="429">
        <v>5139218.185385352</v>
      </c>
    </row>
    <row r="15" spans="1:12" ht="12.75" x14ac:dyDescent="0.2">
      <c r="A15" s="428" t="s">
        <v>350</v>
      </c>
      <c r="B15" s="429">
        <v>235060437.44280097</v>
      </c>
      <c r="C15" s="429">
        <v>401195537.72356755</v>
      </c>
      <c r="D15" s="429">
        <v>230490249.6651406</v>
      </c>
      <c r="E15" s="429">
        <v>288498985.864658</v>
      </c>
      <c r="F15" s="429">
        <v>145871990.99151486</v>
      </c>
      <c r="G15" s="429">
        <v>73890300.088810667</v>
      </c>
      <c r="H15" s="429">
        <v>121791880.38806821</v>
      </c>
      <c r="I15" s="429">
        <v>185810305.0239</v>
      </c>
      <c r="J15" s="429">
        <v>134487081.61717772</v>
      </c>
      <c r="K15" s="429">
        <v>233010923.77529031</v>
      </c>
      <c r="L15" s="429">
        <v>425226393.92682064</v>
      </c>
    </row>
    <row r="16" spans="1:12" ht="12.75" x14ac:dyDescent="0.2">
      <c r="A16" s="428" t="s">
        <v>351</v>
      </c>
      <c r="B16" s="429">
        <v>136496760.66062248</v>
      </c>
      <c r="C16" s="429">
        <v>129925948.67495766</v>
      </c>
      <c r="D16" s="429">
        <v>93695808.049779996</v>
      </c>
      <c r="E16" s="429">
        <v>46068861.078460678</v>
      </c>
      <c r="F16" s="429">
        <v>66685002.033166677</v>
      </c>
      <c r="G16" s="429">
        <v>61201556.692771539</v>
      </c>
      <c r="H16" s="429">
        <v>102974706.80148937</v>
      </c>
      <c r="I16" s="429">
        <v>186080637.79903999</v>
      </c>
      <c r="J16" s="429">
        <v>143594661.75128916</v>
      </c>
      <c r="K16" s="429">
        <v>63413081.150949307</v>
      </c>
      <c r="L16" s="429">
        <v>85356061.084567845</v>
      </c>
    </row>
    <row r="17" spans="1:13" ht="12.75" x14ac:dyDescent="0.2">
      <c r="A17" s="428" t="s">
        <v>352</v>
      </c>
      <c r="B17" s="429">
        <v>533515484.93588352</v>
      </c>
      <c r="C17" s="429">
        <v>607324121.99845195</v>
      </c>
      <c r="D17" s="429">
        <v>601975758.16471994</v>
      </c>
      <c r="E17" s="429">
        <v>409617992.87324953</v>
      </c>
      <c r="F17" s="429">
        <v>345812320.23205113</v>
      </c>
      <c r="G17" s="429">
        <v>310784827.74205202</v>
      </c>
      <c r="H17" s="429">
        <v>317884780.37263268</v>
      </c>
      <c r="I17" s="429">
        <v>313537972.18687004</v>
      </c>
      <c r="J17" s="429">
        <v>275743222.19767064</v>
      </c>
      <c r="K17" s="429">
        <v>242994447.03946793</v>
      </c>
      <c r="L17" s="429">
        <v>269348520.85660446</v>
      </c>
    </row>
    <row r="18" spans="1:13" ht="12.75" x14ac:dyDescent="0.2">
      <c r="A18" s="428" t="s">
        <v>353</v>
      </c>
      <c r="B18" s="429">
        <v>2417239.194722211</v>
      </c>
      <c r="C18" s="429">
        <v>2208583.4198764423</v>
      </c>
      <c r="D18" s="429">
        <v>1739908.2035400001</v>
      </c>
      <c r="E18" s="429">
        <v>2163056.9435000001</v>
      </c>
      <c r="F18" s="429">
        <v>2888668.4778900002</v>
      </c>
      <c r="G18" s="429">
        <v>3061429.7208000002</v>
      </c>
      <c r="H18" s="429">
        <v>2926337.6958999997</v>
      </c>
      <c r="I18" s="429">
        <v>2482483.5123299998</v>
      </c>
      <c r="J18" s="429">
        <v>2314067.4608615283</v>
      </c>
      <c r="K18" s="429">
        <v>2725409.8561216169</v>
      </c>
      <c r="L18" s="429">
        <v>4365275.2199104484</v>
      </c>
    </row>
    <row r="19" spans="1:13" ht="12.75" x14ac:dyDescent="0.2">
      <c r="A19" s="428" t="s">
        <v>354</v>
      </c>
      <c r="B19" s="429">
        <v>186330859.10603899</v>
      </c>
      <c r="C19" s="429">
        <v>199901479.13317117</v>
      </c>
      <c r="D19" s="429">
        <v>145750026.01084</v>
      </c>
      <c r="E19" s="429">
        <v>92828517.672633156</v>
      </c>
      <c r="F19" s="429">
        <v>132495077.27811223</v>
      </c>
      <c r="G19" s="429">
        <v>87574187.238055557</v>
      </c>
      <c r="H19" s="429">
        <v>131076039.71013086</v>
      </c>
      <c r="I19" s="429">
        <v>161675321.53915998</v>
      </c>
      <c r="J19" s="429">
        <v>152517933.46205103</v>
      </c>
      <c r="K19" s="429">
        <v>114427493.60552755</v>
      </c>
      <c r="L19" s="429">
        <v>152353351.96210417</v>
      </c>
    </row>
    <row r="20" spans="1:13" ht="12.75" x14ac:dyDescent="0.2">
      <c r="A20" s="428" t="s">
        <v>355</v>
      </c>
      <c r="B20" s="429">
        <v>488981.38280839717</v>
      </c>
      <c r="C20" s="429">
        <v>589887.75891903555</v>
      </c>
      <c r="D20" s="429">
        <v>414056.74178000004</v>
      </c>
      <c r="E20" s="429">
        <v>495197.70292999997</v>
      </c>
      <c r="F20" s="429">
        <v>498347.86392999993</v>
      </c>
      <c r="G20" s="429">
        <v>108743.87999999999</v>
      </c>
      <c r="H20" s="429">
        <v>138607.74124999999</v>
      </c>
      <c r="I20" s="429">
        <v>51698.7</v>
      </c>
      <c r="J20" s="429">
        <v>796532.59656573122</v>
      </c>
      <c r="K20" s="429">
        <v>269871.92775999999</v>
      </c>
      <c r="L20" s="429">
        <v>287295.50042983965</v>
      </c>
    </row>
    <row r="21" spans="1:13" ht="12.75" x14ac:dyDescent="0.2">
      <c r="A21" s="428" t="s">
        <v>356</v>
      </c>
      <c r="B21" s="429">
        <v>2207435.8189031449</v>
      </c>
      <c r="C21" s="429">
        <v>3050291.1766951731</v>
      </c>
      <c r="D21" s="429">
        <v>5120161.9310600003</v>
      </c>
      <c r="E21" s="429">
        <v>4676927.0866599996</v>
      </c>
      <c r="F21" s="429">
        <v>5706551.4531299993</v>
      </c>
      <c r="G21" s="429">
        <v>7269178.1679999996</v>
      </c>
      <c r="H21" s="429">
        <v>6547623.2617000006</v>
      </c>
      <c r="I21" s="429">
        <v>6231787.3898499999</v>
      </c>
      <c r="J21" s="429">
        <v>6008574.417040281</v>
      </c>
      <c r="K21" s="429">
        <v>7885246.3756776359</v>
      </c>
      <c r="L21" s="429">
        <v>6745926.6870883051</v>
      </c>
    </row>
    <row r="22" spans="1:13" ht="12.75" x14ac:dyDescent="0.2">
      <c r="A22" s="428" t="s">
        <v>357</v>
      </c>
      <c r="B22" s="429">
        <v>500118580.71051222</v>
      </c>
      <c r="C22" s="429">
        <v>421321618.06921977</v>
      </c>
      <c r="D22" s="429">
        <v>362196812.37268001</v>
      </c>
      <c r="E22" s="429">
        <v>304080078.84992164</v>
      </c>
      <c r="F22" s="429">
        <v>288063748.97623974</v>
      </c>
      <c r="G22" s="429">
        <v>225975081.34712172</v>
      </c>
      <c r="H22" s="429">
        <v>129337255.02103016</v>
      </c>
      <c r="I22" s="429">
        <v>217000984.76590002</v>
      </c>
      <c r="J22" s="429">
        <v>257204749.88051158</v>
      </c>
      <c r="K22" s="429">
        <v>239710847.48301131</v>
      </c>
      <c r="L22" s="429">
        <v>357337900.63308436</v>
      </c>
    </row>
    <row r="23" spans="1:13" ht="12.75" x14ac:dyDescent="0.2">
      <c r="A23" s="428" t="s">
        <v>358</v>
      </c>
      <c r="B23" s="429">
        <v>261270046.13078004</v>
      </c>
      <c r="C23" s="429">
        <v>227450185.27691138</v>
      </c>
      <c r="D23" s="429">
        <v>128872727.13410001</v>
      </c>
      <c r="E23" s="429">
        <v>86256791.816839039</v>
      </c>
      <c r="F23" s="429">
        <v>93981025.395379514</v>
      </c>
      <c r="G23" s="429">
        <v>43417090.427307203</v>
      </c>
      <c r="H23" s="429">
        <v>80488024.118843779</v>
      </c>
      <c r="I23" s="429">
        <v>110874676.30331999</v>
      </c>
      <c r="J23" s="429">
        <v>102631817.41902585</v>
      </c>
      <c r="K23" s="429">
        <v>58488126.359217241</v>
      </c>
      <c r="L23" s="429">
        <v>45619294.65059983</v>
      </c>
    </row>
    <row r="24" spans="1:13" ht="12.75" x14ac:dyDescent="0.2">
      <c r="A24" s="428" t="s">
        <v>359</v>
      </c>
      <c r="B24" s="429">
        <v>5455625.2764978996</v>
      </c>
      <c r="C24" s="429">
        <v>6632227.9950636607</v>
      </c>
      <c r="D24" s="429">
        <v>12665687.461540002</v>
      </c>
      <c r="E24" s="429">
        <v>12077429.839193767</v>
      </c>
      <c r="F24" s="429">
        <v>9053063.8899116833</v>
      </c>
      <c r="G24" s="429">
        <v>40340867.003934264</v>
      </c>
      <c r="H24" s="429">
        <v>13906224.636468936</v>
      </c>
      <c r="I24" s="429">
        <v>9600748.3245999999</v>
      </c>
      <c r="J24" s="429">
        <v>9563646.1389981769</v>
      </c>
      <c r="K24" s="429">
        <v>16213960.13873934</v>
      </c>
      <c r="L24" s="429">
        <v>13063637.705691688</v>
      </c>
    </row>
    <row r="25" spans="1:13" ht="12" customHeight="1" x14ac:dyDescent="0.2">
      <c r="A25" s="428" t="s">
        <v>360</v>
      </c>
      <c r="B25" s="429">
        <v>397361014.50526154</v>
      </c>
      <c r="C25" s="429">
        <v>377115469.72351629</v>
      </c>
      <c r="D25" s="429">
        <v>275624663.42460001</v>
      </c>
      <c r="E25" s="429">
        <v>238857465.79970354</v>
      </c>
      <c r="F25" s="429">
        <v>177598248.88626921</v>
      </c>
      <c r="G25" s="429">
        <v>122602656.30321431</v>
      </c>
      <c r="H25" s="429">
        <v>136745051.15797657</v>
      </c>
      <c r="I25" s="429">
        <v>134136299.06571999</v>
      </c>
      <c r="J25" s="429">
        <v>102598720.27465369</v>
      </c>
      <c r="K25" s="429">
        <v>137976386.3851988</v>
      </c>
      <c r="L25" s="429">
        <v>118965537.42854068</v>
      </c>
    </row>
    <row r="26" spans="1:13" ht="12.75" x14ac:dyDescent="0.2">
      <c r="A26" s="428" t="s">
        <v>361</v>
      </c>
      <c r="B26" s="429">
        <v>1561706.4410984239</v>
      </c>
      <c r="C26" s="429">
        <v>2013543.8280217585</v>
      </c>
      <c r="D26" s="429">
        <v>1576367.9918800001</v>
      </c>
      <c r="E26" s="429">
        <v>3222095.6627599997</v>
      </c>
      <c r="F26" s="429">
        <v>2141934.0841699997</v>
      </c>
      <c r="G26" s="429">
        <v>2601224.1151999999</v>
      </c>
      <c r="H26" s="429">
        <v>2446169.5521</v>
      </c>
      <c r="I26" s="429">
        <v>2282376.8332500001</v>
      </c>
      <c r="J26" s="429">
        <v>2806785.8289774889</v>
      </c>
      <c r="K26" s="429">
        <v>2568172.8975817706</v>
      </c>
      <c r="L26" s="429">
        <v>2433444.0840345081</v>
      </c>
    </row>
    <row r="27" spans="1:13" ht="12.75" x14ac:dyDescent="0.2">
      <c r="A27" s="428" t="s">
        <v>362</v>
      </c>
      <c r="B27" s="429">
        <v>459989093.80042839</v>
      </c>
      <c r="C27" s="429">
        <v>386564323.60621232</v>
      </c>
      <c r="D27" s="429">
        <v>304535228.34421998</v>
      </c>
      <c r="E27" s="429">
        <v>280007415.62004137</v>
      </c>
      <c r="F27" s="429">
        <v>259202815.22784004</v>
      </c>
      <c r="G27" s="429">
        <v>214971439.27526215</v>
      </c>
      <c r="H27" s="429">
        <v>134614610.89212474</v>
      </c>
      <c r="I27" s="429">
        <v>222014305.13710001</v>
      </c>
      <c r="J27" s="429">
        <v>292529098.1985817</v>
      </c>
      <c r="K27" s="429">
        <v>428007837.48909283</v>
      </c>
      <c r="L27" s="429">
        <v>549051029.65499926</v>
      </c>
    </row>
    <row r="28" spans="1:13" ht="12.75" x14ac:dyDescent="0.2">
      <c r="A28" s="428" t="s">
        <v>363</v>
      </c>
      <c r="B28" s="429">
        <v>19455.877442696172</v>
      </c>
      <c r="C28" s="429">
        <v>43553.030509609976</v>
      </c>
      <c r="D28" s="429">
        <v>55096.25740000001</v>
      </c>
      <c r="E28" s="429">
        <v>60063.865330000001</v>
      </c>
      <c r="F28" s="429">
        <v>57491.882610000001</v>
      </c>
      <c r="G28" s="429">
        <v>70308</v>
      </c>
      <c r="H28" s="429">
        <v>130993.5</v>
      </c>
      <c r="I28" s="429">
        <v>70696.3</v>
      </c>
      <c r="J28" s="429">
        <v>85879.494999999995</v>
      </c>
      <c r="K28" s="429">
        <v>127894.05298755187</v>
      </c>
      <c r="L28" s="429">
        <v>127509.36345059493</v>
      </c>
    </row>
    <row r="29" spans="1:13" ht="12.75" x14ac:dyDescent="0.2">
      <c r="A29" s="428" t="s">
        <v>364</v>
      </c>
      <c r="B29" s="429">
        <v>35251.343504267919</v>
      </c>
      <c r="C29" s="429">
        <v>74048.562939078285</v>
      </c>
      <c r="D29" s="429">
        <v>37294.849779999997</v>
      </c>
      <c r="E29" s="429">
        <v>42032.8125</v>
      </c>
      <c r="F29" s="429">
        <v>42339.869109999992</v>
      </c>
      <c r="G29" s="429">
        <v>21522.379199999999</v>
      </c>
      <c r="H29" s="429">
        <v>11714.80695</v>
      </c>
      <c r="I29" s="429">
        <v>4561.6499999999996</v>
      </c>
      <c r="J29" s="429">
        <v>98514.900000000009</v>
      </c>
      <c r="K29" s="429">
        <v>152382.32651863317</v>
      </c>
      <c r="L29" s="429">
        <v>385159.98251999996</v>
      </c>
    </row>
    <row r="30" spans="1:13" ht="12.75" x14ac:dyDescent="0.2">
      <c r="A30" s="430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</row>
    <row r="31" spans="1:13" ht="12.75" x14ac:dyDescent="0.2">
      <c r="A31" s="431" t="s">
        <v>1</v>
      </c>
      <c r="B31" s="432">
        <f>SUM(B5:B29)</f>
        <v>5227917518.8970299</v>
      </c>
      <c r="C31" s="432">
        <f t="shared" ref="C31:L31" si="0">SUM(C5:C29)</f>
        <v>5831461099.0958252</v>
      </c>
      <c r="D31" s="432">
        <f t="shared" si="0"/>
        <v>4547624722.5700397</v>
      </c>
      <c r="E31" s="432">
        <f t="shared" si="0"/>
        <v>3640043912.4572272</v>
      </c>
      <c r="F31" s="432">
        <f t="shared" si="0"/>
        <v>3089938684.891398</v>
      </c>
      <c r="G31" s="432">
        <f t="shared" si="0"/>
        <v>2660554656.3799615</v>
      </c>
      <c r="H31" s="432">
        <f t="shared" si="0"/>
        <v>3332478320.0633078</v>
      </c>
      <c r="I31" s="432">
        <f t="shared" si="0"/>
        <v>4875935900.0104294</v>
      </c>
      <c r="J31" s="432">
        <f t="shared" si="0"/>
        <v>4681660228.6587944</v>
      </c>
      <c r="K31" s="432">
        <f t="shared" si="0"/>
        <v>4164385720.3323116</v>
      </c>
      <c r="L31" s="432">
        <f t="shared" si="0"/>
        <v>5031125566.6201887</v>
      </c>
      <c r="M31" s="433"/>
    </row>
    <row r="32" spans="1:13" ht="12.75" x14ac:dyDescent="0.2">
      <c r="A32" s="434"/>
      <c r="B32" s="435"/>
      <c r="C32" s="435"/>
      <c r="D32" s="435"/>
      <c r="E32" s="435"/>
      <c r="F32" s="435"/>
      <c r="G32" s="435"/>
      <c r="H32" s="435"/>
      <c r="I32" s="435"/>
      <c r="J32" s="435"/>
      <c r="K32" s="212"/>
      <c r="L32" s="436"/>
      <c r="M32" s="437"/>
    </row>
    <row r="33" spans="1:12" ht="72.75" customHeight="1" x14ac:dyDescent="0.2">
      <c r="A33" s="782" t="s">
        <v>475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</row>
    <row r="34" spans="1:12" ht="12.75" x14ac:dyDescent="0.2">
      <c r="H34" s="438"/>
      <c r="I34" s="438"/>
      <c r="J34" s="438"/>
      <c r="K34" s="429"/>
    </row>
    <row r="35" spans="1:12" ht="12.75" x14ac:dyDescent="0.2">
      <c r="F35" s="439"/>
      <c r="H35" s="438"/>
      <c r="I35" s="438"/>
      <c r="J35" s="438"/>
      <c r="K35" s="429"/>
    </row>
    <row r="36" spans="1:12" ht="12.75" x14ac:dyDescent="0.2">
      <c r="H36" s="438"/>
      <c r="I36" s="438"/>
      <c r="J36" s="438"/>
      <c r="K36" s="256"/>
    </row>
    <row r="37" spans="1:12" ht="12.75" x14ac:dyDescent="0.2">
      <c r="H37" s="438"/>
      <c r="I37" s="438"/>
      <c r="J37" s="438"/>
      <c r="K37" s="429"/>
    </row>
    <row r="38" spans="1:12" ht="12.75" x14ac:dyDescent="0.2">
      <c r="H38" s="438"/>
      <c r="I38" s="438"/>
      <c r="J38" s="438"/>
      <c r="K38" s="429"/>
    </row>
    <row r="39" spans="1:12" ht="12.75" x14ac:dyDescent="0.2">
      <c r="H39" s="438"/>
      <c r="I39" s="438"/>
      <c r="J39" s="438"/>
      <c r="K39" s="429"/>
    </row>
    <row r="40" spans="1:12" ht="12.75" x14ac:dyDescent="0.2">
      <c r="H40" s="438"/>
      <c r="I40" s="438"/>
      <c r="J40" s="438"/>
      <c r="K40" s="429"/>
    </row>
    <row r="41" spans="1:12" ht="12.75" x14ac:dyDescent="0.2">
      <c r="H41" s="438"/>
      <c r="I41" s="438"/>
      <c r="J41" s="438"/>
      <c r="K41" s="429"/>
    </row>
    <row r="42" spans="1:12" ht="12.75" x14ac:dyDescent="0.2">
      <c r="D42" s="440"/>
      <c r="F42" s="440"/>
      <c r="H42" s="438"/>
      <c r="I42" s="438"/>
      <c r="J42" s="438"/>
      <c r="K42" s="429"/>
    </row>
    <row r="43" spans="1:12" x14ac:dyDescent="0.2">
      <c r="D43" s="440"/>
      <c r="F43" s="440"/>
    </row>
    <row r="44" spans="1:12" x14ac:dyDescent="0.2">
      <c r="D44" s="16"/>
      <c r="F44" s="16"/>
      <c r="G44" s="16"/>
    </row>
  </sheetData>
  <mergeCells count="2">
    <mergeCell ref="A2:H2"/>
    <mergeCell ref="A33:L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1"/>
  <sheetViews>
    <sheetView showGridLines="0" view="pageBreakPreview" zoomScaleNormal="100" zoomScaleSheetLayoutView="100" workbookViewId="0">
      <selection activeCell="K39" sqref="K39"/>
    </sheetView>
  </sheetViews>
  <sheetFormatPr baseColWidth="10" defaultColWidth="11.5703125" defaultRowHeight="12" x14ac:dyDescent="0.2"/>
  <cols>
    <col min="1" max="1" width="19.5703125" style="7" customWidth="1"/>
    <col min="2" max="2" width="15.42578125" style="18" customWidth="1"/>
    <col min="3" max="3" width="14.5703125" style="18" customWidth="1"/>
    <col min="4" max="6" width="15.7109375" style="18" customWidth="1"/>
    <col min="7" max="7" width="15" style="18" customWidth="1"/>
    <col min="8" max="8" width="15.42578125" style="18" customWidth="1"/>
    <col min="9" max="9" width="15.42578125" style="7" customWidth="1"/>
    <col min="10" max="11" width="16.7109375" style="17" customWidth="1"/>
    <col min="12" max="12" width="16.5703125" style="7" customWidth="1"/>
    <col min="13" max="13" width="13.85546875" style="7" bestFit="1" customWidth="1"/>
    <col min="14" max="14" width="18.7109375" style="7" bestFit="1" customWidth="1"/>
    <col min="15" max="16384" width="11.5703125" style="7"/>
  </cols>
  <sheetData>
    <row r="1" spans="1:13" ht="12.75" x14ac:dyDescent="0.2">
      <c r="A1" s="45" t="s">
        <v>365</v>
      </c>
      <c r="B1" s="429"/>
      <c r="C1" s="429"/>
      <c r="D1" s="429"/>
      <c r="E1" s="429"/>
      <c r="F1" s="429"/>
      <c r="G1" s="429"/>
      <c r="H1" s="429"/>
    </row>
    <row r="2" spans="1:13" ht="31.5" customHeight="1" x14ac:dyDescent="0.25">
      <c r="A2" s="736" t="s">
        <v>338</v>
      </c>
      <c r="B2" s="736"/>
      <c r="C2" s="736"/>
      <c r="D2" s="736"/>
      <c r="E2" s="736"/>
      <c r="F2" s="736"/>
      <c r="G2" s="736"/>
      <c r="H2" s="736"/>
      <c r="J2" s="437"/>
      <c r="K2" s="437"/>
    </row>
    <row r="3" spans="1:13" ht="12.75" x14ac:dyDescent="0.2">
      <c r="A3" s="19"/>
      <c r="B3" s="429"/>
      <c r="C3" s="429"/>
      <c r="D3" s="429"/>
      <c r="E3" s="429"/>
      <c r="F3" s="429"/>
      <c r="G3" s="429"/>
      <c r="H3" s="429"/>
      <c r="J3" s="433"/>
      <c r="K3" s="433"/>
    </row>
    <row r="4" spans="1:13" ht="13.5" thickBot="1" x14ac:dyDescent="0.25">
      <c r="A4" s="425" t="s">
        <v>339</v>
      </c>
      <c r="B4" s="426">
        <v>2011</v>
      </c>
      <c r="C4" s="426">
        <v>2012</v>
      </c>
      <c r="D4" s="426">
        <v>2013</v>
      </c>
      <c r="E4" s="426">
        <v>2014</v>
      </c>
      <c r="F4" s="426">
        <v>2015</v>
      </c>
      <c r="G4" s="426">
        <v>2016</v>
      </c>
      <c r="H4" s="426">
        <v>2017</v>
      </c>
      <c r="I4" s="426">
        <v>2018</v>
      </c>
      <c r="J4" s="426">
        <v>2019</v>
      </c>
      <c r="K4" s="426">
        <v>2020</v>
      </c>
      <c r="L4" s="426" t="s">
        <v>181</v>
      </c>
    </row>
    <row r="5" spans="1:13" ht="13.5" thickBot="1" x14ac:dyDescent="0.25">
      <c r="A5" s="441" t="s">
        <v>366</v>
      </c>
      <c r="B5" s="442">
        <f>SUM(B6:B30)</f>
        <v>4253541800.1999998</v>
      </c>
      <c r="C5" s="442">
        <f t="shared" ref="C5:L5" si="0">SUM(C6:C30)</f>
        <v>5170174910.0200005</v>
      </c>
      <c r="D5" s="442">
        <f t="shared" si="0"/>
        <v>3896354895.1399999</v>
      </c>
      <c r="E5" s="442">
        <f t="shared" si="0"/>
        <v>3007558571.54</v>
      </c>
      <c r="F5" s="442">
        <f t="shared" si="0"/>
        <v>2349928988.7900004</v>
      </c>
      <c r="G5" s="442">
        <f t="shared" si="0"/>
        <v>1539174853.1900003</v>
      </c>
      <c r="H5" s="442">
        <f t="shared" si="0"/>
        <v>1890777102.5599999</v>
      </c>
      <c r="I5" s="442">
        <f t="shared" si="0"/>
        <v>3185578835.4299998</v>
      </c>
      <c r="J5" s="442">
        <f t="shared" si="0"/>
        <v>2927116454.25</v>
      </c>
      <c r="K5" s="442">
        <f t="shared" si="0"/>
        <v>2619082706.6999998</v>
      </c>
      <c r="L5" s="442">
        <f t="shared" si="0"/>
        <v>2947368033.25</v>
      </c>
      <c r="M5" s="433"/>
    </row>
    <row r="6" spans="1:13" ht="15" x14ac:dyDescent="0.25">
      <c r="A6" s="438" t="s">
        <v>340</v>
      </c>
      <c r="B6" s="429">
        <v>126051.05</v>
      </c>
      <c r="C6" s="429">
        <v>92.62</v>
      </c>
      <c r="D6" s="429">
        <v>12.48</v>
      </c>
      <c r="E6" s="429">
        <v>7.12</v>
      </c>
      <c r="F6" s="429">
        <v>89.12</v>
      </c>
      <c r="G6" s="429">
        <v>14.989999999999998</v>
      </c>
      <c r="H6" s="429">
        <v>0</v>
      </c>
      <c r="I6" s="429">
        <v>0</v>
      </c>
      <c r="J6" s="429">
        <v>6.9499999999999993</v>
      </c>
      <c r="K6" s="429">
        <v>2053.8000000000002</v>
      </c>
      <c r="L6" s="443">
        <v>66.23</v>
      </c>
      <c r="M6"/>
    </row>
    <row r="7" spans="1:13" ht="15" x14ac:dyDescent="0.25">
      <c r="A7" s="438" t="s">
        <v>341</v>
      </c>
      <c r="B7" s="429">
        <v>756045883.97000003</v>
      </c>
      <c r="C7" s="429">
        <v>1003300317.11</v>
      </c>
      <c r="D7" s="429">
        <v>1003366246.96</v>
      </c>
      <c r="E7" s="429">
        <v>731629442.54999995</v>
      </c>
      <c r="F7" s="429">
        <v>415256250.88999999</v>
      </c>
      <c r="G7" s="429">
        <v>313663812.89999998</v>
      </c>
      <c r="H7" s="429">
        <v>494474963.68000001</v>
      </c>
      <c r="I7" s="429">
        <v>1085384780.1799998</v>
      </c>
      <c r="J7" s="429">
        <v>1031284773.38</v>
      </c>
      <c r="K7" s="443">
        <v>762972221.68000007</v>
      </c>
      <c r="L7" s="443">
        <v>848977061.24000001</v>
      </c>
      <c r="M7"/>
    </row>
    <row r="8" spans="1:13" ht="15" x14ac:dyDescent="0.25">
      <c r="A8" s="438" t="s">
        <v>342</v>
      </c>
      <c r="B8" s="429">
        <v>2003181.67</v>
      </c>
      <c r="C8" s="429">
        <v>7035996.9500000002</v>
      </c>
      <c r="D8" s="429">
        <v>11641850.82</v>
      </c>
      <c r="E8" s="429">
        <v>2259338.4299999997</v>
      </c>
      <c r="F8" s="429">
        <v>659.47</v>
      </c>
      <c r="G8" s="429">
        <v>3207066.32</v>
      </c>
      <c r="H8" s="429">
        <v>16469485.630000001</v>
      </c>
      <c r="I8" s="429">
        <v>11708222.23</v>
      </c>
      <c r="J8" s="429">
        <v>12646510.309999999</v>
      </c>
      <c r="K8" s="429">
        <v>17097515.369999997</v>
      </c>
      <c r="L8" s="443">
        <v>5899825.0999999996</v>
      </c>
      <c r="M8"/>
    </row>
    <row r="9" spans="1:13" ht="15" x14ac:dyDescent="0.25">
      <c r="A9" s="438" t="s">
        <v>343</v>
      </c>
      <c r="B9" s="429">
        <v>662649336.91999996</v>
      </c>
      <c r="C9" s="429">
        <v>781587277</v>
      </c>
      <c r="D9" s="429">
        <v>445771506.77000004</v>
      </c>
      <c r="E9" s="429">
        <v>383204568.28999996</v>
      </c>
      <c r="F9" s="429">
        <v>356823875.94999999</v>
      </c>
      <c r="G9" s="429">
        <v>21985207.27</v>
      </c>
      <c r="H9" s="429">
        <v>258608519.87</v>
      </c>
      <c r="I9" s="429">
        <v>531759344.56</v>
      </c>
      <c r="J9" s="429">
        <v>409620300.06999999</v>
      </c>
      <c r="K9" s="443">
        <v>248719168.84999999</v>
      </c>
      <c r="L9" s="443">
        <v>215808290.16999999</v>
      </c>
      <c r="M9"/>
    </row>
    <row r="10" spans="1:13" ht="15" x14ac:dyDescent="0.25">
      <c r="A10" s="438" t="s">
        <v>344</v>
      </c>
      <c r="B10" s="429">
        <v>57453332.809999995</v>
      </c>
      <c r="C10" s="429">
        <v>83545774.930000007</v>
      </c>
      <c r="D10" s="429">
        <v>16803539.789999999</v>
      </c>
      <c r="E10" s="429">
        <v>3308871.21</v>
      </c>
      <c r="F10" s="429">
        <v>9649463.5899999999</v>
      </c>
      <c r="G10" s="429">
        <v>15023096.52</v>
      </c>
      <c r="H10" s="429">
        <v>10813574.67</v>
      </c>
      <c r="I10" s="429">
        <v>32699667.59</v>
      </c>
      <c r="J10" s="429">
        <v>20710318.760000002</v>
      </c>
      <c r="K10" s="443">
        <v>54078141.359999999</v>
      </c>
      <c r="L10" s="443">
        <v>71708375.75</v>
      </c>
      <c r="M10"/>
    </row>
    <row r="11" spans="1:13" ht="15" x14ac:dyDescent="0.25">
      <c r="A11" s="438" t="s">
        <v>345</v>
      </c>
      <c r="B11" s="429">
        <v>513843795.47999996</v>
      </c>
      <c r="C11" s="429">
        <v>584763866.48000002</v>
      </c>
      <c r="D11" s="429">
        <v>607648730.89999998</v>
      </c>
      <c r="E11" s="429">
        <v>380280803.22000003</v>
      </c>
      <c r="F11" s="429">
        <v>299686816.41999996</v>
      </c>
      <c r="G11" s="429">
        <v>259240025.05000001</v>
      </c>
      <c r="H11" s="429">
        <v>213290981.33000001</v>
      </c>
      <c r="I11" s="429">
        <v>137435110.44999999</v>
      </c>
      <c r="J11" s="429">
        <v>129640244.66</v>
      </c>
      <c r="K11" s="429">
        <v>189692315.34</v>
      </c>
      <c r="L11" s="443">
        <v>240563502.84</v>
      </c>
      <c r="M11"/>
    </row>
    <row r="12" spans="1:13" ht="15" x14ac:dyDescent="0.25">
      <c r="A12" s="438" t="s">
        <v>346</v>
      </c>
      <c r="B12" s="429">
        <v>54.879999999999995</v>
      </c>
      <c r="C12" s="429">
        <v>1111.96</v>
      </c>
      <c r="D12" s="429">
        <v>477.55</v>
      </c>
      <c r="E12" s="429">
        <v>2637.24</v>
      </c>
      <c r="F12" s="429">
        <v>15468.939999999999</v>
      </c>
      <c r="G12" s="429">
        <v>5134.92</v>
      </c>
      <c r="H12" s="429">
        <v>8256.16</v>
      </c>
      <c r="I12" s="429">
        <v>2401.39</v>
      </c>
      <c r="J12" s="429">
        <v>4502.2299999999996</v>
      </c>
      <c r="K12" s="443">
        <v>10984.09</v>
      </c>
      <c r="L12" s="443">
        <v>40343.879999999997</v>
      </c>
      <c r="M12"/>
    </row>
    <row r="13" spans="1:13" ht="15" x14ac:dyDescent="0.25">
      <c r="A13" s="438" t="s">
        <v>347</v>
      </c>
      <c r="B13" s="429">
        <v>170082899.13</v>
      </c>
      <c r="C13" s="429">
        <v>357199502.73000002</v>
      </c>
      <c r="D13" s="429">
        <v>34983511.259999998</v>
      </c>
      <c r="E13" s="429">
        <v>100854933.39999999</v>
      </c>
      <c r="F13" s="429">
        <v>137066946.16</v>
      </c>
      <c r="G13" s="429">
        <v>49043314.479999997</v>
      </c>
      <c r="H13" s="429">
        <v>81305449.939999998</v>
      </c>
      <c r="I13" s="429">
        <v>211561342.28</v>
      </c>
      <c r="J13" s="429">
        <v>227958678.31</v>
      </c>
      <c r="K13" s="443">
        <v>221747391.53</v>
      </c>
      <c r="L13" s="443">
        <v>239167040.05000001</v>
      </c>
      <c r="M13"/>
    </row>
    <row r="14" spans="1:13" ht="15" x14ac:dyDescent="0.25">
      <c r="A14" s="438" t="s">
        <v>348</v>
      </c>
      <c r="B14" s="429">
        <v>8536206.0899999999</v>
      </c>
      <c r="C14" s="429">
        <v>18430940.420000002</v>
      </c>
      <c r="D14" s="429">
        <v>9866148.8900000006</v>
      </c>
      <c r="E14" s="429">
        <v>3403180.4899999998</v>
      </c>
      <c r="F14" s="429">
        <v>1919372.6</v>
      </c>
      <c r="G14" s="429">
        <v>95516.83</v>
      </c>
      <c r="H14" s="429">
        <v>980189.5</v>
      </c>
      <c r="I14" s="429">
        <v>2789100.56</v>
      </c>
      <c r="J14" s="429">
        <v>2264132.0499999998</v>
      </c>
      <c r="K14" s="429">
        <v>3445190.3499999996</v>
      </c>
      <c r="L14" s="443">
        <v>2202516.15</v>
      </c>
      <c r="M14"/>
    </row>
    <row r="15" spans="1:13" ht="15" x14ac:dyDescent="0.25">
      <c r="A15" s="438" t="s">
        <v>349</v>
      </c>
      <c r="B15" s="429">
        <v>4322956.87</v>
      </c>
      <c r="C15" s="429">
        <v>4139210.03</v>
      </c>
      <c r="D15" s="429">
        <v>1098254.94</v>
      </c>
      <c r="E15" s="429">
        <v>125513.64</v>
      </c>
      <c r="F15" s="429">
        <v>805950.03</v>
      </c>
      <c r="G15" s="429">
        <v>22759.97</v>
      </c>
      <c r="H15" s="429">
        <v>3631134.7199999997</v>
      </c>
      <c r="I15" s="429">
        <v>12422326.800000001</v>
      </c>
      <c r="J15" s="429">
        <v>7546069.5999999996</v>
      </c>
      <c r="K15" s="429">
        <v>2381333.91</v>
      </c>
      <c r="L15" s="443">
        <v>1161645</v>
      </c>
      <c r="M15"/>
    </row>
    <row r="16" spans="1:13" ht="15" x14ac:dyDescent="0.25">
      <c r="A16" s="438" t="s">
        <v>350</v>
      </c>
      <c r="B16" s="429">
        <v>201987826.62</v>
      </c>
      <c r="C16" s="429">
        <v>347064086</v>
      </c>
      <c r="D16" s="429">
        <v>185986109.46000001</v>
      </c>
      <c r="E16" s="429">
        <v>234651200.10999998</v>
      </c>
      <c r="F16" s="429">
        <v>126136074.55</v>
      </c>
      <c r="G16" s="429">
        <v>56638874.040000007</v>
      </c>
      <c r="H16" s="429">
        <v>93245662.599999994</v>
      </c>
      <c r="I16" s="429">
        <v>166903539.21000001</v>
      </c>
      <c r="J16" s="429">
        <v>99776063.209999993</v>
      </c>
      <c r="K16" s="429">
        <v>177605902.91</v>
      </c>
      <c r="L16" s="443">
        <v>260483616.35999998</v>
      </c>
      <c r="M16"/>
    </row>
    <row r="17" spans="1:14" ht="15" x14ac:dyDescent="0.25">
      <c r="A17" s="438" t="s">
        <v>351</v>
      </c>
      <c r="B17" s="429">
        <v>78663596.210000008</v>
      </c>
      <c r="C17" s="429">
        <v>108067124.84</v>
      </c>
      <c r="D17" s="429">
        <v>63627363.269999996</v>
      </c>
      <c r="E17" s="429">
        <v>32192362.059999999</v>
      </c>
      <c r="F17" s="429">
        <v>15536481.15</v>
      </c>
      <c r="G17" s="429">
        <v>25434253.299999997</v>
      </c>
      <c r="H17" s="429">
        <v>62385858.5</v>
      </c>
      <c r="I17" s="429">
        <v>138938998.34999999</v>
      </c>
      <c r="J17" s="429">
        <v>106827611.59</v>
      </c>
      <c r="K17" s="429">
        <v>34468898.82</v>
      </c>
      <c r="L17" s="443">
        <v>53934215.049999997</v>
      </c>
      <c r="M17"/>
    </row>
    <row r="18" spans="1:14" ht="15" x14ac:dyDescent="0.25">
      <c r="A18" s="438" t="s">
        <v>352</v>
      </c>
      <c r="B18" s="429">
        <v>459340507.74000001</v>
      </c>
      <c r="C18" s="429">
        <v>547675206.03999996</v>
      </c>
      <c r="D18" s="429">
        <v>545255309.13999999</v>
      </c>
      <c r="E18" s="429">
        <v>358192493.45999998</v>
      </c>
      <c r="F18" s="429">
        <v>288802646.45999998</v>
      </c>
      <c r="G18" s="429">
        <v>253360992.87</v>
      </c>
      <c r="H18" s="429">
        <v>254956497.04999998</v>
      </c>
      <c r="I18" s="429">
        <v>259096897.83000001</v>
      </c>
      <c r="J18" s="429">
        <v>223779154.97999999</v>
      </c>
      <c r="K18" s="429">
        <v>173015567.05000001</v>
      </c>
      <c r="L18" s="443">
        <v>208172795.79999998</v>
      </c>
      <c r="M18"/>
    </row>
    <row r="19" spans="1:14" ht="15" x14ac:dyDescent="0.25">
      <c r="A19" s="438" t="s">
        <v>353</v>
      </c>
      <c r="B19" s="429">
        <v>501828.61</v>
      </c>
      <c r="C19" s="429">
        <v>444450.51</v>
      </c>
      <c r="D19" s="429">
        <v>95383.06</v>
      </c>
      <c r="E19" s="429">
        <v>1078.8699999999999</v>
      </c>
      <c r="F19" s="429">
        <v>1429.08</v>
      </c>
      <c r="G19" s="429">
        <v>4315.1399999999994</v>
      </c>
      <c r="H19" s="429">
        <v>6720.92</v>
      </c>
      <c r="I19" s="429">
        <v>5439.07</v>
      </c>
      <c r="J19" s="429">
        <v>2607.8199999999997</v>
      </c>
      <c r="K19" s="429">
        <v>1950.37</v>
      </c>
      <c r="L19" s="443">
        <v>10425.67</v>
      </c>
      <c r="M19"/>
    </row>
    <row r="20" spans="1:14" ht="15" x14ac:dyDescent="0.25">
      <c r="A20" s="438" t="s">
        <v>354</v>
      </c>
      <c r="B20" s="429">
        <v>105630074.91999999</v>
      </c>
      <c r="C20" s="429">
        <v>161777753.31</v>
      </c>
      <c r="D20" s="429">
        <v>103733678.28</v>
      </c>
      <c r="E20" s="429">
        <v>53900588.590000004</v>
      </c>
      <c r="F20" s="429">
        <v>75878391.219999999</v>
      </c>
      <c r="G20" s="429">
        <v>41111915.07</v>
      </c>
      <c r="H20" s="429">
        <v>75575204.480000004</v>
      </c>
      <c r="I20" s="429">
        <v>101580341.20999999</v>
      </c>
      <c r="J20" s="429">
        <v>105260682.23999999</v>
      </c>
      <c r="K20" s="429">
        <v>71001110.250000015</v>
      </c>
      <c r="L20" s="443">
        <v>64887353.600000001</v>
      </c>
      <c r="M20"/>
    </row>
    <row r="21" spans="1:14" ht="15" x14ac:dyDescent="0.25">
      <c r="A21" s="438" t="s">
        <v>355</v>
      </c>
      <c r="B21" s="429">
        <v>0</v>
      </c>
      <c r="C21" s="429">
        <v>0</v>
      </c>
      <c r="D21" s="429">
        <v>0</v>
      </c>
      <c r="E21" s="429">
        <v>0</v>
      </c>
      <c r="F21" s="429">
        <v>0</v>
      </c>
      <c r="G21" s="429">
        <v>0</v>
      </c>
      <c r="H21" s="429">
        <v>0</v>
      </c>
      <c r="I21" s="429">
        <v>0</v>
      </c>
      <c r="J21" s="429">
        <v>0</v>
      </c>
      <c r="K21" s="429">
        <v>554.11</v>
      </c>
      <c r="L21" s="443">
        <v>534.77</v>
      </c>
      <c r="M21"/>
    </row>
    <row r="22" spans="1:14" ht="15" x14ac:dyDescent="0.25">
      <c r="A22" s="438" t="s">
        <v>356</v>
      </c>
      <c r="B22" s="429">
        <v>120121.37</v>
      </c>
      <c r="C22" s="429">
        <v>710522.33</v>
      </c>
      <c r="D22" s="429">
        <v>1670990.4700000002</v>
      </c>
      <c r="E22" s="429">
        <v>789063.23</v>
      </c>
      <c r="F22" s="429">
        <v>99562.389999999985</v>
      </c>
      <c r="G22" s="429">
        <v>582873.76</v>
      </c>
      <c r="H22" s="429">
        <v>884570.42999999993</v>
      </c>
      <c r="I22" s="429">
        <v>1462575.0499999998</v>
      </c>
      <c r="J22" s="429">
        <v>1546136.0499999998</v>
      </c>
      <c r="K22" s="429">
        <v>2197856.73</v>
      </c>
      <c r="L22" s="443">
        <v>3792919.78</v>
      </c>
      <c r="M22"/>
    </row>
    <row r="23" spans="1:14" ht="15" x14ac:dyDescent="0.25">
      <c r="A23" s="438" t="s">
        <v>357</v>
      </c>
      <c r="B23" s="429">
        <v>392507454.75</v>
      </c>
      <c r="C23" s="429">
        <v>325421341.69</v>
      </c>
      <c r="D23" s="429">
        <v>297492036.81999999</v>
      </c>
      <c r="E23" s="429">
        <v>249401909.13</v>
      </c>
      <c r="F23" s="429">
        <v>233544864.59999999</v>
      </c>
      <c r="G23" s="429">
        <v>189395284.74000001</v>
      </c>
      <c r="H23" s="429">
        <v>87391273.040000007</v>
      </c>
      <c r="I23" s="429">
        <v>162314150.38</v>
      </c>
      <c r="J23" s="429">
        <v>193952100.26999998</v>
      </c>
      <c r="K23" s="429">
        <v>179542675.66</v>
      </c>
      <c r="L23" s="443">
        <v>244039268.53999999</v>
      </c>
      <c r="M23"/>
    </row>
    <row r="24" spans="1:14" ht="15" x14ac:dyDescent="0.25">
      <c r="A24" s="438" t="s">
        <v>358</v>
      </c>
      <c r="B24" s="429">
        <v>181704859.61000001</v>
      </c>
      <c r="C24" s="429">
        <v>197004847.94</v>
      </c>
      <c r="D24" s="429">
        <v>90142507.200000003</v>
      </c>
      <c r="E24" s="429">
        <v>64108014.82</v>
      </c>
      <c r="F24" s="429">
        <v>45275011.489999995</v>
      </c>
      <c r="G24" s="429">
        <v>12959532.629999999</v>
      </c>
      <c r="H24" s="429">
        <v>44307510.899999999</v>
      </c>
      <c r="I24" s="429">
        <v>69258149.189999998</v>
      </c>
      <c r="J24" s="429">
        <v>65758505.040000007</v>
      </c>
      <c r="K24" s="429">
        <v>28264960.719999999</v>
      </c>
      <c r="L24" s="443">
        <v>13171974</v>
      </c>
      <c r="M24"/>
    </row>
    <row r="25" spans="1:14" ht="15" x14ac:dyDescent="0.25">
      <c r="A25" s="438" t="s">
        <v>359</v>
      </c>
      <c r="B25" s="429">
        <v>128027.83</v>
      </c>
      <c r="C25" s="429">
        <v>182005.68</v>
      </c>
      <c r="D25" s="429">
        <v>6206028.790000001</v>
      </c>
      <c r="E25" s="429">
        <v>4140435.82</v>
      </c>
      <c r="F25" s="429">
        <v>1851.9</v>
      </c>
      <c r="G25" s="429">
        <v>31623008.73</v>
      </c>
      <c r="H25" s="429">
        <v>5204824.2</v>
      </c>
      <c r="I25" s="429">
        <v>697580.33000000007</v>
      </c>
      <c r="J25" s="429">
        <v>818638.28</v>
      </c>
      <c r="K25" s="429">
        <v>6200096.8000000007</v>
      </c>
      <c r="L25" s="443">
        <v>5767676.9800000004</v>
      </c>
      <c r="M25"/>
    </row>
    <row r="26" spans="1:14" ht="15" x14ac:dyDescent="0.25">
      <c r="A26" s="438" t="s">
        <v>360</v>
      </c>
      <c r="B26" s="429">
        <v>307169985.73000002</v>
      </c>
      <c r="C26" s="429">
        <v>304315338.49000001</v>
      </c>
      <c r="D26" s="429">
        <v>218491749.28</v>
      </c>
      <c r="E26" s="429">
        <v>177457561.19999999</v>
      </c>
      <c r="F26" s="429">
        <v>136941189.25</v>
      </c>
      <c r="G26" s="429">
        <v>87174903.689999998</v>
      </c>
      <c r="H26" s="429">
        <v>91418285.570000008</v>
      </c>
      <c r="I26" s="429">
        <v>91765736.769999996</v>
      </c>
      <c r="J26" s="429">
        <v>67626909.479999989</v>
      </c>
      <c r="K26" s="429">
        <v>104601597.10000001</v>
      </c>
      <c r="L26" s="443">
        <v>78994142.25</v>
      </c>
      <c r="M26"/>
    </row>
    <row r="27" spans="1:14" ht="15" x14ac:dyDescent="0.25">
      <c r="A27" s="438" t="s">
        <v>361</v>
      </c>
      <c r="B27" s="429">
        <v>622210.17000000004</v>
      </c>
      <c r="C27" s="429">
        <v>960723.89999999991</v>
      </c>
      <c r="D27" s="429">
        <v>554779.19999999995</v>
      </c>
      <c r="E27" s="429">
        <v>853012.37</v>
      </c>
      <c r="F27" s="429">
        <v>806841.22</v>
      </c>
      <c r="G27" s="429">
        <v>943407.78</v>
      </c>
      <c r="H27" s="429">
        <v>1055998.03</v>
      </c>
      <c r="I27" s="429">
        <v>1077439.94</v>
      </c>
      <c r="J27" s="429">
        <v>1062264.6599999999</v>
      </c>
      <c r="K27" s="429">
        <v>999648.52</v>
      </c>
      <c r="L27" s="443">
        <v>657888.72</v>
      </c>
      <c r="M27"/>
    </row>
    <row r="28" spans="1:14" ht="15" x14ac:dyDescent="0.25">
      <c r="A28" s="438" t="s">
        <v>362</v>
      </c>
      <c r="B28" s="429">
        <v>350101607.76999998</v>
      </c>
      <c r="C28" s="429">
        <v>336547419.06</v>
      </c>
      <c r="D28" s="429">
        <v>251918679.81</v>
      </c>
      <c r="E28" s="429">
        <v>226801556.28999999</v>
      </c>
      <c r="F28" s="429">
        <v>205679752.31</v>
      </c>
      <c r="G28" s="429">
        <v>177659542.19</v>
      </c>
      <c r="H28" s="429">
        <v>94715680.090000004</v>
      </c>
      <c r="I28" s="429">
        <v>166692977.56</v>
      </c>
      <c r="J28" s="429">
        <v>219003987.89000002</v>
      </c>
      <c r="K28" s="429">
        <v>341034251.15999997</v>
      </c>
      <c r="L28" s="429">
        <v>387924184.31999999</v>
      </c>
      <c r="M28"/>
    </row>
    <row r="29" spans="1:14" ht="15" x14ac:dyDescent="0.25">
      <c r="A29" s="438" t="s">
        <v>363</v>
      </c>
      <c r="B29" s="429">
        <v>0</v>
      </c>
      <c r="C29" s="429">
        <v>0</v>
      </c>
      <c r="D29" s="429">
        <v>0</v>
      </c>
      <c r="E29" s="429">
        <v>0</v>
      </c>
      <c r="F29" s="429">
        <v>0</v>
      </c>
      <c r="G29" s="429">
        <v>0</v>
      </c>
      <c r="H29" s="429">
        <v>46461.25</v>
      </c>
      <c r="I29" s="429">
        <v>22714.5</v>
      </c>
      <c r="J29" s="429">
        <v>26256.42</v>
      </c>
      <c r="K29" s="429">
        <v>1116.05</v>
      </c>
      <c r="L29" s="429">
        <v>2371</v>
      </c>
      <c r="M29"/>
    </row>
    <row r="30" spans="1:14" ht="13.5" thickBot="1" x14ac:dyDescent="0.25">
      <c r="A30" s="438" t="s">
        <v>364</v>
      </c>
      <c r="B30" s="429">
        <v>0</v>
      </c>
      <c r="C30" s="429">
        <v>0</v>
      </c>
      <c r="D30" s="429">
        <v>0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204.17</v>
      </c>
      <c r="L30" s="429">
        <v>0</v>
      </c>
      <c r="M30" s="444"/>
    </row>
    <row r="31" spans="1:14" ht="13.5" thickBot="1" x14ac:dyDescent="0.25">
      <c r="A31" s="445" t="s">
        <v>367</v>
      </c>
      <c r="B31" s="442">
        <f>SUM(B32:B56)</f>
        <v>821042472.25999999</v>
      </c>
      <c r="C31" s="442">
        <f t="shared" ref="C31:J31" si="1">SUM(C32:C56)</f>
        <v>496572184.80000007</v>
      </c>
      <c r="D31" s="442">
        <f t="shared" si="1"/>
        <v>478831009.96999997</v>
      </c>
      <c r="E31" s="442">
        <f t="shared" si="1"/>
        <v>438678534.47000003</v>
      </c>
      <c r="F31" s="442">
        <f t="shared" si="1"/>
        <v>527303728.73000002</v>
      </c>
      <c r="G31" s="442">
        <f t="shared" si="1"/>
        <v>875626109.70999992</v>
      </c>
      <c r="H31" s="442">
        <f t="shared" si="1"/>
        <v>1225004033.9799998</v>
      </c>
      <c r="I31" s="442">
        <f t="shared" si="1"/>
        <v>1474262099.4499998</v>
      </c>
      <c r="J31" s="442">
        <f t="shared" si="1"/>
        <v>1515911477.5800002</v>
      </c>
      <c r="K31" s="442">
        <f>SUM(K32:K56)</f>
        <v>1280386344.7800004</v>
      </c>
      <c r="L31" s="442">
        <f>SUM(L32:L56)</f>
        <v>1879634848.1299999</v>
      </c>
      <c r="M31" s="446"/>
      <c r="N31" s="447"/>
    </row>
    <row r="32" spans="1:14" ht="12.75" x14ac:dyDescent="0.2">
      <c r="A32" s="448" t="s">
        <v>340</v>
      </c>
      <c r="B32" s="443">
        <v>923.38</v>
      </c>
      <c r="C32" s="443">
        <v>38.97</v>
      </c>
      <c r="D32" s="443">
        <v>47.9</v>
      </c>
      <c r="E32" s="443">
        <v>57.769999999999996</v>
      </c>
      <c r="F32" s="443">
        <v>74.92</v>
      </c>
      <c r="G32" s="443">
        <v>61.78</v>
      </c>
      <c r="H32" s="449">
        <v>63.230000000000004</v>
      </c>
      <c r="I32" s="449">
        <v>14.98</v>
      </c>
      <c r="J32" s="449">
        <v>471.83000000000004</v>
      </c>
      <c r="K32" s="449">
        <v>0</v>
      </c>
      <c r="L32" s="443">
        <v>0</v>
      </c>
      <c r="M32" s="450"/>
    </row>
    <row r="33" spans="1:13" ht="12.75" x14ac:dyDescent="0.2">
      <c r="A33" s="448" t="s">
        <v>341</v>
      </c>
      <c r="B33" s="443">
        <v>5143777.1199999992</v>
      </c>
      <c r="C33" s="443">
        <v>2307836.48</v>
      </c>
      <c r="D33" s="443">
        <v>3591939.01</v>
      </c>
      <c r="E33" s="443">
        <v>2794536.88</v>
      </c>
      <c r="F33" s="443">
        <v>3593649.19</v>
      </c>
      <c r="G33" s="443">
        <v>64479376.629999995</v>
      </c>
      <c r="H33" s="449">
        <v>240450402.25</v>
      </c>
      <c r="I33" s="449">
        <v>415120782.35999995</v>
      </c>
      <c r="J33" s="449">
        <v>274653123.44999999</v>
      </c>
      <c r="K33" s="449">
        <v>134780056.65000001</v>
      </c>
      <c r="L33" s="443">
        <v>358349052.69999999</v>
      </c>
      <c r="M33" s="451"/>
    </row>
    <row r="34" spans="1:13" ht="12.75" x14ac:dyDescent="0.2">
      <c r="A34" s="448" t="s">
        <v>342</v>
      </c>
      <c r="B34" s="443">
        <v>630929.86</v>
      </c>
      <c r="C34" s="443">
        <v>1467002.62</v>
      </c>
      <c r="D34" s="443">
        <v>2311447.73</v>
      </c>
      <c r="E34" s="443">
        <v>465200.91</v>
      </c>
      <c r="F34" s="443">
        <v>1873625.73</v>
      </c>
      <c r="G34" s="443">
        <v>92722444.469999999</v>
      </c>
      <c r="H34" s="449">
        <v>284070785.38</v>
      </c>
      <c r="I34" s="449">
        <v>249280680.82999998</v>
      </c>
      <c r="J34" s="449">
        <v>194921194.08999997</v>
      </c>
      <c r="K34" s="449">
        <v>213077717.68000001</v>
      </c>
      <c r="L34" s="443">
        <v>294617420.74000001</v>
      </c>
      <c r="M34" s="450"/>
    </row>
    <row r="35" spans="1:13" ht="12.75" x14ac:dyDescent="0.2">
      <c r="A35" s="448" t="s">
        <v>343</v>
      </c>
      <c r="B35" s="443">
        <v>62327358.510000005</v>
      </c>
      <c r="C35" s="443">
        <v>34047457.600000001</v>
      </c>
      <c r="D35" s="443">
        <v>28469309.439999998</v>
      </c>
      <c r="E35" s="443">
        <v>62125280.140000001</v>
      </c>
      <c r="F35" s="443">
        <v>70970669.489999995</v>
      </c>
      <c r="G35" s="443">
        <v>346070142.09000003</v>
      </c>
      <c r="H35" s="449">
        <v>242193346.10000002</v>
      </c>
      <c r="I35" s="449">
        <v>293133900.72000003</v>
      </c>
      <c r="J35" s="449">
        <v>560290132.04999995</v>
      </c>
      <c r="K35" s="449">
        <v>433549909.94000006</v>
      </c>
      <c r="L35" s="443">
        <v>375527216.79000002</v>
      </c>
      <c r="M35" s="450"/>
    </row>
    <row r="36" spans="1:13" ht="12.75" x14ac:dyDescent="0.2">
      <c r="A36" s="448" t="s">
        <v>344</v>
      </c>
      <c r="B36" s="443">
        <v>27428580.689999998</v>
      </c>
      <c r="C36" s="443">
        <v>11305524.5</v>
      </c>
      <c r="D36" s="443">
        <v>8838111.9100000001</v>
      </c>
      <c r="E36" s="443">
        <v>9143439.540000001</v>
      </c>
      <c r="F36" s="443">
        <v>10431709.24</v>
      </c>
      <c r="G36" s="443">
        <v>13828411.4</v>
      </c>
      <c r="H36" s="449">
        <v>17736873.469999999</v>
      </c>
      <c r="I36" s="449">
        <v>19852975.129999999</v>
      </c>
      <c r="J36" s="449">
        <v>14204320.98</v>
      </c>
      <c r="K36" s="449">
        <v>13347692.710000001</v>
      </c>
      <c r="L36" s="443">
        <v>18632123.539999999</v>
      </c>
      <c r="M36" s="450"/>
    </row>
    <row r="37" spans="1:13" ht="12.75" x14ac:dyDescent="0.2">
      <c r="A37" s="448" t="s">
        <v>345</v>
      </c>
      <c r="B37" s="443">
        <v>89462978.349999994</v>
      </c>
      <c r="C37" s="443">
        <v>54639954.950000003</v>
      </c>
      <c r="D37" s="443">
        <v>85457657.430000007</v>
      </c>
      <c r="E37" s="443">
        <v>43509723.259999998</v>
      </c>
      <c r="F37" s="443">
        <v>37939895.130000003</v>
      </c>
      <c r="G37" s="443">
        <v>39867955.800000004</v>
      </c>
      <c r="H37" s="449">
        <v>41237929.579999998</v>
      </c>
      <c r="I37" s="449">
        <v>38443327.390000001</v>
      </c>
      <c r="J37" s="449">
        <v>42222791.929999992</v>
      </c>
      <c r="K37" s="449">
        <v>61019284.179999992</v>
      </c>
      <c r="L37" s="443">
        <v>57025054.510000005</v>
      </c>
      <c r="M37" s="450"/>
    </row>
    <row r="38" spans="1:13" ht="12.75" x14ac:dyDescent="0.2">
      <c r="A38" s="448" t="s">
        <v>346</v>
      </c>
      <c r="B38" s="443">
        <v>0</v>
      </c>
      <c r="C38" s="443">
        <v>0</v>
      </c>
      <c r="D38" s="443">
        <v>0</v>
      </c>
      <c r="E38" s="443">
        <v>0</v>
      </c>
      <c r="F38" s="443">
        <v>0</v>
      </c>
      <c r="G38" s="443">
        <v>0</v>
      </c>
      <c r="H38" s="449">
        <v>0</v>
      </c>
      <c r="I38" s="449">
        <v>0</v>
      </c>
      <c r="J38" s="449">
        <v>0</v>
      </c>
      <c r="K38" s="449">
        <v>0</v>
      </c>
      <c r="L38" s="443">
        <v>0</v>
      </c>
      <c r="M38" s="450"/>
    </row>
    <row r="39" spans="1:13" ht="12.75" x14ac:dyDescent="0.2">
      <c r="A39" s="448" t="s">
        <v>347</v>
      </c>
      <c r="B39" s="443">
        <v>39996698.870000005</v>
      </c>
      <c r="C39" s="443">
        <v>28282071.580000002</v>
      </c>
      <c r="D39" s="443">
        <v>21311416.559999999</v>
      </c>
      <c r="E39" s="443">
        <v>38022771.68</v>
      </c>
      <c r="F39" s="443">
        <v>91040799.520000011</v>
      </c>
      <c r="G39" s="443">
        <v>108135667.40000001</v>
      </c>
      <c r="H39" s="449">
        <v>127249237.69</v>
      </c>
      <c r="I39" s="449">
        <v>154485514.75</v>
      </c>
      <c r="J39" s="449">
        <v>126792167.27000001</v>
      </c>
      <c r="K39" s="449">
        <v>106775941.43000001</v>
      </c>
      <c r="L39" s="443">
        <v>164079985.81999999</v>
      </c>
      <c r="M39" s="450"/>
    </row>
    <row r="40" spans="1:13" ht="12.75" x14ac:dyDescent="0.2">
      <c r="A40" s="448" t="s">
        <v>348</v>
      </c>
      <c r="B40" s="443">
        <v>21536754.890000001</v>
      </c>
      <c r="C40" s="443">
        <v>7169661.9799999995</v>
      </c>
      <c r="D40" s="443">
        <v>6575703.8800000008</v>
      </c>
      <c r="E40" s="443">
        <v>6097305.04</v>
      </c>
      <c r="F40" s="443">
        <v>7386627.25</v>
      </c>
      <c r="G40" s="443">
        <v>4262079.09</v>
      </c>
      <c r="H40" s="449">
        <v>4695094.09</v>
      </c>
      <c r="I40" s="449">
        <v>4887753.33</v>
      </c>
      <c r="J40" s="449">
        <v>4667114.3100000005</v>
      </c>
      <c r="K40" s="449">
        <v>3298594.46</v>
      </c>
      <c r="L40" s="443">
        <v>3077916.1100000003</v>
      </c>
      <c r="M40" s="450"/>
    </row>
    <row r="41" spans="1:13" ht="12.75" x14ac:dyDescent="0.2">
      <c r="A41" s="448" t="s">
        <v>349</v>
      </c>
      <c r="B41" s="443">
        <v>2460403.2599999998</v>
      </c>
      <c r="C41" s="443">
        <v>1312787.3999999999</v>
      </c>
      <c r="D41" s="443">
        <v>1350610.03</v>
      </c>
      <c r="E41" s="443">
        <v>1417405.4</v>
      </c>
      <c r="F41" s="443">
        <v>1940862.95</v>
      </c>
      <c r="G41" s="443">
        <v>1996555.1700000002</v>
      </c>
      <c r="H41" s="449">
        <v>4386888.4800000004</v>
      </c>
      <c r="I41" s="449">
        <v>7614820.5800000001</v>
      </c>
      <c r="J41" s="449">
        <v>2726944.27</v>
      </c>
      <c r="K41" s="449">
        <v>1771568.83</v>
      </c>
      <c r="L41" s="443">
        <v>0</v>
      </c>
      <c r="M41" s="450"/>
    </row>
    <row r="42" spans="1:13" ht="12.75" x14ac:dyDescent="0.2">
      <c r="A42" s="448" t="s">
        <v>350</v>
      </c>
      <c r="B42" s="443">
        <v>28657840.52</v>
      </c>
      <c r="C42" s="443">
        <v>50162705.790000007</v>
      </c>
      <c r="D42" s="443">
        <v>39303661.75</v>
      </c>
      <c r="E42" s="443">
        <v>48393448.119999997</v>
      </c>
      <c r="F42" s="443">
        <v>12316881.129999999</v>
      </c>
      <c r="G42" s="443">
        <v>10090881.529999999</v>
      </c>
      <c r="H42" s="449">
        <v>20748879.640000001</v>
      </c>
      <c r="I42" s="449">
        <v>12522019.559999999</v>
      </c>
      <c r="J42" s="449">
        <v>27835900.800000001</v>
      </c>
      <c r="K42" s="449">
        <v>48951725.390000001</v>
      </c>
      <c r="L42" s="443">
        <v>158564408.00999999</v>
      </c>
      <c r="M42" s="450"/>
    </row>
    <row r="43" spans="1:13" ht="12.75" x14ac:dyDescent="0.2">
      <c r="A43" s="448" t="s">
        <v>351</v>
      </c>
      <c r="B43" s="443">
        <v>51439200.920000002</v>
      </c>
      <c r="C43" s="443">
        <v>14513337.109999999</v>
      </c>
      <c r="D43" s="443">
        <v>22211869.530000001</v>
      </c>
      <c r="E43" s="443">
        <v>4771452.43</v>
      </c>
      <c r="F43" s="443">
        <v>42233184.329999998</v>
      </c>
      <c r="G43" s="443">
        <v>23859437.209999997</v>
      </c>
      <c r="H43" s="449">
        <v>28572055.059999999</v>
      </c>
      <c r="I43" s="449">
        <v>36017177.030000001</v>
      </c>
      <c r="J43" s="449">
        <v>26168342.829999998</v>
      </c>
      <c r="K43" s="449">
        <v>17176608.890000001</v>
      </c>
      <c r="L43" s="443">
        <v>20663520.800000001</v>
      </c>
      <c r="M43" s="450"/>
    </row>
    <row r="44" spans="1:13" ht="12.75" x14ac:dyDescent="0.2">
      <c r="A44" s="448" t="s">
        <v>352</v>
      </c>
      <c r="B44" s="443">
        <v>62079461.420000002</v>
      </c>
      <c r="C44" s="443">
        <v>46281459.060000002</v>
      </c>
      <c r="D44" s="443">
        <v>43177064.25</v>
      </c>
      <c r="E44" s="443">
        <v>35976682.030000001</v>
      </c>
      <c r="F44" s="443">
        <v>40327207.729999997</v>
      </c>
      <c r="G44" s="443">
        <v>38962430.539999999</v>
      </c>
      <c r="H44" s="449">
        <v>45439583.25</v>
      </c>
      <c r="I44" s="449">
        <v>38929002.57</v>
      </c>
      <c r="J44" s="449">
        <v>36431591.93</v>
      </c>
      <c r="K44" s="449">
        <v>51317124.75</v>
      </c>
      <c r="L44" s="443">
        <v>46891200.190000005</v>
      </c>
      <c r="M44" s="450"/>
    </row>
    <row r="45" spans="1:13" ht="12.75" x14ac:dyDescent="0.2">
      <c r="A45" s="448" t="s">
        <v>353</v>
      </c>
      <c r="B45" s="443">
        <v>124424.09</v>
      </c>
      <c r="C45" s="443">
        <v>29153.980000000003</v>
      </c>
      <c r="D45" s="443">
        <v>0</v>
      </c>
      <c r="E45" s="443">
        <v>0</v>
      </c>
      <c r="F45" s="443">
        <v>0</v>
      </c>
      <c r="G45" s="443">
        <v>0</v>
      </c>
      <c r="H45" s="449">
        <v>0</v>
      </c>
      <c r="I45" s="449">
        <v>0</v>
      </c>
      <c r="J45" s="449">
        <v>0</v>
      </c>
      <c r="K45" s="449">
        <v>0</v>
      </c>
      <c r="L45" s="443">
        <v>1646135.22</v>
      </c>
      <c r="M45" s="450"/>
    </row>
    <row r="46" spans="1:13" ht="12.75" x14ac:dyDescent="0.2">
      <c r="A46" s="448" t="s">
        <v>354</v>
      </c>
      <c r="B46" s="443">
        <v>69320654.709999993</v>
      </c>
      <c r="C46" s="443">
        <v>26921423.359999999</v>
      </c>
      <c r="D46" s="443">
        <v>29843264.120000001</v>
      </c>
      <c r="E46" s="443">
        <v>24527570.390000001</v>
      </c>
      <c r="F46" s="443">
        <v>40962473.659999996</v>
      </c>
      <c r="G46" s="443">
        <v>28250435.450000003</v>
      </c>
      <c r="H46" s="449">
        <v>39867900.509999998</v>
      </c>
      <c r="I46" s="449">
        <v>45181109.799999997</v>
      </c>
      <c r="J46" s="449">
        <v>31360946.880000003</v>
      </c>
      <c r="K46" s="449">
        <v>27131117.82</v>
      </c>
      <c r="L46" s="443">
        <v>70864172.159999996</v>
      </c>
      <c r="M46" s="450"/>
    </row>
    <row r="47" spans="1:13" ht="12.75" x14ac:dyDescent="0.2">
      <c r="A47" s="448" t="s">
        <v>355</v>
      </c>
      <c r="B47" s="443">
        <v>0</v>
      </c>
      <c r="C47" s="443">
        <v>0</v>
      </c>
      <c r="D47" s="443">
        <v>0</v>
      </c>
      <c r="E47" s="443">
        <v>0</v>
      </c>
      <c r="F47" s="443">
        <v>0</v>
      </c>
      <c r="G47" s="443">
        <v>0</v>
      </c>
      <c r="H47" s="449">
        <v>0</v>
      </c>
      <c r="I47" s="449">
        <v>0</v>
      </c>
      <c r="J47" s="449">
        <v>0</v>
      </c>
      <c r="K47" s="449">
        <v>0</v>
      </c>
      <c r="L47" s="443">
        <v>0</v>
      </c>
      <c r="M47" s="450"/>
    </row>
    <row r="48" spans="1:13" ht="12.75" x14ac:dyDescent="0.2">
      <c r="A48" s="448" t="s">
        <v>356</v>
      </c>
      <c r="B48" s="443">
        <v>0</v>
      </c>
      <c r="C48" s="443">
        <v>0</v>
      </c>
      <c r="D48" s="443">
        <v>0</v>
      </c>
      <c r="E48" s="443">
        <v>0</v>
      </c>
      <c r="F48" s="443">
        <v>0</v>
      </c>
      <c r="G48" s="443">
        <v>0</v>
      </c>
      <c r="H48" s="449">
        <v>0</v>
      </c>
      <c r="I48" s="449">
        <v>0</v>
      </c>
      <c r="J48" s="449">
        <v>0</v>
      </c>
      <c r="K48" s="449">
        <v>0</v>
      </c>
      <c r="L48" s="443">
        <v>0</v>
      </c>
      <c r="M48" s="450"/>
    </row>
    <row r="49" spans="1:14" ht="12.75" x14ac:dyDescent="0.2">
      <c r="A49" s="448" t="s">
        <v>357</v>
      </c>
      <c r="B49" s="443">
        <v>102567807.25</v>
      </c>
      <c r="C49" s="443">
        <v>88816446.790000007</v>
      </c>
      <c r="D49" s="443">
        <v>58598498.910000004</v>
      </c>
      <c r="E49" s="443">
        <v>49229991.390000001</v>
      </c>
      <c r="F49" s="443">
        <v>50191725.279999994</v>
      </c>
      <c r="G49" s="443">
        <v>31014915.91</v>
      </c>
      <c r="H49" s="449">
        <v>35169008.460000001</v>
      </c>
      <c r="I49" s="449">
        <v>48486206.149999999</v>
      </c>
      <c r="J49" s="449">
        <v>55940906.149999999</v>
      </c>
      <c r="K49" s="449">
        <v>51185662.210000001</v>
      </c>
      <c r="L49" s="443">
        <v>102980197.59999999</v>
      </c>
      <c r="M49" s="450"/>
    </row>
    <row r="50" spans="1:14" ht="12.75" x14ac:dyDescent="0.2">
      <c r="A50" s="448" t="s">
        <v>358</v>
      </c>
      <c r="B50" s="443">
        <v>75166609.329999998</v>
      </c>
      <c r="C50" s="443">
        <v>24788149.420000002</v>
      </c>
      <c r="D50" s="443">
        <v>32663589.809999999</v>
      </c>
      <c r="E50" s="443">
        <v>15509637.279999999</v>
      </c>
      <c r="F50" s="443">
        <v>41367240.32</v>
      </c>
      <c r="G50" s="443">
        <v>21140128.490000002</v>
      </c>
      <c r="H50" s="449">
        <v>29268180.289999999</v>
      </c>
      <c r="I50" s="449">
        <v>34976217.259999998</v>
      </c>
      <c r="J50" s="449">
        <v>27821987.16</v>
      </c>
      <c r="K50" s="449">
        <v>20396991.050000001</v>
      </c>
      <c r="L50" s="443">
        <v>23917877.27</v>
      </c>
      <c r="M50" s="450"/>
    </row>
    <row r="51" spans="1:14" ht="12.75" x14ac:dyDescent="0.2">
      <c r="A51" s="448" t="s">
        <v>359</v>
      </c>
      <c r="B51" s="443">
        <v>168583.92</v>
      </c>
      <c r="C51" s="443">
        <v>127077.22</v>
      </c>
      <c r="D51" s="443">
        <v>172334.72</v>
      </c>
      <c r="E51" s="443">
        <v>288122.63</v>
      </c>
      <c r="F51" s="443">
        <v>296383.94</v>
      </c>
      <c r="G51" s="443">
        <v>617143.41</v>
      </c>
      <c r="H51" s="449">
        <v>433589.57</v>
      </c>
      <c r="I51" s="449">
        <v>730236.75</v>
      </c>
      <c r="J51" s="449">
        <v>973582.39999999991</v>
      </c>
      <c r="K51" s="449">
        <v>709586.29</v>
      </c>
      <c r="L51" s="443">
        <v>645850.25</v>
      </c>
      <c r="M51" s="450"/>
    </row>
    <row r="52" spans="1:14" ht="12.75" x14ac:dyDescent="0.2">
      <c r="A52" s="448" t="s">
        <v>360</v>
      </c>
      <c r="B52" s="443">
        <v>76674844.609999999</v>
      </c>
      <c r="C52" s="443">
        <v>59113704.18</v>
      </c>
      <c r="D52" s="443">
        <v>46641568.82</v>
      </c>
      <c r="E52" s="443">
        <v>49023864.790000007</v>
      </c>
      <c r="F52" s="443">
        <v>26760661.670000002</v>
      </c>
      <c r="G52" s="443">
        <v>19687433.66</v>
      </c>
      <c r="H52" s="452">
        <v>30125057.299999997</v>
      </c>
      <c r="I52" s="452">
        <v>26169499.949999999</v>
      </c>
      <c r="J52" s="452">
        <v>21756712.259999998</v>
      </c>
      <c r="K52" s="452">
        <v>14660158.459999999</v>
      </c>
      <c r="L52" s="443">
        <v>25101932.710000001</v>
      </c>
      <c r="M52" s="450"/>
    </row>
    <row r="53" spans="1:14" ht="12.75" x14ac:dyDescent="0.2">
      <c r="A53" s="448" t="s">
        <v>361</v>
      </c>
      <c r="B53" s="443">
        <v>70113.84</v>
      </c>
      <c r="C53" s="443">
        <v>103083.9</v>
      </c>
      <c r="D53" s="443">
        <v>108145.15000000001</v>
      </c>
      <c r="E53" s="443">
        <v>159647.85</v>
      </c>
      <c r="F53" s="443">
        <v>293277.71999999997</v>
      </c>
      <c r="G53" s="443">
        <v>252898.46</v>
      </c>
      <c r="H53" s="449">
        <v>254147.06</v>
      </c>
      <c r="I53" s="449">
        <v>236171.68</v>
      </c>
      <c r="J53" s="449">
        <v>224796.77000000002</v>
      </c>
      <c r="K53" s="449">
        <v>119273.41</v>
      </c>
      <c r="L53" s="443">
        <v>267790.48</v>
      </c>
      <c r="M53" s="450"/>
    </row>
    <row r="54" spans="1:14" ht="12.75" x14ac:dyDescent="0.2">
      <c r="A54" s="448" t="s">
        <v>362</v>
      </c>
      <c r="B54" s="443">
        <v>105784526.72</v>
      </c>
      <c r="C54" s="443">
        <v>45183307.909999996</v>
      </c>
      <c r="D54" s="443">
        <v>48204769.019999996</v>
      </c>
      <c r="E54" s="443">
        <v>47222396.940000005</v>
      </c>
      <c r="F54" s="443">
        <v>47376779.530000001</v>
      </c>
      <c r="G54" s="443">
        <v>30387711.219999999</v>
      </c>
      <c r="H54" s="449">
        <v>33105012.57</v>
      </c>
      <c r="I54" s="449">
        <v>48194688.630000003</v>
      </c>
      <c r="J54" s="449">
        <v>66918450.219999999</v>
      </c>
      <c r="K54" s="449">
        <v>81117330.63000001</v>
      </c>
      <c r="L54" s="443">
        <v>156782993.22999999</v>
      </c>
      <c r="M54" s="450"/>
    </row>
    <row r="55" spans="1:14" ht="12.75" x14ac:dyDescent="0.2">
      <c r="A55" s="19" t="s">
        <v>363</v>
      </c>
      <c r="B55" s="429">
        <v>0</v>
      </c>
      <c r="C55" s="429">
        <v>0</v>
      </c>
      <c r="D55" s="429">
        <v>0</v>
      </c>
      <c r="E55" s="429">
        <v>0</v>
      </c>
      <c r="F55" s="429">
        <v>0</v>
      </c>
      <c r="G55" s="429">
        <v>0</v>
      </c>
      <c r="H55" s="453">
        <v>0</v>
      </c>
      <c r="I55" s="453">
        <v>0</v>
      </c>
      <c r="J55" s="453">
        <v>0</v>
      </c>
      <c r="K55" s="453">
        <v>0</v>
      </c>
      <c r="L55" s="443">
        <v>0</v>
      </c>
      <c r="M55" s="450"/>
    </row>
    <row r="56" spans="1:14" ht="13.5" thickBot="1" x14ac:dyDescent="0.25">
      <c r="A56" s="19" t="s">
        <v>364</v>
      </c>
      <c r="B56" s="429">
        <v>0</v>
      </c>
      <c r="C56" s="429">
        <v>0</v>
      </c>
      <c r="D56" s="429">
        <v>0</v>
      </c>
      <c r="E56" s="429">
        <v>0</v>
      </c>
      <c r="F56" s="429">
        <v>0</v>
      </c>
      <c r="G56" s="429">
        <v>0</v>
      </c>
      <c r="H56" s="453">
        <v>0</v>
      </c>
      <c r="I56" s="453">
        <v>0</v>
      </c>
      <c r="J56" s="453">
        <v>0</v>
      </c>
      <c r="K56" s="449">
        <v>0</v>
      </c>
      <c r="L56" s="443">
        <v>0</v>
      </c>
      <c r="M56" s="450"/>
    </row>
    <row r="57" spans="1:14" ht="26.25" thickBot="1" x14ac:dyDescent="0.25">
      <c r="A57" s="454" t="s">
        <v>368</v>
      </c>
      <c r="B57" s="455">
        <f>SUM(B58:B82)</f>
        <v>153333246.43703079</v>
      </c>
      <c r="C57" s="455">
        <f t="shared" ref="C57:K57" si="2">SUM(C58:C82)</f>
        <v>164714004.27582407</v>
      </c>
      <c r="D57" s="455">
        <f t="shared" si="2"/>
        <v>172438817.46004063</v>
      </c>
      <c r="E57" s="455">
        <f t="shared" si="2"/>
        <v>193806806.44722736</v>
      </c>
      <c r="F57" s="455">
        <f>SUM(F58:F82)</f>
        <v>212705967.37139806</v>
      </c>
      <c r="G57" s="455">
        <f t="shared" si="2"/>
        <v>245753693.47996095</v>
      </c>
      <c r="H57" s="455">
        <f t="shared" si="2"/>
        <v>216697183.52330831</v>
      </c>
      <c r="I57" s="455">
        <f>SUM(I58:I82)</f>
        <v>216094965.13043004</v>
      </c>
      <c r="J57" s="455">
        <f>SUM(J58:J82)</f>
        <v>238632296.82879457</v>
      </c>
      <c r="K57" s="455">
        <f t="shared" si="2"/>
        <v>264916668.85231236</v>
      </c>
      <c r="L57" s="455">
        <f>SUM(L58:L82)</f>
        <v>204122685.24018639</v>
      </c>
    </row>
    <row r="58" spans="1:14" ht="12.75" x14ac:dyDescent="0.2">
      <c r="A58" s="19" t="s">
        <v>340</v>
      </c>
      <c r="B58" s="429">
        <v>2758912.084381836</v>
      </c>
      <c r="C58" s="429">
        <v>2598937.7619712553</v>
      </c>
      <c r="D58" s="429">
        <v>1825791.6429200002</v>
      </c>
      <c r="E58" s="429">
        <v>2061177.9939799998</v>
      </c>
      <c r="F58" s="429">
        <v>2232758.1492499998</v>
      </c>
      <c r="G58" s="429">
        <v>1601155.8191999998</v>
      </c>
      <c r="H58" s="429">
        <v>1953354.5861500001</v>
      </c>
      <c r="I58" s="429">
        <v>1974453.8407799997</v>
      </c>
      <c r="J58" s="429">
        <v>3326069.5681514922</v>
      </c>
      <c r="K58" s="429">
        <v>3234840.5039723478</v>
      </c>
      <c r="L58" s="443">
        <v>3095490.1106769987</v>
      </c>
      <c r="M58" s="433"/>
      <c r="N58" s="450"/>
    </row>
    <row r="59" spans="1:14" ht="12.75" x14ac:dyDescent="0.2">
      <c r="A59" s="19" t="s">
        <v>341</v>
      </c>
      <c r="B59" s="429">
        <v>9392414.2086814065</v>
      </c>
      <c r="C59" s="429">
        <v>10256307.121006878</v>
      </c>
      <c r="D59" s="429">
        <v>12277707.738180002</v>
      </c>
      <c r="E59" s="429">
        <v>14789555.635944115</v>
      </c>
      <c r="F59" s="429">
        <v>16510999.757767294</v>
      </c>
      <c r="G59" s="429">
        <v>19683843.574011721</v>
      </c>
      <c r="H59" s="429">
        <v>16116486.397203699</v>
      </c>
      <c r="I59" s="429">
        <v>16401537.732279997</v>
      </c>
      <c r="J59" s="429">
        <v>18147321.062017605</v>
      </c>
      <c r="K59" s="429">
        <v>19704941.029119894</v>
      </c>
      <c r="L59" s="443">
        <v>16134050.50283852</v>
      </c>
      <c r="M59" s="433"/>
      <c r="N59" s="450"/>
    </row>
    <row r="60" spans="1:14" ht="12.75" x14ac:dyDescent="0.2">
      <c r="A60" s="19" t="s">
        <v>342</v>
      </c>
      <c r="B60" s="429">
        <v>7718362.3780964613</v>
      </c>
      <c r="C60" s="429">
        <v>7755266.2230911357</v>
      </c>
      <c r="D60" s="429">
        <v>9241030.0819799993</v>
      </c>
      <c r="E60" s="429">
        <v>10199636.244276358</v>
      </c>
      <c r="F60" s="429">
        <v>11144698.454192579</v>
      </c>
      <c r="G60" s="429">
        <v>13118148.777829716</v>
      </c>
      <c r="H60" s="429">
        <v>11564567.970783424</v>
      </c>
      <c r="I60" s="429">
        <v>13437047.261079999</v>
      </c>
      <c r="J60" s="429">
        <v>14248684.110614132</v>
      </c>
      <c r="K60" s="429">
        <v>16183752.304699775</v>
      </c>
      <c r="L60" s="443">
        <v>12642668.434388494</v>
      </c>
      <c r="M60" s="433"/>
      <c r="N60" s="450"/>
    </row>
    <row r="61" spans="1:14" ht="12.75" x14ac:dyDescent="0.2">
      <c r="A61" s="19" t="s">
        <v>343</v>
      </c>
      <c r="B61" s="429">
        <v>18448408.87328168</v>
      </c>
      <c r="C61" s="429">
        <v>18923925.400259413</v>
      </c>
      <c r="D61" s="429">
        <v>21230830.52208</v>
      </c>
      <c r="E61" s="429">
        <v>22106884.196600154</v>
      </c>
      <c r="F61" s="429">
        <v>26527763.258288689</v>
      </c>
      <c r="G61" s="429">
        <v>32462472.403209891</v>
      </c>
      <c r="H61" s="429">
        <v>27959265.008889921</v>
      </c>
      <c r="I61" s="429">
        <v>29174524.286010001</v>
      </c>
      <c r="J61" s="429">
        <v>43666224.359411955</v>
      </c>
      <c r="K61" s="429">
        <v>52681374.439384423</v>
      </c>
      <c r="L61" s="443">
        <v>28162539.589103449</v>
      </c>
      <c r="M61" s="433"/>
      <c r="N61" s="450"/>
    </row>
    <row r="62" spans="1:14" ht="12.75" x14ac:dyDescent="0.2">
      <c r="A62" s="19" t="s">
        <v>344</v>
      </c>
      <c r="B62" s="429">
        <v>8454082.1447049789</v>
      </c>
      <c r="C62" s="429">
        <v>9082065.8306906074</v>
      </c>
      <c r="D62" s="429">
        <v>9929504.8179599997</v>
      </c>
      <c r="E62" s="429">
        <v>10772970.176838487</v>
      </c>
      <c r="F62" s="429">
        <v>11292576.301153459</v>
      </c>
      <c r="G62" s="429">
        <v>11422728.512110028</v>
      </c>
      <c r="H62" s="429">
        <v>11418350.291357087</v>
      </c>
      <c r="I62" s="429">
        <v>11817789.89978</v>
      </c>
      <c r="J62" s="429">
        <v>11148891.77136164</v>
      </c>
      <c r="K62" s="429">
        <v>12261922.551754456</v>
      </c>
      <c r="L62" s="443">
        <v>11286533.399829196</v>
      </c>
      <c r="M62" s="433"/>
      <c r="N62" s="450"/>
    </row>
    <row r="63" spans="1:14" ht="12.75" x14ac:dyDescent="0.2">
      <c r="A63" s="19" t="s">
        <v>345</v>
      </c>
      <c r="B63" s="429">
        <v>15557516.712760732</v>
      </c>
      <c r="C63" s="429">
        <v>15852389.235077644</v>
      </c>
      <c r="D63" s="429">
        <v>15830478.344440002</v>
      </c>
      <c r="E63" s="429">
        <v>17530215.729780879</v>
      </c>
      <c r="F63" s="429">
        <v>17973282.824283037</v>
      </c>
      <c r="G63" s="429">
        <v>22651504.788073156</v>
      </c>
      <c r="H63" s="429">
        <v>15467683.312882299</v>
      </c>
      <c r="I63" s="429">
        <v>15261391.785</v>
      </c>
      <c r="J63" s="429">
        <v>17109719.613297656</v>
      </c>
      <c r="K63" s="429">
        <v>14656066.931657255</v>
      </c>
      <c r="L63" s="443">
        <v>8658342.1011545006</v>
      </c>
      <c r="M63" s="433"/>
      <c r="N63" s="450"/>
    </row>
    <row r="64" spans="1:14" ht="12.75" x14ac:dyDescent="0.2">
      <c r="A64" s="19" t="s">
        <v>346</v>
      </c>
      <c r="B64" s="429">
        <v>5088.0357128230453</v>
      </c>
      <c r="C64" s="429">
        <v>7579.0649344109852</v>
      </c>
      <c r="D64" s="429">
        <v>17516.543239999999</v>
      </c>
      <c r="E64" s="429">
        <v>15046.835229999999</v>
      </c>
      <c r="F64" s="429">
        <v>33233.814460000001</v>
      </c>
      <c r="G64" s="429">
        <v>29678.275199999996</v>
      </c>
      <c r="H64" s="429">
        <v>16646.5255</v>
      </c>
      <c r="I64" s="429">
        <v>29258.017620000002</v>
      </c>
      <c r="J64" s="429">
        <v>41710.344770132935</v>
      </c>
      <c r="K64" s="429">
        <v>55397.918094191773</v>
      </c>
      <c r="L64" s="443">
        <v>15468.425427044378</v>
      </c>
      <c r="M64" s="433"/>
      <c r="N64" s="450"/>
    </row>
    <row r="65" spans="1:14" ht="12.75" x14ac:dyDescent="0.2">
      <c r="A65" s="19" t="s">
        <v>347</v>
      </c>
      <c r="B65" s="429">
        <v>9659696.4300015625</v>
      </c>
      <c r="C65" s="429">
        <v>10939122.498419806</v>
      </c>
      <c r="D65" s="429">
        <v>12387522.480200002</v>
      </c>
      <c r="E65" s="429">
        <v>12657604.048515771</v>
      </c>
      <c r="F65" s="429">
        <v>13947128.395696621</v>
      </c>
      <c r="G65" s="429">
        <v>17399436.363726344</v>
      </c>
      <c r="H65" s="429">
        <v>12359886.652327029</v>
      </c>
      <c r="I65" s="429">
        <v>13724249.13032</v>
      </c>
      <c r="J65" s="429">
        <v>12836415.018931437</v>
      </c>
      <c r="K65" s="429">
        <v>13644766.348202845</v>
      </c>
      <c r="L65" s="443">
        <v>9502713.2259132788</v>
      </c>
      <c r="M65" s="433"/>
      <c r="N65" s="450"/>
    </row>
    <row r="66" spans="1:14" ht="12.75" x14ac:dyDescent="0.2">
      <c r="A66" s="19" t="s">
        <v>348</v>
      </c>
      <c r="B66" s="429">
        <v>7840591.8007516256</v>
      </c>
      <c r="C66" s="429">
        <v>7771474.6991853416</v>
      </c>
      <c r="D66" s="429">
        <v>8466063.7667800002</v>
      </c>
      <c r="E66" s="429">
        <v>9162862.115808608</v>
      </c>
      <c r="F66" s="429">
        <v>10155155.615577022</v>
      </c>
      <c r="G66" s="429">
        <v>11177844.496441996</v>
      </c>
      <c r="H66" s="429">
        <v>9931709.5440530144</v>
      </c>
      <c r="I66" s="429">
        <v>10465394.681899998</v>
      </c>
      <c r="J66" s="429">
        <v>10951174.228597527</v>
      </c>
      <c r="K66" s="429">
        <v>11388882.185074896</v>
      </c>
      <c r="L66" s="443">
        <v>10146412.285022894</v>
      </c>
      <c r="M66" s="433"/>
      <c r="N66" s="450"/>
    </row>
    <row r="67" spans="1:14" ht="12.75" x14ac:dyDescent="0.2">
      <c r="A67" s="19" t="s">
        <v>349</v>
      </c>
      <c r="B67" s="429">
        <v>1702369.8013526185</v>
      </c>
      <c r="C67" s="429">
        <v>2326784.9731547069</v>
      </c>
      <c r="D67" s="429">
        <v>2581905.7791999998</v>
      </c>
      <c r="E67" s="429">
        <v>3150029.7818721826</v>
      </c>
      <c r="F67" s="429">
        <v>3619655.1894042939</v>
      </c>
      <c r="G67" s="429">
        <v>3468787.9084286848</v>
      </c>
      <c r="H67" s="429">
        <v>3067174.3474964569</v>
      </c>
      <c r="I67" s="429">
        <v>3213332.7346199998</v>
      </c>
      <c r="J67" s="429">
        <v>5048936.4432364823</v>
      </c>
      <c r="K67" s="429">
        <v>4834613.0972104361</v>
      </c>
      <c r="L67" s="443">
        <v>3977573.1853853515</v>
      </c>
      <c r="M67" s="433"/>
      <c r="N67" s="450"/>
    </row>
    <row r="68" spans="1:14" ht="12.75" x14ac:dyDescent="0.2">
      <c r="A68" s="19" t="s">
        <v>350</v>
      </c>
      <c r="B68" s="429">
        <v>4414770.3028009674</v>
      </c>
      <c r="C68" s="429">
        <v>3968745.9335675007</v>
      </c>
      <c r="D68" s="429">
        <v>5200478.4551406</v>
      </c>
      <c r="E68" s="429">
        <v>5454337.6346580433</v>
      </c>
      <c r="F68" s="429">
        <v>7419035.3115148414</v>
      </c>
      <c r="G68" s="429">
        <v>7160544.5188106615</v>
      </c>
      <c r="H68" s="429">
        <v>7797338.1480682166</v>
      </c>
      <c r="I68" s="429">
        <v>6384746.2539000008</v>
      </c>
      <c r="J68" s="429">
        <v>6875117.6071777344</v>
      </c>
      <c r="K68" s="429">
        <v>6453295.475290304</v>
      </c>
      <c r="L68" s="443">
        <v>6178369.5568206282</v>
      </c>
      <c r="M68" s="433"/>
      <c r="N68" s="450"/>
    </row>
    <row r="69" spans="1:14" ht="12.75" x14ac:dyDescent="0.2">
      <c r="A69" s="19" t="s">
        <v>351</v>
      </c>
      <c r="B69" s="429">
        <v>6393963.5306224655</v>
      </c>
      <c r="C69" s="429">
        <v>7345486.7249576561</v>
      </c>
      <c r="D69" s="429">
        <v>7856575.2497799993</v>
      </c>
      <c r="E69" s="429">
        <v>9105046.5884606857</v>
      </c>
      <c r="F69" s="429">
        <v>8915336.5531666819</v>
      </c>
      <c r="G69" s="429">
        <v>11907866.18277155</v>
      </c>
      <c r="H69" s="429">
        <v>12016793.241489362</v>
      </c>
      <c r="I69" s="429">
        <v>11124462.41904</v>
      </c>
      <c r="J69" s="429">
        <v>10598707.331289152</v>
      </c>
      <c r="K69" s="429">
        <v>11767573.440949306</v>
      </c>
      <c r="L69" s="443">
        <v>10758325.234567847</v>
      </c>
      <c r="M69" s="433"/>
      <c r="N69" s="450"/>
    </row>
    <row r="70" spans="1:14" ht="12.75" x14ac:dyDescent="0.2">
      <c r="A70" s="19" t="s">
        <v>352</v>
      </c>
      <c r="B70" s="429">
        <v>12095515.775883485</v>
      </c>
      <c r="C70" s="429">
        <v>13367456.898452088</v>
      </c>
      <c r="D70" s="429">
        <v>13543384.77472</v>
      </c>
      <c r="E70" s="429">
        <v>15448817.383249499</v>
      </c>
      <c r="F70" s="429">
        <v>16682466.042051144</v>
      </c>
      <c r="G70" s="429">
        <v>18461404.332052</v>
      </c>
      <c r="H70" s="429">
        <v>17488700.072632734</v>
      </c>
      <c r="I70" s="429">
        <v>15512071.786870001</v>
      </c>
      <c r="J70" s="429">
        <v>15532475.287670655</v>
      </c>
      <c r="K70" s="429">
        <v>18661755.239467923</v>
      </c>
      <c r="L70" s="443">
        <v>14284524.866604472</v>
      </c>
      <c r="M70" s="433"/>
      <c r="N70" s="450"/>
    </row>
    <row r="71" spans="1:14" ht="12.75" x14ac:dyDescent="0.2">
      <c r="A71" s="19" t="s">
        <v>353</v>
      </c>
      <c r="B71" s="429">
        <v>1790986.4947222113</v>
      </c>
      <c r="C71" s="429">
        <v>1734978.9298764425</v>
      </c>
      <c r="D71" s="429">
        <v>1644525.1435400001</v>
      </c>
      <c r="E71" s="429">
        <v>2161978.0734999999</v>
      </c>
      <c r="F71" s="429">
        <v>2887239.3978900001</v>
      </c>
      <c r="G71" s="429">
        <v>3057114.5808000001</v>
      </c>
      <c r="H71" s="429">
        <v>2919616.7758999998</v>
      </c>
      <c r="I71" s="429">
        <v>2477044.44233</v>
      </c>
      <c r="J71" s="429">
        <v>2311459.6408615285</v>
      </c>
      <c r="K71" s="429">
        <v>2723459.4861216168</v>
      </c>
      <c r="L71" s="443">
        <v>2708714.3299104488</v>
      </c>
      <c r="M71" s="433"/>
      <c r="N71" s="450"/>
    </row>
    <row r="72" spans="1:14" ht="12.75" x14ac:dyDescent="0.2">
      <c r="A72" s="19" t="s">
        <v>354</v>
      </c>
      <c r="B72" s="429">
        <v>11380129.476038987</v>
      </c>
      <c r="C72" s="429">
        <v>11202302.463171164</v>
      </c>
      <c r="D72" s="429">
        <v>12173083.610840002</v>
      </c>
      <c r="E72" s="429">
        <v>14400358.692633152</v>
      </c>
      <c r="F72" s="429">
        <v>15654212.398112239</v>
      </c>
      <c r="G72" s="429">
        <v>18211836.718055543</v>
      </c>
      <c r="H72" s="429">
        <v>15632934.720130851</v>
      </c>
      <c r="I72" s="429">
        <v>14913870.52916</v>
      </c>
      <c r="J72" s="429">
        <v>15896304.342051039</v>
      </c>
      <c r="K72" s="429">
        <v>16295265.535527522</v>
      </c>
      <c r="L72" s="443">
        <v>16601826.20210417</v>
      </c>
      <c r="M72" s="433"/>
      <c r="N72" s="450"/>
    </row>
    <row r="73" spans="1:14" ht="12.75" x14ac:dyDescent="0.2">
      <c r="A73" s="19" t="s">
        <v>355</v>
      </c>
      <c r="B73" s="429">
        <v>488981.38280839717</v>
      </c>
      <c r="C73" s="429">
        <v>589887.75891903555</v>
      </c>
      <c r="D73" s="429">
        <v>414056.74178000004</v>
      </c>
      <c r="E73" s="429">
        <v>495197.70292999997</v>
      </c>
      <c r="F73" s="429">
        <v>498347.86392999993</v>
      </c>
      <c r="G73" s="429">
        <v>108743.87999999999</v>
      </c>
      <c r="H73" s="429">
        <v>138607.74124999999</v>
      </c>
      <c r="I73" s="429">
        <v>51698.7</v>
      </c>
      <c r="J73" s="429">
        <v>796532.59656573122</v>
      </c>
      <c r="K73" s="429">
        <v>269317.81776000001</v>
      </c>
      <c r="L73" s="443">
        <v>286760.73042983963</v>
      </c>
      <c r="M73" s="433"/>
      <c r="N73" s="450"/>
    </row>
    <row r="74" spans="1:14" ht="12.75" x14ac:dyDescent="0.2">
      <c r="A74" s="19" t="s">
        <v>356</v>
      </c>
      <c r="B74" s="429">
        <v>2087314.4489031448</v>
      </c>
      <c r="C74" s="429">
        <v>2339768.8466951731</v>
      </c>
      <c r="D74" s="429">
        <v>3449171.4610600001</v>
      </c>
      <c r="E74" s="429">
        <v>3887863.8566599996</v>
      </c>
      <c r="F74" s="429">
        <v>5606989.0631299997</v>
      </c>
      <c r="G74" s="429">
        <v>6686304.4079999998</v>
      </c>
      <c r="H74" s="429">
        <v>5663052.8317000009</v>
      </c>
      <c r="I74" s="429">
        <v>4769212.3398500001</v>
      </c>
      <c r="J74" s="429">
        <v>4462438.3670402812</v>
      </c>
      <c r="K74" s="429">
        <v>5687389.6456776354</v>
      </c>
      <c r="L74" s="443">
        <v>2953006.9070883049</v>
      </c>
      <c r="M74" s="433"/>
      <c r="N74" s="450"/>
    </row>
    <row r="75" spans="1:14" ht="12.75" x14ac:dyDescent="0.2">
      <c r="A75" s="19" t="s">
        <v>357</v>
      </c>
      <c r="B75" s="429">
        <v>5043318.7105122404</v>
      </c>
      <c r="C75" s="429">
        <v>7083829.589219776</v>
      </c>
      <c r="D75" s="429">
        <v>6106276.6426799996</v>
      </c>
      <c r="E75" s="429">
        <v>5448178.3299216796</v>
      </c>
      <c r="F75" s="429">
        <v>4327159.0962397633</v>
      </c>
      <c r="G75" s="429">
        <v>5564880.6971217198</v>
      </c>
      <c r="H75" s="429">
        <v>6776973.5210301504</v>
      </c>
      <c r="I75" s="429">
        <v>6200628.2359000007</v>
      </c>
      <c r="J75" s="429">
        <v>7311743.4605115829</v>
      </c>
      <c r="K75" s="429">
        <v>8982509.613011308</v>
      </c>
      <c r="L75" s="443">
        <v>10318434.493084364</v>
      </c>
      <c r="M75" s="433"/>
      <c r="N75" s="450"/>
    </row>
    <row r="76" spans="1:14" ht="12.75" x14ac:dyDescent="0.2">
      <c r="A76" s="19" t="s">
        <v>358</v>
      </c>
      <c r="B76" s="429">
        <v>4398577.190780038</v>
      </c>
      <c r="C76" s="429">
        <v>5657187.9169113589</v>
      </c>
      <c r="D76" s="429">
        <v>6066630.1240999997</v>
      </c>
      <c r="E76" s="429">
        <v>6639139.7168390453</v>
      </c>
      <c r="F76" s="429">
        <v>7338773.5853795037</v>
      </c>
      <c r="G76" s="429">
        <v>9317429.3073072005</v>
      </c>
      <c r="H76" s="429">
        <v>6912332.9288437767</v>
      </c>
      <c r="I76" s="429">
        <v>6640309.8533200007</v>
      </c>
      <c r="J76" s="429">
        <v>9051325.219025854</v>
      </c>
      <c r="K76" s="429">
        <v>9826174.5892172437</v>
      </c>
      <c r="L76" s="443">
        <v>8529443.380599834</v>
      </c>
      <c r="M76" s="433"/>
      <c r="N76" s="450"/>
    </row>
    <row r="77" spans="1:14" ht="12.75" x14ac:dyDescent="0.2">
      <c r="A77" s="19" t="s">
        <v>359</v>
      </c>
      <c r="B77" s="429">
        <v>5159013.5264978996</v>
      </c>
      <c r="C77" s="429">
        <v>6323145.0950636603</v>
      </c>
      <c r="D77" s="429">
        <v>6287323.9515400007</v>
      </c>
      <c r="E77" s="429">
        <v>7648871.3891937668</v>
      </c>
      <c r="F77" s="429">
        <v>8754828.0499116834</v>
      </c>
      <c r="G77" s="429">
        <v>8100714.8639342664</v>
      </c>
      <c r="H77" s="429">
        <v>8267810.8664689353</v>
      </c>
      <c r="I77" s="429">
        <v>8172931.2445999999</v>
      </c>
      <c r="J77" s="429">
        <v>7771425.4589981763</v>
      </c>
      <c r="K77" s="429">
        <v>9304277.0487393383</v>
      </c>
      <c r="L77" s="443">
        <v>6650110.4756916882</v>
      </c>
      <c r="M77" s="433"/>
      <c r="N77" s="450"/>
    </row>
    <row r="78" spans="1:14" ht="12.75" x14ac:dyDescent="0.2">
      <c r="A78" s="19" t="s">
        <v>360</v>
      </c>
      <c r="B78" s="429">
        <v>13516184.16526149</v>
      </c>
      <c r="C78" s="429">
        <v>13686427.053516259</v>
      </c>
      <c r="D78" s="429">
        <v>10491345.324599998</v>
      </c>
      <c r="E78" s="429">
        <v>12376039.80970352</v>
      </c>
      <c r="F78" s="429">
        <v>13896397.96626918</v>
      </c>
      <c r="G78" s="429">
        <v>15740318.953214314</v>
      </c>
      <c r="H78" s="429">
        <v>15201708.287976569</v>
      </c>
      <c r="I78" s="429">
        <v>16201062.345720001</v>
      </c>
      <c r="J78" s="429">
        <v>13215098.534653703</v>
      </c>
      <c r="K78" s="429">
        <v>18714630.825198788</v>
      </c>
      <c r="L78" s="443">
        <v>14869462.468540667</v>
      </c>
      <c r="M78" s="433"/>
      <c r="N78" s="450"/>
    </row>
    <row r="79" spans="1:14" ht="12.75" x14ac:dyDescent="0.2">
      <c r="A79" s="19" t="s">
        <v>361</v>
      </c>
      <c r="B79" s="429">
        <v>869382.4310984239</v>
      </c>
      <c r="C79" s="429">
        <v>949736.02802175866</v>
      </c>
      <c r="D79" s="429">
        <v>913443.64188000001</v>
      </c>
      <c r="E79" s="429">
        <v>2209435.44276</v>
      </c>
      <c r="F79" s="429">
        <v>1041815.14417</v>
      </c>
      <c r="G79" s="429">
        <v>1404917.8751999999</v>
      </c>
      <c r="H79" s="429">
        <v>1136024.4621000001</v>
      </c>
      <c r="I79" s="429">
        <v>968765.21325000003</v>
      </c>
      <c r="J79" s="429">
        <v>1519724.398977489</v>
      </c>
      <c r="K79" s="429">
        <v>1449250.9675817706</v>
      </c>
      <c r="L79" s="443">
        <v>1507764.8840345081</v>
      </c>
      <c r="M79" s="433"/>
      <c r="N79" s="450"/>
    </row>
    <row r="80" spans="1:14" ht="12.75" x14ac:dyDescent="0.2">
      <c r="A80" s="19" t="s">
        <v>362</v>
      </c>
      <c r="B80" s="429">
        <v>4102959.3104283637</v>
      </c>
      <c r="C80" s="429">
        <v>4833596.6362122968</v>
      </c>
      <c r="D80" s="429">
        <v>4411779.5142200002</v>
      </c>
      <c r="E80" s="429">
        <v>5983462.3900413765</v>
      </c>
      <c r="F80" s="429">
        <v>6146283.3878400279</v>
      </c>
      <c r="G80" s="429">
        <v>6924185.8652621405</v>
      </c>
      <c r="H80" s="429">
        <v>6793918.232124758</v>
      </c>
      <c r="I80" s="429">
        <v>7126638.9470999995</v>
      </c>
      <c r="J80" s="429">
        <v>6606660.0885816664</v>
      </c>
      <c r="K80" s="429">
        <v>5856255.6990928901</v>
      </c>
      <c r="L80" s="443">
        <v>4343852.1049992656</v>
      </c>
      <c r="M80" s="433"/>
      <c r="N80" s="450"/>
    </row>
    <row r="81" spans="1:14" ht="12.75" x14ac:dyDescent="0.2">
      <c r="A81" s="19" t="s">
        <v>363</v>
      </c>
      <c r="B81" s="429">
        <v>19455.877442696172</v>
      </c>
      <c r="C81" s="429">
        <v>43553.030509609976</v>
      </c>
      <c r="D81" s="429">
        <v>55096.25740000001</v>
      </c>
      <c r="E81" s="429">
        <v>60063.865330000001</v>
      </c>
      <c r="F81" s="429">
        <v>57491.882610000001</v>
      </c>
      <c r="G81" s="429">
        <v>70308</v>
      </c>
      <c r="H81" s="429">
        <v>84532.25</v>
      </c>
      <c r="I81" s="429">
        <v>47981.8</v>
      </c>
      <c r="J81" s="429">
        <v>59623.075000000004</v>
      </c>
      <c r="K81" s="429">
        <v>126778.00298755187</v>
      </c>
      <c r="L81" s="443">
        <v>125138.36345059493</v>
      </c>
      <c r="M81" s="433"/>
      <c r="N81" s="450"/>
    </row>
    <row r="82" spans="1:14" ht="12.75" x14ac:dyDescent="0.2">
      <c r="A82" s="19" t="s">
        <v>364</v>
      </c>
      <c r="B82" s="429">
        <v>35251.343504267919</v>
      </c>
      <c r="C82" s="429">
        <v>74048.562939078285</v>
      </c>
      <c r="D82" s="429">
        <v>37294.849779999997</v>
      </c>
      <c r="E82" s="429">
        <v>42032.8125</v>
      </c>
      <c r="F82" s="429">
        <v>42339.869109999992</v>
      </c>
      <c r="G82" s="429">
        <v>21522.379199999999</v>
      </c>
      <c r="H82" s="429">
        <v>11714.80695</v>
      </c>
      <c r="I82" s="429">
        <v>4561.6499999999996</v>
      </c>
      <c r="J82" s="429">
        <v>98514.900000000009</v>
      </c>
      <c r="K82" s="429">
        <v>152178.15651863316</v>
      </c>
      <c r="L82" s="443">
        <v>385159.98251999996</v>
      </c>
      <c r="M82" s="433"/>
      <c r="N82" s="450"/>
    </row>
    <row r="83" spans="1:14" ht="12.75" x14ac:dyDescent="0.2">
      <c r="A83" s="19"/>
      <c r="B83" s="429"/>
      <c r="C83" s="429"/>
      <c r="D83" s="429"/>
      <c r="E83" s="429"/>
      <c r="F83" s="429"/>
      <c r="G83" s="429"/>
      <c r="H83" s="429"/>
      <c r="I83" s="429"/>
      <c r="J83" s="456"/>
      <c r="K83" s="429"/>
    </row>
    <row r="84" spans="1:14" ht="66.75" customHeight="1" x14ac:dyDescent="0.2">
      <c r="A84" s="783" t="s">
        <v>476</v>
      </c>
      <c r="B84" s="783"/>
      <c r="C84" s="783"/>
      <c r="D84" s="783"/>
      <c r="E84" s="783"/>
      <c r="F84" s="783"/>
      <c r="G84" s="783"/>
      <c r="H84" s="783"/>
      <c r="I84" s="783"/>
      <c r="J84" s="783"/>
      <c r="K84" s="783"/>
      <c r="L84" s="783"/>
    </row>
    <row r="85" spans="1:14" ht="12.75" x14ac:dyDescent="0.2">
      <c r="A85" s="784" t="s">
        <v>369</v>
      </c>
      <c r="B85" s="784"/>
      <c r="C85" s="784"/>
      <c r="D85" s="784"/>
      <c r="E85" s="784"/>
      <c r="F85" s="784"/>
      <c r="G85" s="784"/>
      <c r="H85" s="784"/>
      <c r="I85" s="784"/>
      <c r="J85" s="784"/>
      <c r="K85" s="784"/>
      <c r="L85" s="784"/>
    </row>
    <row r="86" spans="1:14" ht="18.75" customHeight="1" x14ac:dyDescent="0.2">
      <c r="A86" s="457" t="s">
        <v>370</v>
      </c>
      <c r="B86" s="458"/>
      <c r="C86" s="458"/>
      <c r="D86" s="456"/>
      <c r="E86" s="456"/>
      <c r="F86" s="456"/>
      <c r="G86" s="456"/>
      <c r="H86" s="456"/>
      <c r="I86" s="456"/>
      <c r="J86" s="459"/>
      <c r="K86" s="459"/>
      <c r="L86" s="460"/>
    </row>
    <row r="91" spans="1:14" ht="10.5" customHeight="1" x14ac:dyDescent="0.2"/>
  </sheetData>
  <mergeCells count="3">
    <mergeCell ref="A2:H2"/>
    <mergeCell ref="A84:L84"/>
    <mergeCell ref="A85:L85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8"/>
  <sheetViews>
    <sheetView showGridLines="0" topLeftCell="B1" zoomScaleNormal="100" zoomScaleSheetLayoutView="85" workbookViewId="0">
      <selection activeCell="I46" sqref="I46"/>
    </sheetView>
  </sheetViews>
  <sheetFormatPr baseColWidth="10" defaultColWidth="11.42578125" defaultRowHeight="15" x14ac:dyDescent="0.25"/>
  <cols>
    <col min="2" max="14" width="10.5703125" customWidth="1"/>
  </cols>
  <sheetData>
    <row r="1" spans="1:14" x14ac:dyDescent="0.25">
      <c r="A1" s="45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x14ac:dyDescent="0.25">
      <c r="A2" s="44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x14ac:dyDescent="0.25">
      <c r="A3" s="44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.75" thickBot="1" x14ac:dyDescent="0.3">
      <c r="A4" s="42" t="s">
        <v>24</v>
      </c>
      <c r="B4" s="41" t="s">
        <v>23</v>
      </c>
      <c r="C4" s="41" t="s">
        <v>22</v>
      </c>
      <c r="D4" s="41" t="s">
        <v>21</v>
      </c>
      <c r="E4" s="41" t="s">
        <v>20</v>
      </c>
      <c r="F4" s="41" t="s">
        <v>19</v>
      </c>
      <c r="G4" s="41" t="s">
        <v>18</v>
      </c>
      <c r="H4" s="41" t="s">
        <v>17</v>
      </c>
      <c r="I4" s="41" t="s">
        <v>16</v>
      </c>
      <c r="J4" s="41" t="s">
        <v>15</v>
      </c>
      <c r="K4" s="41" t="s">
        <v>14</v>
      </c>
      <c r="L4" s="41" t="s">
        <v>13</v>
      </c>
      <c r="M4" s="41" t="s">
        <v>12</v>
      </c>
      <c r="N4" s="41" t="s">
        <v>1</v>
      </c>
    </row>
    <row r="5" spans="1:14" ht="15.75" thickBot="1" x14ac:dyDescent="0.3">
      <c r="A5" s="40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8"/>
    </row>
    <row r="6" spans="1:14" x14ac:dyDescent="0.25">
      <c r="A6" s="34">
        <v>2009</v>
      </c>
      <c r="B6" s="32">
        <v>353</v>
      </c>
      <c r="C6" s="32">
        <v>717</v>
      </c>
      <c r="D6" s="32">
        <v>601</v>
      </c>
      <c r="E6" s="32">
        <v>338</v>
      </c>
      <c r="F6" s="32">
        <v>507</v>
      </c>
      <c r="G6" s="32">
        <v>281</v>
      </c>
      <c r="H6" s="32">
        <v>304</v>
      </c>
      <c r="I6" s="32">
        <v>586</v>
      </c>
      <c r="J6" s="32">
        <v>415</v>
      </c>
      <c r="K6" s="32">
        <v>439</v>
      </c>
      <c r="L6" s="32">
        <v>404</v>
      </c>
      <c r="M6" s="32">
        <v>290</v>
      </c>
      <c r="N6" s="32">
        <f t="shared" ref="N6:N18" si="0">SUM(B6:M6)</f>
        <v>5235</v>
      </c>
    </row>
    <row r="7" spans="1:14" x14ac:dyDescent="0.25">
      <c r="A7" s="34">
        <v>2010</v>
      </c>
      <c r="B7" s="32">
        <v>514</v>
      </c>
      <c r="C7" s="32">
        <v>1556</v>
      </c>
      <c r="D7" s="32">
        <v>512</v>
      </c>
      <c r="E7" s="32">
        <v>467</v>
      </c>
      <c r="F7" s="32">
        <v>697</v>
      </c>
      <c r="G7" s="32">
        <v>476</v>
      </c>
      <c r="H7" s="32">
        <v>686</v>
      </c>
      <c r="I7" s="32">
        <v>686</v>
      </c>
      <c r="J7" s="32">
        <v>526</v>
      </c>
      <c r="K7" s="32">
        <v>859</v>
      </c>
      <c r="L7" s="32">
        <v>949</v>
      </c>
      <c r="M7" s="32">
        <v>1710</v>
      </c>
      <c r="N7" s="32">
        <f t="shared" si="0"/>
        <v>9638</v>
      </c>
    </row>
    <row r="8" spans="1:14" x14ac:dyDescent="0.25">
      <c r="A8" s="34">
        <v>2011</v>
      </c>
      <c r="B8" s="32">
        <v>1388</v>
      </c>
      <c r="C8" s="32">
        <v>1930</v>
      </c>
      <c r="D8" s="32">
        <v>961</v>
      </c>
      <c r="E8" s="32">
        <v>782</v>
      </c>
      <c r="F8" s="32">
        <v>898</v>
      </c>
      <c r="G8" s="32">
        <v>494</v>
      </c>
      <c r="H8" s="32">
        <v>545</v>
      </c>
      <c r="I8" s="32">
        <v>600</v>
      </c>
      <c r="J8" s="32">
        <v>691</v>
      </c>
      <c r="K8" s="32">
        <v>451</v>
      </c>
      <c r="L8" s="32">
        <v>739</v>
      </c>
      <c r="M8" s="32">
        <v>463</v>
      </c>
      <c r="N8" s="32">
        <f t="shared" si="0"/>
        <v>9942</v>
      </c>
    </row>
    <row r="9" spans="1:14" x14ac:dyDescent="0.25">
      <c r="A9" s="34">
        <v>2012</v>
      </c>
      <c r="B9" s="32">
        <v>1391</v>
      </c>
      <c r="C9" s="32">
        <v>462</v>
      </c>
      <c r="D9" s="32">
        <v>474</v>
      </c>
      <c r="E9" s="32">
        <v>345</v>
      </c>
      <c r="F9" s="32">
        <v>1279</v>
      </c>
      <c r="G9" s="32">
        <v>523</v>
      </c>
      <c r="H9" s="32">
        <v>450</v>
      </c>
      <c r="I9" s="32">
        <v>611</v>
      </c>
      <c r="J9" s="32">
        <v>384</v>
      </c>
      <c r="K9" s="32">
        <v>371</v>
      </c>
      <c r="L9" s="32">
        <v>739</v>
      </c>
      <c r="M9" s="32">
        <v>218</v>
      </c>
      <c r="N9" s="32">
        <f t="shared" si="0"/>
        <v>7247</v>
      </c>
    </row>
    <row r="10" spans="1:14" x14ac:dyDescent="0.25">
      <c r="A10" s="34">
        <v>2013</v>
      </c>
      <c r="B10" s="32">
        <v>1121</v>
      </c>
      <c r="C10" s="32">
        <v>319</v>
      </c>
      <c r="D10" s="32">
        <v>318</v>
      </c>
      <c r="E10" s="32">
        <v>418</v>
      </c>
      <c r="F10" s="32">
        <v>1035</v>
      </c>
      <c r="G10" s="32">
        <v>376</v>
      </c>
      <c r="H10" s="32">
        <v>360</v>
      </c>
      <c r="I10" s="32">
        <v>451</v>
      </c>
      <c r="J10" s="32">
        <v>310</v>
      </c>
      <c r="K10" s="32">
        <v>271</v>
      </c>
      <c r="L10" s="32">
        <v>650</v>
      </c>
      <c r="M10" s="32">
        <v>168</v>
      </c>
      <c r="N10" s="32">
        <f t="shared" si="0"/>
        <v>5797</v>
      </c>
    </row>
    <row r="11" spans="1:14" x14ac:dyDescent="0.25">
      <c r="A11" s="34">
        <v>2014</v>
      </c>
      <c r="B11" s="32">
        <v>2039</v>
      </c>
      <c r="C11" s="32">
        <v>358</v>
      </c>
      <c r="D11" s="32">
        <v>236</v>
      </c>
      <c r="E11" s="32">
        <v>250</v>
      </c>
      <c r="F11" s="32">
        <v>670</v>
      </c>
      <c r="G11" s="32">
        <v>477</v>
      </c>
      <c r="H11" s="32">
        <v>206</v>
      </c>
      <c r="I11" s="32">
        <v>389</v>
      </c>
      <c r="J11" s="32">
        <v>403</v>
      </c>
      <c r="K11" s="32">
        <v>288</v>
      </c>
      <c r="L11" s="32">
        <v>402</v>
      </c>
      <c r="M11" s="32">
        <v>372</v>
      </c>
      <c r="N11" s="32">
        <f t="shared" si="0"/>
        <v>6090</v>
      </c>
    </row>
    <row r="12" spans="1:14" x14ac:dyDescent="0.25">
      <c r="A12" s="34">
        <v>2015</v>
      </c>
      <c r="B12" s="32">
        <v>2176</v>
      </c>
      <c r="C12" s="32">
        <v>325</v>
      </c>
      <c r="D12" s="32">
        <v>232</v>
      </c>
      <c r="E12" s="32">
        <v>246</v>
      </c>
      <c r="F12" s="32">
        <v>771</v>
      </c>
      <c r="G12" s="32">
        <v>353</v>
      </c>
      <c r="H12" s="32">
        <v>214</v>
      </c>
      <c r="I12" s="32">
        <v>571</v>
      </c>
      <c r="J12" s="32">
        <v>192</v>
      </c>
      <c r="K12" s="32">
        <v>184</v>
      </c>
      <c r="L12" s="32">
        <v>392</v>
      </c>
      <c r="M12" s="32">
        <v>140</v>
      </c>
      <c r="N12" s="32">
        <f t="shared" si="0"/>
        <v>5796</v>
      </c>
    </row>
    <row r="13" spans="1:14" x14ac:dyDescent="0.25">
      <c r="A13" s="34">
        <v>2016</v>
      </c>
      <c r="B13" s="32">
        <v>1917</v>
      </c>
      <c r="C13" s="32">
        <v>223</v>
      </c>
      <c r="D13" s="32">
        <v>205</v>
      </c>
      <c r="E13" s="32">
        <v>271</v>
      </c>
      <c r="F13" s="32">
        <v>0</v>
      </c>
      <c r="G13" s="32">
        <v>0</v>
      </c>
      <c r="H13" s="32">
        <v>879</v>
      </c>
      <c r="I13" s="32">
        <v>292</v>
      </c>
      <c r="J13" s="32">
        <v>330</v>
      </c>
      <c r="K13" s="32">
        <v>307</v>
      </c>
      <c r="L13" s="32">
        <v>582</v>
      </c>
      <c r="M13" s="32">
        <v>300</v>
      </c>
      <c r="N13" s="32">
        <f t="shared" si="0"/>
        <v>5306</v>
      </c>
    </row>
    <row r="14" spans="1:14" x14ac:dyDescent="0.25">
      <c r="A14" s="34">
        <v>2017</v>
      </c>
      <c r="B14" s="32">
        <v>2287</v>
      </c>
      <c r="C14" s="32">
        <v>70</v>
      </c>
      <c r="D14" s="32">
        <v>83</v>
      </c>
      <c r="E14" s="32">
        <v>55</v>
      </c>
      <c r="F14" s="32">
        <v>130</v>
      </c>
      <c r="G14" s="32">
        <v>34</v>
      </c>
      <c r="H14" s="32">
        <v>53</v>
      </c>
      <c r="I14" s="32">
        <v>98</v>
      </c>
      <c r="J14" s="32">
        <v>62</v>
      </c>
      <c r="K14" s="32">
        <v>1661</v>
      </c>
      <c r="L14" s="32">
        <v>895</v>
      </c>
      <c r="M14" s="32">
        <v>403</v>
      </c>
      <c r="N14" s="32">
        <f t="shared" si="0"/>
        <v>5831</v>
      </c>
    </row>
    <row r="15" spans="1:14" x14ac:dyDescent="0.25">
      <c r="A15" s="34">
        <v>2018</v>
      </c>
      <c r="B15" s="32">
        <v>699</v>
      </c>
      <c r="C15" s="32">
        <v>372</v>
      </c>
      <c r="D15" s="32">
        <v>349</v>
      </c>
      <c r="E15" s="32">
        <v>596</v>
      </c>
      <c r="F15" s="32">
        <v>1556</v>
      </c>
      <c r="G15" s="32">
        <v>403</v>
      </c>
      <c r="H15" s="32">
        <v>525</v>
      </c>
      <c r="I15" s="32">
        <v>876</v>
      </c>
      <c r="J15" s="32">
        <v>445</v>
      </c>
      <c r="K15" s="32">
        <v>328</v>
      </c>
      <c r="L15" s="32">
        <v>558</v>
      </c>
      <c r="M15" s="32">
        <v>237</v>
      </c>
      <c r="N15" s="32">
        <f t="shared" si="0"/>
        <v>6944</v>
      </c>
    </row>
    <row r="16" spans="1:14" x14ac:dyDescent="0.25">
      <c r="A16" s="34">
        <v>2019</v>
      </c>
      <c r="B16" s="32">
        <v>362</v>
      </c>
      <c r="C16" s="32">
        <v>586</v>
      </c>
      <c r="D16" s="32">
        <v>328</v>
      </c>
      <c r="E16" s="32">
        <v>388</v>
      </c>
      <c r="F16" s="32">
        <v>1488</v>
      </c>
      <c r="G16" s="32">
        <v>278</v>
      </c>
      <c r="H16" s="32">
        <v>403</v>
      </c>
      <c r="I16" s="32">
        <v>456</v>
      </c>
      <c r="J16" s="32">
        <v>340</v>
      </c>
      <c r="K16" s="32">
        <v>329</v>
      </c>
      <c r="L16" s="32">
        <v>1068</v>
      </c>
      <c r="M16" s="32">
        <v>272</v>
      </c>
      <c r="N16" s="32">
        <f t="shared" si="0"/>
        <v>6298</v>
      </c>
    </row>
    <row r="17" spans="1:14" x14ac:dyDescent="0.25">
      <c r="A17" s="34">
        <v>2020</v>
      </c>
      <c r="B17" s="32">
        <v>535</v>
      </c>
      <c r="C17" s="32">
        <v>287</v>
      </c>
      <c r="D17" s="32">
        <v>153</v>
      </c>
      <c r="E17" s="32">
        <v>0</v>
      </c>
      <c r="F17" s="32">
        <v>0</v>
      </c>
      <c r="G17" s="32">
        <v>0</v>
      </c>
      <c r="H17" s="32">
        <v>754</v>
      </c>
      <c r="I17" s="32">
        <v>374</v>
      </c>
      <c r="J17" s="32">
        <v>463</v>
      </c>
      <c r="K17" s="32">
        <v>560</v>
      </c>
      <c r="L17" s="32">
        <v>1979</v>
      </c>
      <c r="M17" s="32">
        <v>381</v>
      </c>
      <c r="N17" s="32">
        <f t="shared" si="0"/>
        <v>5486</v>
      </c>
    </row>
    <row r="18" spans="1:14" ht="15.75" thickBot="1" x14ac:dyDescent="0.3">
      <c r="A18" s="34">
        <v>2021</v>
      </c>
      <c r="B18" s="32">
        <v>371</v>
      </c>
      <c r="C18" s="32">
        <v>268</v>
      </c>
      <c r="D18" s="32">
        <v>627</v>
      </c>
      <c r="E18" s="32">
        <v>257</v>
      </c>
      <c r="F18" s="32">
        <v>651</v>
      </c>
      <c r="G18" s="32">
        <v>342</v>
      </c>
      <c r="H18" s="32">
        <v>410</v>
      </c>
      <c r="I18" s="32">
        <v>741</v>
      </c>
      <c r="J18" s="32"/>
      <c r="K18" s="32"/>
      <c r="L18" s="32"/>
      <c r="M18" s="32"/>
      <c r="N18" s="32">
        <f t="shared" si="0"/>
        <v>3667</v>
      </c>
    </row>
    <row r="19" spans="1:14" ht="15.75" thickBot="1" x14ac:dyDescent="0.3">
      <c r="A19" s="37" t="s">
        <v>10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5"/>
    </row>
    <row r="20" spans="1:14" x14ac:dyDescent="0.25">
      <c r="A20" s="34">
        <v>2009</v>
      </c>
      <c r="B20" s="33">
        <v>137</v>
      </c>
      <c r="C20" s="33">
        <v>418</v>
      </c>
      <c r="D20" s="33">
        <v>429</v>
      </c>
      <c r="E20" s="33">
        <v>93</v>
      </c>
      <c r="F20" s="33">
        <v>208</v>
      </c>
      <c r="G20" s="33">
        <v>423</v>
      </c>
      <c r="H20" s="33">
        <v>487</v>
      </c>
      <c r="I20" s="33">
        <v>121</v>
      </c>
      <c r="J20" s="33">
        <v>281</v>
      </c>
      <c r="K20" s="33">
        <v>332</v>
      </c>
      <c r="L20" s="33">
        <v>443</v>
      </c>
      <c r="M20" s="33">
        <v>490</v>
      </c>
      <c r="N20" s="32">
        <f t="shared" ref="N20:N31" si="1">SUM(B20:M20)</f>
        <v>3862</v>
      </c>
    </row>
    <row r="21" spans="1:14" x14ac:dyDescent="0.25">
      <c r="A21" s="34">
        <v>2010</v>
      </c>
      <c r="B21" s="33">
        <v>215</v>
      </c>
      <c r="C21" s="33">
        <v>261</v>
      </c>
      <c r="D21" s="33">
        <v>195</v>
      </c>
      <c r="E21" s="33">
        <v>236</v>
      </c>
      <c r="F21" s="33">
        <v>251</v>
      </c>
      <c r="G21" s="33">
        <v>244</v>
      </c>
      <c r="H21" s="33">
        <v>352</v>
      </c>
      <c r="I21" s="33">
        <v>216</v>
      </c>
      <c r="J21" s="33">
        <v>450</v>
      </c>
      <c r="K21" s="33">
        <v>301</v>
      </c>
      <c r="L21" s="33">
        <v>582</v>
      </c>
      <c r="M21" s="33">
        <v>688</v>
      </c>
      <c r="N21" s="32">
        <f t="shared" si="1"/>
        <v>3991</v>
      </c>
    </row>
    <row r="22" spans="1:14" x14ac:dyDescent="0.25">
      <c r="A22" s="34">
        <v>2011</v>
      </c>
      <c r="B22" s="33">
        <v>242</v>
      </c>
      <c r="C22" s="33">
        <v>292</v>
      </c>
      <c r="D22" s="33">
        <v>623</v>
      </c>
      <c r="E22" s="33">
        <v>481</v>
      </c>
      <c r="F22" s="33">
        <v>550</v>
      </c>
      <c r="G22" s="33">
        <v>332</v>
      </c>
      <c r="H22" s="33">
        <v>491</v>
      </c>
      <c r="I22" s="33">
        <v>455</v>
      </c>
      <c r="J22" s="33">
        <v>300</v>
      </c>
      <c r="K22" s="33">
        <v>179</v>
      </c>
      <c r="L22" s="33">
        <v>135</v>
      </c>
      <c r="M22" s="33">
        <v>175</v>
      </c>
      <c r="N22" s="32">
        <f t="shared" si="1"/>
        <v>4255</v>
      </c>
    </row>
    <row r="23" spans="1:14" x14ac:dyDescent="0.25">
      <c r="A23" s="34">
        <v>2012</v>
      </c>
      <c r="B23" s="33">
        <v>0</v>
      </c>
      <c r="C23" s="33">
        <v>0</v>
      </c>
      <c r="D23" s="33">
        <v>507</v>
      </c>
      <c r="E23" s="33">
        <v>1002</v>
      </c>
      <c r="F23" s="33">
        <v>517</v>
      </c>
      <c r="G23" s="33">
        <v>318</v>
      </c>
      <c r="H23" s="33">
        <v>347</v>
      </c>
      <c r="I23" s="33">
        <v>346</v>
      </c>
      <c r="J23" s="33">
        <v>196</v>
      </c>
      <c r="K23" s="33">
        <v>444</v>
      </c>
      <c r="L23" s="33">
        <v>336</v>
      </c>
      <c r="M23" s="33">
        <v>363</v>
      </c>
      <c r="N23" s="32">
        <f t="shared" si="1"/>
        <v>4376</v>
      </c>
    </row>
    <row r="24" spans="1:14" x14ac:dyDescent="0.25">
      <c r="A24" s="34">
        <v>2013</v>
      </c>
      <c r="B24" s="33">
        <v>125</v>
      </c>
      <c r="C24" s="33">
        <v>331</v>
      </c>
      <c r="D24" s="33">
        <v>330</v>
      </c>
      <c r="E24" s="33">
        <v>339</v>
      </c>
      <c r="F24" s="33">
        <v>326</v>
      </c>
      <c r="G24" s="33">
        <v>223</v>
      </c>
      <c r="H24" s="33">
        <v>420</v>
      </c>
      <c r="I24" s="33">
        <v>266</v>
      </c>
      <c r="J24" s="33">
        <v>390</v>
      </c>
      <c r="K24" s="33">
        <v>304</v>
      </c>
      <c r="L24" s="33">
        <v>317</v>
      </c>
      <c r="M24" s="33">
        <v>351</v>
      </c>
      <c r="N24" s="32">
        <f t="shared" si="1"/>
        <v>3722</v>
      </c>
    </row>
    <row r="25" spans="1:14" x14ac:dyDescent="0.25">
      <c r="A25" s="34">
        <v>2014</v>
      </c>
      <c r="B25" s="33">
        <v>220</v>
      </c>
      <c r="C25" s="33">
        <v>284</v>
      </c>
      <c r="D25" s="33">
        <v>253</v>
      </c>
      <c r="E25" s="33">
        <v>237</v>
      </c>
      <c r="F25" s="33">
        <v>357</v>
      </c>
      <c r="G25" s="33">
        <v>275</v>
      </c>
      <c r="H25" s="33">
        <v>278</v>
      </c>
      <c r="I25" s="33">
        <v>88</v>
      </c>
      <c r="J25" s="33">
        <v>244</v>
      </c>
      <c r="K25" s="33">
        <v>245</v>
      </c>
      <c r="L25" s="33">
        <v>145</v>
      </c>
      <c r="M25" s="33">
        <v>342</v>
      </c>
      <c r="N25" s="32">
        <f t="shared" si="1"/>
        <v>2968</v>
      </c>
    </row>
    <row r="26" spans="1:14" x14ac:dyDescent="0.25">
      <c r="A26" s="34">
        <v>2015</v>
      </c>
      <c r="B26" s="33">
        <v>225</v>
      </c>
      <c r="C26" s="33">
        <v>112</v>
      </c>
      <c r="D26" s="33">
        <v>155</v>
      </c>
      <c r="E26" s="33">
        <v>388</v>
      </c>
      <c r="F26" s="33">
        <v>364</v>
      </c>
      <c r="G26" s="33">
        <v>208</v>
      </c>
      <c r="H26" s="33">
        <v>393</v>
      </c>
      <c r="I26" s="33">
        <v>166</v>
      </c>
      <c r="J26" s="33">
        <v>474</v>
      </c>
      <c r="K26" s="32">
        <v>0</v>
      </c>
      <c r="L26" s="32">
        <v>0</v>
      </c>
      <c r="M26" s="32">
        <v>0</v>
      </c>
      <c r="N26" s="32">
        <f t="shared" si="1"/>
        <v>2485</v>
      </c>
    </row>
    <row r="27" spans="1:14" x14ac:dyDescent="0.25">
      <c r="A27" s="34">
        <v>2016</v>
      </c>
      <c r="B27" s="32">
        <v>0</v>
      </c>
      <c r="C27" s="32">
        <v>0</v>
      </c>
      <c r="D27" s="32">
        <v>0</v>
      </c>
      <c r="E27" s="32">
        <v>74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3">
        <v>908</v>
      </c>
      <c r="L27" s="33">
        <v>179</v>
      </c>
      <c r="M27" s="33">
        <v>285</v>
      </c>
      <c r="N27" s="32">
        <f t="shared" si="1"/>
        <v>1446</v>
      </c>
    </row>
    <row r="28" spans="1:14" x14ac:dyDescent="0.25">
      <c r="A28" s="34">
        <v>2017</v>
      </c>
      <c r="B28" s="32">
        <v>0</v>
      </c>
      <c r="C28" s="32">
        <v>61</v>
      </c>
      <c r="D28" s="32">
        <v>247</v>
      </c>
      <c r="E28" s="32">
        <v>81</v>
      </c>
      <c r="F28" s="32">
        <v>110</v>
      </c>
      <c r="G28" s="32">
        <v>213</v>
      </c>
      <c r="H28" s="32">
        <v>108</v>
      </c>
      <c r="I28" s="32">
        <v>148</v>
      </c>
      <c r="J28" s="32">
        <v>325</v>
      </c>
      <c r="K28" s="33">
        <v>217</v>
      </c>
      <c r="L28" s="33">
        <v>130</v>
      </c>
      <c r="M28" s="33">
        <v>490</v>
      </c>
      <c r="N28" s="32">
        <f t="shared" si="1"/>
        <v>2130</v>
      </c>
    </row>
    <row r="29" spans="1:14" x14ac:dyDescent="0.25">
      <c r="A29" s="34">
        <v>2018</v>
      </c>
      <c r="B29" s="33">
        <v>134</v>
      </c>
      <c r="C29" s="33">
        <v>202</v>
      </c>
      <c r="D29" s="33">
        <v>178</v>
      </c>
      <c r="E29" s="33">
        <v>150</v>
      </c>
      <c r="F29" s="33">
        <v>119</v>
      </c>
      <c r="G29" s="33">
        <v>129</v>
      </c>
      <c r="H29" s="33">
        <v>22</v>
      </c>
      <c r="I29" s="33">
        <v>261</v>
      </c>
      <c r="J29" s="33">
        <v>177</v>
      </c>
      <c r="K29" s="33">
        <v>204</v>
      </c>
      <c r="L29" s="33">
        <v>519</v>
      </c>
      <c r="M29" s="33">
        <v>241</v>
      </c>
      <c r="N29" s="32">
        <f t="shared" si="1"/>
        <v>2336</v>
      </c>
    </row>
    <row r="30" spans="1:14" x14ac:dyDescent="0.25">
      <c r="A30" s="34">
        <v>2019</v>
      </c>
      <c r="B30" s="33">
        <v>199</v>
      </c>
      <c r="C30" s="33">
        <v>314</v>
      </c>
      <c r="D30" s="33">
        <v>164</v>
      </c>
      <c r="E30" s="33">
        <v>319</v>
      </c>
      <c r="F30" s="33">
        <v>249</v>
      </c>
      <c r="G30" s="33">
        <v>206</v>
      </c>
      <c r="H30" s="33">
        <v>301</v>
      </c>
      <c r="I30" s="33">
        <v>316</v>
      </c>
      <c r="J30" s="33">
        <v>104</v>
      </c>
      <c r="K30" s="33">
        <v>302</v>
      </c>
      <c r="L30" s="33">
        <v>147</v>
      </c>
      <c r="M30" s="33">
        <v>433</v>
      </c>
      <c r="N30" s="32">
        <f t="shared" si="1"/>
        <v>3054</v>
      </c>
    </row>
    <row r="31" spans="1:14" x14ac:dyDescent="0.25">
      <c r="A31" s="34">
        <v>2020</v>
      </c>
      <c r="B31" s="33">
        <v>241</v>
      </c>
      <c r="C31" s="33">
        <v>187</v>
      </c>
      <c r="D31" s="32">
        <v>157</v>
      </c>
      <c r="E31" s="32">
        <v>0</v>
      </c>
      <c r="F31" s="32">
        <v>0</v>
      </c>
      <c r="G31" s="32">
        <v>0</v>
      </c>
      <c r="H31" s="32">
        <v>102</v>
      </c>
      <c r="I31" s="32">
        <v>297</v>
      </c>
      <c r="J31" s="32">
        <v>169</v>
      </c>
      <c r="K31" s="32">
        <v>213</v>
      </c>
      <c r="L31" s="32">
        <v>350</v>
      </c>
      <c r="M31" s="32">
        <v>179</v>
      </c>
      <c r="N31" s="32">
        <f t="shared" si="1"/>
        <v>1895</v>
      </c>
    </row>
    <row r="32" spans="1:14" ht="15.75" thickBot="1" x14ac:dyDescent="0.3">
      <c r="A32" s="34">
        <v>2021</v>
      </c>
      <c r="B32" s="33">
        <v>219</v>
      </c>
      <c r="C32" s="33">
        <v>203</v>
      </c>
      <c r="D32" s="32">
        <v>219</v>
      </c>
      <c r="E32" s="32">
        <v>210</v>
      </c>
      <c r="F32" s="32">
        <v>233</v>
      </c>
      <c r="G32" s="32">
        <v>339</v>
      </c>
      <c r="H32" s="32">
        <v>326</v>
      </c>
      <c r="I32" s="32">
        <v>316</v>
      </c>
      <c r="J32" s="32"/>
      <c r="K32" s="32"/>
      <c r="L32" s="32"/>
      <c r="M32" s="32"/>
      <c r="N32" s="32">
        <f>SUM(B32:M32)</f>
        <v>2065</v>
      </c>
    </row>
    <row r="33" spans="1:14" ht="15.75" thickBot="1" x14ac:dyDescent="0.3">
      <c r="A33" s="37" t="s">
        <v>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5"/>
    </row>
    <row r="34" spans="1:14" x14ac:dyDescent="0.25">
      <c r="A34" s="34">
        <v>2009</v>
      </c>
      <c r="B34" s="33">
        <v>79054</v>
      </c>
      <c r="C34" s="32">
        <v>233271</v>
      </c>
      <c r="D34" s="32">
        <v>245697</v>
      </c>
      <c r="E34" s="32">
        <v>49862</v>
      </c>
      <c r="F34" s="33">
        <v>128089</v>
      </c>
      <c r="G34" s="32">
        <v>262520</v>
      </c>
      <c r="H34" s="32">
        <v>287412</v>
      </c>
      <c r="I34" s="32">
        <v>58346</v>
      </c>
      <c r="J34" s="33">
        <v>184683</v>
      </c>
      <c r="K34" s="32">
        <v>187909</v>
      </c>
      <c r="L34" s="32">
        <v>239235</v>
      </c>
      <c r="M34" s="32">
        <v>252290</v>
      </c>
      <c r="N34" s="32">
        <f t="shared" ref="N34:N46" si="2">SUM(B34:M34)</f>
        <v>2208368</v>
      </c>
    </row>
    <row r="35" spans="1:14" x14ac:dyDescent="0.25">
      <c r="A35" s="34">
        <v>2010</v>
      </c>
      <c r="B35" s="33">
        <v>105549</v>
      </c>
      <c r="C35" s="32">
        <v>186481</v>
      </c>
      <c r="D35" s="32">
        <v>113138</v>
      </c>
      <c r="E35" s="32">
        <v>126981</v>
      </c>
      <c r="F35" s="33">
        <v>144408</v>
      </c>
      <c r="G35" s="32">
        <v>153551</v>
      </c>
      <c r="H35" s="32">
        <v>236173</v>
      </c>
      <c r="I35" s="32">
        <v>117965</v>
      </c>
      <c r="J35" s="33">
        <v>274273</v>
      </c>
      <c r="K35" s="32">
        <v>201597</v>
      </c>
      <c r="L35" s="32">
        <v>391211</v>
      </c>
      <c r="M35" s="32">
        <v>445154</v>
      </c>
      <c r="N35" s="32">
        <f t="shared" si="2"/>
        <v>2496481</v>
      </c>
    </row>
    <row r="36" spans="1:14" x14ac:dyDescent="0.25">
      <c r="A36" s="34">
        <v>2011</v>
      </c>
      <c r="B36" s="33">
        <v>161710</v>
      </c>
      <c r="C36" s="32">
        <v>170715</v>
      </c>
      <c r="D36" s="32">
        <v>432702</v>
      </c>
      <c r="E36" s="32">
        <v>390251</v>
      </c>
      <c r="F36" s="33">
        <v>437382</v>
      </c>
      <c r="G36" s="32">
        <v>220084</v>
      </c>
      <c r="H36" s="32">
        <v>342824</v>
      </c>
      <c r="I36" s="32">
        <v>299026</v>
      </c>
      <c r="J36" s="33">
        <v>171908</v>
      </c>
      <c r="K36" s="32">
        <v>171167</v>
      </c>
      <c r="L36" s="32">
        <v>101514</v>
      </c>
      <c r="M36" s="32">
        <v>113158</v>
      </c>
      <c r="N36" s="32">
        <f t="shared" si="2"/>
        <v>3012441</v>
      </c>
    </row>
    <row r="37" spans="1:14" x14ac:dyDescent="0.25">
      <c r="A37" s="34">
        <v>2012</v>
      </c>
      <c r="B37" s="32">
        <v>0</v>
      </c>
      <c r="C37" s="32">
        <v>0</v>
      </c>
      <c r="D37" s="32">
        <v>344770</v>
      </c>
      <c r="E37" s="32">
        <v>600417</v>
      </c>
      <c r="F37" s="33">
        <v>306692</v>
      </c>
      <c r="G37" s="32">
        <v>200734</v>
      </c>
      <c r="H37" s="32">
        <v>230042</v>
      </c>
      <c r="I37" s="32">
        <v>200873</v>
      </c>
      <c r="J37" s="33">
        <v>133315</v>
      </c>
      <c r="K37" s="32">
        <v>287218</v>
      </c>
      <c r="L37" s="32">
        <v>214813</v>
      </c>
      <c r="M37" s="32">
        <v>220432</v>
      </c>
      <c r="N37" s="32">
        <f t="shared" si="2"/>
        <v>2739306</v>
      </c>
    </row>
    <row r="38" spans="1:14" x14ac:dyDescent="0.25">
      <c r="A38" s="34">
        <v>2013</v>
      </c>
      <c r="B38" s="33">
        <v>58586</v>
      </c>
      <c r="C38" s="32">
        <v>147664</v>
      </c>
      <c r="D38" s="32">
        <v>152719</v>
      </c>
      <c r="E38" s="32">
        <v>169137</v>
      </c>
      <c r="F38" s="33">
        <v>158259</v>
      </c>
      <c r="G38" s="32">
        <v>117696</v>
      </c>
      <c r="H38" s="32">
        <v>226659</v>
      </c>
      <c r="I38" s="32">
        <v>141609</v>
      </c>
      <c r="J38" s="33">
        <v>204049</v>
      </c>
      <c r="K38" s="32">
        <v>160318</v>
      </c>
      <c r="L38" s="32">
        <v>150143</v>
      </c>
      <c r="M38" s="32">
        <v>173860</v>
      </c>
      <c r="N38" s="32">
        <f t="shared" si="2"/>
        <v>1860699</v>
      </c>
    </row>
    <row r="39" spans="1:14" x14ac:dyDescent="0.25">
      <c r="A39" s="34">
        <v>2014</v>
      </c>
      <c r="B39" s="33">
        <v>98436.3</v>
      </c>
      <c r="C39" s="32">
        <v>133326</v>
      </c>
      <c r="D39" s="32">
        <v>132626.29999999999</v>
      </c>
      <c r="E39" s="32">
        <v>139241</v>
      </c>
      <c r="F39" s="33">
        <v>190666</v>
      </c>
      <c r="G39" s="32">
        <v>126401</v>
      </c>
      <c r="H39" s="32">
        <v>133390</v>
      </c>
      <c r="I39" s="32">
        <v>41694</v>
      </c>
      <c r="J39" s="33">
        <v>127290.4</v>
      </c>
      <c r="K39" s="32">
        <v>127743</v>
      </c>
      <c r="L39" s="32">
        <v>68142</v>
      </c>
      <c r="M39" s="32">
        <v>180040</v>
      </c>
      <c r="N39" s="32">
        <f t="shared" si="2"/>
        <v>1498996</v>
      </c>
    </row>
    <row r="40" spans="1:14" x14ac:dyDescent="0.25">
      <c r="A40" s="34">
        <v>2015</v>
      </c>
      <c r="B40" s="33">
        <v>110934</v>
      </c>
      <c r="C40" s="32">
        <v>53376</v>
      </c>
      <c r="D40" s="32">
        <v>106585</v>
      </c>
      <c r="E40" s="32">
        <v>228911</v>
      </c>
      <c r="F40" s="33">
        <v>208849</v>
      </c>
      <c r="G40" s="32">
        <v>117497</v>
      </c>
      <c r="H40" s="32">
        <v>210342</v>
      </c>
      <c r="I40" s="32">
        <v>97422</v>
      </c>
      <c r="J40" s="33">
        <v>253813</v>
      </c>
      <c r="K40" s="32">
        <v>0</v>
      </c>
      <c r="L40" s="32">
        <v>0</v>
      </c>
      <c r="M40" s="32">
        <v>0</v>
      </c>
      <c r="N40" s="32">
        <f t="shared" si="2"/>
        <v>1387729</v>
      </c>
    </row>
    <row r="41" spans="1:14" x14ac:dyDescent="0.25">
      <c r="A41" s="34">
        <v>2016</v>
      </c>
      <c r="B41" s="32">
        <v>0</v>
      </c>
      <c r="C41" s="32">
        <v>0</v>
      </c>
      <c r="D41" s="32">
        <v>0</v>
      </c>
      <c r="E41" s="32">
        <v>35313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427494</v>
      </c>
      <c r="L41" s="32">
        <v>84556</v>
      </c>
      <c r="M41" s="32">
        <v>138372</v>
      </c>
      <c r="N41" s="32">
        <f t="shared" si="2"/>
        <v>685735</v>
      </c>
    </row>
    <row r="42" spans="1:14" x14ac:dyDescent="0.25">
      <c r="A42" s="34">
        <v>2017</v>
      </c>
      <c r="B42" s="32">
        <v>0</v>
      </c>
      <c r="C42" s="32">
        <v>32699</v>
      </c>
      <c r="D42" s="32">
        <v>119341</v>
      </c>
      <c r="E42" s="32">
        <v>39632</v>
      </c>
      <c r="F42" s="33">
        <v>52597</v>
      </c>
      <c r="G42" s="32">
        <v>103011</v>
      </c>
      <c r="H42" s="32">
        <v>58147</v>
      </c>
      <c r="I42" s="32">
        <v>71465</v>
      </c>
      <c r="J42" s="33">
        <v>169386</v>
      </c>
      <c r="K42" s="32">
        <v>116649</v>
      </c>
      <c r="L42" s="32">
        <v>66266</v>
      </c>
      <c r="M42" s="32">
        <v>248824</v>
      </c>
      <c r="N42" s="32">
        <f t="shared" si="2"/>
        <v>1078017</v>
      </c>
    </row>
    <row r="43" spans="1:14" x14ac:dyDescent="0.25">
      <c r="A43" s="34">
        <v>2018</v>
      </c>
      <c r="B43" s="33">
        <v>77037.951400000005</v>
      </c>
      <c r="C43" s="32">
        <v>101004.1557</v>
      </c>
      <c r="D43" s="32">
        <v>87581.926600000006</v>
      </c>
      <c r="E43" s="32">
        <v>65305.583700000003</v>
      </c>
      <c r="F43" s="33">
        <v>56652.629000000001</v>
      </c>
      <c r="G43" s="32">
        <v>60121.993999999999</v>
      </c>
      <c r="H43" s="32">
        <v>8299.4192999999996</v>
      </c>
      <c r="I43" s="32">
        <v>140270</v>
      </c>
      <c r="J43" s="33">
        <v>96581.507800000007</v>
      </c>
      <c r="K43" s="32">
        <v>92298.494099999996</v>
      </c>
      <c r="L43" s="32">
        <v>298058.84769999998</v>
      </c>
      <c r="M43" s="32">
        <v>134142.55230000001</v>
      </c>
      <c r="N43" s="32">
        <f t="shared" si="2"/>
        <v>1217355.0616000001</v>
      </c>
    </row>
    <row r="44" spans="1:14" x14ac:dyDescent="0.25">
      <c r="A44" s="34">
        <v>2019</v>
      </c>
      <c r="B44" s="33">
        <v>113674.3042</v>
      </c>
      <c r="C44" s="32">
        <v>163856.00839999999</v>
      </c>
      <c r="D44" s="32">
        <v>82299.246799999994</v>
      </c>
      <c r="E44" s="32">
        <v>168104.20209999999</v>
      </c>
      <c r="F44" s="32">
        <v>123100</v>
      </c>
      <c r="G44" s="32">
        <v>109500</v>
      </c>
      <c r="H44" s="32">
        <v>156221.7782</v>
      </c>
      <c r="I44" s="32">
        <v>147464.70670000001</v>
      </c>
      <c r="J44" s="32">
        <v>40886.7673</v>
      </c>
      <c r="K44" s="32">
        <v>140394.4111</v>
      </c>
      <c r="L44" s="32">
        <v>73818.002699999997</v>
      </c>
      <c r="M44" s="32">
        <v>250455.20490000001</v>
      </c>
      <c r="N44" s="32">
        <f t="shared" si="2"/>
        <v>1569774.6324</v>
      </c>
    </row>
    <row r="45" spans="1:14" x14ac:dyDescent="0.25">
      <c r="A45" s="34">
        <v>2020</v>
      </c>
      <c r="B45" s="33">
        <v>130443.2118</v>
      </c>
      <c r="C45" s="32">
        <v>103099.0327</v>
      </c>
      <c r="D45" s="32">
        <v>73948.434899999993</v>
      </c>
      <c r="E45" s="32">
        <v>0</v>
      </c>
      <c r="F45" s="32">
        <v>0</v>
      </c>
      <c r="G45" s="32">
        <v>0</v>
      </c>
      <c r="H45" s="32">
        <v>51938.995300000002</v>
      </c>
      <c r="I45" s="32">
        <v>170409.80780000001</v>
      </c>
      <c r="J45" s="32">
        <v>72232.071899999995</v>
      </c>
      <c r="K45" s="32">
        <v>112837.5545</v>
      </c>
      <c r="L45" s="32">
        <v>198928.77929999999</v>
      </c>
      <c r="M45" s="32">
        <v>95960</v>
      </c>
      <c r="N45" s="32">
        <f t="shared" si="2"/>
        <v>1009797.8881999999</v>
      </c>
    </row>
    <row r="46" spans="1:14" x14ac:dyDescent="0.25">
      <c r="A46" s="34">
        <v>2021</v>
      </c>
      <c r="B46" s="33">
        <v>118360.9504</v>
      </c>
      <c r="C46" s="32">
        <v>116461.18919999999</v>
      </c>
      <c r="D46" s="32">
        <v>100449.1796</v>
      </c>
      <c r="E46" s="32">
        <v>121142.3597</v>
      </c>
      <c r="F46" s="32">
        <v>133020</v>
      </c>
      <c r="G46" s="32">
        <v>178812.8726</v>
      </c>
      <c r="H46" s="32">
        <v>172294.3615</v>
      </c>
      <c r="I46" s="32">
        <v>160758.0379</v>
      </c>
      <c r="J46" s="32"/>
      <c r="K46" s="32"/>
      <c r="L46" s="32"/>
      <c r="M46" s="32"/>
      <c r="N46" s="32">
        <f t="shared" si="2"/>
        <v>1101298.9509000001</v>
      </c>
    </row>
    <row r="47" spans="1:14" ht="15.75" customHeight="1" x14ac:dyDescent="0.25">
      <c r="A47" s="785" t="s">
        <v>78</v>
      </c>
      <c r="B47" s="785"/>
      <c r="C47" s="785"/>
      <c r="D47" s="785"/>
      <c r="E47" s="785"/>
      <c r="F47" s="785"/>
      <c r="G47" s="785"/>
      <c r="H47" s="785"/>
      <c r="I47" s="785"/>
      <c r="J47" s="31"/>
      <c r="K47" s="31"/>
      <c r="L47" s="31"/>
      <c r="M47" s="31"/>
      <c r="N47" s="31"/>
    </row>
    <row r="48" spans="1:14" ht="16.5" customHeight="1" x14ac:dyDescent="0.25">
      <c r="A48" s="30" t="s">
        <v>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</sheetData>
  <mergeCells count="1">
    <mergeCell ref="A47:I47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0"/>
  <sheetViews>
    <sheetView showGridLines="0" zoomScaleNormal="100" workbookViewId="0">
      <selection activeCell="A15" sqref="A15:D15"/>
    </sheetView>
  </sheetViews>
  <sheetFormatPr baseColWidth="10" defaultColWidth="14.42578125" defaultRowHeight="15" x14ac:dyDescent="0.25"/>
  <cols>
    <col min="1" max="1" width="14.7109375" style="2" customWidth="1"/>
    <col min="2" max="2" width="53.7109375" style="2" customWidth="1"/>
    <col min="3" max="3" width="20.5703125" style="2" customWidth="1"/>
    <col min="4" max="4" width="15.5703125" style="2" customWidth="1"/>
    <col min="5" max="5" width="11.5703125" style="1" customWidth="1"/>
    <col min="6" max="6" width="29.42578125" style="1" customWidth="1"/>
    <col min="7" max="7" width="13.42578125" style="1" customWidth="1"/>
    <col min="8" max="11" width="11.5703125" style="1" customWidth="1"/>
    <col min="12" max="16384" width="14.42578125" style="1"/>
  </cols>
  <sheetData>
    <row r="1" spans="1:11" ht="13.5" customHeight="1" x14ac:dyDescent="0.25">
      <c r="A1" s="140" t="s">
        <v>27</v>
      </c>
      <c r="B1" s="139"/>
      <c r="C1" s="139"/>
      <c r="D1" s="139"/>
      <c r="E1" s="106"/>
      <c r="F1" s="106"/>
      <c r="G1" s="106"/>
      <c r="H1" s="106"/>
      <c r="I1" s="106"/>
      <c r="J1" s="106"/>
      <c r="K1" s="106"/>
    </row>
    <row r="2" spans="1:11" ht="13.5" customHeight="1" x14ac:dyDescent="0.25">
      <c r="A2" s="121" t="s">
        <v>81</v>
      </c>
      <c r="B2" s="138"/>
      <c r="C2" s="107"/>
      <c r="D2" s="107"/>
      <c r="E2" s="106"/>
      <c r="I2" s="106"/>
      <c r="J2" s="106"/>
      <c r="K2" s="106"/>
    </row>
    <row r="3" spans="1:11" ht="13.5" customHeight="1" x14ac:dyDescent="0.25">
      <c r="A3" s="121"/>
      <c r="B3" s="138"/>
      <c r="C3" s="107"/>
      <c r="D3" s="107"/>
      <c r="E3" s="106"/>
      <c r="I3" s="106"/>
      <c r="J3" s="106"/>
      <c r="K3" s="106"/>
    </row>
    <row r="4" spans="1:11" ht="13.5" customHeight="1" x14ac:dyDescent="0.25">
      <c r="A4" s="137" t="s">
        <v>75</v>
      </c>
      <c r="B4" s="137" t="s">
        <v>74</v>
      </c>
      <c r="C4" s="136" t="s">
        <v>73</v>
      </c>
      <c r="D4" s="136" t="s">
        <v>72</v>
      </c>
      <c r="E4" s="106"/>
      <c r="I4" s="106"/>
      <c r="J4" s="106"/>
      <c r="K4" s="106"/>
    </row>
    <row r="5" spans="1:11" ht="13.5" customHeight="1" x14ac:dyDescent="0.25">
      <c r="A5" s="134">
        <v>670</v>
      </c>
      <c r="B5" s="134" t="s">
        <v>71</v>
      </c>
      <c r="C5" s="133">
        <v>1343433.7623999997</v>
      </c>
      <c r="D5" s="132">
        <f t="shared" ref="D5:D13" si="0">C5/128521500.6</f>
        <v>1.0452988458181756E-2</v>
      </c>
      <c r="E5" s="135"/>
      <c r="F5" s="129"/>
      <c r="G5" s="128"/>
      <c r="I5" s="106"/>
      <c r="J5" s="106"/>
      <c r="K5" s="106"/>
    </row>
    <row r="6" spans="1:11" ht="13.5" customHeight="1" x14ac:dyDescent="0.25">
      <c r="A6" s="134">
        <v>308</v>
      </c>
      <c r="B6" s="134" t="s">
        <v>70</v>
      </c>
      <c r="C6" s="133">
        <v>269303.90669999988</v>
      </c>
      <c r="D6" s="132">
        <f t="shared" si="0"/>
        <v>2.095399644750179E-3</v>
      </c>
      <c r="E6" s="125"/>
      <c r="F6" s="129"/>
      <c r="G6" s="130"/>
      <c r="I6" s="106"/>
      <c r="J6" s="106"/>
      <c r="K6" s="106"/>
    </row>
    <row r="7" spans="1:11" ht="13.5" customHeight="1" x14ac:dyDescent="0.25">
      <c r="A7" s="127">
        <v>115</v>
      </c>
      <c r="B7" s="127" t="s">
        <v>69</v>
      </c>
      <c r="C7" s="125">
        <v>69678.697199999995</v>
      </c>
      <c r="D7" s="126">
        <f t="shared" si="0"/>
        <v>5.4215595736671629E-4</v>
      </c>
      <c r="E7" s="125"/>
      <c r="F7" s="131"/>
      <c r="G7" s="130"/>
      <c r="I7" s="106"/>
      <c r="J7" s="106"/>
      <c r="K7" s="106"/>
    </row>
    <row r="8" spans="1:11" ht="13.5" customHeight="1" x14ac:dyDescent="0.25">
      <c r="A8" s="127">
        <v>24</v>
      </c>
      <c r="B8" s="127" t="s">
        <v>68</v>
      </c>
      <c r="C8" s="125">
        <v>44564.363499999992</v>
      </c>
      <c r="D8" s="126">
        <f t="shared" si="0"/>
        <v>3.4674636766573823E-4</v>
      </c>
      <c r="E8" s="125"/>
      <c r="F8" s="129"/>
      <c r="G8" s="130"/>
      <c r="I8" s="106"/>
      <c r="J8" s="106"/>
      <c r="K8" s="106"/>
    </row>
    <row r="9" spans="1:11" ht="13.5" customHeight="1" x14ac:dyDescent="0.25">
      <c r="A9" s="127">
        <v>11</v>
      </c>
      <c r="B9" s="127" t="s">
        <v>67</v>
      </c>
      <c r="C9" s="125">
        <v>17156.5085</v>
      </c>
      <c r="D9" s="126">
        <f t="shared" si="0"/>
        <v>1.3349134907315267E-4</v>
      </c>
      <c r="E9" s="125"/>
      <c r="F9" s="129"/>
      <c r="G9" s="128"/>
      <c r="I9" s="106"/>
      <c r="J9" s="106"/>
      <c r="K9" s="106"/>
    </row>
    <row r="10" spans="1:11" ht="13.5" customHeight="1" x14ac:dyDescent="0.25">
      <c r="A10" s="127">
        <v>30</v>
      </c>
      <c r="B10" s="127" t="s">
        <v>66</v>
      </c>
      <c r="C10" s="125">
        <v>27303.510000000002</v>
      </c>
      <c r="D10" s="126">
        <f t="shared" si="0"/>
        <v>2.1244313109117249E-4</v>
      </c>
      <c r="E10" s="125"/>
      <c r="F10" s="129"/>
      <c r="G10" s="128"/>
      <c r="I10" s="106"/>
      <c r="J10" s="106"/>
      <c r="K10" s="106"/>
    </row>
    <row r="11" spans="1:11" ht="13.5" customHeight="1" x14ac:dyDescent="0.25">
      <c r="A11" s="127">
        <v>3</v>
      </c>
      <c r="B11" s="127" t="s">
        <v>65</v>
      </c>
      <c r="C11" s="125">
        <v>94758.310599999997</v>
      </c>
      <c r="D11" s="126">
        <f t="shared" si="0"/>
        <v>7.3729539538227272E-4</v>
      </c>
      <c r="E11" s="125"/>
      <c r="F11" s="106"/>
      <c r="G11" s="106"/>
      <c r="H11" s="106"/>
      <c r="I11" s="106"/>
      <c r="J11" s="106"/>
      <c r="K11" s="106"/>
    </row>
    <row r="12" spans="1:11" ht="13.5" customHeight="1" x14ac:dyDescent="0.25">
      <c r="A12" s="127">
        <v>125</v>
      </c>
      <c r="B12" s="127" t="s">
        <v>64</v>
      </c>
      <c r="C12" s="125">
        <v>54915.401899999975</v>
      </c>
      <c r="D12" s="126">
        <f t="shared" si="0"/>
        <v>4.2728571984943024E-4</v>
      </c>
      <c r="E12" s="125"/>
      <c r="F12" s="106"/>
      <c r="G12" s="106"/>
      <c r="H12" s="106"/>
      <c r="I12" s="106"/>
      <c r="J12" s="106"/>
      <c r="K12" s="106"/>
    </row>
    <row r="13" spans="1:11" ht="13.5" customHeight="1" x14ac:dyDescent="0.25">
      <c r="A13" s="123">
        <f>SUM(A5:A12)</f>
        <v>1286</v>
      </c>
      <c r="B13" s="124" t="s">
        <v>63</v>
      </c>
      <c r="C13" s="123">
        <f>SUM(C5:C12)</f>
        <v>1921114.4607999995</v>
      </c>
      <c r="D13" s="122">
        <f t="shared" si="0"/>
        <v>1.4947806023360419E-2</v>
      </c>
      <c r="E13" s="106"/>
      <c r="F13" s="106"/>
      <c r="G13" s="106"/>
      <c r="H13" s="106"/>
      <c r="I13" s="106"/>
      <c r="J13" s="106"/>
      <c r="K13" s="106"/>
    </row>
    <row r="14" spans="1:11" ht="13.5" customHeight="1" x14ac:dyDescent="0.25">
      <c r="A14" s="121"/>
      <c r="B14" s="107"/>
      <c r="C14" s="107"/>
      <c r="D14" s="107"/>
      <c r="E14" s="106"/>
      <c r="F14" s="106"/>
      <c r="G14" s="106"/>
      <c r="H14" s="106"/>
      <c r="I14" s="106"/>
      <c r="J14" s="106"/>
      <c r="K14" s="106"/>
    </row>
    <row r="15" spans="1:11" ht="13.5" customHeight="1" x14ac:dyDescent="0.25">
      <c r="A15" s="786" t="s">
        <v>82</v>
      </c>
      <c r="B15" s="787"/>
      <c r="C15" s="787"/>
      <c r="D15" s="787"/>
      <c r="E15" s="106"/>
      <c r="F15" s="106"/>
      <c r="G15" s="106"/>
      <c r="H15" s="106"/>
      <c r="I15" s="106"/>
      <c r="J15" s="106"/>
      <c r="K15" s="106"/>
    </row>
    <row r="16" spans="1:11" ht="87" customHeight="1" x14ac:dyDescent="0.25">
      <c r="A16" s="788" t="s">
        <v>62</v>
      </c>
      <c r="B16" s="789"/>
      <c r="C16" s="789"/>
      <c r="D16" s="789"/>
      <c r="E16" s="120"/>
      <c r="F16" s="106"/>
      <c r="G16" s="106"/>
      <c r="H16" s="106"/>
      <c r="I16" s="120"/>
      <c r="J16" s="120"/>
      <c r="K16" s="120"/>
    </row>
    <row r="17" spans="1:11" ht="13.5" customHeight="1" x14ac:dyDescent="0.25">
      <c r="A17" s="109"/>
      <c r="B17" s="108"/>
      <c r="C17" s="107"/>
      <c r="D17" s="107"/>
      <c r="E17" s="106"/>
      <c r="I17" s="106"/>
      <c r="J17" s="106"/>
      <c r="K17" s="106"/>
    </row>
    <row r="18" spans="1:11" ht="13.5" customHeight="1" x14ac:dyDescent="0.25">
      <c r="A18" s="119"/>
      <c r="B18" s="108"/>
      <c r="C18" s="107"/>
      <c r="D18" s="117"/>
      <c r="E18" s="106"/>
      <c r="I18" s="106"/>
      <c r="J18" s="106"/>
      <c r="K18" s="106"/>
    </row>
    <row r="19" spans="1:11" ht="13.5" customHeight="1" x14ac:dyDescent="0.25">
      <c r="A19" s="109"/>
      <c r="B19" s="107"/>
      <c r="C19" s="118"/>
      <c r="D19" s="117"/>
      <c r="E19" s="106"/>
      <c r="I19" s="106"/>
      <c r="J19" s="106"/>
      <c r="K19" s="106"/>
    </row>
    <row r="20" spans="1:11" ht="13.5" customHeight="1" x14ac:dyDescent="0.25">
      <c r="A20" s="109"/>
      <c r="B20" s="108"/>
      <c r="C20" s="107"/>
      <c r="D20" s="107"/>
      <c r="E20" s="106"/>
      <c r="F20" s="106"/>
      <c r="G20" s="106"/>
      <c r="H20" s="106"/>
      <c r="I20" s="106"/>
      <c r="J20" s="106"/>
      <c r="K20" s="106"/>
    </row>
    <row r="21" spans="1:11" ht="13.5" customHeight="1" x14ac:dyDescent="0.25">
      <c r="A21" s="109"/>
      <c r="B21" s="108"/>
      <c r="C21" s="116"/>
      <c r="D21" s="107"/>
      <c r="E21" s="106"/>
      <c r="F21" s="106"/>
      <c r="G21" s="106"/>
      <c r="H21" s="106"/>
      <c r="I21" s="106"/>
      <c r="J21" s="106"/>
      <c r="K21" s="106"/>
    </row>
    <row r="22" spans="1:11" ht="13.5" customHeight="1" x14ac:dyDescent="0.25">
      <c r="A22" s="109"/>
      <c r="B22" s="114"/>
      <c r="C22" s="107"/>
      <c r="D22" s="107"/>
      <c r="E22" s="106"/>
      <c r="F22" s="106"/>
      <c r="G22" s="106"/>
      <c r="H22" s="106"/>
      <c r="I22" s="106"/>
      <c r="J22" s="106"/>
      <c r="K22" s="106"/>
    </row>
    <row r="23" spans="1:11" ht="13.5" customHeight="1" x14ac:dyDescent="0.25">
      <c r="A23" s="109"/>
      <c r="B23" s="108"/>
      <c r="C23" s="114"/>
      <c r="D23" s="107"/>
      <c r="E23" s="106"/>
      <c r="F23" s="106"/>
      <c r="G23" s="106"/>
      <c r="H23" s="106"/>
      <c r="I23" s="106"/>
      <c r="J23" s="106"/>
      <c r="K23" s="106"/>
    </row>
    <row r="24" spans="1:11" ht="13.5" customHeight="1" x14ac:dyDescent="0.25">
      <c r="A24" s="115"/>
      <c r="B24" s="108"/>
      <c r="C24" s="107"/>
      <c r="D24" s="107"/>
      <c r="E24" s="106"/>
      <c r="F24" s="106"/>
      <c r="G24" s="106"/>
      <c r="H24" s="106"/>
      <c r="I24" s="106"/>
      <c r="J24" s="106"/>
      <c r="K24" s="106"/>
    </row>
    <row r="25" spans="1:11" ht="13.5" customHeight="1" x14ac:dyDescent="0.25">
      <c r="A25" s="109"/>
      <c r="B25" s="108"/>
      <c r="C25" s="107"/>
      <c r="D25" s="107"/>
      <c r="E25" s="106"/>
      <c r="F25" s="106"/>
      <c r="G25" s="106"/>
      <c r="H25" s="106"/>
      <c r="I25" s="106"/>
      <c r="J25" s="106"/>
      <c r="K25" s="106"/>
    </row>
    <row r="26" spans="1:11" ht="13.5" customHeight="1" x14ac:dyDescent="0.25">
      <c r="A26" s="109"/>
      <c r="B26" s="108"/>
      <c r="C26" s="107"/>
      <c r="D26" s="107"/>
      <c r="E26" s="106"/>
      <c r="F26" s="106"/>
      <c r="G26" s="106"/>
      <c r="H26" s="106"/>
      <c r="I26" s="106"/>
      <c r="J26" s="106"/>
      <c r="K26" s="106"/>
    </row>
    <row r="27" spans="1:11" ht="13.5" customHeight="1" x14ac:dyDescent="0.25">
      <c r="A27" s="113"/>
      <c r="B27" s="112"/>
      <c r="C27" s="111"/>
      <c r="D27" s="111"/>
      <c r="E27" s="106"/>
      <c r="F27" s="106"/>
      <c r="G27" s="106"/>
      <c r="H27" s="106"/>
      <c r="I27" s="106"/>
      <c r="J27" s="106"/>
      <c r="K27" s="106"/>
    </row>
    <row r="28" spans="1:11" ht="13.5" customHeight="1" x14ac:dyDescent="0.25">
      <c r="A28" s="113"/>
      <c r="B28" s="112"/>
      <c r="C28" s="111"/>
      <c r="D28" s="111"/>
      <c r="E28" s="106"/>
      <c r="F28" s="106"/>
      <c r="G28" s="106"/>
      <c r="H28" s="106"/>
      <c r="I28" s="106"/>
      <c r="J28" s="106"/>
      <c r="K28" s="106"/>
    </row>
    <row r="29" spans="1:11" ht="13.5" customHeight="1" x14ac:dyDescent="0.25">
      <c r="A29" s="109"/>
      <c r="B29" s="108"/>
      <c r="C29" s="107"/>
      <c r="D29" s="107"/>
      <c r="E29" s="106"/>
      <c r="F29" s="106"/>
      <c r="G29" s="106"/>
      <c r="H29" s="106"/>
      <c r="I29" s="106"/>
      <c r="J29" s="106"/>
      <c r="K29" s="106"/>
    </row>
    <row r="30" spans="1:11" ht="13.5" customHeight="1" x14ac:dyDescent="0.25">
      <c r="A30" s="109"/>
      <c r="B30" s="108"/>
      <c r="C30" s="107"/>
      <c r="D30" s="107"/>
      <c r="E30" s="106"/>
      <c r="F30" s="106"/>
      <c r="G30" s="106"/>
      <c r="H30" s="106"/>
      <c r="I30" s="106"/>
      <c r="J30" s="106"/>
      <c r="K30" s="106"/>
    </row>
    <row r="31" spans="1:11" ht="13.5" customHeight="1" x14ac:dyDescent="0.25">
      <c r="A31" s="109"/>
      <c r="B31" s="108"/>
      <c r="C31" s="107"/>
      <c r="D31" s="107"/>
      <c r="E31" s="106"/>
      <c r="F31" s="106"/>
      <c r="G31" s="106"/>
      <c r="H31" s="106"/>
      <c r="I31" s="106"/>
      <c r="J31" s="106"/>
      <c r="K31" s="106"/>
    </row>
    <row r="32" spans="1:11" ht="13.5" customHeight="1" x14ac:dyDescent="0.25">
      <c r="A32" s="109"/>
      <c r="B32" s="108"/>
      <c r="C32" s="107"/>
      <c r="D32" s="107"/>
      <c r="E32" s="106"/>
      <c r="F32" s="106"/>
      <c r="G32" s="106"/>
      <c r="H32" s="106"/>
      <c r="I32" s="106"/>
      <c r="J32" s="106"/>
      <c r="K32" s="106"/>
    </row>
    <row r="33" spans="1:11" ht="13.5" customHeight="1" x14ac:dyDescent="0.25">
      <c r="A33" s="109"/>
      <c r="B33" s="108"/>
      <c r="C33" s="107"/>
      <c r="D33" s="107"/>
      <c r="E33" s="106"/>
      <c r="F33" s="106"/>
      <c r="G33" s="106"/>
      <c r="H33" s="106"/>
      <c r="I33" s="106"/>
      <c r="J33" s="106"/>
      <c r="K33" s="106"/>
    </row>
    <row r="34" spans="1:11" ht="13.5" customHeight="1" x14ac:dyDescent="0.25">
      <c r="A34" s="109"/>
      <c r="B34" s="108"/>
      <c r="C34" s="107"/>
      <c r="D34" s="107"/>
      <c r="E34" s="106"/>
      <c r="F34" s="106"/>
      <c r="G34" s="106"/>
      <c r="H34" s="106"/>
      <c r="I34" s="106"/>
      <c r="J34" s="106"/>
      <c r="K34" s="106"/>
    </row>
    <row r="35" spans="1:11" ht="13.5" customHeight="1" x14ac:dyDescent="0.25">
      <c r="A35" s="109"/>
      <c r="B35" s="108"/>
      <c r="C35" s="107"/>
      <c r="D35" s="107"/>
      <c r="E35" s="106"/>
      <c r="F35" s="106"/>
      <c r="G35" s="106"/>
      <c r="H35" s="106"/>
      <c r="I35" s="106"/>
      <c r="J35" s="106"/>
      <c r="K35" s="106"/>
    </row>
    <row r="36" spans="1:11" ht="13.5" customHeight="1" x14ac:dyDescent="0.25">
      <c r="A36" s="109"/>
      <c r="B36" s="108"/>
      <c r="C36" s="114"/>
      <c r="D36" s="107"/>
      <c r="E36" s="106"/>
      <c r="F36" s="106"/>
      <c r="G36" s="106"/>
      <c r="H36" s="106"/>
      <c r="I36" s="106"/>
      <c r="J36" s="106"/>
      <c r="K36" s="106"/>
    </row>
    <row r="37" spans="1:11" ht="13.5" customHeight="1" x14ac:dyDescent="0.25">
      <c r="A37" s="109"/>
      <c r="B37" s="108"/>
      <c r="C37" s="107"/>
      <c r="D37" s="107"/>
      <c r="E37" s="106"/>
      <c r="F37" s="106"/>
      <c r="G37" s="106"/>
      <c r="H37" s="106"/>
      <c r="I37" s="106"/>
      <c r="J37" s="106"/>
      <c r="K37" s="106"/>
    </row>
    <row r="38" spans="1:11" ht="13.5" customHeight="1" x14ac:dyDescent="0.25">
      <c r="A38" s="113"/>
      <c r="B38" s="112"/>
      <c r="C38" s="111"/>
      <c r="D38" s="111"/>
      <c r="E38" s="106"/>
      <c r="F38" s="106"/>
      <c r="G38" s="106"/>
      <c r="H38" s="106"/>
      <c r="I38" s="106"/>
      <c r="J38" s="106"/>
      <c r="K38" s="106"/>
    </row>
    <row r="39" spans="1:11" ht="13.5" customHeight="1" x14ac:dyDescent="0.25">
      <c r="A39" s="109"/>
      <c r="B39" s="108"/>
      <c r="C39" s="107"/>
      <c r="D39" s="107"/>
      <c r="E39" s="106"/>
      <c r="F39" s="106"/>
      <c r="G39" s="106"/>
      <c r="H39" s="106"/>
      <c r="I39" s="106"/>
      <c r="J39" s="106"/>
      <c r="K39" s="106"/>
    </row>
    <row r="40" spans="1:11" ht="13.5" customHeight="1" x14ac:dyDescent="0.25">
      <c r="A40" s="110"/>
      <c r="B40" s="108"/>
      <c r="C40" s="107"/>
      <c r="D40" s="107"/>
      <c r="E40" s="106"/>
      <c r="F40" s="106"/>
      <c r="G40" s="106"/>
      <c r="H40" s="106"/>
      <c r="I40" s="106"/>
      <c r="J40" s="106"/>
      <c r="K40" s="106"/>
    </row>
    <row r="41" spans="1:11" ht="13.5" customHeight="1" x14ac:dyDescent="0.25">
      <c r="A41" s="109"/>
      <c r="B41" s="108"/>
      <c r="C41" s="107"/>
      <c r="D41" s="107"/>
      <c r="E41" s="106"/>
      <c r="F41" s="106"/>
      <c r="G41" s="106"/>
      <c r="H41" s="106"/>
      <c r="I41" s="106"/>
      <c r="J41" s="106"/>
      <c r="K41" s="106"/>
    </row>
    <row r="42" spans="1:11" ht="13.5" customHeight="1" x14ac:dyDescent="0.25">
      <c r="A42" s="109"/>
      <c r="B42" s="108"/>
      <c r="C42" s="107"/>
      <c r="D42" s="107"/>
      <c r="E42" s="106"/>
      <c r="F42" s="106"/>
      <c r="G42" s="106"/>
      <c r="H42" s="106"/>
      <c r="I42" s="106"/>
      <c r="J42" s="106"/>
      <c r="K42" s="106"/>
    </row>
    <row r="43" spans="1:11" ht="13.5" customHeight="1" x14ac:dyDescent="0.25">
      <c r="A43" s="109"/>
      <c r="B43" s="108"/>
      <c r="C43" s="107"/>
      <c r="D43" s="107"/>
      <c r="E43" s="106"/>
      <c r="F43" s="106"/>
      <c r="G43" s="106"/>
      <c r="H43" s="106"/>
      <c r="I43" s="106"/>
      <c r="J43" s="106"/>
      <c r="K43" s="106"/>
    </row>
    <row r="44" spans="1:11" ht="13.5" customHeight="1" x14ac:dyDescent="0.25">
      <c r="A44" s="109"/>
      <c r="B44" s="108"/>
      <c r="C44" s="107"/>
      <c r="D44" s="107"/>
      <c r="E44" s="106"/>
      <c r="F44" s="106"/>
      <c r="G44" s="106"/>
      <c r="H44" s="106"/>
      <c r="I44" s="106"/>
      <c r="J44" s="106"/>
      <c r="K44" s="106"/>
    </row>
    <row r="45" spans="1:11" ht="13.5" customHeight="1" x14ac:dyDescent="0.25">
      <c r="A45" s="109"/>
      <c r="B45" s="108"/>
      <c r="C45" s="107"/>
      <c r="D45" s="107"/>
      <c r="E45" s="106"/>
      <c r="F45" s="106"/>
      <c r="G45" s="106"/>
      <c r="H45" s="106"/>
      <c r="I45" s="106"/>
      <c r="J45" s="106"/>
      <c r="K45" s="106"/>
    </row>
    <row r="46" spans="1:11" ht="13.5" customHeight="1" x14ac:dyDescent="0.25">
      <c r="A46" s="109"/>
      <c r="B46" s="108"/>
      <c r="C46" s="107"/>
      <c r="D46" s="107"/>
      <c r="E46" s="106"/>
      <c r="F46" s="106"/>
      <c r="G46" s="106"/>
      <c r="H46" s="106"/>
      <c r="I46" s="106"/>
      <c r="J46" s="106"/>
      <c r="K46" s="106"/>
    </row>
    <row r="47" spans="1:11" ht="13.5" customHeight="1" x14ac:dyDescent="0.25">
      <c r="A47" s="109"/>
      <c r="B47" s="108"/>
      <c r="C47" s="107"/>
      <c r="D47" s="107"/>
      <c r="E47" s="106"/>
      <c r="F47" s="106"/>
      <c r="G47" s="106"/>
      <c r="H47" s="106"/>
      <c r="I47" s="106"/>
      <c r="J47" s="106"/>
      <c r="K47" s="106"/>
    </row>
    <row r="48" spans="1:11" ht="13.5" customHeight="1" x14ac:dyDescent="0.25">
      <c r="A48" s="109"/>
      <c r="B48" s="108"/>
      <c r="C48" s="107"/>
      <c r="D48" s="107"/>
      <c r="E48" s="106"/>
      <c r="F48" s="106"/>
      <c r="G48" s="106"/>
      <c r="H48" s="106"/>
      <c r="I48" s="106"/>
      <c r="J48" s="106"/>
      <c r="K48" s="106"/>
    </row>
    <row r="49" spans="1:11" ht="13.5" customHeight="1" x14ac:dyDescent="0.25">
      <c r="A49" s="109"/>
      <c r="B49" s="108"/>
      <c r="C49" s="107"/>
      <c r="D49" s="107"/>
      <c r="E49" s="106"/>
      <c r="F49" s="106"/>
      <c r="G49" s="106"/>
      <c r="H49" s="106"/>
      <c r="I49" s="106"/>
      <c r="J49" s="106"/>
      <c r="K49" s="106"/>
    </row>
    <row r="50" spans="1:11" ht="13.5" customHeight="1" x14ac:dyDescent="0.25">
      <c r="A50" s="109"/>
      <c r="B50" s="108"/>
      <c r="C50" s="107"/>
      <c r="D50" s="107"/>
      <c r="E50" s="106"/>
      <c r="F50" s="106"/>
      <c r="G50" s="106"/>
      <c r="H50" s="106"/>
      <c r="I50" s="106"/>
      <c r="J50" s="106"/>
      <c r="K50" s="106"/>
    </row>
    <row r="51" spans="1:11" ht="13.5" customHeight="1" x14ac:dyDescent="0.25">
      <c r="A51" s="109"/>
      <c r="B51" s="108"/>
      <c r="C51" s="107"/>
      <c r="D51" s="107"/>
      <c r="E51" s="106"/>
      <c r="F51" s="106"/>
      <c r="G51" s="106"/>
      <c r="H51" s="106"/>
      <c r="I51" s="106"/>
      <c r="J51" s="106"/>
      <c r="K51" s="106"/>
    </row>
    <row r="52" spans="1:11" ht="13.5" customHeight="1" x14ac:dyDescent="0.25">
      <c r="A52" s="109"/>
      <c r="B52" s="108"/>
      <c r="C52" s="107"/>
      <c r="D52" s="107"/>
      <c r="E52" s="106"/>
      <c r="F52" s="106"/>
      <c r="G52" s="106"/>
      <c r="H52" s="106"/>
      <c r="I52" s="106"/>
      <c r="J52" s="106"/>
      <c r="K52" s="106"/>
    </row>
    <row r="53" spans="1:11" ht="13.5" customHeight="1" x14ac:dyDescent="0.25">
      <c r="A53" s="109"/>
      <c r="B53" s="108"/>
      <c r="C53" s="107"/>
      <c r="D53" s="107"/>
      <c r="E53" s="106"/>
      <c r="F53" s="106"/>
      <c r="G53" s="106"/>
      <c r="H53" s="106"/>
      <c r="I53" s="106"/>
      <c r="J53" s="106"/>
      <c r="K53" s="106"/>
    </row>
    <row r="54" spans="1:11" ht="13.5" customHeight="1" x14ac:dyDescent="0.25">
      <c r="A54" s="109"/>
      <c r="B54" s="108"/>
      <c r="C54" s="107"/>
      <c r="D54" s="107"/>
      <c r="E54" s="106"/>
      <c r="F54" s="106"/>
      <c r="G54" s="106"/>
      <c r="H54" s="106"/>
      <c r="I54" s="106"/>
      <c r="J54" s="106"/>
      <c r="K54" s="106"/>
    </row>
    <row r="55" spans="1:11" ht="13.5" customHeight="1" x14ac:dyDescent="0.25">
      <c r="A55" s="109"/>
      <c r="B55" s="108"/>
      <c r="C55" s="107"/>
      <c r="D55" s="107"/>
      <c r="E55" s="106"/>
      <c r="F55" s="106"/>
      <c r="G55" s="106"/>
      <c r="H55" s="106"/>
      <c r="I55" s="106"/>
      <c r="J55" s="106"/>
      <c r="K55" s="106"/>
    </row>
    <row r="56" spans="1:11" ht="13.5" customHeight="1" x14ac:dyDescent="0.25">
      <c r="A56" s="109"/>
      <c r="B56" s="108"/>
      <c r="C56" s="107"/>
      <c r="D56" s="107"/>
      <c r="E56" s="106"/>
      <c r="F56" s="106"/>
      <c r="G56" s="106"/>
      <c r="H56" s="106"/>
      <c r="I56" s="106"/>
      <c r="J56" s="106"/>
      <c r="K56" s="106"/>
    </row>
    <row r="57" spans="1:11" ht="13.5" customHeight="1" x14ac:dyDescent="0.25">
      <c r="A57" s="109"/>
      <c r="B57" s="108"/>
      <c r="C57" s="107"/>
      <c r="D57" s="107"/>
      <c r="E57" s="106"/>
      <c r="F57" s="106"/>
      <c r="G57" s="106"/>
      <c r="H57" s="106"/>
      <c r="I57" s="106"/>
      <c r="J57" s="106"/>
      <c r="K57" s="106"/>
    </row>
    <row r="58" spans="1:11" ht="13.5" customHeight="1" x14ac:dyDescent="0.25">
      <c r="A58" s="109"/>
      <c r="B58" s="108"/>
      <c r="C58" s="107"/>
      <c r="D58" s="107"/>
      <c r="E58" s="106"/>
      <c r="F58" s="106"/>
      <c r="G58" s="106"/>
      <c r="H58" s="106"/>
      <c r="I58" s="106"/>
      <c r="J58" s="106"/>
      <c r="K58" s="106"/>
    </row>
    <row r="59" spans="1:11" ht="13.5" customHeight="1" x14ac:dyDescent="0.25">
      <c r="A59" s="109"/>
      <c r="B59" s="108"/>
      <c r="C59" s="107"/>
      <c r="D59" s="107"/>
      <c r="E59" s="106"/>
      <c r="F59" s="106"/>
      <c r="G59" s="106"/>
      <c r="H59" s="106"/>
      <c r="I59" s="106"/>
      <c r="J59" s="106"/>
      <c r="K59" s="106"/>
    </row>
    <row r="60" spans="1:11" ht="13.5" customHeight="1" x14ac:dyDescent="0.25">
      <c r="A60" s="109"/>
      <c r="B60" s="108"/>
      <c r="C60" s="107"/>
      <c r="D60" s="107"/>
      <c r="E60" s="106"/>
      <c r="F60" s="106"/>
      <c r="G60" s="106"/>
      <c r="H60" s="106"/>
      <c r="I60" s="106"/>
      <c r="J60" s="106"/>
      <c r="K60" s="106"/>
    </row>
    <row r="61" spans="1:11" ht="13.5" customHeight="1" x14ac:dyDescent="0.25">
      <c r="A61" s="109"/>
      <c r="B61" s="108"/>
      <c r="C61" s="107"/>
      <c r="D61" s="107"/>
      <c r="E61" s="106"/>
      <c r="F61" s="106"/>
      <c r="G61" s="106"/>
      <c r="H61" s="106"/>
      <c r="I61" s="106"/>
      <c r="J61" s="106"/>
      <c r="K61" s="106"/>
    </row>
    <row r="62" spans="1:11" ht="13.5" customHeight="1" x14ac:dyDescent="0.25">
      <c r="A62" s="109"/>
      <c r="B62" s="108"/>
      <c r="C62" s="107"/>
      <c r="D62" s="107"/>
      <c r="E62" s="106"/>
      <c r="F62" s="106"/>
      <c r="G62" s="106"/>
      <c r="H62" s="106"/>
      <c r="I62" s="106"/>
      <c r="J62" s="106"/>
      <c r="K62" s="106"/>
    </row>
    <row r="63" spans="1:11" ht="13.5" customHeight="1" x14ac:dyDescent="0.25">
      <c r="A63" s="109"/>
      <c r="B63" s="108"/>
      <c r="C63" s="107"/>
      <c r="D63" s="107"/>
      <c r="E63" s="106"/>
      <c r="F63" s="106"/>
      <c r="G63" s="106"/>
      <c r="H63" s="106"/>
      <c r="I63" s="106"/>
      <c r="J63" s="106"/>
      <c r="K63" s="106"/>
    </row>
    <row r="64" spans="1:11" ht="13.5" customHeight="1" x14ac:dyDescent="0.25">
      <c r="A64" s="109"/>
      <c r="B64" s="108"/>
      <c r="C64" s="107"/>
      <c r="D64" s="107"/>
      <c r="E64" s="106"/>
      <c r="F64" s="106"/>
      <c r="G64" s="106"/>
      <c r="H64" s="106"/>
      <c r="I64" s="106"/>
      <c r="J64" s="106"/>
      <c r="K64" s="106"/>
    </row>
    <row r="65" spans="1:11" ht="13.5" customHeight="1" x14ac:dyDescent="0.25">
      <c r="A65" s="109"/>
      <c r="B65" s="108"/>
      <c r="C65" s="107"/>
      <c r="D65" s="107"/>
      <c r="E65" s="106"/>
      <c r="F65" s="106"/>
      <c r="G65" s="106"/>
      <c r="H65" s="106"/>
      <c r="I65" s="106"/>
      <c r="J65" s="106"/>
      <c r="K65" s="106"/>
    </row>
    <row r="66" spans="1:11" ht="13.5" customHeight="1" x14ac:dyDescent="0.25">
      <c r="A66" s="109"/>
      <c r="B66" s="108"/>
      <c r="C66" s="107"/>
      <c r="D66" s="107"/>
      <c r="E66" s="106"/>
      <c r="F66" s="106"/>
      <c r="G66" s="106"/>
      <c r="H66" s="106"/>
      <c r="I66" s="106"/>
      <c r="J66" s="106"/>
      <c r="K66" s="106"/>
    </row>
    <row r="67" spans="1:11" ht="13.5" customHeight="1" x14ac:dyDescent="0.25">
      <c r="A67" s="109"/>
      <c r="B67" s="108"/>
      <c r="C67" s="107"/>
      <c r="D67" s="107"/>
      <c r="E67" s="106"/>
      <c r="F67" s="106"/>
      <c r="G67" s="106"/>
      <c r="H67" s="106"/>
      <c r="I67" s="106"/>
      <c r="J67" s="106"/>
      <c r="K67" s="106"/>
    </row>
    <row r="68" spans="1:11" ht="13.5" customHeight="1" x14ac:dyDescent="0.25">
      <c r="A68" s="109"/>
      <c r="B68" s="108"/>
      <c r="C68" s="107"/>
      <c r="D68" s="107"/>
      <c r="E68" s="106"/>
      <c r="F68" s="106"/>
      <c r="G68" s="106"/>
      <c r="H68" s="106"/>
      <c r="I68" s="106"/>
      <c r="J68" s="106"/>
      <c r="K68" s="106"/>
    </row>
    <row r="69" spans="1:11" ht="13.5" customHeight="1" x14ac:dyDescent="0.25">
      <c r="A69" s="109"/>
      <c r="B69" s="108"/>
      <c r="C69" s="107"/>
      <c r="D69" s="107"/>
      <c r="E69" s="106"/>
      <c r="F69" s="106"/>
      <c r="G69" s="106"/>
      <c r="H69" s="106"/>
      <c r="I69" s="106"/>
      <c r="J69" s="106"/>
      <c r="K69" s="106"/>
    </row>
    <row r="70" spans="1:11" ht="13.5" customHeight="1" x14ac:dyDescent="0.25">
      <c r="A70" s="109"/>
      <c r="B70" s="108"/>
      <c r="C70" s="107"/>
      <c r="D70" s="107"/>
      <c r="E70" s="106"/>
      <c r="F70" s="106"/>
      <c r="G70" s="106"/>
      <c r="H70" s="106"/>
      <c r="I70" s="106"/>
      <c r="J70" s="106"/>
      <c r="K70" s="106"/>
    </row>
    <row r="71" spans="1:11" ht="13.5" customHeight="1" x14ac:dyDescent="0.25">
      <c r="A71" s="109"/>
      <c r="B71" s="108"/>
      <c r="C71" s="107"/>
      <c r="D71" s="107"/>
      <c r="E71" s="106"/>
      <c r="F71" s="106"/>
      <c r="G71" s="106"/>
      <c r="H71" s="106"/>
      <c r="I71" s="106"/>
      <c r="J71" s="106"/>
      <c r="K71" s="106"/>
    </row>
    <row r="72" spans="1:11" ht="13.5" customHeight="1" x14ac:dyDescent="0.25">
      <c r="A72" s="109"/>
      <c r="B72" s="108"/>
      <c r="C72" s="107"/>
      <c r="D72" s="107"/>
      <c r="E72" s="106"/>
      <c r="F72" s="106"/>
      <c r="G72" s="106"/>
      <c r="H72" s="106"/>
      <c r="I72" s="106"/>
      <c r="J72" s="106"/>
      <c r="K72" s="106"/>
    </row>
    <row r="73" spans="1:11" ht="13.5" customHeight="1" x14ac:dyDescent="0.25">
      <c r="A73" s="109"/>
      <c r="B73" s="108"/>
      <c r="C73" s="107"/>
      <c r="D73" s="107"/>
      <c r="E73" s="106"/>
      <c r="F73" s="106"/>
      <c r="G73" s="106"/>
      <c r="H73" s="106"/>
      <c r="I73" s="106"/>
      <c r="J73" s="106"/>
      <c r="K73" s="106"/>
    </row>
    <row r="74" spans="1:11" ht="13.5" customHeight="1" x14ac:dyDescent="0.25">
      <c r="A74" s="109"/>
      <c r="B74" s="108"/>
      <c r="C74" s="107"/>
      <c r="D74" s="107"/>
      <c r="E74" s="106"/>
      <c r="F74" s="106"/>
      <c r="G74" s="106"/>
      <c r="H74" s="106"/>
      <c r="I74" s="106"/>
      <c r="J74" s="106"/>
      <c r="K74" s="106"/>
    </row>
    <row r="75" spans="1:11" ht="13.5" customHeight="1" x14ac:dyDescent="0.25">
      <c r="A75" s="109"/>
      <c r="B75" s="108"/>
      <c r="C75" s="107"/>
      <c r="D75" s="107"/>
      <c r="E75" s="106"/>
      <c r="F75" s="106"/>
      <c r="G75" s="106"/>
      <c r="H75" s="106"/>
      <c r="I75" s="106"/>
      <c r="J75" s="106"/>
      <c r="K75" s="106"/>
    </row>
    <row r="76" spans="1:11" ht="13.5" customHeight="1" x14ac:dyDescent="0.25">
      <c r="A76" s="109"/>
      <c r="B76" s="108"/>
      <c r="C76" s="107"/>
      <c r="D76" s="107"/>
      <c r="E76" s="106"/>
      <c r="F76" s="106"/>
      <c r="G76" s="106"/>
      <c r="H76" s="106"/>
      <c r="I76" s="106"/>
      <c r="J76" s="106"/>
      <c r="K76" s="106"/>
    </row>
    <row r="77" spans="1:11" ht="13.5" customHeight="1" x14ac:dyDescent="0.25">
      <c r="A77" s="109"/>
      <c r="B77" s="108"/>
      <c r="C77" s="107"/>
      <c r="D77" s="107"/>
      <c r="E77" s="106"/>
      <c r="F77" s="106"/>
      <c r="G77" s="106"/>
      <c r="H77" s="106"/>
      <c r="I77" s="106"/>
      <c r="J77" s="106"/>
      <c r="K77" s="106"/>
    </row>
    <row r="78" spans="1:11" ht="13.5" customHeight="1" x14ac:dyDescent="0.25">
      <c r="A78" s="109"/>
      <c r="B78" s="108"/>
      <c r="C78" s="107"/>
      <c r="D78" s="107"/>
      <c r="E78" s="106"/>
      <c r="F78" s="106"/>
      <c r="G78" s="106"/>
      <c r="H78" s="106"/>
      <c r="I78" s="106"/>
      <c r="J78" s="106"/>
      <c r="K78" s="106"/>
    </row>
    <row r="79" spans="1:11" ht="13.5" customHeight="1" x14ac:dyDescent="0.25">
      <c r="A79" s="109"/>
      <c r="B79" s="108"/>
      <c r="C79" s="107"/>
      <c r="D79" s="107"/>
      <c r="E79" s="106"/>
      <c r="F79" s="106"/>
      <c r="G79" s="106"/>
      <c r="H79" s="106"/>
      <c r="I79" s="106"/>
      <c r="J79" s="106"/>
      <c r="K79" s="106"/>
    </row>
    <row r="80" spans="1:11" ht="13.5" customHeight="1" x14ac:dyDescent="0.25">
      <c r="A80" s="109"/>
      <c r="B80" s="108"/>
      <c r="C80" s="107"/>
      <c r="D80" s="107"/>
      <c r="E80" s="106"/>
      <c r="F80" s="106"/>
      <c r="G80" s="106"/>
      <c r="H80" s="106"/>
      <c r="I80" s="106"/>
      <c r="J80" s="106"/>
      <c r="K80" s="106"/>
    </row>
    <row r="81" spans="1:11" ht="13.5" customHeight="1" x14ac:dyDescent="0.25">
      <c r="A81" s="109"/>
      <c r="B81" s="108"/>
      <c r="C81" s="107"/>
      <c r="D81" s="107"/>
      <c r="E81" s="106"/>
      <c r="F81" s="106"/>
      <c r="G81" s="106"/>
      <c r="H81" s="106"/>
      <c r="I81" s="106"/>
      <c r="J81" s="106"/>
      <c r="K81" s="106"/>
    </row>
    <row r="82" spans="1:11" ht="13.5" customHeight="1" x14ac:dyDescent="0.25">
      <c r="A82" s="109"/>
      <c r="B82" s="108"/>
      <c r="C82" s="107"/>
      <c r="D82" s="107"/>
      <c r="E82" s="106"/>
      <c r="F82" s="106"/>
      <c r="G82" s="106"/>
      <c r="H82" s="106"/>
      <c r="I82" s="106"/>
      <c r="J82" s="106"/>
      <c r="K82" s="106"/>
    </row>
    <row r="83" spans="1:11" ht="13.5" customHeight="1" x14ac:dyDescent="0.25">
      <c r="A83" s="109"/>
      <c r="B83" s="108"/>
      <c r="C83" s="107"/>
      <c r="D83" s="107"/>
      <c r="E83" s="106"/>
      <c r="F83" s="106"/>
      <c r="G83" s="106"/>
      <c r="H83" s="106"/>
      <c r="I83" s="106"/>
      <c r="J83" s="106"/>
      <c r="K83" s="106"/>
    </row>
    <row r="84" spans="1:11" ht="13.5" customHeight="1" x14ac:dyDescent="0.25">
      <c r="A84" s="109"/>
      <c r="B84" s="108"/>
      <c r="C84" s="107"/>
      <c r="D84" s="107"/>
      <c r="E84" s="106"/>
      <c r="F84" s="106"/>
      <c r="G84" s="106"/>
      <c r="H84" s="106"/>
      <c r="I84" s="106"/>
      <c r="J84" s="106"/>
      <c r="K84" s="106"/>
    </row>
    <row r="85" spans="1:11" ht="13.5" customHeight="1" x14ac:dyDescent="0.25">
      <c r="A85" s="109"/>
      <c r="B85" s="108"/>
      <c r="C85" s="107"/>
      <c r="D85" s="107"/>
      <c r="E85" s="106"/>
      <c r="F85" s="106"/>
      <c r="G85" s="106"/>
      <c r="H85" s="106"/>
      <c r="I85" s="106"/>
      <c r="J85" s="106"/>
      <c r="K85" s="106"/>
    </row>
    <row r="86" spans="1:11" ht="13.5" customHeight="1" x14ac:dyDescent="0.25">
      <c r="A86" s="109"/>
      <c r="B86" s="108"/>
      <c r="C86" s="107"/>
      <c r="D86" s="107"/>
      <c r="E86" s="106"/>
      <c r="F86" s="106"/>
      <c r="G86" s="106"/>
      <c r="H86" s="106"/>
      <c r="I86" s="106"/>
      <c r="J86" s="106"/>
      <c r="K86" s="106"/>
    </row>
    <row r="87" spans="1:11" ht="13.5" customHeight="1" x14ac:dyDescent="0.25">
      <c r="A87" s="109"/>
      <c r="B87" s="108"/>
      <c r="C87" s="107"/>
      <c r="D87" s="107"/>
      <c r="E87" s="106"/>
      <c r="F87" s="106"/>
      <c r="G87" s="106"/>
      <c r="H87" s="106"/>
      <c r="I87" s="106"/>
      <c r="J87" s="106"/>
      <c r="K87" s="106"/>
    </row>
    <row r="88" spans="1:11" ht="13.5" customHeight="1" x14ac:dyDescent="0.25">
      <c r="A88" s="109"/>
      <c r="B88" s="108"/>
      <c r="C88" s="107"/>
      <c r="D88" s="107"/>
      <c r="E88" s="106"/>
      <c r="F88" s="106"/>
      <c r="G88" s="106"/>
      <c r="H88" s="106"/>
      <c r="I88" s="106"/>
      <c r="J88" s="106"/>
      <c r="K88" s="106"/>
    </row>
    <row r="89" spans="1:11" ht="13.5" customHeight="1" x14ac:dyDescent="0.25">
      <c r="A89" s="109"/>
      <c r="B89" s="108"/>
      <c r="C89" s="107"/>
      <c r="D89" s="107"/>
      <c r="E89" s="106"/>
      <c r="F89" s="106"/>
      <c r="G89" s="106"/>
      <c r="H89" s="106"/>
      <c r="I89" s="106"/>
      <c r="J89" s="106"/>
      <c r="K89" s="106"/>
    </row>
    <row r="90" spans="1:11" ht="13.5" customHeight="1" x14ac:dyDescent="0.25">
      <c r="A90" s="109"/>
      <c r="B90" s="108"/>
      <c r="C90" s="107"/>
      <c r="D90" s="107"/>
      <c r="E90" s="106"/>
      <c r="F90" s="106"/>
      <c r="G90" s="106"/>
      <c r="H90" s="106"/>
      <c r="I90" s="106"/>
      <c r="J90" s="106"/>
      <c r="K90" s="106"/>
    </row>
    <row r="91" spans="1:11" ht="13.5" customHeight="1" x14ac:dyDescent="0.25">
      <c r="A91" s="109"/>
      <c r="B91" s="108"/>
      <c r="C91" s="107"/>
      <c r="D91" s="107"/>
      <c r="E91" s="106"/>
      <c r="F91" s="106"/>
      <c r="G91" s="106"/>
      <c r="H91" s="106"/>
      <c r="I91" s="106"/>
      <c r="J91" s="106"/>
      <c r="K91" s="106"/>
    </row>
    <row r="92" spans="1:11" ht="13.5" customHeight="1" x14ac:dyDescent="0.25">
      <c r="A92" s="109"/>
      <c r="B92" s="108"/>
      <c r="C92" s="107"/>
      <c r="D92" s="107"/>
      <c r="E92" s="106"/>
      <c r="F92" s="106"/>
      <c r="G92" s="106"/>
      <c r="H92" s="106"/>
      <c r="I92" s="106"/>
      <c r="J92" s="106"/>
      <c r="K92" s="106"/>
    </row>
    <row r="93" spans="1:11" ht="13.5" customHeight="1" x14ac:dyDescent="0.25">
      <c r="A93" s="109"/>
      <c r="B93" s="108"/>
      <c r="C93" s="107"/>
      <c r="D93" s="107"/>
      <c r="E93" s="106"/>
      <c r="F93" s="106"/>
      <c r="G93" s="106"/>
      <c r="H93" s="106"/>
      <c r="I93" s="106"/>
      <c r="J93" s="106"/>
      <c r="K93" s="106"/>
    </row>
    <row r="94" spans="1:11" ht="13.5" customHeight="1" x14ac:dyDescent="0.25">
      <c r="A94" s="109"/>
      <c r="B94" s="108"/>
      <c r="C94" s="107"/>
      <c r="D94" s="107"/>
      <c r="E94" s="106"/>
      <c r="F94" s="106"/>
      <c r="G94" s="106"/>
      <c r="H94" s="106"/>
      <c r="I94" s="106"/>
      <c r="J94" s="106"/>
      <c r="K94" s="106"/>
    </row>
    <row r="95" spans="1:11" ht="13.5" customHeight="1" x14ac:dyDescent="0.25">
      <c r="A95" s="109"/>
      <c r="B95" s="108"/>
      <c r="C95" s="107"/>
      <c r="D95" s="107"/>
      <c r="E95" s="106"/>
      <c r="F95" s="106"/>
      <c r="G95" s="106"/>
      <c r="H95" s="106"/>
      <c r="I95" s="106"/>
      <c r="J95" s="106"/>
      <c r="K95" s="106"/>
    </row>
    <row r="96" spans="1:11" ht="13.5" customHeight="1" x14ac:dyDescent="0.25">
      <c r="A96" s="109"/>
      <c r="B96" s="108"/>
      <c r="C96" s="107"/>
      <c r="D96" s="107"/>
      <c r="E96" s="106"/>
      <c r="F96" s="106"/>
      <c r="G96" s="106"/>
      <c r="H96" s="106"/>
      <c r="I96" s="106"/>
      <c r="J96" s="106"/>
      <c r="K96" s="106"/>
    </row>
    <row r="97" spans="1:11" ht="13.5" customHeight="1" x14ac:dyDescent="0.25">
      <c r="A97" s="109"/>
      <c r="B97" s="108"/>
      <c r="C97" s="107"/>
      <c r="D97" s="107"/>
      <c r="E97" s="106"/>
      <c r="F97" s="106"/>
      <c r="G97" s="106"/>
      <c r="H97" s="106"/>
      <c r="I97" s="106"/>
      <c r="J97" s="106"/>
      <c r="K97" s="106"/>
    </row>
    <row r="98" spans="1:11" ht="13.5" customHeight="1" x14ac:dyDescent="0.25">
      <c r="A98" s="109"/>
      <c r="B98" s="108"/>
      <c r="C98" s="107"/>
      <c r="D98" s="107"/>
      <c r="E98" s="106"/>
      <c r="F98" s="106"/>
      <c r="G98" s="106"/>
      <c r="H98" s="106"/>
      <c r="I98" s="106"/>
      <c r="J98" s="106"/>
      <c r="K98" s="106"/>
    </row>
    <row r="99" spans="1:11" ht="13.5" customHeight="1" x14ac:dyDescent="0.25">
      <c r="A99" s="109"/>
      <c r="B99" s="108"/>
      <c r="C99" s="107"/>
      <c r="D99" s="107"/>
      <c r="E99" s="106"/>
      <c r="F99" s="106"/>
      <c r="G99" s="106"/>
      <c r="H99" s="106"/>
      <c r="I99" s="106"/>
      <c r="J99" s="106"/>
      <c r="K99" s="106"/>
    </row>
    <row r="100" spans="1:11" ht="13.5" customHeight="1" x14ac:dyDescent="0.25">
      <c r="A100" s="109"/>
      <c r="B100" s="108"/>
      <c r="C100" s="107"/>
      <c r="D100" s="107"/>
      <c r="E100" s="106"/>
      <c r="F100" s="106"/>
      <c r="G100" s="106"/>
      <c r="H100" s="106"/>
      <c r="I100" s="106"/>
      <c r="J100" s="106"/>
      <c r="K100" s="106"/>
    </row>
  </sheetData>
  <mergeCells count="2">
    <mergeCell ref="A15:D15"/>
    <mergeCell ref="A16:D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7"/>
  <sheetViews>
    <sheetView showGridLines="0" zoomScaleNormal="100" workbookViewId="0">
      <selection activeCell="A19" sqref="A19"/>
    </sheetView>
  </sheetViews>
  <sheetFormatPr baseColWidth="10" defaultColWidth="11.42578125" defaultRowHeight="12.75" x14ac:dyDescent="0.2"/>
  <cols>
    <col min="1" max="1" width="10" style="13" customWidth="1"/>
    <col min="2" max="2" width="52.85546875" style="13" bestFit="1" customWidth="1"/>
    <col min="3" max="3" width="12.28515625" style="13" customWidth="1"/>
    <col min="4" max="4" width="14.85546875" style="13" bestFit="1" customWidth="1"/>
    <col min="5" max="5" width="11.7109375" style="13" customWidth="1"/>
    <col min="6" max="16384" width="11.42578125" style="13"/>
  </cols>
  <sheetData>
    <row r="1" spans="1:6" x14ac:dyDescent="0.2">
      <c r="A1" s="70" t="s">
        <v>27</v>
      </c>
    </row>
    <row r="2" spans="1:6" ht="15.75" x14ac:dyDescent="0.25">
      <c r="A2" s="389" t="s">
        <v>305</v>
      </c>
    </row>
    <row r="3" spans="1:6" x14ac:dyDescent="0.2">
      <c r="A3" s="69"/>
    </row>
    <row r="4" spans="1:6" x14ac:dyDescent="0.2">
      <c r="A4" s="68" t="s">
        <v>50</v>
      </c>
      <c r="B4" s="68" t="s">
        <v>49</v>
      </c>
      <c r="C4" s="68" t="s">
        <v>1</v>
      </c>
      <c r="D4" s="68" t="s">
        <v>48</v>
      </c>
      <c r="E4" s="67" t="s">
        <v>47</v>
      </c>
    </row>
    <row r="5" spans="1:6" x14ac:dyDescent="0.2">
      <c r="A5" s="65">
        <v>1</v>
      </c>
      <c r="B5" s="66" t="s">
        <v>46</v>
      </c>
      <c r="C5" s="53">
        <v>28</v>
      </c>
      <c r="D5" s="57">
        <v>10728739</v>
      </c>
      <c r="E5" s="51">
        <f t="shared" ref="E5:E21" si="0">D5/$E$24*100</f>
        <v>8.3478126160311152</v>
      </c>
      <c r="F5" s="50"/>
    </row>
    <row r="6" spans="1:6" x14ac:dyDescent="0.2">
      <c r="A6" s="65">
        <v>2</v>
      </c>
      <c r="B6" s="64" t="s">
        <v>45</v>
      </c>
      <c r="C6" s="63">
        <v>19</v>
      </c>
      <c r="D6" s="58">
        <v>8392120</v>
      </c>
      <c r="E6" s="51">
        <f t="shared" si="0"/>
        <v>6.5297371118122127</v>
      </c>
      <c r="F6" s="50"/>
    </row>
    <row r="7" spans="1:6" x14ac:dyDescent="0.2">
      <c r="A7" s="55">
        <v>3</v>
      </c>
      <c r="B7" s="62" t="s">
        <v>44</v>
      </c>
      <c r="C7" s="53">
        <v>13</v>
      </c>
      <c r="D7" s="57">
        <v>6935351.54</v>
      </c>
      <c r="E7" s="51">
        <f t="shared" si="0"/>
        <v>5.3962553364587231</v>
      </c>
      <c r="F7" s="50"/>
    </row>
    <row r="8" spans="1:6" x14ac:dyDescent="0.2">
      <c r="A8" s="55">
        <v>4</v>
      </c>
      <c r="B8" s="56" t="s">
        <v>42</v>
      </c>
      <c r="C8" s="53">
        <v>172</v>
      </c>
      <c r="D8" s="61">
        <v>5063725.7420000052</v>
      </c>
      <c r="E8" s="51">
        <f t="shared" si="0"/>
        <v>3.9399815423964704</v>
      </c>
      <c r="F8" s="50"/>
    </row>
    <row r="9" spans="1:6" x14ac:dyDescent="0.2">
      <c r="A9" s="55">
        <v>5</v>
      </c>
      <c r="B9" s="60" t="s">
        <v>43</v>
      </c>
      <c r="C9" s="59">
        <v>11</v>
      </c>
      <c r="D9" s="58">
        <v>3450751.0950000002</v>
      </c>
      <c r="E9" s="51">
        <f t="shared" si="0"/>
        <v>2.684958924401478</v>
      </c>
      <c r="F9" s="50"/>
    </row>
    <row r="10" spans="1:6" x14ac:dyDescent="0.2">
      <c r="A10" s="55">
        <v>6</v>
      </c>
      <c r="B10" s="56" t="s">
        <v>41</v>
      </c>
      <c r="C10" s="53">
        <v>61</v>
      </c>
      <c r="D10" s="57">
        <v>3428668.614000001</v>
      </c>
      <c r="E10" s="51">
        <f t="shared" si="0"/>
        <v>2.6677769971046112</v>
      </c>
      <c r="F10" s="50"/>
    </row>
    <row r="11" spans="1:6" x14ac:dyDescent="0.2">
      <c r="A11" s="55">
        <v>7</v>
      </c>
      <c r="B11" s="60" t="s">
        <v>79</v>
      </c>
      <c r="C11" s="59">
        <v>5</v>
      </c>
      <c r="D11" s="58">
        <v>2829724.3470000001</v>
      </c>
      <c r="E11" s="51">
        <f t="shared" si="0"/>
        <v>2.201750700038188</v>
      </c>
      <c r="F11" s="50"/>
    </row>
    <row r="12" spans="1:6" x14ac:dyDescent="0.2">
      <c r="A12" s="55">
        <v>8</v>
      </c>
      <c r="B12" s="56" t="s">
        <v>40</v>
      </c>
      <c r="C12" s="53">
        <v>9693</v>
      </c>
      <c r="D12" s="57">
        <v>1682387.6797979348</v>
      </c>
      <c r="E12" s="51">
        <f t="shared" si="0"/>
        <v>1.3090314806309034</v>
      </c>
      <c r="F12" s="50"/>
    </row>
    <row r="13" spans="1:6" x14ac:dyDescent="0.2">
      <c r="A13" s="55">
        <v>9</v>
      </c>
      <c r="B13" s="56" t="s">
        <v>80</v>
      </c>
      <c r="C13" s="53">
        <v>2</v>
      </c>
      <c r="D13" s="57">
        <v>1324262.5959999999</v>
      </c>
      <c r="E13" s="51">
        <f t="shared" si="0"/>
        <v>1.0303816698147765</v>
      </c>
      <c r="F13" s="50"/>
    </row>
    <row r="14" spans="1:6" x14ac:dyDescent="0.2">
      <c r="A14" s="55">
        <v>10</v>
      </c>
      <c r="B14" s="56" t="s">
        <v>39</v>
      </c>
      <c r="C14" s="53">
        <v>206</v>
      </c>
      <c r="D14" s="57">
        <v>473013</v>
      </c>
      <c r="E14" s="51">
        <f t="shared" si="0"/>
        <v>0.36804175112720389</v>
      </c>
      <c r="F14" s="50"/>
    </row>
    <row r="15" spans="1:6" x14ac:dyDescent="0.2">
      <c r="A15" s="55">
        <v>11</v>
      </c>
      <c r="B15" s="56" t="s">
        <v>38</v>
      </c>
      <c r="C15" s="53">
        <v>42</v>
      </c>
      <c r="D15" s="57">
        <v>348200</v>
      </c>
      <c r="E15" s="51">
        <f t="shared" si="0"/>
        <v>0.27092730589326802</v>
      </c>
      <c r="F15" s="50"/>
    </row>
    <row r="16" spans="1:6" x14ac:dyDescent="0.2">
      <c r="A16" s="55">
        <v>12</v>
      </c>
      <c r="B16" s="56" t="s">
        <v>37</v>
      </c>
      <c r="C16" s="53">
        <v>6</v>
      </c>
      <c r="D16" s="57">
        <v>108611.5851</v>
      </c>
      <c r="E16" s="51">
        <f t="shared" si="0"/>
        <v>8.4508455312867353E-2</v>
      </c>
      <c r="F16" s="50"/>
    </row>
    <row r="17" spans="1:8" x14ac:dyDescent="0.2">
      <c r="A17" s="55">
        <v>13</v>
      </c>
      <c r="B17" s="56" t="s">
        <v>36</v>
      </c>
      <c r="C17" s="53">
        <v>83</v>
      </c>
      <c r="D17" s="52">
        <v>108414</v>
      </c>
      <c r="E17" s="51">
        <f t="shared" si="0"/>
        <v>8.4354718383436986E-2</v>
      </c>
      <c r="F17" s="50"/>
    </row>
    <row r="18" spans="1:8" x14ac:dyDescent="0.2">
      <c r="A18" s="55">
        <v>14</v>
      </c>
      <c r="B18" s="54" t="s">
        <v>34</v>
      </c>
      <c r="C18" s="53">
        <v>3</v>
      </c>
      <c r="D18" s="52">
        <v>22408</v>
      </c>
      <c r="E18" s="51">
        <f t="shared" si="0"/>
        <v>1.7435206980058442E-2</v>
      </c>
      <c r="F18" s="50"/>
    </row>
    <row r="19" spans="1:8" x14ac:dyDescent="0.2">
      <c r="A19" s="55">
        <v>15</v>
      </c>
      <c r="B19" s="54" t="s">
        <v>35</v>
      </c>
      <c r="C19" s="53">
        <v>145</v>
      </c>
      <c r="D19" s="52">
        <v>19356.261999999995</v>
      </c>
      <c r="E19" s="51">
        <f t="shared" si="0"/>
        <v>1.5060711992602638E-2</v>
      </c>
      <c r="F19" s="50"/>
    </row>
    <row r="20" spans="1:8" x14ac:dyDescent="0.2">
      <c r="A20" s="55">
        <v>16</v>
      </c>
      <c r="B20" s="54" t="s">
        <v>33</v>
      </c>
      <c r="C20" s="53">
        <v>2</v>
      </c>
      <c r="D20" s="52">
        <v>5165</v>
      </c>
      <c r="E20" s="51">
        <f t="shared" si="0"/>
        <v>4.018780973402439E-3</v>
      </c>
      <c r="F20" s="50"/>
    </row>
    <row r="21" spans="1:8" ht="25.5" x14ac:dyDescent="0.25">
      <c r="A21" s="55">
        <v>17</v>
      </c>
      <c r="B21" s="54" t="s">
        <v>32</v>
      </c>
      <c r="C21" s="53">
        <v>40</v>
      </c>
      <c r="D21" s="52">
        <v>1912</v>
      </c>
      <c r="E21" s="51">
        <f t="shared" si="0"/>
        <v>1.4876881357493638E-3</v>
      </c>
      <c r="F21" s="50"/>
      <c r="H21" s="49"/>
    </row>
    <row r="22" spans="1:8" x14ac:dyDescent="0.2">
      <c r="A22" s="790" t="s">
        <v>1</v>
      </c>
      <c r="B22" s="790"/>
      <c r="C22" s="48">
        <f>SUM(C5:C21)</f>
        <v>10531</v>
      </c>
      <c r="D22" s="47" t="s">
        <v>31</v>
      </c>
      <c r="E22" s="46" t="s">
        <v>31</v>
      </c>
    </row>
    <row r="24" spans="1:8" x14ac:dyDescent="0.2">
      <c r="C24" s="791" t="s">
        <v>30</v>
      </c>
      <c r="D24" s="791"/>
      <c r="E24" s="142">
        <v>128521560</v>
      </c>
    </row>
    <row r="26" spans="1:8" x14ac:dyDescent="0.2">
      <c r="A26" s="13" t="s">
        <v>29</v>
      </c>
    </row>
    <row r="27" spans="1:8" x14ac:dyDescent="0.2">
      <c r="A27" s="13" t="s">
        <v>28</v>
      </c>
    </row>
  </sheetData>
  <mergeCells count="2">
    <mergeCell ref="A22:B2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8"/>
  <sheetViews>
    <sheetView showGridLines="0" zoomScaleNormal="100" zoomScaleSheetLayoutView="85" workbookViewId="0">
      <selection activeCell="F10" sqref="F10"/>
    </sheetView>
  </sheetViews>
  <sheetFormatPr baseColWidth="10" defaultColWidth="11.5703125" defaultRowHeight="12" customHeight="1" x14ac:dyDescent="0.25"/>
  <cols>
    <col min="1" max="1" width="58.28515625" bestFit="1" customWidth="1"/>
    <col min="2" max="2" width="12.42578125" style="8" bestFit="1" customWidth="1"/>
    <col min="3" max="3" width="10.5703125" style="8" customWidth="1"/>
    <col min="4" max="4" width="8.7109375" style="141" bestFit="1" customWidth="1"/>
    <col min="5" max="5" width="13.140625" style="24" bestFit="1" customWidth="1"/>
    <col min="6" max="6" width="12.42578125" style="24" customWidth="1"/>
    <col min="7" max="7" width="8.85546875" style="141" bestFit="1" customWidth="1"/>
    <col min="8" max="8" width="7.5703125" style="22" bestFit="1" customWidth="1"/>
    <col min="9" max="9" width="9.7109375" customWidth="1"/>
    <col min="10" max="10" width="12.7109375" bestFit="1" customWidth="1"/>
    <col min="11" max="11" width="13" bestFit="1" customWidth="1"/>
    <col min="12" max="12" width="4.140625" bestFit="1" customWidth="1"/>
    <col min="13" max="13" width="13.85546875" bestFit="1" customWidth="1"/>
    <col min="14" max="14" width="13.42578125" bestFit="1" customWidth="1"/>
  </cols>
  <sheetData>
    <row r="1" spans="1:14" ht="12" customHeight="1" x14ac:dyDescent="0.25">
      <c r="A1" s="45" t="s">
        <v>379</v>
      </c>
      <c r="B1" s="500"/>
      <c r="C1" s="500"/>
      <c r="D1" s="501"/>
      <c r="E1" s="500"/>
      <c r="F1" s="500"/>
      <c r="G1" s="501"/>
      <c r="H1" s="502"/>
    </row>
    <row r="2" spans="1:14" ht="15.75" x14ac:dyDescent="0.25">
      <c r="A2" s="143" t="s">
        <v>380</v>
      </c>
      <c r="B2" s="500"/>
      <c r="C2" s="500"/>
      <c r="D2" s="501"/>
      <c r="E2" s="500"/>
      <c r="F2" s="500"/>
      <c r="G2" s="501"/>
      <c r="H2" s="502"/>
    </row>
    <row r="3" spans="1:14" ht="12" customHeight="1" thickBot="1" x14ac:dyDescent="0.3">
      <c r="A3" s="503"/>
      <c r="B3" s="504"/>
      <c r="C3" s="504"/>
      <c r="D3" s="505"/>
      <c r="E3" s="504"/>
      <c r="F3" s="504"/>
      <c r="G3" s="505"/>
      <c r="H3" s="506"/>
    </row>
    <row r="4" spans="1:14" ht="12" customHeight="1" thickBot="1" x14ac:dyDescent="0.3">
      <c r="A4" s="507"/>
      <c r="B4" s="740" t="s">
        <v>381</v>
      </c>
      <c r="C4" s="741"/>
      <c r="D4" s="742"/>
      <c r="E4" s="740" t="s">
        <v>407</v>
      </c>
      <c r="F4" s="741"/>
      <c r="G4" s="741"/>
      <c r="H4" s="742"/>
    </row>
    <row r="5" spans="1:14" ht="12" customHeight="1" x14ac:dyDescent="0.25">
      <c r="A5" s="508" t="s">
        <v>382</v>
      </c>
      <c r="B5" s="509">
        <v>2020</v>
      </c>
      <c r="C5" s="510">
        <v>2021</v>
      </c>
      <c r="D5" s="511" t="s">
        <v>230</v>
      </c>
      <c r="E5" s="509">
        <v>2020</v>
      </c>
      <c r="F5" s="510">
        <v>2021</v>
      </c>
      <c r="G5" s="512" t="s">
        <v>230</v>
      </c>
      <c r="H5" s="513" t="s">
        <v>237</v>
      </c>
    </row>
    <row r="6" spans="1:14" ht="12.75" customHeight="1" x14ac:dyDescent="0.25">
      <c r="A6" s="514" t="s">
        <v>383</v>
      </c>
      <c r="B6" s="515">
        <f>SUM(B7:B17)</f>
        <v>193965.29340733797</v>
      </c>
      <c r="C6" s="516">
        <f>SUM(C7:C17)</f>
        <v>202942.20649824353</v>
      </c>
      <c r="D6" s="517">
        <f>(C6-B6)/B6</f>
        <v>4.6281027565346619E-2</v>
      </c>
      <c r="E6" s="515">
        <f>SUM(E7:E17)</f>
        <v>1342141.5655798814</v>
      </c>
      <c r="F6" s="516">
        <f>SUM(F7:F17)</f>
        <v>1476179.495625867</v>
      </c>
      <c r="G6" s="517">
        <f t="shared" ref="G6:G69" si="0">(F6-E6)/E6</f>
        <v>9.9868697523031874E-2</v>
      </c>
      <c r="H6" s="518">
        <f>SUM(H7:H17)</f>
        <v>1</v>
      </c>
      <c r="I6" s="382"/>
      <c r="J6" s="382"/>
      <c r="K6" s="382"/>
      <c r="L6" s="382"/>
      <c r="M6" s="382"/>
      <c r="N6" s="382"/>
    </row>
    <row r="7" spans="1:14" ht="12.75" customHeight="1" x14ac:dyDescent="0.25">
      <c r="A7" s="519" t="s">
        <v>242</v>
      </c>
      <c r="B7" s="520">
        <v>38461.197734100002</v>
      </c>
      <c r="C7" s="330">
        <v>40293.288060799998</v>
      </c>
      <c r="D7" s="342">
        <f t="shared" ref="D7:D17" si="1">(C7-B7)/B7</f>
        <v>4.763477048650646E-2</v>
      </c>
      <c r="E7" s="520">
        <v>241275.96163089998</v>
      </c>
      <c r="F7" s="330">
        <v>302957.70319109998</v>
      </c>
      <c r="G7" s="342">
        <f t="shared" si="0"/>
        <v>0.25564810163127527</v>
      </c>
      <c r="H7" s="521">
        <f t="shared" ref="H7:H17" si="2">(F7/$F$6)</f>
        <v>0.20523093843858919</v>
      </c>
      <c r="J7" s="364"/>
      <c r="K7" s="364"/>
      <c r="L7" s="373"/>
      <c r="M7" s="373"/>
    </row>
    <row r="8" spans="1:14" ht="12.75" customHeight="1" x14ac:dyDescent="0.25">
      <c r="A8" s="519" t="s">
        <v>249</v>
      </c>
      <c r="B8" s="520">
        <v>36105.059190510001</v>
      </c>
      <c r="C8" s="330">
        <v>39189.449351899995</v>
      </c>
      <c r="D8" s="342">
        <f t="shared" si="1"/>
        <v>8.5428198444851403E-2</v>
      </c>
      <c r="E8" s="520">
        <v>250577.04174300999</v>
      </c>
      <c r="F8" s="330">
        <v>270655.40870229999</v>
      </c>
      <c r="G8" s="342">
        <f t="shared" si="0"/>
        <v>8.0128517838766039E-2</v>
      </c>
      <c r="H8" s="521">
        <f t="shared" si="2"/>
        <v>0.18334857617538453</v>
      </c>
      <c r="I8" s="382"/>
      <c r="J8" s="382"/>
      <c r="K8" s="382"/>
      <c r="L8" s="382"/>
      <c r="M8" s="382"/>
    </row>
    <row r="9" spans="1:14" ht="12.75" customHeight="1" x14ac:dyDescent="0.25">
      <c r="A9" s="519" t="s">
        <v>384</v>
      </c>
      <c r="B9" s="520">
        <v>35038.341568188</v>
      </c>
      <c r="C9" s="330">
        <v>34277.027541333999</v>
      </c>
      <c r="D9" s="342">
        <f t="shared" si="1"/>
        <v>-2.1728026863726137E-2</v>
      </c>
      <c r="E9" s="520">
        <v>283310.98966323101</v>
      </c>
      <c r="F9" s="330">
        <v>268965.25576268701</v>
      </c>
      <c r="G9" s="342">
        <f t="shared" si="0"/>
        <v>-5.0635995157112097E-2</v>
      </c>
      <c r="H9" s="521">
        <f t="shared" si="2"/>
        <v>0.18220362534479709</v>
      </c>
      <c r="J9" s="364"/>
      <c r="K9" s="364"/>
      <c r="L9" s="373"/>
      <c r="M9" s="373"/>
    </row>
    <row r="10" spans="1:14" ht="12.75" customHeight="1" x14ac:dyDescent="0.25">
      <c r="A10" s="519" t="s">
        <v>245</v>
      </c>
      <c r="B10" s="520">
        <v>29439.176815999999</v>
      </c>
      <c r="C10" s="330">
        <v>27136.583047</v>
      </c>
      <c r="D10" s="342">
        <f t="shared" si="1"/>
        <v>-7.8215290576622187E-2</v>
      </c>
      <c r="E10" s="520">
        <v>190585.87577099996</v>
      </c>
      <c r="F10" s="330">
        <v>197989.345049</v>
      </c>
      <c r="G10" s="342">
        <f t="shared" si="0"/>
        <v>3.8845844415541751E-2</v>
      </c>
      <c r="H10" s="521">
        <f t="shared" si="2"/>
        <v>0.1341228120534603</v>
      </c>
      <c r="J10" s="364"/>
      <c r="K10" s="364"/>
      <c r="L10" s="373"/>
      <c r="M10" s="373"/>
    </row>
    <row r="11" spans="1:14" ht="12.75" customHeight="1" x14ac:dyDescent="0.25">
      <c r="A11" s="519" t="s">
        <v>385</v>
      </c>
      <c r="B11" s="520">
        <v>15267</v>
      </c>
      <c r="C11" s="330">
        <v>22734.2</v>
      </c>
      <c r="D11" s="342">
        <f t="shared" si="1"/>
        <v>0.48910722473308449</v>
      </c>
      <c r="E11" s="520">
        <v>111711.9785</v>
      </c>
      <c r="F11" s="330">
        <v>141735.78035000002</v>
      </c>
      <c r="G11" s="342">
        <f t="shared" si="0"/>
        <v>0.26876081019368947</v>
      </c>
      <c r="H11" s="521">
        <f t="shared" si="2"/>
        <v>9.6015275086792348E-2</v>
      </c>
      <c r="J11" s="364"/>
      <c r="K11" s="364"/>
      <c r="L11" s="364"/>
      <c r="M11" s="364"/>
      <c r="N11" s="364"/>
    </row>
    <row r="12" spans="1:14" ht="12.75" customHeight="1" x14ac:dyDescent="0.25">
      <c r="A12" s="519" t="s">
        <v>250</v>
      </c>
      <c r="B12" s="520">
        <v>19198.21024</v>
      </c>
      <c r="C12" s="330">
        <v>13713.909042000001</v>
      </c>
      <c r="D12" s="342">
        <f t="shared" si="1"/>
        <v>-0.28566731635083914</v>
      </c>
      <c r="E12" s="520">
        <v>120554.63918370001</v>
      </c>
      <c r="F12" s="330">
        <v>109784.35750900001</v>
      </c>
      <c r="G12" s="342">
        <f t="shared" si="0"/>
        <v>-8.9339421092608062E-2</v>
      </c>
      <c r="H12" s="521">
        <f t="shared" si="2"/>
        <v>7.4370601836908662E-2</v>
      </c>
      <c r="J12" s="364"/>
      <c r="K12" s="364"/>
      <c r="L12" s="373"/>
      <c r="M12" s="373"/>
    </row>
    <row r="13" spans="1:14" ht="12.75" customHeight="1" x14ac:dyDescent="0.25">
      <c r="A13" s="519" t="s">
        <v>386</v>
      </c>
      <c r="B13" s="520">
        <v>6481.0754913999999</v>
      </c>
      <c r="C13" s="330">
        <v>6099.4552985199998</v>
      </c>
      <c r="D13" s="342">
        <f t="shared" si="1"/>
        <v>-5.8882232337269844E-2</v>
      </c>
      <c r="E13" s="520">
        <v>44048.719138</v>
      </c>
      <c r="F13" s="330">
        <v>48346.45718379</v>
      </c>
      <c r="G13" s="342">
        <f t="shared" si="0"/>
        <v>9.7567832388624945E-2</v>
      </c>
      <c r="H13" s="521">
        <f t="shared" si="2"/>
        <v>3.2751069451274407E-2</v>
      </c>
      <c r="J13" s="364"/>
      <c r="K13" s="364"/>
      <c r="L13" s="364"/>
      <c r="M13" s="364"/>
      <c r="N13" s="364"/>
    </row>
    <row r="14" spans="1:14" ht="12.75" customHeight="1" x14ac:dyDescent="0.25">
      <c r="A14" s="519" t="s">
        <v>271</v>
      </c>
      <c r="B14" s="520">
        <v>2813.767288</v>
      </c>
      <c r="C14" s="330">
        <v>3346.7895859999999</v>
      </c>
      <c r="D14" s="342">
        <f t="shared" si="1"/>
        <v>0.18943368212190256</v>
      </c>
      <c r="E14" s="520">
        <v>18480.366731999999</v>
      </c>
      <c r="F14" s="330">
        <v>27181.177413599995</v>
      </c>
      <c r="G14" s="342">
        <f t="shared" si="0"/>
        <v>0.47081374562410372</v>
      </c>
      <c r="H14" s="521">
        <f t="shared" si="2"/>
        <v>1.8413192632834793E-2</v>
      </c>
      <c r="J14" s="364"/>
      <c r="K14" s="364"/>
      <c r="L14" s="373"/>
      <c r="M14" s="373"/>
    </row>
    <row r="15" spans="1:14" ht="12.75" customHeight="1" x14ac:dyDescent="0.25">
      <c r="A15" s="519" t="s">
        <v>387</v>
      </c>
      <c r="B15" s="520">
        <v>2717.406884</v>
      </c>
      <c r="C15" s="330">
        <v>2667.8871429999999</v>
      </c>
      <c r="D15" s="342">
        <f t="shared" si="1"/>
        <v>-1.8223160208936922E-2</v>
      </c>
      <c r="E15" s="520">
        <v>17887.875425999999</v>
      </c>
      <c r="F15" s="330">
        <v>20566.670688499999</v>
      </c>
      <c r="G15" s="342">
        <f t="shared" si="0"/>
        <v>0.14975480311129488</v>
      </c>
      <c r="H15" s="521">
        <f t="shared" si="2"/>
        <v>1.393236442413813E-2</v>
      </c>
      <c r="J15" s="364"/>
      <c r="K15" s="364"/>
      <c r="L15" s="373"/>
      <c r="M15" s="373"/>
    </row>
    <row r="16" spans="1:14" ht="12.75" customHeight="1" x14ac:dyDescent="0.25">
      <c r="A16" s="519" t="s">
        <v>257</v>
      </c>
      <c r="B16" s="520">
        <v>1929.6339599999999</v>
      </c>
      <c r="C16" s="330">
        <v>2451.9024420000001</v>
      </c>
      <c r="D16" s="342">
        <f t="shared" si="1"/>
        <v>0.27065676331691435</v>
      </c>
      <c r="E16" s="520">
        <v>16810.064853699998</v>
      </c>
      <c r="F16" s="330">
        <v>16437.519519000001</v>
      </c>
      <c r="G16" s="342">
        <f t="shared" si="0"/>
        <v>-2.2162040298018069E-2</v>
      </c>
      <c r="H16" s="521">
        <f t="shared" si="2"/>
        <v>1.1135176696131293E-2</v>
      </c>
      <c r="J16" s="364"/>
      <c r="K16" s="364"/>
      <c r="L16" s="373"/>
      <c r="M16" s="373"/>
    </row>
    <row r="17" spans="1:13" ht="12.75" customHeight="1" x14ac:dyDescent="0.25">
      <c r="A17" s="374" t="s">
        <v>388</v>
      </c>
      <c r="B17" s="520">
        <v>6514.4242351399735</v>
      </c>
      <c r="C17" s="330">
        <v>11031.714985689498</v>
      </c>
      <c r="D17" s="342">
        <f t="shared" si="1"/>
        <v>0.69342901037707172</v>
      </c>
      <c r="E17" s="520">
        <v>46898.052938340465</v>
      </c>
      <c r="F17" s="330">
        <v>71559.820256890031</v>
      </c>
      <c r="G17" s="342">
        <f t="shared" si="0"/>
        <v>0.52585908739055309</v>
      </c>
      <c r="H17" s="521">
        <f t="shared" si="2"/>
        <v>4.8476367859689222E-2</v>
      </c>
      <c r="J17" s="364"/>
      <c r="K17" s="364"/>
      <c r="L17" s="373"/>
      <c r="M17" s="373"/>
    </row>
    <row r="18" spans="1:13" ht="12.75" customHeight="1" x14ac:dyDescent="0.25">
      <c r="A18" s="514" t="s">
        <v>389</v>
      </c>
      <c r="B18" s="515">
        <f>SUM(B19:B29)</f>
        <v>7017990.5469690459</v>
      </c>
      <c r="C18" s="516">
        <f>SUM(C19:C29)</f>
        <v>7984807.7904073941</v>
      </c>
      <c r="D18" s="517">
        <f>(C18-B18)/B18</f>
        <v>0.13776268818941351</v>
      </c>
      <c r="E18" s="515">
        <f>SUM(E19:E29)</f>
        <v>56026876.805154517</v>
      </c>
      <c r="F18" s="516">
        <f>SUM(F19:F29)</f>
        <v>62581542.634074301</v>
      </c>
      <c r="G18" s="517">
        <f t="shared" si="0"/>
        <v>0.11699145486397608</v>
      </c>
      <c r="H18" s="518">
        <f>SUM(H19:H29)</f>
        <v>1</v>
      </c>
    </row>
    <row r="19" spans="1:13" ht="12.75" customHeight="1" x14ac:dyDescent="0.25">
      <c r="A19" s="519" t="s">
        <v>254</v>
      </c>
      <c r="B19" s="520">
        <v>668603.28095000004</v>
      </c>
      <c r="C19" s="330">
        <v>815845.16761999996</v>
      </c>
      <c r="D19" s="342">
        <f t="shared" ref="D19:D52" si="3">(C19-B19)/B19</f>
        <v>0.22022309920583694</v>
      </c>
      <c r="E19" s="520">
        <v>5405863.4491754398</v>
      </c>
      <c r="F19" s="330">
        <v>6094680.4725000001</v>
      </c>
      <c r="G19" s="342">
        <f t="shared" si="0"/>
        <v>0.12742035195684162</v>
      </c>
      <c r="H19" s="521">
        <f t="shared" ref="H19:H29" si="4">(F19/$F$18)</f>
        <v>9.7387827400431934E-2</v>
      </c>
      <c r="I19" s="382"/>
      <c r="J19" s="382"/>
      <c r="K19" s="382"/>
      <c r="L19" s="382"/>
      <c r="M19" s="382"/>
    </row>
    <row r="20" spans="1:13" ht="12.75" customHeight="1" x14ac:dyDescent="0.25">
      <c r="A20" s="519" t="s">
        <v>252</v>
      </c>
      <c r="B20" s="520">
        <v>825619.56359999999</v>
      </c>
      <c r="C20" s="330">
        <v>503595.74099999998</v>
      </c>
      <c r="D20" s="342">
        <f t="shared" si="3"/>
        <v>-0.39003899228823946</v>
      </c>
      <c r="E20" s="520">
        <v>7529345.8401000006</v>
      </c>
      <c r="F20" s="330">
        <v>5167739.8330000006</v>
      </c>
      <c r="G20" s="342">
        <f t="shared" si="0"/>
        <v>-0.31365354404661461</v>
      </c>
      <c r="H20" s="521">
        <f t="shared" si="4"/>
        <v>8.25761017624113E-2</v>
      </c>
    </row>
    <row r="21" spans="1:13" ht="12.75" customHeight="1" x14ac:dyDescent="0.25">
      <c r="A21" s="519" t="s">
        <v>267</v>
      </c>
      <c r="B21" s="520">
        <v>193455.351</v>
      </c>
      <c r="C21" s="330">
        <v>434079.48599999998</v>
      </c>
      <c r="D21" s="342">
        <f t="shared" si="3"/>
        <v>1.2438225862255936</v>
      </c>
      <c r="E21" s="520">
        <v>2944588.4639999992</v>
      </c>
      <c r="F21" s="330">
        <v>4767555.6719999993</v>
      </c>
      <c r="G21" s="342">
        <f t="shared" si="0"/>
        <v>0.61909065741690705</v>
      </c>
      <c r="H21" s="521">
        <f t="shared" si="4"/>
        <v>7.6181498111620019E-2</v>
      </c>
    </row>
    <row r="22" spans="1:13" ht="12.75" customHeight="1" x14ac:dyDescent="0.25">
      <c r="A22" s="519" t="s">
        <v>255</v>
      </c>
      <c r="B22" s="520">
        <v>395967.75459999999</v>
      </c>
      <c r="C22" s="330">
        <v>483744.16824999999</v>
      </c>
      <c r="D22" s="342">
        <f t="shared" si="3"/>
        <v>0.22167566078371778</v>
      </c>
      <c r="E22" s="520">
        <v>2516781.4797</v>
      </c>
      <c r="F22" s="330">
        <v>3671639.8600700004</v>
      </c>
      <c r="G22" s="342">
        <f t="shared" si="0"/>
        <v>0.45886319081927579</v>
      </c>
      <c r="H22" s="521">
        <f t="shared" si="4"/>
        <v>5.8669692460902548E-2</v>
      </c>
    </row>
    <row r="23" spans="1:13" ht="12.75" customHeight="1" x14ac:dyDescent="0.25">
      <c r="A23" s="519" t="s">
        <v>261</v>
      </c>
      <c r="B23" s="520">
        <v>331438.0846</v>
      </c>
      <c r="C23" s="330">
        <v>446984.71049999999</v>
      </c>
      <c r="D23" s="342">
        <f t="shared" si="3"/>
        <v>0.34862205422001763</v>
      </c>
      <c r="E23" s="520">
        <v>2431725.9311300004</v>
      </c>
      <c r="F23" s="330">
        <v>3580829.7682400001</v>
      </c>
      <c r="G23" s="342">
        <f t="shared" si="0"/>
        <v>0.47254660667126325</v>
      </c>
      <c r="H23" s="521">
        <f t="shared" si="4"/>
        <v>5.7218624174507252E-2</v>
      </c>
    </row>
    <row r="24" spans="1:13" ht="12.75" customHeight="1" x14ac:dyDescent="0.25">
      <c r="A24" s="519" t="s">
        <v>259</v>
      </c>
      <c r="B24" s="520">
        <v>373558.981096</v>
      </c>
      <c r="C24" s="330">
        <v>408230.73849800002</v>
      </c>
      <c r="D24" s="342">
        <f t="shared" si="3"/>
        <v>9.2814680295666099E-2</v>
      </c>
      <c r="E24" s="520">
        <v>3078445.3831929998</v>
      </c>
      <c r="F24" s="330">
        <v>2660023.0562009998</v>
      </c>
      <c r="G24" s="342">
        <f t="shared" si="0"/>
        <v>-0.13592000991032929</v>
      </c>
      <c r="H24" s="521">
        <f t="shared" si="4"/>
        <v>4.2504913497493024E-2</v>
      </c>
    </row>
    <row r="25" spans="1:13" ht="12.75" customHeight="1" x14ac:dyDescent="0.25">
      <c r="A25" s="519" t="s">
        <v>274</v>
      </c>
      <c r="B25" s="520">
        <v>252165.55179999999</v>
      </c>
      <c r="C25" s="330">
        <v>298578.87400000001</v>
      </c>
      <c r="D25" s="342">
        <f t="shared" si="3"/>
        <v>0.18405893219233932</v>
      </c>
      <c r="E25" s="520">
        <v>1669305.5218000002</v>
      </c>
      <c r="F25" s="330">
        <v>2381342.7089</v>
      </c>
      <c r="G25" s="342">
        <f t="shared" si="0"/>
        <v>0.42654695488709288</v>
      </c>
      <c r="H25" s="521">
        <f t="shared" si="4"/>
        <v>3.8051837789045015E-2</v>
      </c>
    </row>
    <row r="26" spans="1:13" ht="12.75" customHeight="1" x14ac:dyDescent="0.25">
      <c r="A26" s="519" t="s">
        <v>256</v>
      </c>
      <c r="B26" s="520">
        <v>331132.75712000002</v>
      </c>
      <c r="C26" s="330">
        <v>321047.09669999999</v>
      </c>
      <c r="D26" s="342">
        <f t="shared" si="3"/>
        <v>-3.0458057087795341E-2</v>
      </c>
      <c r="E26" s="520">
        <v>1817178.7115799999</v>
      </c>
      <c r="F26" s="330">
        <v>2206438.9889099998</v>
      </c>
      <c r="G26" s="342">
        <f t="shared" si="0"/>
        <v>0.2142113347737527</v>
      </c>
      <c r="H26" s="521">
        <f t="shared" si="4"/>
        <v>3.5257024612056168E-2</v>
      </c>
    </row>
    <row r="27" spans="1:13" ht="12.75" customHeight="1" x14ac:dyDescent="0.25">
      <c r="A27" s="519" t="s">
        <v>273</v>
      </c>
      <c r="B27" s="520">
        <v>209337.27486</v>
      </c>
      <c r="C27" s="330">
        <v>211039.45214000001</v>
      </c>
      <c r="D27" s="342">
        <f t="shared" si="3"/>
        <v>8.1312670241760858E-3</v>
      </c>
      <c r="E27" s="520">
        <v>1710132.4962429998</v>
      </c>
      <c r="F27" s="330">
        <v>2183460.4745770004</v>
      </c>
      <c r="G27" s="342">
        <f t="shared" si="0"/>
        <v>0.27677854164742066</v>
      </c>
      <c r="H27" s="521">
        <f t="shared" si="4"/>
        <v>3.4889847432238802E-2</v>
      </c>
    </row>
    <row r="28" spans="1:13" ht="12.75" customHeight="1" x14ac:dyDescent="0.25">
      <c r="A28" s="519" t="s">
        <v>390</v>
      </c>
      <c r="B28" s="520">
        <v>134837.97808005111</v>
      </c>
      <c r="C28" s="330">
        <v>353634.30411005672</v>
      </c>
      <c r="D28" s="342">
        <f t="shared" si="3"/>
        <v>1.6226609827989991</v>
      </c>
      <c r="E28" s="520">
        <v>940219.70973361866</v>
      </c>
      <c r="F28" s="330">
        <v>2044114.9914562393</v>
      </c>
      <c r="G28" s="342">
        <f>(F28-E28)/E28</f>
        <v>1.1740822600234302</v>
      </c>
      <c r="H28" s="521">
        <f t="shared" si="4"/>
        <v>3.2663224737180939E-2</v>
      </c>
    </row>
    <row r="29" spans="1:13" ht="12.75" customHeight="1" x14ac:dyDescent="0.25">
      <c r="A29" s="374" t="s">
        <v>391</v>
      </c>
      <c r="B29" s="520">
        <v>3301873.9692629948</v>
      </c>
      <c r="C29" s="330">
        <v>3708028.0515893372</v>
      </c>
      <c r="D29" s="342">
        <f t="shared" si="3"/>
        <v>0.12300714264300017</v>
      </c>
      <c r="E29" s="520">
        <v>25983289.818499453</v>
      </c>
      <c r="F29" s="330">
        <v>27823716.808220059</v>
      </c>
      <c r="G29" s="342">
        <f>(F29-E29)/E29</f>
        <v>7.0831176597594164E-2</v>
      </c>
      <c r="H29" s="521">
        <f t="shared" si="4"/>
        <v>0.44459940802211295</v>
      </c>
    </row>
    <row r="30" spans="1:13" ht="12.75" customHeight="1" x14ac:dyDescent="0.25">
      <c r="A30" s="514" t="s">
        <v>392</v>
      </c>
      <c r="B30" s="515">
        <f>SUM(B31:B41)</f>
        <v>134160.20109056597</v>
      </c>
      <c r="C30" s="516">
        <f>SUM(C31:C41)</f>
        <v>129505.91057240381</v>
      </c>
      <c r="D30" s="517">
        <f>(C30-B30)/B30</f>
        <v>-3.4692035941569908E-2</v>
      </c>
      <c r="E30" s="515">
        <f>SUM(E31:E41)</f>
        <v>764243.09214989527</v>
      </c>
      <c r="F30" s="516">
        <f>SUM(F31:F41)</f>
        <v>1042212.6633395539</v>
      </c>
      <c r="G30" s="517">
        <f>(F30-E30)/E30</f>
        <v>0.36371878796797663</v>
      </c>
      <c r="H30" s="518">
        <f>SUM(H31:H41)</f>
        <v>1</v>
      </c>
    </row>
    <row r="31" spans="1:13" ht="12.75" customHeight="1" x14ac:dyDescent="0.25">
      <c r="A31" s="519" t="s">
        <v>242</v>
      </c>
      <c r="B31" s="520">
        <v>58452.254528799996</v>
      </c>
      <c r="C31" s="330">
        <v>46506.556029899999</v>
      </c>
      <c r="D31" s="342">
        <f t="shared" si="3"/>
        <v>-0.20436677071222695</v>
      </c>
      <c r="E31" s="520">
        <v>274452.6275839</v>
      </c>
      <c r="F31" s="330">
        <v>361852.80963169993</v>
      </c>
      <c r="G31" s="342">
        <f t="shared" si="0"/>
        <v>0.31845270645507573</v>
      </c>
      <c r="H31" s="521">
        <f t="shared" ref="H31:H41" si="5">(F31/$F$30)</f>
        <v>0.34719671172696925</v>
      </c>
    </row>
    <row r="32" spans="1:13" ht="12.75" customHeight="1" x14ac:dyDescent="0.25">
      <c r="A32" s="519" t="s">
        <v>253</v>
      </c>
      <c r="B32" s="520">
        <v>9935.1709915299998</v>
      </c>
      <c r="C32" s="330">
        <v>12643.666650708201</v>
      </c>
      <c r="D32" s="342">
        <f t="shared" si="3"/>
        <v>0.27261691434271906</v>
      </c>
      <c r="E32" s="520">
        <v>62102.583169509999</v>
      </c>
      <c r="F32" s="330">
        <v>90593.311280558191</v>
      </c>
      <c r="G32" s="342">
        <f t="shared" si="0"/>
        <v>0.45876880891222016</v>
      </c>
      <c r="H32" s="521">
        <f t="shared" si="5"/>
        <v>8.6924017014215468E-2</v>
      </c>
    </row>
    <row r="33" spans="1:8" ht="12.75" customHeight="1" x14ac:dyDescent="0.25">
      <c r="A33" s="519" t="s">
        <v>387</v>
      </c>
      <c r="B33" s="520">
        <v>7698.515026</v>
      </c>
      <c r="C33" s="330">
        <v>8485.4853810000004</v>
      </c>
      <c r="D33" s="342">
        <f t="shared" si="3"/>
        <v>0.10222365642493199</v>
      </c>
      <c r="E33" s="520">
        <v>51055.423203999999</v>
      </c>
      <c r="F33" s="330">
        <v>71672.603974799989</v>
      </c>
      <c r="G33" s="342">
        <f t="shared" si="0"/>
        <v>0.40381960381409027</v>
      </c>
      <c r="H33" s="521">
        <f t="shared" si="5"/>
        <v>6.8769653733759123E-2</v>
      </c>
    </row>
    <row r="34" spans="1:8" ht="12.75" customHeight="1" x14ac:dyDescent="0.25">
      <c r="A34" s="519" t="s">
        <v>270</v>
      </c>
      <c r="B34" s="520">
        <v>9391.6996999999992</v>
      </c>
      <c r="C34" s="330">
        <v>4141.8962000000001</v>
      </c>
      <c r="D34" s="342">
        <f t="shared" si="3"/>
        <v>-0.55898332226274228</v>
      </c>
      <c r="E34" s="520">
        <v>44352.661225999997</v>
      </c>
      <c r="F34" s="330">
        <v>65144.225000000006</v>
      </c>
      <c r="G34" s="342">
        <f t="shared" si="0"/>
        <v>0.46877826942685857</v>
      </c>
      <c r="H34" s="521">
        <f t="shared" si="5"/>
        <v>6.2505693215489128E-2</v>
      </c>
    </row>
    <row r="35" spans="1:8" ht="12.75" customHeight="1" x14ac:dyDescent="0.25">
      <c r="A35" s="519" t="s">
        <v>263</v>
      </c>
      <c r="B35" s="520">
        <v>6358.28406765</v>
      </c>
      <c r="C35" s="330">
        <v>4576.4661811127999</v>
      </c>
      <c r="D35" s="342">
        <f t="shared" si="3"/>
        <v>-0.28023565282382135</v>
      </c>
      <c r="E35" s="520">
        <v>35354.09028235</v>
      </c>
      <c r="F35" s="330">
        <v>40447.857035772802</v>
      </c>
      <c r="G35" s="342">
        <f t="shared" si="0"/>
        <v>0.14407856948777972</v>
      </c>
      <c r="H35" s="521">
        <f t="shared" si="5"/>
        <v>3.8809600438135201E-2</v>
      </c>
    </row>
    <row r="36" spans="1:8" ht="12.75" customHeight="1" x14ac:dyDescent="0.25">
      <c r="A36" s="519" t="s">
        <v>393</v>
      </c>
      <c r="B36" s="520">
        <v>4321.847444</v>
      </c>
      <c r="C36" s="330">
        <v>4372.064445</v>
      </c>
      <c r="D36" s="342">
        <f t="shared" si="3"/>
        <v>1.1619336788418111E-2</v>
      </c>
      <c r="E36" s="520">
        <v>15560.295052999998</v>
      </c>
      <c r="F36" s="330">
        <v>37190.225514999998</v>
      </c>
      <c r="G36" s="342">
        <f t="shared" si="0"/>
        <v>1.3900719998127404</v>
      </c>
      <c r="H36" s="521">
        <f t="shared" si="5"/>
        <v>3.5683912528784334E-2</v>
      </c>
    </row>
    <row r="37" spans="1:8" ht="12.75" customHeight="1" x14ac:dyDescent="0.25">
      <c r="A37" s="519" t="s">
        <v>385</v>
      </c>
      <c r="B37" s="520">
        <v>4027.58</v>
      </c>
      <c r="C37" s="330">
        <v>6217.8037000000004</v>
      </c>
      <c r="D37" s="342">
        <f t="shared" si="3"/>
        <v>0.54380638000983228</v>
      </c>
      <c r="E37" s="520">
        <v>23106.581299999998</v>
      </c>
      <c r="F37" s="330">
        <v>36822.006777999995</v>
      </c>
      <c r="G37" s="342">
        <f t="shared" si="0"/>
        <v>0.59357225112310308</v>
      </c>
      <c r="H37" s="521">
        <f t="shared" si="5"/>
        <v>3.5330607728380051E-2</v>
      </c>
    </row>
    <row r="38" spans="1:8" ht="12.75" customHeight="1" x14ac:dyDescent="0.25">
      <c r="A38" s="519" t="s">
        <v>394</v>
      </c>
      <c r="B38" s="520">
        <v>826.51418868999997</v>
      </c>
      <c r="C38" s="330">
        <v>4891.9294688</v>
      </c>
      <c r="D38" s="342">
        <f t="shared" si="3"/>
        <v>4.9187483236719265</v>
      </c>
      <c r="E38" s="520">
        <v>24171.019697669995</v>
      </c>
      <c r="F38" s="330">
        <v>36257.260614569997</v>
      </c>
      <c r="G38" s="342">
        <f t="shared" si="0"/>
        <v>0.50003024564433562</v>
      </c>
      <c r="H38" s="521">
        <f t="shared" si="5"/>
        <v>3.4788735437536467E-2</v>
      </c>
    </row>
    <row r="39" spans="1:8" ht="12.75" customHeight="1" x14ac:dyDescent="0.25">
      <c r="A39" s="519" t="s">
        <v>264</v>
      </c>
      <c r="B39" s="520">
        <v>3355.0969</v>
      </c>
      <c r="C39" s="330">
        <v>4558.3598000000002</v>
      </c>
      <c r="D39" s="342">
        <f t="shared" si="3"/>
        <v>0.35863730195095117</v>
      </c>
      <c r="E39" s="520">
        <v>22448.182152000001</v>
      </c>
      <c r="F39" s="330">
        <v>34558.864859000001</v>
      </c>
      <c r="G39" s="342">
        <f t="shared" si="0"/>
        <v>0.53949503015419042</v>
      </c>
      <c r="H39" s="521">
        <f t="shared" si="5"/>
        <v>3.3159129681137538E-2</v>
      </c>
    </row>
    <row r="40" spans="1:8" ht="12.75" customHeight="1" x14ac:dyDescent="0.25">
      <c r="A40" s="519" t="s">
        <v>271</v>
      </c>
      <c r="B40" s="520">
        <v>6935.9798199999996</v>
      </c>
      <c r="C40" s="330">
        <v>3720.569896</v>
      </c>
      <c r="D40" s="342">
        <f t="shared" si="3"/>
        <v>-0.46358409445314674</v>
      </c>
      <c r="E40" s="520">
        <v>36535.490616999996</v>
      </c>
      <c r="F40" s="330">
        <v>28323.545127000005</v>
      </c>
      <c r="G40" s="342">
        <f t="shared" si="0"/>
        <v>-0.22476625744773673</v>
      </c>
      <c r="H40" s="521">
        <f t="shared" si="5"/>
        <v>2.7176358648572829E-2</v>
      </c>
    </row>
    <row r="41" spans="1:8" ht="12.75" customHeight="1" x14ac:dyDescent="0.25">
      <c r="A41" s="374" t="s">
        <v>395</v>
      </c>
      <c r="B41" s="520">
        <v>22857.258423895983</v>
      </c>
      <c r="C41" s="330">
        <v>29391.112819882794</v>
      </c>
      <c r="D41" s="342">
        <f>(C41-B41)/B41</f>
        <v>0.28585468453014612</v>
      </c>
      <c r="E41" s="520">
        <v>175104.13786446524</v>
      </c>
      <c r="F41" s="330">
        <v>239349.95352315297</v>
      </c>
      <c r="G41" s="342">
        <f>(F41-E41)/E41</f>
        <v>0.36690061378455552</v>
      </c>
      <c r="H41" s="521">
        <f t="shared" si="5"/>
        <v>0.22965557984702065</v>
      </c>
    </row>
    <row r="42" spans="1:8" ht="12.75" customHeight="1" x14ac:dyDescent="0.25">
      <c r="A42" s="514" t="s">
        <v>396</v>
      </c>
      <c r="B42" s="515">
        <f>SUM(B43:B53)</f>
        <v>21928.042509484003</v>
      </c>
      <c r="C42" s="516">
        <f>SUM(C43:C53)</f>
        <v>23287.381893597405</v>
      </c>
      <c r="D42" s="517">
        <f>(C42-B42)/B42</f>
        <v>6.1990913394366146E-2</v>
      </c>
      <c r="E42" s="515">
        <f>SUM(E43:E53)</f>
        <v>146592.044468012</v>
      </c>
      <c r="F42" s="516">
        <f>SUM(F43:F53)</f>
        <v>175682.4654671374</v>
      </c>
      <c r="G42" s="517">
        <f>(F42-E42)/E42</f>
        <v>0.19844474578887025</v>
      </c>
      <c r="H42" s="518">
        <f>SUM(H43:H53)</f>
        <v>1</v>
      </c>
    </row>
    <row r="43" spans="1:8" ht="12.75" customHeight="1" x14ac:dyDescent="0.25">
      <c r="A43" s="519" t="s">
        <v>263</v>
      </c>
      <c r="B43" s="520">
        <v>2078.8537722800002</v>
      </c>
      <c r="C43" s="330">
        <v>2221.3340965365001</v>
      </c>
      <c r="D43" s="342">
        <f t="shared" si="3"/>
        <v>6.8537925156820154E-2</v>
      </c>
      <c r="E43" s="520">
        <v>12327.438812699998</v>
      </c>
      <c r="F43" s="330">
        <v>16733.284661556499</v>
      </c>
      <c r="G43" s="342">
        <f t="shared" si="0"/>
        <v>0.35740155889620007</v>
      </c>
      <c r="H43" s="521">
        <f t="shared" ref="H43:H53" si="6">(F43/$F$42)</f>
        <v>9.5247323727287822E-2</v>
      </c>
    </row>
    <row r="44" spans="1:8" ht="12.75" customHeight="1" x14ac:dyDescent="0.25">
      <c r="A44" s="519" t="s">
        <v>253</v>
      </c>
      <c r="B44" s="520">
        <v>1961.6903621900001</v>
      </c>
      <c r="C44" s="330">
        <v>2342.1911354403001</v>
      </c>
      <c r="D44" s="342">
        <f t="shared" si="3"/>
        <v>0.19396576574170193</v>
      </c>
      <c r="E44" s="520">
        <v>11256.381337240002</v>
      </c>
      <c r="F44" s="330">
        <v>16308.9307037403</v>
      </c>
      <c r="G44" s="342">
        <f t="shared" si="0"/>
        <v>0.44886089189113709</v>
      </c>
      <c r="H44" s="521">
        <f t="shared" si="6"/>
        <v>9.2831863785466942E-2</v>
      </c>
    </row>
    <row r="45" spans="1:8" ht="12.75" customHeight="1" x14ac:dyDescent="0.25">
      <c r="A45" s="519" t="s">
        <v>256</v>
      </c>
      <c r="B45" s="520">
        <v>1165.4430830000001</v>
      </c>
      <c r="C45" s="330">
        <v>2218.3931980000002</v>
      </c>
      <c r="D45" s="342">
        <f t="shared" si="3"/>
        <v>0.90347622321423993</v>
      </c>
      <c r="E45" s="520">
        <v>7693.0744591500006</v>
      </c>
      <c r="F45" s="330">
        <v>11987.824976309999</v>
      </c>
      <c r="G45" s="342">
        <f t="shared" si="0"/>
        <v>0.55826191985596885</v>
      </c>
      <c r="H45" s="521">
        <f t="shared" si="6"/>
        <v>6.8235751043421028E-2</v>
      </c>
    </row>
    <row r="46" spans="1:8" ht="12.75" customHeight="1" x14ac:dyDescent="0.25">
      <c r="A46" s="519" t="s">
        <v>264</v>
      </c>
      <c r="B46" s="520">
        <v>1343.3427999999999</v>
      </c>
      <c r="C46" s="330">
        <v>1633.4010000000001</v>
      </c>
      <c r="D46" s="342">
        <f t="shared" si="3"/>
        <v>0.2159226967234277</v>
      </c>
      <c r="E46" s="520">
        <v>7213.0428519999987</v>
      </c>
      <c r="F46" s="330">
        <v>11920.026856000002</v>
      </c>
      <c r="G46" s="342">
        <f t="shared" si="0"/>
        <v>0.65256565094367536</v>
      </c>
      <c r="H46" s="521">
        <f t="shared" si="6"/>
        <v>6.7849838197026696E-2</v>
      </c>
    </row>
    <row r="47" spans="1:8" ht="12.75" customHeight="1" x14ac:dyDescent="0.25">
      <c r="A47" s="519" t="s">
        <v>276</v>
      </c>
      <c r="B47" s="520">
        <v>1260.5471926</v>
      </c>
      <c r="C47" s="330">
        <v>1229.0807242000001</v>
      </c>
      <c r="D47" s="342">
        <f t="shared" si="3"/>
        <v>-2.4962546888147294E-2</v>
      </c>
      <c r="E47" s="520">
        <v>8482.2316398000003</v>
      </c>
      <c r="F47" s="330">
        <v>10172.8835316</v>
      </c>
      <c r="G47" s="342">
        <f t="shared" si="0"/>
        <v>0.19931687362405767</v>
      </c>
      <c r="H47" s="521">
        <f t="shared" si="6"/>
        <v>5.7904945177940412E-2</v>
      </c>
    </row>
    <row r="48" spans="1:8" ht="12.75" customHeight="1" x14ac:dyDescent="0.25">
      <c r="A48" s="519" t="s">
        <v>266</v>
      </c>
      <c r="B48" s="520">
        <v>1498.5231653999999</v>
      </c>
      <c r="C48" s="330">
        <v>940.55930999999998</v>
      </c>
      <c r="D48" s="342">
        <f t="shared" si="3"/>
        <v>-0.37234249578721929</v>
      </c>
      <c r="E48" s="520">
        <v>10452.846694999998</v>
      </c>
      <c r="F48" s="330">
        <v>10110.661841000001</v>
      </c>
      <c r="G48" s="342">
        <f t="shared" si="0"/>
        <v>-3.2736044446502563E-2</v>
      </c>
      <c r="H48" s="521">
        <f t="shared" si="6"/>
        <v>5.7550773858483159E-2</v>
      </c>
    </row>
    <row r="49" spans="1:8" ht="12.75" customHeight="1" x14ac:dyDescent="0.25">
      <c r="A49" s="519" t="s">
        <v>387</v>
      </c>
      <c r="B49" s="520">
        <v>1083.800236</v>
      </c>
      <c r="C49" s="330">
        <v>1284.9541979999999</v>
      </c>
      <c r="D49" s="342">
        <f t="shared" si="3"/>
        <v>0.18560058885242747</v>
      </c>
      <c r="E49" s="520">
        <v>6121.1706260000001</v>
      </c>
      <c r="F49" s="330">
        <v>10062.031034600001</v>
      </c>
      <c r="G49" s="342">
        <f t="shared" si="0"/>
        <v>0.64380829246304372</v>
      </c>
      <c r="H49" s="521">
        <f t="shared" si="6"/>
        <v>5.7273963043751638E-2</v>
      </c>
    </row>
    <row r="50" spans="1:8" ht="12.75" customHeight="1" x14ac:dyDescent="0.25">
      <c r="A50" s="519" t="s">
        <v>271</v>
      </c>
      <c r="B50" s="520">
        <v>2503.0226039999998</v>
      </c>
      <c r="C50" s="330">
        <v>1440.8667909999999</v>
      </c>
      <c r="D50" s="342">
        <f t="shared" si="3"/>
        <v>-0.42434926928051026</v>
      </c>
      <c r="E50" s="520">
        <v>18446.714211999999</v>
      </c>
      <c r="F50" s="330">
        <v>9916.7332540000007</v>
      </c>
      <c r="G50" s="342">
        <f t="shared" si="0"/>
        <v>-0.4624119428516465</v>
      </c>
      <c r="H50" s="521">
        <f t="shared" si="6"/>
        <v>5.6446915334615412E-2</v>
      </c>
    </row>
    <row r="51" spans="1:8" ht="12.75" customHeight="1" x14ac:dyDescent="0.25">
      <c r="A51" s="519" t="s">
        <v>270</v>
      </c>
      <c r="B51" s="520">
        <v>2765.6154999999999</v>
      </c>
      <c r="C51" s="330">
        <v>894.05439999999999</v>
      </c>
      <c r="D51" s="342">
        <f t="shared" si="3"/>
        <v>-0.67672498219654897</v>
      </c>
      <c r="E51" s="520">
        <v>8233.1689599999991</v>
      </c>
      <c r="F51" s="330">
        <v>9792.9025000000001</v>
      </c>
      <c r="G51" s="342">
        <f t="shared" si="0"/>
        <v>0.18944510280036828</v>
      </c>
      <c r="H51" s="521">
        <f t="shared" si="6"/>
        <v>5.5742059823447938E-2</v>
      </c>
    </row>
    <row r="52" spans="1:8" ht="12.75" customHeight="1" x14ac:dyDescent="0.25">
      <c r="A52" s="519" t="s">
        <v>397</v>
      </c>
      <c r="B52" s="520">
        <v>1163.2711024</v>
      </c>
      <c r="C52" s="330">
        <v>1319.3595304</v>
      </c>
      <c r="D52" s="342">
        <f t="shared" si="3"/>
        <v>0.13418061162008285</v>
      </c>
      <c r="E52" s="520">
        <v>7905.023680700001</v>
      </c>
      <c r="F52" s="330">
        <v>9056.3062219000003</v>
      </c>
      <c r="G52" s="342">
        <f t="shared" si="0"/>
        <v>0.14563935387199897</v>
      </c>
      <c r="H52" s="521">
        <f t="shared" si="6"/>
        <v>5.1549289212326335E-2</v>
      </c>
    </row>
    <row r="53" spans="1:8" ht="12.75" customHeight="1" x14ac:dyDescent="0.25">
      <c r="A53" s="374" t="s">
        <v>398</v>
      </c>
      <c r="B53" s="520">
        <v>5103.9326916140053</v>
      </c>
      <c r="C53" s="330">
        <v>7763.1875100206016</v>
      </c>
      <c r="D53" s="342">
        <f>(C53-B53)/B53</f>
        <v>0.52102074597807169</v>
      </c>
      <c r="E53" s="520">
        <v>48460.951193422006</v>
      </c>
      <c r="F53" s="330">
        <v>59620.879886430586</v>
      </c>
      <c r="G53" s="342">
        <f t="shared" si="0"/>
        <v>0.23028703354306851</v>
      </c>
      <c r="H53" s="521">
        <f t="shared" si="6"/>
        <v>0.33936727679623258</v>
      </c>
    </row>
    <row r="54" spans="1:8" ht="12.75" customHeight="1" x14ac:dyDescent="0.25">
      <c r="A54" s="514" t="s">
        <v>399</v>
      </c>
      <c r="B54" s="515">
        <f>SUM(B55:B65)</f>
        <v>241567.91394371082</v>
      </c>
      <c r="C54" s="516">
        <f>SUM(C55:C65)</f>
        <v>296499.38729912508</v>
      </c>
      <c r="D54" s="517">
        <f>(C54-B54)/B54</f>
        <v>0.22739556946380787</v>
      </c>
      <c r="E54" s="515">
        <f>SUM(E55:E65)</f>
        <v>1630273.2205809744</v>
      </c>
      <c r="F54" s="516">
        <f>SUM(F55:F65)</f>
        <v>2190967.4859882477</v>
      </c>
      <c r="G54" s="517">
        <f t="shared" si="0"/>
        <v>0.34392656293983703</v>
      </c>
      <c r="H54" s="518">
        <f>SUM(H55:H65)</f>
        <v>1.0000000000000002</v>
      </c>
    </row>
    <row r="55" spans="1:8" ht="12.75" customHeight="1" x14ac:dyDescent="0.25">
      <c r="A55" s="519" t="s">
        <v>242</v>
      </c>
      <c r="B55" s="520">
        <v>35393.777730212802</v>
      </c>
      <c r="C55" s="330">
        <v>51523.031654191604</v>
      </c>
      <c r="D55" s="342">
        <f>(C55-B55)/B55</f>
        <v>0.45570874199762418</v>
      </c>
      <c r="E55" s="520">
        <v>246995.44642372988</v>
      </c>
      <c r="F55" s="330">
        <v>328858.30137581285</v>
      </c>
      <c r="G55" s="342">
        <f t="shared" si="0"/>
        <v>0.33143467273337579</v>
      </c>
      <c r="H55" s="521">
        <f t="shared" ref="H55:H65" si="7">(F55/$F$54)</f>
        <v>0.15009729878646719</v>
      </c>
    </row>
    <row r="56" spans="1:8" ht="12.75" customHeight="1" x14ac:dyDescent="0.25">
      <c r="A56" s="519" t="s">
        <v>256</v>
      </c>
      <c r="B56" s="520">
        <v>12294.095010969801</v>
      </c>
      <c r="C56" s="330">
        <v>28953.2967755545</v>
      </c>
      <c r="D56" s="342">
        <f t="shared" ref="D56:D65" si="8">(C56-B56)/B56</f>
        <v>1.3550571839342378</v>
      </c>
      <c r="E56" s="520">
        <v>148178.21677376999</v>
      </c>
      <c r="F56" s="330">
        <v>188660.37025143841</v>
      </c>
      <c r="G56" s="342">
        <f t="shared" si="0"/>
        <v>0.27319908660713771</v>
      </c>
      <c r="H56" s="521">
        <f t="shared" si="7"/>
        <v>8.6108247364676038E-2</v>
      </c>
    </row>
    <row r="57" spans="1:8" ht="12.75" customHeight="1" x14ac:dyDescent="0.25">
      <c r="A57" s="519" t="s">
        <v>255</v>
      </c>
      <c r="B57" s="520">
        <v>23624.770045556801</v>
      </c>
      <c r="C57" s="330">
        <v>23907.111473065899</v>
      </c>
      <c r="D57" s="342">
        <f t="shared" si="8"/>
        <v>1.195107622062121E-2</v>
      </c>
      <c r="E57" s="520">
        <v>133672.96925666241</v>
      </c>
      <c r="F57" s="330">
        <v>187227.08178462437</v>
      </c>
      <c r="G57" s="342">
        <f t="shared" si="0"/>
        <v>0.40063531786395745</v>
      </c>
      <c r="H57" s="521">
        <f t="shared" si="7"/>
        <v>8.5454066745392437E-2</v>
      </c>
    </row>
    <row r="58" spans="1:8" ht="12.75" customHeight="1" x14ac:dyDescent="0.25">
      <c r="A58" s="519" t="s">
        <v>253</v>
      </c>
      <c r="B58" s="520">
        <v>14871.7726108561</v>
      </c>
      <c r="C58" s="330">
        <v>18907.808305371502</v>
      </c>
      <c r="D58" s="342">
        <f t="shared" si="8"/>
        <v>0.27138901327533582</v>
      </c>
      <c r="E58" s="520">
        <v>104260.84439077129</v>
      </c>
      <c r="F58" s="330">
        <v>152623.32150103178</v>
      </c>
      <c r="G58" s="342">
        <f t="shared" si="0"/>
        <v>0.46386040121636801</v>
      </c>
      <c r="H58" s="521">
        <f t="shared" si="7"/>
        <v>6.9660240271521054E-2</v>
      </c>
    </row>
    <row r="59" spans="1:8" ht="12.75" customHeight="1" x14ac:dyDescent="0.25">
      <c r="A59" s="519" t="s">
        <v>385</v>
      </c>
      <c r="B59" s="520">
        <v>12780.896886836599</v>
      </c>
      <c r="C59" s="330">
        <v>23566.5447714279</v>
      </c>
      <c r="D59" s="342">
        <f t="shared" si="8"/>
        <v>0.84388818563271084</v>
      </c>
      <c r="E59" s="520">
        <v>110811.73827972938</v>
      </c>
      <c r="F59" s="330">
        <v>131520.2407906921</v>
      </c>
      <c r="G59" s="342">
        <f t="shared" si="0"/>
        <v>0.18688004386942184</v>
      </c>
      <c r="H59" s="521">
        <f t="shared" si="7"/>
        <v>6.0028385465231669E-2</v>
      </c>
    </row>
    <row r="60" spans="1:8" ht="12.75" customHeight="1" x14ac:dyDescent="0.25">
      <c r="A60" s="519" t="s">
        <v>271</v>
      </c>
      <c r="B60" s="520">
        <v>15150.015614308901</v>
      </c>
      <c r="C60" s="330">
        <v>13274.519107600099</v>
      </c>
      <c r="D60" s="342">
        <f t="shared" si="8"/>
        <v>-0.12379502136865329</v>
      </c>
      <c r="E60" s="520">
        <v>63078.569288558996</v>
      </c>
      <c r="F60" s="330">
        <v>130506.95112288051</v>
      </c>
      <c r="G60" s="342">
        <f t="shared" si="0"/>
        <v>1.0689586430831028</v>
      </c>
      <c r="H60" s="521">
        <f t="shared" si="7"/>
        <v>5.9565900433257525E-2</v>
      </c>
    </row>
    <row r="61" spans="1:8" ht="12.75" customHeight="1" x14ac:dyDescent="0.25">
      <c r="A61" s="519" t="s">
        <v>384</v>
      </c>
      <c r="B61" s="520">
        <v>15593.441318216101</v>
      </c>
      <c r="C61" s="330">
        <v>15609.388318686701</v>
      </c>
      <c r="D61" s="342">
        <f t="shared" si="8"/>
        <v>1.0226735808452259E-3</v>
      </c>
      <c r="E61" s="520">
        <v>115443.15921966478</v>
      </c>
      <c r="F61" s="330">
        <v>114320.21033045712</v>
      </c>
      <c r="G61" s="342">
        <f t="shared" si="0"/>
        <v>-9.7272882758771325E-3</v>
      </c>
      <c r="H61" s="521">
        <f t="shared" si="7"/>
        <v>5.2177958395805392E-2</v>
      </c>
    </row>
    <row r="62" spans="1:8" ht="12.75" customHeight="1" x14ac:dyDescent="0.25">
      <c r="A62" s="519" t="s">
        <v>270</v>
      </c>
      <c r="B62" s="520">
        <v>26079.471880645699</v>
      </c>
      <c r="C62" s="330">
        <v>9923.4653767457003</v>
      </c>
      <c r="D62" s="342">
        <f t="shared" si="8"/>
        <v>-0.61949132167395693</v>
      </c>
      <c r="E62" s="520">
        <v>66210.284379981793</v>
      </c>
      <c r="F62" s="330">
        <v>88463.838859436903</v>
      </c>
      <c r="G62" s="342">
        <f t="shared" si="0"/>
        <v>0.33610419722322343</v>
      </c>
      <c r="H62" s="521">
        <f t="shared" si="7"/>
        <v>4.037660961432972E-2</v>
      </c>
    </row>
    <row r="63" spans="1:8" ht="12.75" customHeight="1" x14ac:dyDescent="0.25">
      <c r="A63" s="519" t="s">
        <v>263</v>
      </c>
      <c r="B63" s="520">
        <v>10967.2360348087</v>
      </c>
      <c r="C63" s="330">
        <v>9349.0943175649008</v>
      </c>
      <c r="D63" s="342">
        <f t="shared" si="8"/>
        <v>-0.14754325630523593</v>
      </c>
      <c r="E63" s="520">
        <v>65351.395079306807</v>
      </c>
      <c r="F63" s="330">
        <v>84989.853182353196</v>
      </c>
      <c r="G63" s="342">
        <f t="shared" si="0"/>
        <v>0.30050556807875717</v>
      </c>
      <c r="H63" s="521">
        <f t="shared" si="7"/>
        <v>3.8791015259643645E-2</v>
      </c>
    </row>
    <row r="64" spans="1:8" ht="12.75" customHeight="1" x14ac:dyDescent="0.25">
      <c r="A64" s="519" t="s">
        <v>387</v>
      </c>
      <c r="B64" s="520">
        <v>9572.0374685193001</v>
      </c>
      <c r="C64" s="330">
        <v>11071.151694657099</v>
      </c>
      <c r="D64" s="342">
        <f t="shared" si="8"/>
        <v>0.1566139112041835</v>
      </c>
      <c r="E64" s="520">
        <v>53469.816610363399</v>
      </c>
      <c r="F64" s="330">
        <v>80116.358905206987</v>
      </c>
      <c r="G64" s="342">
        <f t="shared" si="0"/>
        <v>0.49834736649683992</v>
      </c>
      <c r="H64" s="521">
        <f t="shared" si="7"/>
        <v>3.6566658071180855E-2</v>
      </c>
    </row>
    <row r="65" spans="1:8" ht="12.75" customHeight="1" x14ac:dyDescent="0.25">
      <c r="A65" s="374" t="s">
        <v>400</v>
      </c>
      <c r="B65" s="520">
        <v>65240.399342780001</v>
      </c>
      <c r="C65" s="330">
        <v>90413.975504259171</v>
      </c>
      <c r="D65" s="342">
        <f t="shared" si="8"/>
        <v>0.38585870741248107</v>
      </c>
      <c r="E65" s="520">
        <v>522800.78087843559</v>
      </c>
      <c r="F65" s="330">
        <v>703680.95788431354</v>
      </c>
      <c r="G65" s="342">
        <f t="shared" si="0"/>
        <v>0.34598298935581961</v>
      </c>
      <c r="H65" s="521">
        <f t="shared" si="7"/>
        <v>0.32117361959249452</v>
      </c>
    </row>
    <row r="66" spans="1:8" ht="12.75" customHeight="1" x14ac:dyDescent="0.25">
      <c r="A66" s="522" t="s">
        <v>401</v>
      </c>
      <c r="B66" s="515">
        <f>SUM(B67:B68)</f>
        <v>1002064.180748</v>
      </c>
      <c r="C66" s="516">
        <f>SUM(C67:C68)</f>
        <v>1136290.1887120001</v>
      </c>
      <c r="D66" s="517">
        <f>(C66-B66)/B66</f>
        <v>0.13394951196020785</v>
      </c>
      <c r="E66" s="516">
        <f>SUM(E67:E68)</f>
        <v>4609708.6765930001</v>
      </c>
      <c r="F66" s="516">
        <f>SUM(F67:F68)</f>
        <v>8360288.1598889995</v>
      </c>
      <c r="G66" s="523">
        <f>(F66-E66)/E66</f>
        <v>0.81362614135260791</v>
      </c>
      <c r="H66" s="518">
        <f>SUM(H67:H68)</f>
        <v>1</v>
      </c>
    </row>
    <row r="67" spans="1:8" ht="12.75" customHeight="1" x14ac:dyDescent="0.25">
      <c r="A67" s="519" t="s">
        <v>402</v>
      </c>
      <c r="B67" s="520">
        <v>968837.13500000001</v>
      </c>
      <c r="C67" s="330">
        <v>1119506.8378000001</v>
      </c>
      <c r="D67" s="342">
        <f t="shared" ref="D67:D68" si="9">(C67-B67)/B67</f>
        <v>0.15551602777901374</v>
      </c>
      <c r="E67" s="500">
        <v>4479672.7312000003</v>
      </c>
      <c r="F67" s="500">
        <v>8210229.8874999993</v>
      </c>
      <c r="G67" s="524">
        <f t="shared" si="0"/>
        <v>0.83277448602828386</v>
      </c>
      <c r="H67" s="521">
        <f>(F67/$F$66)</f>
        <v>0.98205106456629687</v>
      </c>
    </row>
    <row r="68" spans="1:8" ht="12.75" customHeight="1" x14ac:dyDescent="0.25">
      <c r="A68" s="525" t="s">
        <v>393</v>
      </c>
      <c r="B68" s="526">
        <v>33227.045747999997</v>
      </c>
      <c r="C68" s="527">
        <v>16783.350912000002</v>
      </c>
      <c r="D68" s="342">
        <f t="shared" si="9"/>
        <v>-0.49488886134241333</v>
      </c>
      <c r="E68" s="528">
        <v>130035.945393</v>
      </c>
      <c r="F68" s="528">
        <v>150058.27238899999</v>
      </c>
      <c r="G68" s="524">
        <f t="shared" si="0"/>
        <v>0.15397532532629871</v>
      </c>
      <c r="H68" s="521">
        <f>(F68/$F$66)</f>
        <v>1.794893543370308E-2</v>
      </c>
    </row>
    <row r="69" spans="1:8" ht="12.75" customHeight="1" x14ac:dyDescent="0.25">
      <c r="A69" s="522" t="s">
        <v>403</v>
      </c>
      <c r="B69" s="515">
        <f>SUM(B70)</f>
        <v>1895.4792520000001</v>
      </c>
      <c r="C69" s="516">
        <f>SUM(C70)</f>
        <v>2329.2168780000002</v>
      </c>
      <c r="D69" s="517">
        <f>(C69-B69)/B69</f>
        <v>0.22882741952587729</v>
      </c>
      <c r="E69" s="516">
        <f>SUM(E70)</f>
        <v>11710.351665500002</v>
      </c>
      <c r="F69" s="516">
        <f>SUM(F70)</f>
        <v>17962.414731000001</v>
      </c>
      <c r="G69" s="523">
        <f t="shared" si="0"/>
        <v>0.53389199949641752</v>
      </c>
      <c r="H69" s="518">
        <f>SUM(H70)</f>
        <v>1</v>
      </c>
    </row>
    <row r="70" spans="1:8" ht="12.75" customHeight="1" x14ac:dyDescent="0.25">
      <c r="A70" s="519" t="s">
        <v>247</v>
      </c>
      <c r="B70" s="529">
        <v>1895.4792520000001</v>
      </c>
      <c r="C70" s="330">
        <v>2329.2168780000002</v>
      </c>
      <c r="D70" s="342">
        <f t="shared" ref="D70" si="10">(C70-B70)/B70</f>
        <v>0.22882741952587729</v>
      </c>
      <c r="E70" s="530">
        <v>11710.351665500002</v>
      </c>
      <c r="F70" s="500">
        <v>17962.414731000001</v>
      </c>
      <c r="G70" s="524">
        <f t="shared" ref="G70:G77" si="11">(F70-E70)/E70</f>
        <v>0.53389199949641752</v>
      </c>
      <c r="H70" s="531">
        <f>(F70/$F$69)</f>
        <v>1</v>
      </c>
    </row>
    <row r="71" spans="1:8" ht="12.75" customHeight="1" x14ac:dyDescent="0.25">
      <c r="A71" s="522" t="s">
        <v>404</v>
      </c>
      <c r="B71" s="515">
        <f>SUM(B72:B77)</f>
        <v>2991.0151989200003</v>
      </c>
      <c r="C71" s="516">
        <f>SUM(C72:C77)</f>
        <v>3087.68545619</v>
      </c>
      <c r="D71" s="517">
        <f>(C71-B71)/B71</f>
        <v>3.2320215993855685E-2</v>
      </c>
      <c r="E71" s="516">
        <f>SUM(E72:E77)</f>
        <v>20562.599880649799</v>
      </c>
      <c r="F71" s="516">
        <f>SUM(F72:F77)</f>
        <v>21283.672707090001</v>
      </c>
      <c r="G71" s="523">
        <f t="shared" si="11"/>
        <v>3.5067201162570873E-2</v>
      </c>
      <c r="H71" s="518">
        <f>SUM(H72:H77)</f>
        <v>1</v>
      </c>
    </row>
    <row r="72" spans="1:8" ht="12.75" customHeight="1" x14ac:dyDescent="0.25">
      <c r="A72" s="519" t="s">
        <v>384</v>
      </c>
      <c r="B72" s="520">
        <v>1232.4925399000001</v>
      </c>
      <c r="C72" s="330">
        <v>1257.6775574999999</v>
      </c>
      <c r="D72" s="342">
        <f t="shared" ref="D72:D77" si="12">(C72-B72)/B72</f>
        <v>2.0434215043640937E-2</v>
      </c>
      <c r="E72" s="500">
        <v>9391.7805685000003</v>
      </c>
      <c r="F72" s="500">
        <v>9112.2516157000009</v>
      </c>
      <c r="G72" s="524">
        <f t="shared" si="11"/>
        <v>-2.9763147761090004E-2</v>
      </c>
      <c r="H72" s="521">
        <f t="shared" ref="H72:H77" si="13">(F72/$F$71)</f>
        <v>0.42813342138382604</v>
      </c>
    </row>
    <row r="73" spans="1:8" ht="12.75" customHeight="1" x14ac:dyDescent="0.25">
      <c r="A73" s="519" t="s">
        <v>249</v>
      </c>
      <c r="B73" s="520">
        <v>951.43048662000001</v>
      </c>
      <c r="C73" s="330">
        <v>999.04653549</v>
      </c>
      <c r="D73" s="342">
        <f t="shared" si="12"/>
        <v>5.0046797469311878E-2</v>
      </c>
      <c r="E73" s="500">
        <v>5564.2411774900002</v>
      </c>
      <c r="F73" s="500">
        <v>5671.94846211</v>
      </c>
      <c r="G73" s="524">
        <f t="shared" si="11"/>
        <v>1.9357048191176011E-2</v>
      </c>
      <c r="H73" s="521">
        <f t="shared" si="13"/>
        <v>0.26649293757559828</v>
      </c>
    </row>
    <row r="74" spans="1:8" ht="12.75" customHeight="1" x14ac:dyDescent="0.25">
      <c r="A74" s="525" t="s">
        <v>245</v>
      </c>
      <c r="B74" s="526">
        <v>338.15817199999998</v>
      </c>
      <c r="C74" s="527">
        <v>522.70259999999996</v>
      </c>
      <c r="D74" s="342">
        <f t="shared" si="12"/>
        <v>0.54573404779346868</v>
      </c>
      <c r="E74" s="528">
        <v>1362.9299639999999</v>
      </c>
      <c r="F74" s="528">
        <v>3670.5613320000002</v>
      </c>
      <c r="G74" s="524">
        <f t="shared" si="11"/>
        <v>1.6931400944678332</v>
      </c>
      <c r="H74" s="521">
        <f t="shared" si="13"/>
        <v>0.1724590197620012</v>
      </c>
    </row>
    <row r="75" spans="1:8" ht="12.75" customHeight="1" x14ac:dyDescent="0.25">
      <c r="A75" s="525" t="s">
        <v>242</v>
      </c>
      <c r="B75" s="526">
        <v>272.08965119999999</v>
      </c>
      <c r="C75" s="527">
        <v>113.33276239999999</v>
      </c>
      <c r="D75" s="342">
        <f t="shared" si="12"/>
        <v>-0.58347271974451342</v>
      </c>
      <c r="E75" s="528">
        <v>2980.5869670000002</v>
      </c>
      <c r="F75" s="528">
        <v>1365.9104543000001</v>
      </c>
      <c r="G75" s="524">
        <f t="shared" si="11"/>
        <v>-0.5417310518287588</v>
      </c>
      <c r="H75" s="521">
        <f t="shared" si="13"/>
        <v>6.417644516047219E-2</v>
      </c>
    </row>
    <row r="76" spans="1:8" ht="12.75" customHeight="1" x14ac:dyDescent="0.25">
      <c r="A76" s="525" t="s">
        <v>386</v>
      </c>
      <c r="B76" s="526">
        <v>95.064349199999995</v>
      </c>
      <c r="C76" s="527">
        <v>115.3563008</v>
      </c>
      <c r="D76" s="342">
        <f t="shared" si="12"/>
        <v>0.21345490471206008</v>
      </c>
      <c r="E76" s="528">
        <v>711.48169365980004</v>
      </c>
      <c r="F76" s="528">
        <v>790.26336798</v>
      </c>
      <c r="G76" s="524">
        <f t="shared" si="11"/>
        <v>0.11072902510668105</v>
      </c>
      <c r="H76" s="521">
        <f t="shared" si="13"/>
        <v>3.7130028207807766E-2</v>
      </c>
    </row>
    <row r="77" spans="1:8" ht="12.75" customHeight="1" thickBot="1" x14ac:dyDescent="0.3">
      <c r="A77" s="525" t="s">
        <v>385</v>
      </c>
      <c r="B77" s="532">
        <v>101.78</v>
      </c>
      <c r="C77" s="533">
        <v>79.569699999999997</v>
      </c>
      <c r="D77" s="534">
        <f t="shared" si="12"/>
        <v>-0.21821870701513071</v>
      </c>
      <c r="E77" s="527">
        <v>551.57951000000003</v>
      </c>
      <c r="F77" s="527">
        <v>672.73747500000002</v>
      </c>
      <c r="G77" s="524">
        <f t="shared" si="11"/>
        <v>0.21965639187721092</v>
      </c>
      <c r="H77" s="521">
        <f t="shared" si="13"/>
        <v>3.1608147910294551E-2</v>
      </c>
    </row>
    <row r="78" spans="1:8" ht="54.75" customHeight="1" thickBot="1" x14ac:dyDescent="0.3">
      <c r="A78" s="743" t="s">
        <v>474</v>
      </c>
      <c r="B78" s="744"/>
      <c r="C78" s="744"/>
      <c r="D78" s="744"/>
      <c r="E78" s="744"/>
      <c r="F78" s="744"/>
      <c r="G78" s="744"/>
      <c r="H78" s="745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03"/>
  <sheetViews>
    <sheetView showGridLines="0" zoomScaleNormal="100" workbookViewId="0">
      <selection activeCell="A27" sqref="A27:F27"/>
    </sheetView>
  </sheetViews>
  <sheetFormatPr baseColWidth="10" defaultColWidth="14.42578125" defaultRowHeight="15" customHeight="1" x14ac:dyDescent="0.25"/>
  <cols>
    <col min="1" max="1" width="16.7109375" style="9" customWidth="1"/>
    <col min="2" max="6" width="19.42578125" style="9" customWidth="1"/>
    <col min="7" max="7" width="11.42578125" style="9" customWidth="1"/>
    <col min="8" max="8" width="14.5703125" style="9" customWidth="1"/>
    <col min="9" max="15" width="11.42578125" style="9" customWidth="1"/>
    <col min="16" max="16384" width="14.42578125" style="9"/>
  </cols>
  <sheetData>
    <row r="1" spans="1:15" ht="14.25" customHeight="1" x14ac:dyDescent="0.25">
      <c r="A1" s="390" t="s">
        <v>51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</row>
    <row r="2" spans="1:15" ht="14.25" customHeight="1" x14ac:dyDescent="0.25">
      <c r="A2" s="74" t="s">
        <v>52</v>
      </c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</row>
    <row r="3" spans="1:15" ht="14.25" customHeight="1" x14ac:dyDescent="0.25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</row>
    <row r="4" spans="1:15" ht="14.25" customHeight="1" x14ac:dyDescent="0.25">
      <c r="A4" s="75" t="s">
        <v>0</v>
      </c>
      <c r="B4" s="76" t="s">
        <v>53</v>
      </c>
      <c r="C4" s="76" t="s">
        <v>54</v>
      </c>
      <c r="D4" s="76" t="s">
        <v>55</v>
      </c>
      <c r="E4" s="76" t="s">
        <v>56</v>
      </c>
      <c r="F4" s="76" t="s">
        <v>57</v>
      </c>
      <c r="G4" s="73"/>
      <c r="H4" s="73"/>
      <c r="I4" s="73"/>
      <c r="J4" s="73"/>
      <c r="K4" s="73"/>
      <c r="L4" s="73"/>
      <c r="M4" s="73"/>
      <c r="N4" s="73"/>
      <c r="O4" s="73"/>
    </row>
    <row r="5" spans="1:15" ht="14.25" customHeight="1" x14ac:dyDescent="0.25">
      <c r="A5" s="75"/>
      <c r="B5" s="76" t="s">
        <v>58</v>
      </c>
      <c r="C5" s="76"/>
      <c r="D5" s="76" t="s">
        <v>59</v>
      </c>
      <c r="E5" s="76" t="s">
        <v>58</v>
      </c>
      <c r="F5" s="76" t="s">
        <v>60</v>
      </c>
      <c r="G5" s="73"/>
      <c r="H5" s="73"/>
      <c r="I5" s="73"/>
      <c r="J5" s="73"/>
      <c r="K5" s="73"/>
      <c r="L5" s="73"/>
      <c r="M5" s="73"/>
      <c r="N5" s="73"/>
      <c r="O5" s="73"/>
    </row>
    <row r="6" spans="1:15" ht="14.25" customHeight="1" x14ac:dyDescent="0.25">
      <c r="A6" s="71">
        <v>2011</v>
      </c>
      <c r="B6" s="77">
        <v>58.660562999999989</v>
      </c>
      <c r="C6" s="78">
        <v>769.89173540999991</v>
      </c>
      <c r="D6" s="78">
        <v>70.678228960000013</v>
      </c>
      <c r="E6" s="78">
        <v>135.62538000999999</v>
      </c>
      <c r="F6" s="79">
        <f t="shared" ref="F6:F14" si="0">SUM(B6:E6)</f>
        <v>1034.85590738</v>
      </c>
      <c r="G6" s="73"/>
      <c r="H6" s="73"/>
      <c r="I6" s="73"/>
      <c r="J6" s="73"/>
      <c r="K6" s="73"/>
      <c r="L6" s="73"/>
      <c r="M6" s="73"/>
      <c r="N6" s="73"/>
      <c r="O6" s="73"/>
    </row>
    <row r="7" spans="1:15" ht="14.25" customHeight="1" x14ac:dyDescent="0.25">
      <c r="A7" s="71">
        <v>2012</v>
      </c>
      <c r="B7" s="80">
        <v>441.66</v>
      </c>
      <c r="C7" s="81">
        <v>12.71</v>
      </c>
      <c r="D7" s="81">
        <v>571.66999999999996</v>
      </c>
      <c r="E7" s="81">
        <v>941.67</v>
      </c>
      <c r="F7" s="82">
        <f t="shared" si="0"/>
        <v>1967.71</v>
      </c>
      <c r="G7" s="73"/>
      <c r="H7" s="73"/>
      <c r="I7" s="73"/>
      <c r="J7" s="73"/>
      <c r="K7" s="73"/>
      <c r="L7" s="73"/>
      <c r="M7" s="73"/>
      <c r="N7" s="73"/>
      <c r="O7" s="73"/>
    </row>
    <row r="8" spans="1:15" ht="14.25" customHeight="1" x14ac:dyDescent="0.25">
      <c r="A8" s="71">
        <v>2013</v>
      </c>
      <c r="B8" s="80">
        <v>336.98</v>
      </c>
      <c r="C8" s="81">
        <v>11.91</v>
      </c>
      <c r="D8" s="81">
        <v>505.37</v>
      </c>
      <c r="E8" s="81">
        <v>809.47</v>
      </c>
      <c r="F8" s="82">
        <f t="shared" si="0"/>
        <v>1663.73</v>
      </c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 x14ac:dyDescent="0.25">
      <c r="A9" s="71">
        <v>2014</v>
      </c>
      <c r="B9" s="80">
        <v>372.45</v>
      </c>
      <c r="C9" s="81">
        <v>120.64</v>
      </c>
      <c r="D9" s="81">
        <v>528.97</v>
      </c>
      <c r="E9" s="81">
        <v>535.11</v>
      </c>
      <c r="F9" s="82">
        <f t="shared" si="0"/>
        <v>1557.17</v>
      </c>
      <c r="G9" s="73"/>
      <c r="H9" s="73"/>
      <c r="I9" s="73"/>
      <c r="J9" s="73"/>
      <c r="K9" s="73"/>
      <c r="L9" s="73"/>
      <c r="M9" s="73"/>
      <c r="N9" s="73"/>
      <c r="O9" s="73"/>
    </row>
    <row r="10" spans="1:15" ht="14.25" customHeight="1" x14ac:dyDescent="0.25">
      <c r="A10" s="71">
        <v>2015</v>
      </c>
      <c r="B10" s="80">
        <v>208.18</v>
      </c>
      <c r="C10" s="81">
        <v>198.71</v>
      </c>
      <c r="D10" s="81">
        <v>352.16</v>
      </c>
      <c r="E10" s="81">
        <v>344.16</v>
      </c>
      <c r="F10" s="82">
        <f t="shared" si="0"/>
        <v>1103.21</v>
      </c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14.25" customHeight="1" x14ac:dyDescent="0.25">
      <c r="A11" s="71">
        <v>2016</v>
      </c>
      <c r="B11" s="80">
        <v>236.43</v>
      </c>
      <c r="C11" s="81">
        <v>205.76</v>
      </c>
      <c r="D11" s="81">
        <v>519.58000000000004</v>
      </c>
      <c r="E11" s="81">
        <v>101.5</v>
      </c>
      <c r="F11" s="82">
        <f t="shared" si="0"/>
        <v>1063.27</v>
      </c>
      <c r="G11" s="73"/>
      <c r="H11" s="83"/>
      <c r="I11" s="73"/>
      <c r="J11" s="73"/>
      <c r="K11" s="73"/>
      <c r="L11" s="73"/>
      <c r="M11" s="73"/>
      <c r="N11" s="73"/>
      <c r="O11" s="73"/>
    </row>
    <row r="12" spans="1:15" ht="14.25" customHeight="1" x14ac:dyDescent="0.25">
      <c r="A12" s="71">
        <v>2017</v>
      </c>
      <c r="B12" s="80">
        <v>638.01203592000002</v>
      </c>
      <c r="C12" s="82">
        <v>260.90940907000004</v>
      </c>
      <c r="D12" s="82">
        <v>808.82568502999993</v>
      </c>
      <c r="E12" s="82">
        <v>66.167433000000003</v>
      </c>
      <c r="F12" s="82">
        <f t="shared" si="0"/>
        <v>1773.9145630200001</v>
      </c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14.25" customHeight="1" x14ac:dyDescent="0.25">
      <c r="A13" s="71">
        <v>2018</v>
      </c>
      <c r="B13" s="80">
        <v>770.44</v>
      </c>
      <c r="C13" s="82">
        <v>267.08999999999997</v>
      </c>
      <c r="D13" s="82">
        <v>980.07</v>
      </c>
      <c r="E13" s="82">
        <v>88.32</v>
      </c>
      <c r="F13" s="82">
        <f t="shared" si="0"/>
        <v>2105.92</v>
      </c>
      <c r="G13" s="73"/>
      <c r="H13" s="83"/>
      <c r="I13" s="73"/>
      <c r="J13" s="73"/>
      <c r="K13" s="73"/>
      <c r="L13" s="73"/>
      <c r="M13" s="73"/>
      <c r="N13" s="73"/>
      <c r="O13" s="73"/>
    </row>
    <row r="14" spans="1:15" ht="14.25" customHeight="1" x14ac:dyDescent="0.25">
      <c r="A14" s="71">
        <v>2019</v>
      </c>
      <c r="B14" s="80">
        <v>545.05397387999994</v>
      </c>
      <c r="C14" s="82">
        <v>586.45435012999997</v>
      </c>
      <c r="D14" s="82">
        <v>883.37402214999986</v>
      </c>
      <c r="E14" s="82">
        <v>40.147508939999994</v>
      </c>
      <c r="F14" s="82">
        <f t="shared" si="0"/>
        <v>2055.0298550999996</v>
      </c>
      <c r="G14" s="84"/>
      <c r="H14" s="84"/>
      <c r="I14" s="84"/>
      <c r="J14" s="73"/>
      <c r="K14" s="73"/>
      <c r="L14" s="73"/>
      <c r="M14" s="73"/>
      <c r="N14" s="73"/>
      <c r="O14" s="73"/>
    </row>
    <row r="15" spans="1:15" ht="14.25" customHeight="1" x14ac:dyDescent="0.25">
      <c r="A15" s="71">
        <v>2020</v>
      </c>
      <c r="B15" s="85">
        <v>429.86573403</v>
      </c>
      <c r="C15" s="82">
        <v>314.16726409999995</v>
      </c>
      <c r="D15" s="82">
        <v>888.78350480999995</v>
      </c>
      <c r="E15" s="82">
        <v>15.567802</v>
      </c>
      <c r="F15" s="82">
        <f t="shared" ref="F15" si="1">SUM(B15:E15)</f>
        <v>1648.3843049399998</v>
      </c>
      <c r="G15" s="84"/>
      <c r="H15" s="84"/>
      <c r="I15" s="84"/>
      <c r="J15" s="73"/>
      <c r="K15" s="73"/>
      <c r="L15" s="73"/>
      <c r="M15" s="73"/>
      <c r="N15" s="73"/>
      <c r="O15" s="73"/>
    </row>
    <row r="16" spans="1:15" ht="14.25" customHeight="1" x14ac:dyDescent="0.25">
      <c r="A16" s="86">
        <v>2021</v>
      </c>
      <c r="B16" s="87">
        <f>SUM(B17:B24)</f>
        <v>1014.16610097</v>
      </c>
      <c r="C16" s="87">
        <f t="shared" ref="C16:F16" si="2">SUM(C17:C24)</f>
        <v>841.66491084000006</v>
      </c>
      <c r="D16" s="87">
        <f t="shared" si="2"/>
        <v>1654.23110109</v>
      </c>
      <c r="E16" s="87">
        <f t="shared" si="2"/>
        <v>186.99768597000002</v>
      </c>
      <c r="F16" s="87">
        <f t="shared" si="2"/>
        <v>3697.0597988700001</v>
      </c>
      <c r="G16" s="84"/>
      <c r="H16" s="84"/>
      <c r="I16" s="82"/>
      <c r="J16" s="88"/>
      <c r="K16" s="88"/>
      <c r="L16" s="88"/>
      <c r="M16" s="88"/>
      <c r="N16" s="88"/>
      <c r="O16" s="88"/>
    </row>
    <row r="17" spans="1:15" ht="14.25" customHeight="1" x14ac:dyDescent="0.25">
      <c r="A17" s="71" t="s">
        <v>2</v>
      </c>
      <c r="B17" s="89">
        <v>0</v>
      </c>
      <c r="C17" s="90">
        <v>21.034952989999997</v>
      </c>
      <c r="D17" s="91">
        <v>2.016E-3</v>
      </c>
      <c r="E17" s="91">
        <v>1.248E-3</v>
      </c>
      <c r="F17" s="92">
        <f t="shared" ref="F17:F24" si="3">+SUM(B17:E17)</f>
        <v>21.038216989999999</v>
      </c>
      <c r="G17" s="73"/>
      <c r="H17" s="73"/>
      <c r="I17" s="84"/>
      <c r="J17" s="88"/>
      <c r="K17" s="88"/>
      <c r="L17" s="88"/>
      <c r="M17" s="88"/>
      <c r="N17" s="88"/>
      <c r="O17" s="88"/>
    </row>
    <row r="18" spans="1:15" ht="14.25" customHeight="1" x14ac:dyDescent="0.25">
      <c r="A18" s="71" t="s">
        <v>3</v>
      </c>
      <c r="B18" s="94">
        <v>143.29365096000001</v>
      </c>
      <c r="C18" s="90">
        <v>43.604856010000006</v>
      </c>
      <c r="D18" s="90">
        <v>233.81441108999999</v>
      </c>
      <c r="E18" s="90">
        <v>16.105035999999998</v>
      </c>
      <c r="F18" s="92">
        <f t="shared" si="3"/>
        <v>436.81795405999998</v>
      </c>
      <c r="G18" s="73"/>
      <c r="H18" s="73"/>
      <c r="I18" s="84"/>
      <c r="J18" s="88"/>
      <c r="K18" s="88"/>
      <c r="L18" s="88"/>
      <c r="M18" s="88"/>
      <c r="N18" s="88"/>
      <c r="O18" s="88"/>
    </row>
    <row r="19" spans="1:15" ht="14.25" customHeight="1" x14ac:dyDescent="0.25">
      <c r="A19" s="71" t="s">
        <v>4</v>
      </c>
      <c r="B19" s="94">
        <v>145.33410099</v>
      </c>
      <c r="C19" s="90">
        <v>73.506124970000002</v>
      </c>
      <c r="D19" s="90">
        <v>207.33997097999998</v>
      </c>
      <c r="E19" s="90">
        <v>12.570309999999999</v>
      </c>
      <c r="F19" s="92">
        <f t="shared" si="3"/>
        <v>438.75050693999998</v>
      </c>
      <c r="G19" s="73"/>
      <c r="H19" s="73"/>
      <c r="I19" s="84"/>
      <c r="J19" s="88"/>
      <c r="K19" s="88"/>
      <c r="L19" s="88"/>
      <c r="M19" s="88"/>
      <c r="N19" s="88"/>
      <c r="O19" s="88"/>
    </row>
    <row r="20" spans="1:15" ht="14.25" customHeight="1" x14ac:dyDescent="0.25">
      <c r="A20" s="71" t="s">
        <v>5</v>
      </c>
      <c r="B20" s="89">
        <v>0</v>
      </c>
      <c r="C20" s="90">
        <v>32.115377979999998</v>
      </c>
      <c r="D20" s="90">
        <v>7.3699300000000001</v>
      </c>
      <c r="E20" s="90">
        <v>0</v>
      </c>
      <c r="F20" s="92">
        <f t="shared" si="3"/>
        <v>39.485307980000002</v>
      </c>
      <c r="G20" s="73"/>
      <c r="H20" s="73"/>
      <c r="I20" s="84"/>
      <c r="J20" s="88"/>
      <c r="K20" s="88"/>
      <c r="L20" s="88"/>
      <c r="M20" s="88"/>
      <c r="N20" s="88"/>
      <c r="O20" s="88"/>
    </row>
    <row r="21" spans="1:15" ht="14.25" customHeight="1" x14ac:dyDescent="0.25">
      <c r="A21" s="71" t="s">
        <v>6</v>
      </c>
      <c r="B21" s="94">
        <v>277.89746205</v>
      </c>
      <c r="C21" s="90">
        <v>55.764318029999998</v>
      </c>
      <c r="D21" s="90">
        <v>350.71361804000003</v>
      </c>
      <c r="E21" s="90">
        <v>31.626093000000001</v>
      </c>
      <c r="F21" s="92">
        <f t="shared" si="3"/>
        <v>716.00149111999997</v>
      </c>
      <c r="G21" s="73"/>
      <c r="H21" s="73"/>
      <c r="I21" s="84"/>
      <c r="J21" s="88"/>
      <c r="K21" s="88"/>
      <c r="L21" s="88"/>
      <c r="M21" s="88"/>
      <c r="N21" s="88"/>
      <c r="O21" s="88"/>
    </row>
    <row r="22" spans="1:15" ht="14.25" customHeight="1" x14ac:dyDescent="0.25">
      <c r="A22" s="71" t="s">
        <v>7</v>
      </c>
      <c r="B22" s="94">
        <v>138.00908996000001</v>
      </c>
      <c r="C22" s="90">
        <v>38.292294939999998</v>
      </c>
      <c r="D22" s="90">
        <v>183.31362287000002</v>
      </c>
      <c r="E22" s="90">
        <v>13.758561</v>
      </c>
      <c r="F22" s="92">
        <f t="shared" si="3"/>
        <v>373.37356877000002</v>
      </c>
      <c r="G22" s="93"/>
      <c r="H22" s="73"/>
      <c r="I22" s="84"/>
      <c r="J22" s="88"/>
      <c r="K22" s="88"/>
      <c r="L22" s="88"/>
      <c r="M22" s="88"/>
      <c r="N22" s="88"/>
      <c r="O22" s="88"/>
    </row>
    <row r="23" spans="1:15" ht="14.25" customHeight="1" x14ac:dyDescent="0.25">
      <c r="A23" s="71" t="s">
        <v>61</v>
      </c>
      <c r="B23" s="94">
        <v>1.4271390100000001</v>
      </c>
      <c r="C23" s="90">
        <v>48.678658939999998</v>
      </c>
      <c r="D23" s="90">
        <v>8.7680830000000007</v>
      </c>
      <c r="E23" s="90">
        <v>0</v>
      </c>
      <c r="F23" s="92">
        <f t="shared" si="3"/>
        <v>58.87388095</v>
      </c>
      <c r="G23" s="93"/>
      <c r="H23" s="73"/>
      <c r="I23" s="84"/>
      <c r="J23" s="88"/>
      <c r="K23" s="88"/>
      <c r="L23" s="88"/>
      <c r="M23" s="88"/>
      <c r="N23" s="88"/>
      <c r="O23" s="88"/>
    </row>
    <row r="24" spans="1:15" ht="14.25" customHeight="1" x14ac:dyDescent="0.25">
      <c r="A24" s="71" t="s">
        <v>76</v>
      </c>
      <c r="B24" s="94">
        <v>308.20465799999999</v>
      </c>
      <c r="C24" s="90">
        <v>528.66832698000007</v>
      </c>
      <c r="D24" s="90">
        <v>662.90944910999997</v>
      </c>
      <c r="E24" s="90">
        <v>112.93643797</v>
      </c>
      <c r="F24" s="92">
        <f t="shared" si="3"/>
        <v>1612.7188720600002</v>
      </c>
      <c r="G24" s="93"/>
      <c r="H24" s="73"/>
      <c r="I24" s="84"/>
      <c r="J24" s="88"/>
      <c r="K24" s="88"/>
      <c r="L24" s="88"/>
      <c r="M24" s="88"/>
      <c r="N24" s="88"/>
      <c r="O24" s="88"/>
    </row>
    <row r="25" spans="1:15" ht="18.75" customHeight="1" x14ac:dyDescent="0.25">
      <c r="A25" s="95" t="s">
        <v>57</v>
      </c>
      <c r="B25" s="96">
        <f t="shared" ref="B25:F25" si="4">SUM(B6:B16)</f>
        <v>5051.8984078000003</v>
      </c>
      <c r="C25" s="96">
        <f t="shared" si="4"/>
        <v>3589.9076695499998</v>
      </c>
      <c r="D25" s="96">
        <f t="shared" si="4"/>
        <v>7763.7125420399998</v>
      </c>
      <c r="E25" s="96">
        <f t="shared" si="4"/>
        <v>3264.7358099200001</v>
      </c>
      <c r="F25" s="96">
        <f t="shared" si="4"/>
        <v>19670.25442931</v>
      </c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14.25" customHeight="1" x14ac:dyDescent="0.25">
      <c r="A26" s="97"/>
      <c r="B26" s="98"/>
      <c r="C26" s="98"/>
      <c r="D26" s="98"/>
      <c r="E26" s="98"/>
      <c r="F26" s="98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35.25" customHeight="1" x14ac:dyDescent="0.25">
      <c r="A27" s="792" t="s">
        <v>77</v>
      </c>
      <c r="B27" s="793"/>
      <c r="C27" s="793"/>
      <c r="D27" s="793"/>
      <c r="E27" s="793"/>
      <c r="F27" s="793"/>
      <c r="G27" s="99"/>
      <c r="H27" s="99"/>
      <c r="I27" s="99"/>
      <c r="J27" s="99"/>
      <c r="K27" s="99"/>
      <c r="L27" s="99"/>
      <c r="M27" s="99"/>
      <c r="N27" s="99"/>
      <c r="O27" s="99"/>
    </row>
    <row r="28" spans="1:15" ht="14.25" customHeight="1" x14ac:dyDescent="0.25">
      <c r="A28" s="97"/>
      <c r="B28" s="100"/>
      <c r="C28" s="100"/>
      <c r="D28" s="100"/>
      <c r="E28" s="100"/>
      <c r="F28" s="100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4.25" customHeight="1" x14ac:dyDescent="0.25">
      <c r="A29" s="97"/>
      <c r="B29" s="101"/>
      <c r="C29" s="102"/>
      <c r="D29" s="103"/>
      <c r="E29" s="103"/>
      <c r="F29" s="100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4.25" customHeight="1" x14ac:dyDescent="0.25">
      <c r="A30" s="97"/>
      <c r="B30" s="101"/>
      <c r="C30" s="102"/>
      <c r="D30" s="100"/>
      <c r="E30" s="100"/>
      <c r="F30" s="100"/>
      <c r="G30" s="73"/>
      <c r="H30" s="73"/>
      <c r="I30" s="73"/>
      <c r="J30" s="73"/>
      <c r="K30" s="73"/>
      <c r="L30" s="73"/>
      <c r="M30" s="73"/>
      <c r="N30" s="73"/>
      <c r="O30" s="73"/>
    </row>
    <row r="31" spans="1:15" ht="14.25" customHeight="1" x14ac:dyDescent="0.25">
      <c r="A31" s="97"/>
      <c r="B31" s="101"/>
      <c r="C31" s="102"/>
      <c r="D31" s="100"/>
      <c r="E31" s="100"/>
      <c r="F31" s="100"/>
      <c r="G31" s="73"/>
      <c r="H31" s="73"/>
      <c r="I31" s="73"/>
      <c r="J31" s="73"/>
      <c r="K31" s="73"/>
      <c r="L31" s="73"/>
      <c r="M31" s="73"/>
      <c r="N31" s="73"/>
      <c r="O31" s="73"/>
    </row>
    <row r="32" spans="1:15" ht="14.25" customHeight="1" x14ac:dyDescent="0.25">
      <c r="A32" s="97"/>
      <c r="B32" s="101"/>
      <c r="C32" s="102"/>
      <c r="D32" s="104"/>
      <c r="E32" s="104"/>
      <c r="F32" s="100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14.25" customHeight="1" x14ac:dyDescent="0.25">
      <c r="A33" s="97"/>
      <c r="B33" s="101"/>
      <c r="C33" s="102"/>
      <c r="D33" s="104"/>
      <c r="E33" s="104"/>
      <c r="F33" s="100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4.25" customHeight="1" x14ac:dyDescent="0.25">
      <c r="A34" s="97"/>
      <c r="B34" s="101"/>
      <c r="C34" s="102"/>
      <c r="D34" s="104"/>
      <c r="E34" s="104"/>
      <c r="F34" s="100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4.25" customHeight="1" x14ac:dyDescent="0.25">
      <c r="A35" s="97"/>
      <c r="B35" s="101"/>
      <c r="C35" s="102"/>
      <c r="D35" s="104"/>
      <c r="E35" s="104"/>
      <c r="F35" s="100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14.25" customHeight="1" x14ac:dyDescent="0.25">
      <c r="A36" s="97"/>
      <c r="B36" s="105"/>
      <c r="C36" s="104"/>
      <c r="D36" s="100"/>
      <c r="E36" s="100"/>
      <c r="F36" s="100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4.25" customHeight="1" x14ac:dyDescent="0.25">
      <c r="A37" s="97"/>
      <c r="B37" s="105"/>
      <c r="C37" s="104"/>
      <c r="D37" s="105"/>
      <c r="E37" s="105"/>
      <c r="F37" s="100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4.25" customHeight="1" x14ac:dyDescent="0.25">
      <c r="A38" s="97"/>
      <c r="B38" s="105"/>
      <c r="C38" s="104"/>
      <c r="D38" s="105"/>
      <c r="E38" s="105"/>
      <c r="F38" s="100"/>
      <c r="G38" s="73"/>
      <c r="H38" s="73"/>
      <c r="I38" s="73"/>
      <c r="J38" s="73"/>
      <c r="K38" s="73"/>
      <c r="L38" s="73"/>
      <c r="M38" s="73"/>
      <c r="N38" s="73"/>
      <c r="O38" s="73"/>
    </row>
    <row r="39" spans="1:15" ht="14.25" customHeight="1" x14ac:dyDescent="0.25">
      <c r="A39" s="97"/>
      <c r="B39" s="100"/>
      <c r="C39" s="105"/>
      <c r="D39" s="105"/>
      <c r="E39" s="105"/>
      <c r="F39" s="100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4.25" customHeight="1" x14ac:dyDescent="0.25">
      <c r="A40" s="97"/>
      <c r="B40" s="105"/>
      <c r="C40" s="105"/>
      <c r="D40" s="105"/>
      <c r="E40" s="105"/>
      <c r="F40" s="100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4.25" customHeight="1" x14ac:dyDescent="0.25">
      <c r="A41" s="97"/>
      <c r="B41" s="104"/>
      <c r="C41" s="104"/>
      <c r="D41" s="104"/>
      <c r="E41" s="104"/>
      <c r="F41" s="100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14.25" customHeight="1" x14ac:dyDescent="0.25">
      <c r="A42" s="97"/>
      <c r="B42" s="100"/>
      <c r="C42" s="100"/>
      <c r="D42" s="100"/>
      <c r="E42" s="100"/>
      <c r="F42" s="100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14.25" customHeight="1" x14ac:dyDescent="0.25">
      <c r="A43" s="97"/>
      <c r="B43" s="105"/>
      <c r="C43" s="105"/>
      <c r="D43" s="105"/>
      <c r="E43" s="105"/>
      <c r="F43" s="100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14.25" customHeight="1" x14ac:dyDescent="0.25">
      <c r="A44" s="97"/>
      <c r="B44" s="105"/>
      <c r="C44" s="105"/>
      <c r="D44" s="105"/>
      <c r="E44" s="105"/>
      <c r="F44" s="100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4.25" customHeight="1" x14ac:dyDescent="0.25">
      <c r="A45" s="97"/>
      <c r="B45" s="105"/>
      <c r="C45" s="105"/>
      <c r="D45" s="105"/>
      <c r="E45" s="105"/>
      <c r="F45" s="100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4.25" customHeight="1" x14ac:dyDescent="0.25">
      <c r="A46" s="97"/>
      <c r="B46" s="100"/>
      <c r="C46" s="100"/>
      <c r="D46" s="100"/>
      <c r="E46" s="100"/>
      <c r="F46" s="100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4.25" customHeight="1" x14ac:dyDescent="0.25">
      <c r="A47" s="97"/>
      <c r="B47" s="100"/>
      <c r="C47" s="100"/>
      <c r="D47" s="100"/>
      <c r="E47" s="100"/>
      <c r="F47" s="100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4.25" customHeight="1" x14ac:dyDescent="0.25">
      <c r="A48" s="97"/>
      <c r="B48" s="100"/>
      <c r="C48" s="100"/>
      <c r="D48" s="100"/>
      <c r="E48" s="100"/>
      <c r="F48" s="100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4.25" customHeight="1" x14ac:dyDescent="0.25">
      <c r="A49" s="97"/>
      <c r="B49" s="100"/>
      <c r="C49" s="100"/>
      <c r="D49" s="100"/>
      <c r="E49" s="100"/>
      <c r="F49" s="100"/>
      <c r="G49" s="73"/>
      <c r="H49" s="73"/>
      <c r="I49" s="73"/>
      <c r="J49" s="73"/>
      <c r="K49" s="73"/>
      <c r="L49" s="73"/>
      <c r="M49" s="73"/>
      <c r="N49" s="73"/>
      <c r="O49" s="73"/>
    </row>
    <row r="50" spans="1:15" ht="14.25" customHeight="1" x14ac:dyDescent="0.25">
      <c r="A50" s="97"/>
      <c r="B50" s="100"/>
      <c r="C50" s="100"/>
      <c r="D50" s="100"/>
      <c r="E50" s="100"/>
      <c r="F50" s="100"/>
      <c r="G50" s="73"/>
      <c r="H50" s="73"/>
      <c r="I50" s="73"/>
      <c r="J50" s="73"/>
      <c r="K50" s="73"/>
      <c r="L50" s="73"/>
      <c r="M50" s="73"/>
      <c r="N50" s="73"/>
      <c r="O50" s="73"/>
    </row>
    <row r="51" spans="1:15" ht="14.25" customHeight="1" x14ac:dyDescent="0.25">
      <c r="A51" s="97"/>
      <c r="B51" s="100"/>
      <c r="C51" s="100"/>
      <c r="D51" s="100"/>
      <c r="E51" s="100"/>
      <c r="F51" s="100"/>
      <c r="G51" s="73"/>
      <c r="H51" s="73"/>
      <c r="I51" s="73"/>
      <c r="J51" s="73"/>
      <c r="K51" s="73"/>
      <c r="L51" s="73"/>
      <c r="M51" s="73"/>
      <c r="N51" s="73"/>
      <c r="O51" s="73"/>
    </row>
    <row r="52" spans="1:15" ht="14.25" customHeight="1" x14ac:dyDescent="0.25">
      <c r="A52" s="97"/>
      <c r="B52" s="100"/>
      <c r="C52" s="100"/>
      <c r="D52" s="100"/>
      <c r="E52" s="100"/>
      <c r="F52" s="100"/>
      <c r="G52" s="73"/>
      <c r="H52" s="73"/>
      <c r="I52" s="73"/>
      <c r="J52" s="73"/>
      <c r="K52" s="73"/>
      <c r="L52" s="73"/>
      <c r="M52" s="73"/>
      <c r="N52" s="73"/>
      <c r="O52" s="73"/>
    </row>
    <row r="53" spans="1:15" ht="14.25" customHeight="1" x14ac:dyDescent="0.25">
      <c r="A53" s="97"/>
      <c r="B53" s="100"/>
      <c r="C53" s="100"/>
      <c r="D53" s="100"/>
      <c r="E53" s="100"/>
      <c r="F53" s="100"/>
      <c r="G53" s="73"/>
      <c r="H53" s="73"/>
      <c r="I53" s="73"/>
      <c r="J53" s="73"/>
      <c r="K53" s="73"/>
      <c r="L53" s="73"/>
      <c r="M53" s="73"/>
      <c r="N53" s="73"/>
      <c r="O53" s="73"/>
    </row>
    <row r="54" spans="1:15" ht="14.25" customHeight="1" x14ac:dyDescent="0.25">
      <c r="A54" s="97"/>
      <c r="B54" s="100"/>
      <c r="C54" s="100"/>
      <c r="D54" s="100"/>
      <c r="E54" s="100"/>
      <c r="F54" s="100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14.25" customHeight="1" x14ac:dyDescent="0.25">
      <c r="A55" s="97"/>
      <c r="B55" s="100"/>
      <c r="C55" s="100"/>
      <c r="D55" s="100"/>
      <c r="E55" s="100"/>
      <c r="F55" s="100"/>
      <c r="G55" s="73"/>
      <c r="H55" s="73"/>
      <c r="I55" s="73"/>
      <c r="J55" s="73"/>
      <c r="K55" s="73"/>
      <c r="L55" s="73"/>
      <c r="M55" s="73"/>
      <c r="N55" s="73"/>
      <c r="O55" s="73"/>
    </row>
    <row r="56" spans="1:15" ht="14.25" customHeight="1" x14ac:dyDescent="0.25">
      <c r="A56" s="97"/>
      <c r="B56" s="100"/>
      <c r="C56" s="100"/>
      <c r="D56" s="100"/>
      <c r="E56" s="100"/>
      <c r="F56" s="100"/>
      <c r="G56" s="73"/>
      <c r="H56" s="73"/>
      <c r="I56" s="73"/>
      <c r="J56" s="73"/>
      <c r="K56" s="73"/>
      <c r="L56" s="73"/>
      <c r="M56" s="73"/>
      <c r="N56" s="73"/>
      <c r="O56" s="73"/>
    </row>
    <row r="57" spans="1:15" ht="14.25" customHeight="1" x14ac:dyDescent="0.25">
      <c r="A57" s="97"/>
      <c r="B57" s="100"/>
      <c r="C57" s="100"/>
      <c r="D57" s="100"/>
      <c r="E57" s="100"/>
      <c r="F57" s="100"/>
      <c r="G57" s="73"/>
      <c r="H57" s="73"/>
      <c r="I57" s="73"/>
      <c r="J57" s="73"/>
      <c r="K57" s="73"/>
      <c r="L57" s="73"/>
      <c r="M57" s="73"/>
      <c r="N57" s="73"/>
      <c r="O57" s="73"/>
    </row>
    <row r="58" spans="1:15" ht="14.25" customHeight="1" x14ac:dyDescent="0.25">
      <c r="A58" s="97"/>
      <c r="B58" s="100"/>
      <c r="C58" s="100"/>
      <c r="D58" s="100"/>
      <c r="E58" s="100"/>
      <c r="F58" s="100"/>
      <c r="G58" s="73"/>
      <c r="H58" s="73"/>
      <c r="I58" s="73"/>
      <c r="J58" s="73"/>
      <c r="K58" s="73"/>
      <c r="L58" s="73"/>
      <c r="M58" s="73"/>
      <c r="N58" s="73"/>
      <c r="O58" s="73"/>
    </row>
    <row r="59" spans="1:15" ht="14.25" customHeight="1" x14ac:dyDescent="0.25">
      <c r="A59" s="97"/>
      <c r="B59" s="100"/>
      <c r="C59" s="100"/>
      <c r="D59" s="100"/>
      <c r="E59" s="100"/>
      <c r="F59" s="100"/>
      <c r="G59" s="73"/>
      <c r="H59" s="73"/>
      <c r="I59" s="73"/>
      <c r="J59" s="73"/>
      <c r="K59" s="73"/>
      <c r="L59" s="73"/>
      <c r="M59" s="73"/>
      <c r="N59" s="73"/>
      <c r="O59" s="73"/>
    </row>
    <row r="60" spans="1:15" ht="14.25" customHeight="1" x14ac:dyDescent="0.25">
      <c r="A60" s="97"/>
      <c r="B60" s="100"/>
      <c r="C60" s="100"/>
      <c r="D60" s="100"/>
      <c r="E60" s="100"/>
      <c r="F60" s="100"/>
      <c r="G60" s="73"/>
      <c r="H60" s="73"/>
      <c r="I60" s="73"/>
      <c r="J60" s="73"/>
      <c r="K60" s="73"/>
      <c r="L60" s="73"/>
      <c r="M60" s="73"/>
      <c r="N60" s="73"/>
      <c r="O60" s="73"/>
    </row>
    <row r="61" spans="1:15" ht="14.25" customHeight="1" x14ac:dyDescent="0.25">
      <c r="A61" s="97"/>
      <c r="B61" s="100"/>
      <c r="C61" s="100"/>
      <c r="D61" s="100"/>
      <c r="E61" s="100"/>
      <c r="F61" s="100"/>
      <c r="G61" s="73"/>
      <c r="H61" s="73"/>
      <c r="I61" s="73"/>
      <c r="J61" s="73"/>
      <c r="K61" s="73"/>
      <c r="L61" s="73"/>
      <c r="M61" s="73"/>
      <c r="N61" s="73"/>
      <c r="O61" s="73"/>
    </row>
    <row r="62" spans="1:15" ht="14.25" customHeight="1" x14ac:dyDescent="0.25">
      <c r="A62" s="97"/>
      <c r="B62" s="100"/>
      <c r="C62" s="100"/>
      <c r="D62" s="100"/>
      <c r="E62" s="100"/>
      <c r="F62" s="100"/>
      <c r="G62" s="73"/>
      <c r="H62" s="73"/>
      <c r="I62" s="73"/>
      <c r="J62" s="73"/>
      <c r="K62" s="73"/>
      <c r="L62" s="73"/>
      <c r="M62" s="73"/>
      <c r="N62" s="73"/>
      <c r="O62" s="73"/>
    </row>
    <row r="63" spans="1:15" ht="14.25" customHeight="1" x14ac:dyDescent="0.25">
      <c r="A63" s="97"/>
      <c r="B63" s="100"/>
      <c r="C63" s="100"/>
      <c r="D63" s="100"/>
      <c r="E63" s="100"/>
      <c r="F63" s="100"/>
      <c r="G63" s="73"/>
      <c r="H63" s="73"/>
      <c r="I63" s="73"/>
      <c r="J63" s="73"/>
      <c r="K63" s="73"/>
      <c r="L63" s="73"/>
      <c r="M63" s="73"/>
      <c r="N63" s="73"/>
      <c r="O63" s="73"/>
    </row>
    <row r="64" spans="1:15" ht="14.25" customHeight="1" x14ac:dyDescent="0.25">
      <c r="A64" s="97"/>
      <c r="B64" s="100"/>
      <c r="C64" s="100"/>
      <c r="D64" s="100"/>
      <c r="E64" s="100"/>
      <c r="F64" s="100"/>
      <c r="G64" s="73"/>
      <c r="H64" s="73"/>
      <c r="I64" s="73"/>
      <c r="J64" s="73"/>
      <c r="K64" s="73"/>
      <c r="L64" s="73"/>
      <c r="M64" s="73"/>
      <c r="N64" s="73"/>
      <c r="O64" s="73"/>
    </row>
    <row r="65" spans="1:15" ht="14.25" customHeight="1" x14ac:dyDescent="0.25">
      <c r="A65" s="97"/>
      <c r="B65" s="100"/>
      <c r="C65" s="100"/>
      <c r="D65" s="100"/>
      <c r="E65" s="100"/>
      <c r="F65" s="100"/>
      <c r="G65" s="73"/>
      <c r="H65" s="73"/>
      <c r="I65" s="73"/>
      <c r="J65" s="73"/>
      <c r="K65" s="73"/>
      <c r="L65" s="73"/>
      <c r="M65" s="73"/>
      <c r="N65" s="73"/>
      <c r="O65" s="73"/>
    </row>
    <row r="66" spans="1:15" ht="14.25" customHeight="1" x14ac:dyDescent="0.25">
      <c r="A66" s="97"/>
      <c r="B66" s="100"/>
      <c r="C66" s="100"/>
      <c r="D66" s="100"/>
      <c r="E66" s="100"/>
      <c r="F66" s="100"/>
      <c r="G66" s="73"/>
      <c r="H66" s="73"/>
      <c r="I66" s="73"/>
      <c r="J66" s="73"/>
      <c r="K66" s="73"/>
      <c r="L66" s="73"/>
      <c r="M66" s="73"/>
      <c r="N66" s="73"/>
      <c r="O66" s="73"/>
    </row>
    <row r="67" spans="1:15" ht="14.25" customHeight="1" x14ac:dyDescent="0.25">
      <c r="A67" s="97"/>
      <c r="B67" s="100"/>
      <c r="C67" s="100"/>
      <c r="D67" s="100"/>
      <c r="E67" s="100"/>
      <c r="F67" s="100"/>
      <c r="G67" s="73"/>
      <c r="H67" s="73"/>
      <c r="I67" s="73"/>
      <c r="J67" s="73"/>
      <c r="K67" s="73"/>
      <c r="L67" s="73"/>
      <c r="M67" s="73"/>
      <c r="N67" s="73"/>
      <c r="O67" s="73"/>
    </row>
    <row r="68" spans="1:15" ht="14.25" customHeight="1" x14ac:dyDescent="0.25">
      <c r="A68" s="97"/>
      <c r="B68" s="100"/>
      <c r="C68" s="100"/>
      <c r="D68" s="100"/>
      <c r="E68" s="100"/>
      <c r="F68" s="100"/>
      <c r="G68" s="73"/>
      <c r="H68" s="73"/>
      <c r="I68" s="73"/>
      <c r="J68" s="73"/>
      <c r="K68" s="73"/>
      <c r="L68" s="73"/>
      <c r="M68" s="73"/>
      <c r="N68" s="73"/>
      <c r="O68" s="73"/>
    </row>
    <row r="69" spans="1:15" ht="14.25" customHeight="1" x14ac:dyDescent="0.25">
      <c r="A69" s="97"/>
      <c r="B69" s="100"/>
      <c r="C69" s="100"/>
      <c r="D69" s="100"/>
      <c r="E69" s="100"/>
      <c r="F69" s="100"/>
      <c r="G69" s="73"/>
      <c r="H69" s="73"/>
      <c r="I69" s="73"/>
      <c r="J69" s="73"/>
      <c r="K69" s="73"/>
      <c r="L69" s="73"/>
      <c r="M69" s="73"/>
      <c r="N69" s="73"/>
      <c r="O69" s="73"/>
    </row>
    <row r="70" spans="1:15" ht="14.25" customHeight="1" x14ac:dyDescent="0.25">
      <c r="A70" s="97"/>
      <c r="B70" s="100"/>
      <c r="C70" s="100"/>
      <c r="D70" s="100"/>
      <c r="E70" s="100"/>
      <c r="F70" s="100"/>
      <c r="G70" s="73"/>
      <c r="H70" s="73"/>
      <c r="I70" s="73"/>
      <c r="J70" s="73"/>
      <c r="K70" s="73"/>
      <c r="L70" s="73"/>
      <c r="M70" s="73"/>
      <c r="N70" s="73"/>
      <c r="O70" s="73"/>
    </row>
    <row r="71" spans="1:15" ht="14.25" customHeight="1" x14ac:dyDescent="0.25">
      <c r="A71" s="97"/>
      <c r="B71" s="100"/>
      <c r="C71" s="100"/>
      <c r="D71" s="100"/>
      <c r="E71" s="100"/>
      <c r="F71" s="100"/>
      <c r="G71" s="73"/>
      <c r="H71" s="73"/>
      <c r="I71" s="73"/>
      <c r="J71" s="73"/>
      <c r="K71" s="73"/>
      <c r="L71" s="73"/>
      <c r="M71" s="73"/>
      <c r="N71" s="73"/>
      <c r="O71" s="73"/>
    </row>
    <row r="72" spans="1:15" ht="14.25" customHeight="1" x14ac:dyDescent="0.25">
      <c r="A72" s="97"/>
      <c r="B72" s="100"/>
      <c r="C72" s="100"/>
      <c r="D72" s="100"/>
      <c r="E72" s="100"/>
      <c r="F72" s="100"/>
      <c r="G72" s="73"/>
      <c r="H72" s="73"/>
      <c r="I72" s="73"/>
      <c r="J72" s="73"/>
      <c r="K72" s="73"/>
      <c r="L72" s="73"/>
      <c r="M72" s="73"/>
      <c r="N72" s="73"/>
      <c r="O72" s="73"/>
    </row>
    <row r="73" spans="1:15" ht="14.25" customHeight="1" x14ac:dyDescent="0.25">
      <c r="A73" s="97"/>
      <c r="B73" s="100"/>
      <c r="C73" s="100"/>
      <c r="D73" s="100"/>
      <c r="E73" s="100"/>
      <c r="F73" s="100"/>
      <c r="G73" s="73"/>
      <c r="H73" s="73"/>
      <c r="I73" s="73"/>
      <c r="J73" s="73"/>
      <c r="K73" s="73"/>
      <c r="L73" s="73"/>
      <c r="M73" s="73"/>
      <c r="N73" s="73"/>
      <c r="O73" s="73"/>
    </row>
    <row r="74" spans="1:15" ht="14.25" customHeight="1" x14ac:dyDescent="0.25">
      <c r="A74" s="97"/>
      <c r="B74" s="100"/>
      <c r="C74" s="100"/>
      <c r="D74" s="100"/>
      <c r="E74" s="100"/>
      <c r="F74" s="100"/>
      <c r="G74" s="73"/>
      <c r="H74" s="73"/>
      <c r="I74" s="73"/>
      <c r="J74" s="73"/>
      <c r="K74" s="73"/>
      <c r="L74" s="73"/>
      <c r="M74" s="73"/>
      <c r="N74" s="73"/>
      <c r="O74" s="73"/>
    </row>
    <row r="75" spans="1:15" ht="14.25" customHeight="1" x14ac:dyDescent="0.25">
      <c r="A75" s="97"/>
      <c r="B75" s="100"/>
      <c r="C75" s="100"/>
      <c r="D75" s="100"/>
      <c r="E75" s="100"/>
      <c r="F75" s="100"/>
      <c r="G75" s="73"/>
      <c r="H75" s="73"/>
      <c r="I75" s="73"/>
      <c r="J75" s="73"/>
      <c r="K75" s="73"/>
      <c r="L75" s="73"/>
      <c r="M75" s="73"/>
      <c r="N75" s="73"/>
      <c r="O75" s="73"/>
    </row>
    <row r="76" spans="1:15" ht="14.25" customHeight="1" x14ac:dyDescent="0.25">
      <c r="A76" s="97"/>
      <c r="B76" s="100"/>
      <c r="C76" s="100"/>
      <c r="D76" s="100"/>
      <c r="E76" s="100"/>
      <c r="F76" s="100"/>
      <c r="G76" s="73"/>
      <c r="H76" s="73"/>
      <c r="I76" s="73"/>
      <c r="J76" s="73"/>
      <c r="K76" s="73"/>
      <c r="L76" s="73"/>
      <c r="M76" s="73"/>
      <c r="N76" s="73"/>
      <c r="O76" s="73"/>
    </row>
    <row r="77" spans="1:15" ht="14.25" customHeight="1" x14ac:dyDescent="0.25">
      <c r="A77" s="97"/>
      <c r="B77" s="100"/>
      <c r="C77" s="100"/>
      <c r="D77" s="100"/>
      <c r="E77" s="100"/>
      <c r="F77" s="100"/>
      <c r="G77" s="73"/>
      <c r="H77" s="73"/>
      <c r="I77" s="73"/>
      <c r="J77" s="73"/>
      <c r="K77" s="73"/>
      <c r="L77" s="73"/>
      <c r="M77" s="73"/>
      <c r="N77" s="73"/>
      <c r="O77" s="73"/>
    </row>
    <row r="78" spans="1:15" ht="14.25" customHeight="1" x14ac:dyDescent="0.25">
      <c r="A78" s="97"/>
      <c r="B78" s="100"/>
      <c r="C78" s="100"/>
      <c r="D78" s="100"/>
      <c r="E78" s="100"/>
      <c r="F78" s="100"/>
      <c r="G78" s="73"/>
      <c r="H78" s="73"/>
      <c r="I78" s="73"/>
      <c r="J78" s="73"/>
      <c r="K78" s="73"/>
      <c r="L78" s="73"/>
      <c r="M78" s="73"/>
      <c r="N78" s="73"/>
      <c r="O78" s="73"/>
    </row>
    <row r="79" spans="1:15" ht="14.25" customHeight="1" x14ac:dyDescent="0.25">
      <c r="A79" s="97"/>
      <c r="B79" s="100"/>
      <c r="C79" s="100"/>
      <c r="D79" s="100"/>
      <c r="E79" s="100"/>
      <c r="F79" s="100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4.25" customHeight="1" x14ac:dyDescent="0.25">
      <c r="A80" s="97"/>
      <c r="B80" s="100"/>
      <c r="C80" s="100"/>
      <c r="D80" s="100"/>
      <c r="E80" s="100"/>
      <c r="F80" s="100"/>
      <c r="G80" s="73"/>
      <c r="H80" s="73"/>
      <c r="I80" s="73"/>
      <c r="J80" s="73"/>
      <c r="K80" s="73"/>
      <c r="L80" s="73"/>
      <c r="M80" s="73"/>
      <c r="N80" s="73"/>
      <c r="O80" s="73"/>
    </row>
    <row r="81" spans="1:15" ht="14.25" customHeight="1" x14ac:dyDescent="0.25">
      <c r="A81" s="97"/>
      <c r="B81" s="100"/>
      <c r="C81" s="100"/>
      <c r="D81" s="100"/>
      <c r="E81" s="100"/>
      <c r="F81" s="100"/>
      <c r="G81" s="73"/>
      <c r="H81" s="73"/>
      <c r="I81" s="73"/>
      <c r="J81" s="73"/>
      <c r="K81" s="73"/>
      <c r="L81" s="73"/>
      <c r="M81" s="73"/>
      <c r="N81" s="73"/>
      <c r="O81" s="73"/>
    </row>
    <row r="82" spans="1:15" ht="14.25" customHeight="1" x14ac:dyDescent="0.25">
      <c r="A82" s="97"/>
      <c r="B82" s="100"/>
      <c r="C82" s="100"/>
      <c r="D82" s="100"/>
      <c r="E82" s="100"/>
      <c r="F82" s="100"/>
      <c r="G82" s="73"/>
      <c r="H82" s="73"/>
      <c r="I82" s="73"/>
      <c r="J82" s="73"/>
      <c r="K82" s="73"/>
      <c r="L82" s="73"/>
      <c r="M82" s="73"/>
      <c r="N82" s="73"/>
      <c r="O82" s="73"/>
    </row>
    <row r="83" spans="1:15" ht="14.25" customHeight="1" x14ac:dyDescent="0.25">
      <c r="A83" s="97"/>
      <c r="B83" s="100"/>
      <c r="C83" s="100"/>
      <c r="D83" s="100"/>
      <c r="E83" s="100"/>
      <c r="F83" s="100"/>
      <c r="G83" s="73"/>
      <c r="H83" s="73"/>
      <c r="I83" s="73"/>
      <c r="J83" s="73"/>
      <c r="K83" s="73"/>
      <c r="L83" s="73"/>
      <c r="M83" s="73"/>
      <c r="N83" s="73"/>
      <c r="O83" s="73"/>
    </row>
    <row r="84" spans="1:15" ht="14.25" customHeight="1" x14ac:dyDescent="0.25">
      <c r="A84" s="97"/>
      <c r="B84" s="100"/>
      <c r="C84" s="100"/>
      <c r="D84" s="100"/>
      <c r="E84" s="100"/>
      <c r="F84" s="100"/>
      <c r="G84" s="73"/>
      <c r="H84" s="73"/>
      <c r="I84" s="73"/>
      <c r="J84" s="73"/>
      <c r="K84" s="73"/>
      <c r="L84" s="73"/>
      <c r="M84" s="73"/>
      <c r="N84" s="73"/>
      <c r="O84" s="73"/>
    </row>
    <row r="85" spans="1:15" ht="14.25" customHeight="1" x14ac:dyDescent="0.25">
      <c r="A85" s="97"/>
      <c r="B85" s="100"/>
      <c r="C85" s="100"/>
      <c r="D85" s="100"/>
      <c r="E85" s="100"/>
      <c r="F85" s="100"/>
      <c r="G85" s="73"/>
      <c r="H85" s="73"/>
      <c r="I85" s="73"/>
      <c r="J85" s="73"/>
      <c r="K85" s="73"/>
      <c r="L85" s="73"/>
      <c r="M85" s="73"/>
      <c r="N85" s="73"/>
      <c r="O85" s="73"/>
    </row>
    <row r="86" spans="1:15" ht="14.25" customHeight="1" x14ac:dyDescent="0.25">
      <c r="A86" s="97"/>
      <c r="B86" s="100"/>
      <c r="C86" s="100"/>
      <c r="D86" s="100"/>
      <c r="E86" s="100"/>
      <c r="F86" s="100"/>
      <c r="G86" s="73"/>
      <c r="H86" s="73"/>
      <c r="I86" s="73"/>
      <c r="J86" s="73"/>
      <c r="K86" s="73"/>
      <c r="L86" s="73"/>
      <c r="M86" s="73"/>
      <c r="N86" s="73"/>
      <c r="O86" s="73"/>
    </row>
    <row r="87" spans="1:15" ht="14.25" customHeight="1" x14ac:dyDescent="0.25">
      <c r="A87" s="97"/>
      <c r="B87" s="100"/>
      <c r="C87" s="100"/>
      <c r="D87" s="100"/>
      <c r="E87" s="100"/>
      <c r="F87" s="100"/>
      <c r="G87" s="73"/>
      <c r="H87" s="73"/>
      <c r="I87" s="73"/>
      <c r="J87" s="73"/>
      <c r="K87" s="73"/>
      <c r="L87" s="73"/>
      <c r="M87" s="73"/>
      <c r="N87" s="73"/>
      <c r="O87" s="73"/>
    </row>
    <row r="88" spans="1:15" ht="14.25" customHeight="1" x14ac:dyDescent="0.25">
      <c r="A88" s="97"/>
      <c r="B88" s="100"/>
      <c r="C88" s="100"/>
      <c r="D88" s="100"/>
      <c r="E88" s="100"/>
      <c r="F88" s="100"/>
      <c r="G88" s="73"/>
      <c r="H88" s="73"/>
      <c r="I88" s="73"/>
      <c r="J88" s="73"/>
      <c r="K88" s="73"/>
      <c r="L88" s="73"/>
      <c r="M88" s="73"/>
      <c r="N88" s="73"/>
      <c r="O88" s="73"/>
    </row>
    <row r="89" spans="1:15" ht="14.25" customHeight="1" x14ac:dyDescent="0.25">
      <c r="A89" s="97"/>
      <c r="B89" s="100"/>
      <c r="C89" s="100"/>
      <c r="D89" s="100"/>
      <c r="E89" s="100"/>
      <c r="F89" s="100"/>
      <c r="G89" s="73"/>
      <c r="H89" s="73"/>
      <c r="I89" s="73"/>
      <c r="J89" s="73"/>
      <c r="K89" s="73"/>
      <c r="L89" s="73"/>
      <c r="M89" s="73"/>
      <c r="N89" s="73"/>
      <c r="O89" s="73"/>
    </row>
    <row r="90" spans="1:15" ht="14.25" customHeight="1" x14ac:dyDescent="0.25">
      <c r="A90" s="97"/>
      <c r="B90" s="100"/>
      <c r="C90" s="100"/>
      <c r="D90" s="100"/>
      <c r="E90" s="100"/>
      <c r="F90" s="100"/>
      <c r="G90" s="73"/>
      <c r="H90" s="73"/>
      <c r="I90" s="73"/>
      <c r="J90" s="73"/>
      <c r="K90" s="73"/>
      <c r="L90" s="73"/>
      <c r="M90" s="73"/>
      <c r="N90" s="73"/>
      <c r="O90" s="73"/>
    </row>
    <row r="91" spans="1:15" ht="14.25" customHeight="1" x14ac:dyDescent="0.25">
      <c r="A91" s="97"/>
      <c r="B91" s="100"/>
      <c r="C91" s="100"/>
      <c r="D91" s="100"/>
      <c r="E91" s="100"/>
      <c r="F91" s="100"/>
      <c r="G91" s="73"/>
      <c r="H91" s="73"/>
      <c r="I91" s="73"/>
      <c r="J91" s="73"/>
      <c r="K91" s="73"/>
      <c r="L91" s="73"/>
      <c r="M91" s="73"/>
      <c r="N91" s="73"/>
      <c r="O91" s="73"/>
    </row>
    <row r="92" spans="1:15" ht="14.25" customHeight="1" x14ac:dyDescent="0.25">
      <c r="A92" s="97"/>
      <c r="B92" s="100"/>
      <c r="C92" s="100"/>
      <c r="D92" s="100"/>
      <c r="E92" s="100"/>
      <c r="F92" s="100"/>
      <c r="G92" s="73"/>
      <c r="H92" s="73"/>
      <c r="I92" s="73"/>
      <c r="J92" s="73"/>
      <c r="K92" s="73"/>
      <c r="L92" s="73"/>
      <c r="M92" s="73"/>
      <c r="N92" s="73"/>
      <c r="O92" s="73"/>
    </row>
    <row r="93" spans="1:15" ht="14.25" customHeight="1" x14ac:dyDescent="0.25">
      <c r="A93" s="97"/>
      <c r="B93" s="100"/>
      <c r="C93" s="100"/>
      <c r="D93" s="100"/>
      <c r="E93" s="100"/>
      <c r="F93" s="100"/>
      <c r="G93" s="73"/>
      <c r="H93" s="73"/>
      <c r="I93" s="73"/>
      <c r="J93" s="73"/>
      <c r="K93" s="73"/>
      <c r="L93" s="73"/>
      <c r="M93" s="73"/>
      <c r="N93" s="73"/>
      <c r="O93" s="73"/>
    </row>
    <row r="94" spans="1:15" ht="14.25" customHeight="1" x14ac:dyDescent="0.25">
      <c r="A94" s="97"/>
      <c r="B94" s="100"/>
      <c r="C94" s="100"/>
      <c r="D94" s="100"/>
      <c r="E94" s="100"/>
      <c r="F94" s="100"/>
      <c r="G94" s="73"/>
      <c r="H94" s="73"/>
      <c r="I94" s="73"/>
      <c r="J94" s="73"/>
      <c r="K94" s="73"/>
      <c r="L94" s="73"/>
      <c r="M94" s="73"/>
      <c r="N94" s="73"/>
      <c r="O94" s="73"/>
    </row>
    <row r="95" spans="1:15" ht="14.25" customHeight="1" x14ac:dyDescent="0.25">
      <c r="A95" s="97"/>
      <c r="B95" s="100"/>
      <c r="C95" s="100"/>
      <c r="D95" s="100"/>
      <c r="E95" s="100"/>
      <c r="F95" s="100"/>
      <c r="G95" s="73"/>
      <c r="H95" s="73"/>
      <c r="I95" s="73"/>
      <c r="J95" s="73"/>
      <c r="K95" s="73"/>
      <c r="L95" s="73"/>
      <c r="M95" s="73"/>
      <c r="N95" s="73"/>
      <c r="O95" s="73"/>
    </row>
    <row r="96" spans="1:15" ht="14.25" customHeight="1" x14ac:dyDescent="0.25">
      <c r="A96" s="97"/>
      <c r="B96" s="100"/>
      <c r="C96" s="100"/>
      <c r="D96" s="100"/>
      <c r="E96" s="100"/>
      <c r="F96" s="100"/>
      <c r="G96" s="73"/>
      <c r="H96" s="73"/>
      <c r="I96" s="73"/>
      <c r="J96" s="73"/>
      <c r="K96" s="73"/>
      <c r="L96" s="73"/>
      <c r="M96" s="73"/>
      <c r="N96" s="73"/>
      <c r="O96" s="73"/>
    </row>
    <row r="97" spans="1:15" ht="14.25" customHeight="1" x14ac:dyDescent="0.25">
      <c r="A97" s="97"/>
      <c r="B97" s="100"/>
      <c r="C97" s="100"/>
      <c r="D97" s="100"/>
      <c r="E97" s="100"/>
      <c r="F97" s="100"/>
      <c r="G97" s="73"/>
      <c r="H97" s="73"/>
      <c r="I97" s="73"/>
      <c r="J97" s="73"/>
      <c r="K97" s="73"/>
      <c r="L97" s="73"/>
      <c r="M97" s="73"/>
      <c r="N97" s="73"/>
      <c r="O97" s="73"/>
    </row>
    <row r="98" spans="1:15" ht="14.25" customHeight="1" x14ac:dyDescent="0.25">
      <c r="A98" s="97"/>
      <c r="B98" s="100"/>
      <c r="C98" s="100"/>
      <c r="D98" s="100"/>
      <c r="E98" s="100"/>
      <c r="F98" s="100"/>
      <c r="G98" s="73"/>
      <c r="H98" s="73"/>
      <c r="I98" s="73"/>
      <c r="J98" s="73"/>
      <c r="K98" s="73"/>
      <c r="L98" s="73"/>
      <c r="M98" s="73"/>
      <c r="N98" s="73"/>
      <c r="O98" s="73"/>
    </row>
    <row r="99" spans="1:15" ht="14.25" customHeight="1" x14ac:dyDescent="0.25">
      <c r="A99" s="97"/>
      <c r="B99" s="100"/>
      <c r="C99" s="100"/>
      <c r="D99" s="100"/>
      <c r="E99" s="100"/>
      <c r="F99" s="100"/>
      <c r="G99" s="73"/>
      <c r="H99" s="73"/>
      <c r="I99" s="73"/>
      <c r="J99" s="73"/>
      <c r="K99" s="73"/>
      <c r="L99" s="73"/>
      <c r="M99" s="73"/>
      <c r="N99" s="73"/>
      <c r="O99" s="73"/>
    </row>
    <row r="100" spans="1:15" ht="14.25" customHeight="1" x14ac:dyDescent="0.25">
      <c r="A100" s="97"/>
      <c r="B100" s="100"/>
      <c r="C100" s="100"/>
      <c r="D100" s="100"/>
      <c r="E100" s="100"/>
      <c r="F100" s="100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ht="14.25" customHeight="1" x14ac:dyDescent="0.25">
      <c r="A101" s="97"/>
      <c r="B101" s="100"/>
      <c r="C101" s="100"/>
      <c r="D101" s="100"/>
      <c r="E101" s="100"/>
      <c r="F101" s="100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ht="14.25" customHeight="1" x14ac:dyDescent="0.25">
      <c r="A102" s="97"/>
      <c r="B102" s="100"/>
      <c r="C102" s="100"/>
      <c r="D102" s="100"/>
      <c r="E102" s="100"/>
      <c r="F102" s="100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ht="14.25" customHeight="1" x14ac:dyDescent="0.25">
      <c r="A103" s="97"/>
      <c r="B103" s="100"/>
      <c r="C103" s="100"/>
      <c r="D103" s="100"/>
      <c r="E103" s="100"/>
      <c r="F103" s="100"/>
      <c r="G103" s="73"/>
      <c r="H103" s="73"/>
      <c r="I103" s="73"/>
      <c r="J103" s="73"/>
      <c r="K103" s="73"/>
      <c r="L103" s="73"/>
      <c r="M103" s="73"/>
      <c r="N103" s="73"/>
      <c r="O103" s="73"/>
    </row>
  </sheetData>
  <mergeCells count="1">
    <mergeCell ref="A27:F27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4"/>
  <sheetViews>
    <sheetView showGridLines="0" zoomScaleNormal="100" zoomScaleSheetLayoutView="70" workbookViewId="0">
      <selection activeCell="A95" sqref="A95"/>
    </sheetView>
  </sheetViews>
  <sheetFormatPr baseColWidth="10" defaultColWidth="11.42578125" defaultRowHeight="12" customHeight="1" x14ac:dyDescent="0.25"/>
  <cols>
    <col min="1" max="1" width="48.7109375" bestFit="1" customWidth="1"/>
    <col min="2" max="3" width="13.5703125" style="8" bestFit="1" customWidth="1"/>
    <col min="4" max="4" width="8.140625" style="23" customWidth="1"/>
    <col min="5" max="5" width="14.42578125" style="8" bestFit="1" customWidth="1"/>
    <col min="6" max="6" width="14.85546875" style="8" bestFit="1" customWidth="1"/>
    <col min="7" max="7" width="8.140625" style="24" bestFit="1" customWidth="1"/>
    <col min="8" max="8" width="9.140625" style="8" bestFit="1" customWidth="1"/>
    <col min="9" max="10" width="13.7109375" bestFit="1" customWidth="1"/>
    <col min="11" max="11" width="1.5703125" bestFit="1" customWidth="1"/>
    <col min="12" max="13" width="13.7109375" bestFit="1" customWidth="1"/>
    <col min="14" max="14" width="11.85546875" bestFit="1" customWidth="1"/>
    <col min="15" max="16" width="14.85546875" bestFit="1" customWidth="1"/>
  </cols>
  <sheetData>
    <row r="1" spans="1:16" ht="12" customHeight="1" x14ac:dyDescent="0.25">
      <c r="A1" s="45" t="s">
        <v>405</v>
      </c>
      <c r="B1" s="486"/>
      <c r="C1" s="486"/>
      <c r="D1" s="535"/>
      <c r="E1" s="536"/>
      <c r="F1" s="536"/>
      <c r="G1" s="537"/>
      <c r="H1" s="536"/>
    </row>
    <row r="2" spans="1:16" ht="15.75" x14ac:dyDescent="0.25">
      <c r="A2" s="392" t="s">
        <v>406</v>
      </c>
      <c r="B2" s="486"/>
      <c r="C2" s="486"/>
      <c r="D2" s="535"/>
      <c r="E2" s="536"/>
      <c r="F2" s="536"/>
      <c r="G2" s="537"/>
      <c r="H2" s="536"/>
    </row>
    <row r="3" spans="1:16" ht="12" customHeight="1" thickBot="1" x14ac:dyDescent="0.3">
      <c r="A3" s="538"/>
      <c r="B3" s="539"/>
      <c r="C3" s="539"/>
      <c r="D3" s="535"/>
      <c r="E3" s="539"/>
      <c r="F3" s="539"/>
      <c r="G3" s="540"/>
      <c r="H3" s="541"/>
    </row>
    <row r="4" spans="1:16" ht="12" customHeight="1" thickBot="1" x14ac:dyDescent="0.3">
      <c r="A4" s="542"/>
      <c r="B4" s="746" t="s">
        <v>381</v>
      </c>
      <c r="C4" s="747"/>
      <c r="D4" s="747"/>
      <c r="E4" s="746" t="s">
        <v>407</v>
      </c>
      <c r="F4" s="747"/>
      <c r="G4" s="747"/>
      <c r="H4" s="748"/>
    </row>
    <row r="5" spans="1:16" ht="15.75" thickBot="1" x14ac:dyDescent="0.3">
      <c r="A5" s="543" t="s">
        <v>408</v>
      </c>
      <c r="B5" s="544">
        <v>2020</v>
      </c>
      <c r="C5" s="545">
        <v>2021</v>
      </c>
      <c r="D5" s="546" t="s">
        <v>230</v>
      </c>
      <c r="E5" s="544">
        <v>2020</v>
      </c>
      <c r="F5" s="545">
        <v>2021</v>
      </c>
      <c r="G5" s="511" t="s">
        <v>230</v>
      </c>
      <c r="H5" s="547" t="s">
        <v>237</v>
      </c>
    </row>
    <row r="6" spans="1:16" ht="15" x14ac:dyDescent="0.25">
      <c r="A6" s="514" t="s">
        <v>409</v>
      </c>
      <c r="B6" s="548">
        <f>+SUM(B7:B22)</f>
        <v>193965.293407338</v>
      </c>
      <c r="C6" s="549">
        <f>+SUM(C7:C22)</f>
        <v>202942.20649824358</v>
      </c>
      <c r="D6" s="550">
        <f>(C6-B6)/B6</f>
        <v>4.6281027565346758E-2</v>
      </c>
      <c r="E6" s="548">
        <f>+SUM(E7:E22)</f>
        <v>1342141.5655798814</v>
      </c>
      <c r="F6" s="549">
        <f>+SUM(F7:F22)</f>
        <v>1476179.4956258668</v>
      </c>
      <c r="G6" s="550">
        <f>(F6-E6)/E6</f>
        <v>9.9868697523031694E-2</v>
      </c>
      <c r="H6" s="551">
        <f>SUM(H7:H22)</f>
        <v>1</v>
      </c>
      <c r="I6" s="552"/>
      <c r="J6" s="552"/>
      <c r="K6" s="552"/>
      <c r="L6" s="552"/>
      <c r="M6" s="552"/>
      <c r="N6" s="552"/>
      <c r="O6" s="552"/>
      <c r="P6" s="552"/>
    </row>
    <row r="7" spans="1:16" ht="15" x14ac:dyDescent="0.25">
      <c r="A7" s="553" t="s">
        <v>170</v>
      </c>
      <c r="B7" s="320">
        <v>38750.651077500006</v>
      </c>
      <c r="C7" s="539">
        <v>40600.553781440001</v>
      </c>
      <c r="D7" s="323">
        <f t="shared" ref="D7:D38" si="0">+C7/B7-1</f>
        <v>4.773862251347083E-2</v>
      </c>
      <c r="E7" s="320">
        <v>243270.95631977002</v>
      </c>
      <c r="F7" s="539">
        <v>305612.02244749002</v>
      </c>
      <c r="G7" s="323">
        <f t="shared" ref="G7:G39" si="1">+F7/E7-1</f>
        <v>0.25626185332940099</v>
      </c>
      <c r="H7" s="554">
        <f t="shared" ref="H7:H22" si="2">(F7/$F$6)</f>
        <v>0.20702903905186504</v>
      </c>
      <c r="J7" s="382"/>
      <c r="K7" s="382"/>
      <c r="M7" s="382"/>
      <c r="N7" s="382"/>
    </row>
    <row r="8" spans="1:16" ht="15" x14ac:dyDescent="0.25">
      <c r="A8" s="555" t="s">
        <v>171</v>
      </c>
      <c r="B8" s="320">
        <v>36541.689919169999</v>
      </c>
      <c r="C8" s="539">
        <v>39487.301051399991</v>
      </c>
      <c r="D8" s="323">
        <f t="shared" si="0"/>
        <v>8.0609603407660213E-2</v>
      </c>
      <c r="E8" s="320">
        <v>253473.25563170997</v>
      </c>
      <c r="F8" s="539">
        <v>272837.40726087999</v>
      </c>
      <c r="G8" s="323">
        <f t="shared" si="1"/>
        <v>7.639524564794975E-2</v>
      </c>
      <c r="H8" s="554">
        <f t="shared" si="2"/>
        <v>0.18482671522625579</v>
      </c>
      <c r="J8" s="382"/>
      <c r="K8" s="382"/>
      <c r="L8" s="382"/>
      <c r="M8" s="382"/>
      <c r="N8" s="382"/>
      <c r="O8" s="382"/>
      <c r="P8" s="556"/>
    </row>
    <row r="9" spans="1:16" ht="15" x14ac:dyDescent="0.25">
      <c r="A9" s="555" t="s">
        <v>182</v>
      </c>
      <c r="B9" s="320">
        <v>29439.176815999999</v>
      </c>
      <c r="C9" s="539">
        <v>27136.583047</v>
      </c>
      <c r="D9" s="323">
        <f t="shared" si="0"/>
        <v>-7.8215290576622243E-2</v>
      </c>
      <c r="E9" s="320">
        <v>190585.87577099996</v>
      </c>
      <c r="F9" s="539">
        <v>197989.345049</v>
      </c>
      <c r="G9" s="323">
        <f t="shared" si="1"/>
        <v>3.884584441554173E-2</v>
      </c>
      <c r="H9" s="554">
        <f t="shared" si="2"/>
        <v>0.13412281205346033</v>
      </c>
      <c r="J9" s="382"/>
      <c r="K9" s="382"/>
      <c r="L9" s="382"/>
      <c r="M9" s="382"/>
      <c r="N9" s="382"/>
      <c r="O9" s="382"/>
    </row>
    <row r="10" spans="1:16" ht="15" x14ac:dyDescent="0.25">
      <c r="A10" s="553" t="s">
        <v>180</v>
      </c>
      <c r="B10" s="320">
        <v>25679.285731399999</v>
      </c>
      <c r="C10" s="539">
        <v>19837.521821519997</v>
      </c>
      <c r="D10" s="323">
        <f t="shared" si="0"/>
        <v>-0.22748934573117185</v>
      </c>
      <c r="E10" s="320">
        <v>164603.35832170001</v>
      </c>
      <c r="F10" s="539">
        <v>158243.22590269</v>
      </c>
      <c r="G10" s="323">
        <f t="shared" si="1"/>
        <v>-3.8639141290056744E-2</v>
      </c>
      <c r="H10" s="554">
        <f t="shared" si="2"/>
        <v>0.10719782138390863</v>
      </c>
    </row>
    <row r="11" spans="1:16" ht="15" x14ac:dyDescent="0.25">
      <c r="A11" s="553" t="s">
        <v>185</v>
      </c>
      <c r="B11" s="320">
        <v>21577.915645313002</v>
      </c>
      <c r="C11" s="557">
        <v>19189.733596112001</v>
      </c>
      <c r="D11" s="323">
        <f t="shared" si="0"/>
        <v>-0.11067714270723572</v>
      </c>
      <c r="E11" s="320">
        <v>171553.87296687104</v>
      </c>
      <c r="F11" s="557">
        <v>155050.18358578198</v>
      </c>
      <c r="G11" s="323">
        <f t="shared" si="1"/>
        <v>-9.6201205462007278E-2</v>
      </c>
      <c r="H11" s="554">
        <f t="shared" si="2"/>
        <v>0.10503477662792234</v>
      </c>
    </row>
    <row r="12" spans="1:16" ht="15" x14ac:dyDescent="0.25">
      <c r="A12" s="553" t="s">
        <v>173</v>
      </c>
      <c r="B12" s="320">
        <v>15733.66059062</v>
      </c>
      <c r="C12" s="557">
        <v>23427.4548940225</v>
      </c>
      <c r="D12" s="323">
        <f t="shared" si="0"/>
        <v>0.48900217842434834</v>
      </c>
      <c r="E12" s="320">
        <v>115016.66690367</v>
      </c>
      <c r="F12" s="557">
        <v>147822.07903742252</v>
      </c>
      <c r="G12" s="323">
        <f t="shared" si="1"/>
        <v>0.28522311606567463</v>
      </c>
      <c r="H12" s="554">
        <f t="shared" si="2"/>
        <v>0.10013828228575231</v>
      </c>
    </row>
    <row r="13" spans="1:16" ht="15" x14ac:dyDescent="0.25">
      <c r="A13" s="553" t="s">
        <v>172</v>
      </c>
      <c r="B13" s="320">
        <v>13460.425922875</v>
      </c>
      <c r="C13" s="557">
        <v>15087.293945222002</v>
      </c>
      <c r="D13" s="323">
        <f t="shared" si="0"/>
        <v>0.12086304190287622</v>
      </c>
      <c r="E13" s="320">
        <v>111757.11669636001</v>
      </c>
      <c r="F13" s="557">
        <v>113915.072176905</v>
      </c>
      <c r="G13" s="323">
        <f t="shared" si="1"/>
        <v>1.9309333887058688E-2</v>
      </c>
      <c r="H13" s="554">
        <f t="shared" si="2"/>
        <v>7.7168848716874752E-2</v>
      </c>
    </row>
    <row r="14" spans="1:16" ht="15" x14ac:dyDescent="0.25">
      <c r="A14" s="553" t="s">
        <v>178</v>
      </c>
      <c r="B14" s="320">
        <v>3734.289632</v>
      </c>
      <c r="C14" s="557">
        <v>7459.9015798399996</v>
      </c>
      <c r="D14" s="323">
        <f t="shared" si="0"/>
        <v>0.99767621555499097</v>
      </c>
      <c r="E14" s="320">
        <v>23614.888718499999</v>
      </c>
      <c r="F14" s="557">
        <v>45378.129687440007</v>
      </c>
      <c r="G14" s="323">
        <f t="shared" si="1"/>
        <v>0.9215898168468013</v>
      </c>
      <c r="H14" s="554">
        <f t="shared" si="2"/>
        <v>3.0740251996387948E-2</v>
      </c>
    </row>
    <row r="15" spans="1:16" ht="15" x14ac:dyDescent="0.25">
      <c r="A15" s="553" t="s">
        <v>177</v>
      </c>
      <c r="B15" s="320">
        <v>3146.33189795</v>
      </c>
      <c r="C15" s="557">
        <v>4467.8134661270997</v>
      </c>
      <c r="D15" s="323">
        <f t="shared" si="0"/>
        <v>0.42000704663043154</v>
      </c>
      <c r="E15" s="320">
        <v>23052.083225569997</v>
      </c>
      <c r="F15" s="557">
        <v>35197.146125597101</v>
      </c>
      <c r="G15" s="323">
        <f t="shared" si="1"/>
        <v>0.52685316034932028</v>
      </c>
      <c r="H15" s="554">
        <f t="shared" si="2"/>
        <v>2.3843405378472828E-2</v>
      </c>
    </row>
    <row r="16" spans="1:16" ht="15" x14ac:dyDescent="0.25">
      <c r="A16" s="553" t="s">
        <v>175</v>
      </c>
      <c r="B16" s="320">
        <v>3606.6882675200004</v>
      </c>
      <c r="C16" s="557">
        <v>3354.49136619</v>
      </c>
      <c r="D16" s="323">
        <f t="shared" si="0"/>
        <v>-6.9924784906185922E-2</v>
      </c>
      <c r="E16" s="320">
        <v>24621.915831440001</v>
      </c>
      <c r="F16" s="557">
        <v>24350.73745534</v>
      </c>
      <c r="G16" s="323">
        <f t="shared" si="1"/>
        <v>-1.1013699257054976E-2</v>
      </c>
      <c r="H16" s="554">
        <f t="shared" si="2"/>
        <v>1.649578355985485E-2</v>
      </c>
    </row>
    <row r="17" spans="1:8" ht="15" x14ac:dyDescent="0.25">
      <c r="A17" s="553" t="s">
        <v>176</v>
      </c>
      <c r="B17" s="320">
        <v>1929.6339599999999</v>
      </c>
      <c r="C17" s="539">
        <v>2451.9024420000001</v>
      </c>
      <c r="D17" s="323">
        <f t="shared" si="0"/>
        <v>0.27065676331691435</v>
      </c>
      <c r="E17" s="320">
        <v>16810.064853699998</v>
      </c>
      <c r="F17" s="539">
        <v>16437.519519000001</v>
      </c>
      <c r="G17" s="323">
        <f t="shared" si="1"/>
        <v>-2.2162040298018049E-2</v>
      </c>
      <c r="H17" s="554">
        <f t="shared" si="2"/>
        <v>1.1135176696131295E-2</v>
      </c>
    </row>
    <row r="18" spans="1:8" ht="15" x14ac:dyDescent="0.25">
      <c r="A18" s="553" t="s">
        <v>186</v>
      </c>
      <c r="B18" s="320">
        <v>170.02838718999999</v>
      </c>
      <c r="C18" s="557">
        <v>158.88755277000001</v>
      </c>
      <c r="D18" s="323">
        <f t="shared" si="0"/>
        <v>-6.5523378796450871E-2</v>
      </c>
      <c r="E18" s="320">
        <v>1025.2091346699999</v>
      </c>
      <c r="F18" s="557">
        <v>1621.8117627300001</v>
      </c>
      <c r="G18" s="323">
        <f t="shared" si="1"/>
        <v>0.58193261051272027</v>
      </c>
      <c r="H18" s="554">
        <f t="shared" si="2"/>
        <v>1.098654850264255E-3</v>
      </c>
    </row>
    <row r="19" spans="1:8" ht="15" x14ac:dyDescent="0.25">
      <c r="A19" s="553" t="s">
        <v>184</v>
      </c>
      <c r="B19" s="320">
        <v>184.40185199999999</v>
      </c>
      <c r="C19" s="557">
        <v>219.687727</v>
      </c>
      <c r="D19" s="323">
        <f t="shared" si="0"/>
        <v>0.1913531486657738</v>
      </c>
      <c r="E19" s="320">
        <v>2069.3143080999998</v>
      </c>
      <c r="F19" s="557">
        <v>1336.7998633999998</v>
      </c>
      <c r="G19" s="323">
        <f t="shared" si="1"/>
        <v>-0.35398897201487922</v>
      </c>
      <c r="H19" s="554">
        <f t="shared" si="2"/>
        <v>9.0558083712795833E-4</v>
      </c>
    </row>
    <row r="20" spans="1:8" ht="15" x14ac:dyDescent="0.25">
      <c r="A20" s="553" t="s">
        <v>183</v>
      </c>
      <c r="B20" s="320">
        <v>8.3711511999999999</v>
      </c>
      <c r="C20" s="557">
        <v>50.216553600000005</v>
      </c>
      <c r="D20" s="323">
        <f t="shared" si="0"/>
        <v>4.998763180863345</v>
      </c>
      <c r="E20" s="320">
        <v>311.50709022079997</v>
      </c>
      <c r="F20" s="557">
        <v>345.88934288999997</v>
      </c>
      <c r="G20" s="323">
        <f t="shared" si="1"/>
        <v>0.11037390078289855</v>
      </c>
      <c r="H20" s="554">
        <f t="shared" si="2"/>
        <v>2.3431387843749361E-4</v>
      </c>
    </row>
    <row r="21" spans="1:8" ht="15" x14ac:dyDescent="0.25">
      <c r="A21" s="553" t="s">
        <v>174</v>
      </c>
      <c r="B21" s="320">
        <v>2.7425565999999999</v>
      </c>
      <c r="C21" s="557">
        <v>12.863674</v>
      </c>
      <c r="D21" s="323">
        <f t="shared" si="0"/>
        <v>3.6903950861032371</v>
      </c>
      <c r="E21" s="320">
        <v>11.9878266</v>
      </c>
      <c r="F21" s="557">
        <v>42.126409300000006</v>
      </c>
      <c r="G21" s="323">
        <f t="shared" si="1"/>
        <v>2.5140989860497318</v>
      </c>
      <c r="H21" s="554">
        <f t="shared" si="2"/>
        <v>2.8537457284040757E-5</v>
      </c>
    </row>
    <row r="22" spans="1:8" ht="15.75" thickBot="1" x14ac:dyDescent="0.3">
      <c r="A22" s="553" t="s">
        <v>189</v>
      </c>
      <c r="B22" s="320">
        <v>0</v>
      </c>
      <c r="C22" s="539">
        <v>0</v>
      </c>
      <c r="D22" s="323" t="s">
        <v>239</v>
      </c>
      <c r="E22" s="320">
        <v>363.49198000000001</v>
      </c>
      <c r="F22" s="539">
        <v>0</v>
      </c>
      <c r="G22" s="323" t="s">
        <v>239</v>
      </c>
      <c r="H22" s="554">
        <f t="shared" si="2"/>
        <v>0</v>
      </c>
    </row>
    <row r="23" spans="1:8" ht="15" x14ac:dyDescent="0.25">
      <c r="A23" s="514" t="s">
        <v>410</v>
      </c>
      <c r="B23" s="558">
        <f>+SUM(B24:B39)</f>
        <v>7017990.5469690459</v>
      </c>
      <c r="C23" s="559">
        <f>+SUM(C24:C39)</f>
        <v>7984807.7904073913</v>
      </c>
      <c r="D23" s="550">
        <f>+C23/B23-1</f>
        <v>0.13776268818941317</v>
      </c>
      <c r="E23" s="558">
        <f>+SUM(E24:E39)</f>
        <v>56026876.805154517</v>
      </c>
      <c r="F23" s="559">
        <f>+SUM(F24:F39)</f>
        <v>62581542.634074263</v>
      </c>
      <c r="G23" s="550">
        <f>+F23/E23-1</f>
        <v>0.11699145486397544</v>
      </c>
      <c r="H23" s="551">
        <f>SUM(H24:H39)</f>
        <v>0.99999999999999989</v>
      </c>
    </row>
    <row r="24" spans="1:8" ht="15" x14ac:dyDescent="0.25">
      <c r="A24" s="553" t="s">
        <v>174</v>
      </c>
      <c r="B24" s="560">
        <v>1900101.379957</v>
      </c>
      <c r="C24" s="557">
        <v>2395528.4701183899</v>
      </c>
      <c r="D24" s="323">
        <f t="shared" si="0"/>
        <v>0.26073718770342746</v>
      </c>
      <c r="E24" s="560">
        <v>15903662.203374341</v>
      </c>
      <c r="F24" s="557">
        <v>20372990.497520823</v>
      </c>
      <c r="G24" s="323">
        <f t="shared" si="1"/>
        <v>0.28102510207983467</v>
      </c>
      <c r="H24" s="554">
        <f t="shared" ref="H24:H39" si="3">(F24/$F$23)</f>
        <v>0.32554311766722382</v>
      </c>
    </row>
    <row r="25" spans="1:8" ht="15" x14ac:dyDescent="0.25">
      <c r="A25" s="553" t="s">
        <v>176</v>
      </c>
      <c r="B25" s="560">
        <v>1821024.8707960001</v>
      </c>
      <c r="C25" s="557">
        <v>1588859.071148</v>
      </c>
      <c r="D25" s="323">
        <f t="shared" si="0"/>
        <v>-0.12749183351159654</v>
      </c>
      <c r="E25" s="560">
        <v>15148523.707753001</v>
      </c>
      <c r="F25" s="557">
        <v>12581028.286081001</v>
      </c>
      <c r="G25" s="323">
        <f t="shared" si="1"/>
        <v>-0.16948816077423823</v>
      </c>
      <c r="H25" s="554">
        <f t="shared" si="3"/>
        <v>0.20103416688918291</v>
      </c>
    </row>
    <row r="26" spans="1:8" ht="15" x14ac:dyDescent="0.25">
      <c r="A26" s="553" t="s">
        <v>171</v>
      </c>
      <c r="B26" s="560">
        <v>1195841.0103904707</v>
      </c>
      <c r="C26" s="557">
        <v>1599888.6808212905</v>
      </c>
      <c r="D26" s="323">
        <f t="shared" si="0"/>
        <v>0.33787741591073917</v>
      </c>
      <c r="E26" s="560">
        <v>8252230.7363458304</v>
      </c>
      <c r="F26" s="561">
        <v>11457430.535695916</v>
      </c>
      <c r="G26" s="323">
        <f t="shared" si="1"/>
        <v>0.38840404513087812</v>
      </c>
      <c r="H26" s="562">
        <f t="shared" si="3"/>
        <v>0.18308002732833881</v>
      </c>
    </row>
    <row r="27" spans="1:8" ht="15" x14ac:dyDescent="0.25">
      <c r="A27" s="553" t="s">
        <v>183</v>
      </c>
      <c r="B27" s="560">
        <v>855144.86207079084</v>
      </c>
      <c r="C27" s="557">
        <v>876584.85427501588</v>
      </c>
      <c r="D27" s="323">
        <f t="shared" si="0"/>
        <v>2.5071766381553839E-2</v>
      </c>
      <c r="E27" s="560">
        <v>5550411.6114368122</v>
      </c>
      <c r="F27" s="557">
        <v>6652532.7303692782</v>
      </c>
      <c r="G27" s="323">
        <f t="shared" si="1"/>
        <v>0.198565655322122</v>
      </c>
      <c r="H27" s="554">
        <f t="shared" si="3"/>
        <v>0.10630183358163373</v>
      </c>
    </row>
    <row r="28" spans="1:8" ht="15" x14ac:dyDescent="0.25">
      <c r="A28" s="553" t="s">
        <v>180</v>
      </c>
      <c r="B28" s="560">
        <v>314675.68344999995</v>
      </c>
      <c r="C28" s="557">
        <v>376390.04777200002</v>
      </c>
      <c r="D28" s="323">
        <f t="shared" si="0"/>
        <v>0.19612053796271844</v>
      </c>
      <c r="E28" s="560">
        <v>1883231.0564799998</v>
      </c>
      <c r="F28" s="561">
        <v>2779070.2262090002</v>
      </c>
      <c r="G28" s="323">
        <f t="shared" si="1"/>
        <v>0.47569264889006169</v>
      </c>
      <c r="H28" s="562">
        <f t="shared" si="3"/>
        <v>4.4407186356187039E-2</v>
      </c>
    </row>
    <row r="29" spans="1:8" ht="15" x14ac:dyDescent="0.25">
      <c r="A29" s="553" t="s">
        <v>184</v>
      </c>
      <c r="B29" s="560">
        <v>213829.84003412575</v>
      </c>
      <c r="C29" s="557">
        <v>274578.92351420189</v>
      </c>
      <c r="D29" s="323">
        <f t="shared" si="0"/>
        <v>0.2841001212477221</v>
      </c>
      <c r="E29" s="560">
        <v>2445514.0219190046</v>
      </c>
      <c r="F29" s="557">
        <v>2268399.285399267</v>
      </c>
      <c r="G29" s="323">
        <f t="shared" si="1"/>
        <v>-7.2424338986515013E-2</v>
      </c>
      <c r="H29" s="554">
        <f t="shared" si="3"/>
        <v>3.624709762530165E-2</v>
      </c>
    </row>
    <row r="30" spans="1:8" ht="15" x14ac:dyDescent="0.25">
      <c r="A30" s="553" t="s">
        <v>185</v>
      </c>
      <c r="B30" s="560">
        <v>191302.53583000001</v>
      </c>
      <c r="C30" s="557">
        <v>213325.25209999998</v>
      </c>
      <c r="D30" s="323">
        <f t="shared" si="0"/>
        <v>0.1151198345304234</v>
      </c>
      <c r="E30" s="560">
        <v>1666510.6689499998</v>
      </c>
      <c r="F30" s="557">
        <v>1534849.1200643999</v>
      </c>
      <c r="G30" s="323">
        <f t="shared" si="1"/>
        <v>-7.9004324027853068E-2</v>
      </c>
      <c r="H30" s="554">
        <f t="shared" si="3"/>
        <v>2.4525587824495532E-2</v>
      </c>
    </row>
    <row r="31" spans="1:8" ht="15" x14ac:dyDescent="0.25">
      <c r="A31" s="553" t="s">
        <v>177</v>
      </c>
      <c r="B31" s="560">
        <v>91853.321309999999</v>
      </c>
      <c r="C31" s="557">
        <v>156524.17291035</v>
      </c>
      <c r="D31" s="323">
        <f t="shared" si="0"/>
        <v>0.70406655609206958</v>
      </c>
      <c r="E31" s="560">
        <v>559482.92761027999</v>
      </c>
      <c r="F31" s="557">
        <v>1075055.4843059299</v>
      </c>
      <c r="G31" s="323">
        <f t="shared" si="1"/>
        <v>0.92151615581518365</v>
      </c>
      <c r="H31" s="554">
        <f t="shared" si="3"/>
        <v>1.7178475298890859E-2</v>
      </c>
    </row>
    <row r="32" spans="1:8" ht="15" x14ac:dyDescent="0.25">
      <c r="A32" s="553" t="s">
        <v>188</v>
      </c>
      <c r="B32" s="560">
        <v>96077.068999983487</v>
      </c>
      <c r="C32" s="557">
        <v>141540.67099996452</v>
      </c>
      <c r="D32" s="323">
        <f t="shared" si="0"/>
        <v>0.4731993021143146</v>
      </c>
      <c r="E32" s="560">
        <v>1658340.8253642977</v>
      </c>
      <c r="F32" s="557">
        <v>1004869.5227490156</v>
      </c>
      <c r="G32" s="323">
        <f t="shared" si="1"/>
        <v>-0.39405126655537182</v>
      </c>
      <c r="H32" s="554">
        <f t="shared" si="3"/>
        <v>1.6056963130881442E-2</v>
      </c>
    </row>
    <row r="33" spans="1:8" ht="15" x14ac:dyDescent="0.25">
      <c r="A33" s="553" t="s">
        <v>175</v>
      </c>
      <c r="B33" s="560">
        <v>106666.84257620001</v>
      </c>
      <c r="C33" s="557">
        <v>115636.9603432</v>
      </c>
      <c r="D33" s="323">
        <f t="shared" si="0"/>
        <v>8.4094715380667262E-2</v>
      </c>
      <c r="E33" s="560">
        <v>767506.56124189997</v>
      </c>
      <c r="F33" s="557">
        <v>813731.24715940002</v>
      </c>
      <c r="G33" s="323">
        <f t="shared" si="1"/>
        <v>6.022708892899109E-2</v>
      </c>
      <c r="H33" s="554">
        <f t="shared" si="3"/>
        <v>1.3002735517681876E-2</v>
      </c>
    </row>
    <row r="34" spans="1:8" ht="15" x14ac:dyDescent="0.25">
      <c r="A34" s="553" t="s">
        <v>170</v>
      </c>
      <c r="B34" s="560">
        <v>53546.1708</v>
      </c>
      <c r="C34" s="557">
        <v>62604.989819999995</v>
      </c>
      <c r="D34" s="323">
        <f t="shared" si="0"/>
        <v>0.16917771868011888</v>
      </c>
      <c r="E34" s="560">
        <v>583429.55378999992</v>
      </c>
      <c r="F34" s="557">
        <v>653030.43712000002</v>
      </c>
      <c r="G34" s="323">
        <f t="shared" si="1"/>
        <v>0.11929612217596408</v>
      </c>
      <c r="H34" s="554">
        <f t="shared" si="3"/>
        <v>1.0434872801688328E-2</v>
      </c>
    </row>
    <row r="35" spans="1:8" ht="15" x14ac:dyDescent="0.25">
      <c r="A35" s="553" t="s">
        <v>182</v>
      </c>
      <c r="B35" s="560">
        <v>125226.0579854566</v>
      </c>
      <c r="C35" s="557">
        <v>70717.252604299996</v>
      </c>
      <c r="D35" s="323">
        <f t="shared" si="0"/>
        <v>-0.43528324901425153</v>
      </c>
      <c r="E35" s="560">
        <v>1018699.608858696</v>
      </c>
      <c r="F35" s="557">
        <v>642694.20901184005</v>
      </c>
      <c r="G35" s="323">
        <f t="shared" si="1"/>
        <v>-0.36910331227879334</v>
      </c>
      <c r="H35" s="554">
        <f t="shared" si="3"/>
        <v>1.0269708638692254E-2</v>
      </c>
    </row>
    <row r="36" spans="1:8" ht="15" x14ac:dyDescent="0.25">
      <c r="A36" s="553" t="s">
        <v>186</v>
      </c>
      <c r="B36" s="560">
        <v>9268.16624882</v>
      </c>
      <c r="C36" s="557">
        <v>32490.2870807004</v>
      </c>
      <c r="D36" s="323">
        <f t="shared" si="0"/>
        <v>2.5055787961115805</v>
      </c>
      <c r="E36" s="560">
        <v>241812.34512145599</v>
      </c>
      <c r="F36" s="557">
        <v>293911.56188235217</v>
      </c>
      <c r="G36" s="323">
        <f t="shared" si="1"/>
        <v>0.21545308919082728</v>
      </c>
      <c r="H36" s="554">
        <f t="shared" si="3"/>
        <v>4.6964576057338002E-3</v>
      </c>
    </row>
    <row r="37" spans="1:8" ht="15" x14ac:dyDescent="0.25">
      <c r="A37" s="553" t="s">
        <v>178</v>
      </c>
      <c r="B37" s="560">
        <v>28243.793380200001</v>
      </c>
      <c r="C37" s="557">
        <v>45500.725200000001</v>
      </c>
      <c r="D37" s="323">
        <f t="shared" si="0"/>
        <v>0.61099908172737805</v>
      </c>
      <c r="E37" s="560">
        <v>170054.39079069998</v>
      </c>
      <c r="F37" s="557">
        <v>271947.56876279996</v>
      </c>
      <c r="G37" s="323">
        <f t="shared" si="1"/>
        <v>0.59917993001138292</v>
      </c>
      <c r="H37" s="554">
        <f t="shared" si="3"/>
        <v>4.3454916148827965E-3</v>
      </c>
    </row>
    <row r="38" spans="1:8" ht="15" x14ac:dyDescent="0.25">
      <c r="A38" s="553" t="s">
        <v>172</v>
      </c>
      <c r="B38" s="560">
        <v>13621.943139999999</v>
      </c>
      <c r="C38" s="557">
        <v>12576.431699999999</v>
      </c>
      <c r="D38" s="323">
        <f t="shared" si="0"/>
        <v>-7.6752004413373265E-2</v>
      </c>
      <c r="E38" s="560">
        <v>116326.586118248</v>
      </c>
      <c r="F38" s="557">
        <v>95262.160823314392</v>
      </c>
      <c r="G38" s="323">
        <f t="shared" si="1"/>
        <v>-0.18108006086864148</v>
      </c>
      <c r="H38" s="554">
        <f t="shared" si="3"/>
        <v>1.5222085748242047E-3</v>
      </c>
    </row>
    <row r="39" spans="1:8" ht="15.75" thickBot="1" x14ac:dyDescent="0.3">
      <c r="A39" s="553" t="s">
        <v>187</v>
      </c>
      <c r="B39" s="560">
        <v>1566.9999999984</v>
      </c>
      <c r="C39" s="557">
        <v>22060.999999977899</v>
      </c>
      <c r="D39" s="323" t="s">
        <v>238</v>
      </c>
      <c r="E39" s="560">
        <v>61139.999999938897</v>
      </c>
      <c r="F39" s="557">
        <v>84739.760919925509</v>
      </c>
      <c r="G39" s="323">
        <f t="shared" si="1"/>
        <v>0.385995435394344</v>
      </c>
      <c r="H39" s="554">
        <f t="shared" si="3"/>
        <v>1.3540695443609372E-3</v>
      </c>
    </row>
    <row r="40" spans="1:8" ht="15" x14ac:dyDescent="0.25">
      <c r="A40" s="514" t="s">
        <v>411</v>
      </c>
      <c r="B40" s="558">
        <f>+SUM(B41:B51)</f>
        <v>134160.20109056597</v>
      </c>
      <c r="C40" s="559">
        <f>+SUM(C41:C51)</f>
        <v>129505.91057240381</v>
      </c>
      <c r="D40" s="550">
        <f>+C40/B40-1</f>
        <v>-3.4692035941569888E-2</v>
      </c>
      <c r="E40" s="558">
        <f>+SUM(E41:E51)</f>
        <v>764243.09214989515</v>
      </c>
      <c r="F40" s="559">
        <f>+SUM(F41:F51)</f>
        <v>1042212.663339554</v>
      </c>
      <c r="G40" s="550">
        <f>+F40/E40-1</f>
        <v>0.36371878796797708</v>
      </c>
      <c r="H40" s="551">
        <f>SUM(H41:H51)</f>
        <v>0.99999999999999978</v>
      </c>
    </row>
    <row r="41" spans="1:8" ht="15" x14ac:dyDescent="0.25">
      <c r="A41" s="553" t="s">
        <v>170</v>
      </c>
      <c r="B41" s="560">
        <v>61226.2190634</v>
      </c>
      <c r="C41" s="557">
        <v>50412.913793659995</v>
      </c>
      <c r="D41" s="323">
        <f t="shared" ref="D41:D49" si="4">+C41/B41-1</f>
        <v>-0.17661233104305829</v>
      </c>
      <c r="E41" s="560">
        <v>296102.27187438001</v>
      </c>
      <c r="F41" s="557">
        <v>391219.95550187997</v>
      </c>
      <c r="G41" s="323">
        <f t="shared" ref="G41:G50" si="5">+F41/E41-1</f>
        <v>0.32123253572283694</v>
      </c>
      <c r="H41" s="324">
        <f t="shared" ref="H41:H51" si="6">(F41/$F$40)</f>
        <v>0.37537440223408619</v>
      </c>
    </row>
    <row r="42" spans="1:8" ht="15" x14ac:dyDescent="0.25">
      <c r="A42" s="553" t="s">
        <v>173</v>
      </c>
      <c r="B42" s="560">
        <v>17119.510637489999</v>
      </c>
      <c r="C42" s="557">
        <v>24045.078989972302</v>
      </c>
      <c r="D42" s="323">
        <f t="shared" si="4"/>
        <v>0.40454242525577855</v>
      </c>
      <c r="E42" s="560">
        <v>103843.58779732301</v>
      </c>
      <c r="F42" s="557">
        <v>173815.88888319233</v>
      </c>
      <c r="G42" s="323">
        <f t="shared" si="5"/>
        <v>0.67382399404802862</v>
      </c>
      <c r="H42" s="324">
        <f t="shared" si="6"/>
        <v>0.16677583663801918</v>
      </c>
    </row>
    <row r="43" spans="1:8" ht="15" x14ac:dyDescent="0.25">
      <c r="A43" s="553" t="s">
        <v>175</v>
      </c>
      <c r="B43" s="560">
        <v>19920.76448107</v>
      </c>
      <c r="C43" s="557">
        <v>14660.270372880002</v>
      </c>
      <c r="D43" s="323">
        <f t="shared" si="4"/>
        <v>-0.2640708951299966</v>
      </c>
      <c r="E43" s="560">
        <v>121185.57906112999</v>
      </c>
      <c r="F43" s="557">
        <v>160177.24243779</v>
      </c>
      <c r="G43" s="323">
        <f t="shared" si="5"/>
        <v>0.32175167770573876</v>
      </c>
      <c r="H43" s="324">
        <f t="shared" si="6"/>
        <v>0.15368959529289858</v>
      </c>
    </row>
    <row r="44" spans="1:8" ht="15" x14ac:dyDescent="0.25">
      <c r="A44" s="553" t="s">
        <v>177</v>
      </c>
      <c r="B44" s="560">
        <v>18348.183556780001</v>
      </c>
      <c r="C44" s="557">
        <v>16645.583632391499</v>
      </c>
      <c r="D44" s="323">
        <f t="shared" si="4"/>
        <v>-9.2793922576568044E-2</v>
      </c>
      <c r="E44" s="560">
        <v>111675.61047516001</v>
      </c>
      <c r="F44" s="557">
        <v>130420.13155152148</v>
      </c>
      <c r="G44" s="323">
        <f t="shared" si="5"/>
        <v>0.16784793919287155</v>
      </c>
      <c r="H44" s="324">
        <f t="shared" si="6"/>
        <v>0.12513773449424156</v>
      </c>
    </row>
    <row r="45" spans="1:8" ht="15" x14ac:dyDescent="0.25">
      <c r="A45" s="553" t="s">
        <v>178</v>
      </c>
      <c r="B45" s="560">
        <v>12020.36247</v>
      </c>
      <c r="C45" s="557">
        <v>12857.549826</v>
      </c>
      <c r="D45" s="323">
        <f t="shared" si="4"/>
        <v>6.9647430191013271E-2</v>
      </c>
      <c r="E45" s="560">
        <v>66615.718257</v>
      </c>
      <c r="F45" s="557">
        <v>108862.8294898</v>
      </c>
      <c r="G45" s="323">
        <f t="shared" si="5"/>
        <v>0.63419133409044437</v>
      </c>
      <c r="H45" s="324">
        <f t="shared" si="6"/>
        <v>0.10445356626254346</v>
      </c>
    </row>
    <row r="46" spans="1:8" ht="15" x14ac:dyDescent="0.25">
      <c r="A46" s="553" t="s">
        <v>183</v>
      </c>
      <c r="B46" s="560">
        <v>1051.22918869</v>
      </c>
      <c r="C46" s="557">
        <v>5190.6934688000001</v>
      </c>
      <c r="D46" s="323">
        <f t="shared" si="4"/>
        <v>3.9377371981731555</v>
      </c>
      <c r="E46" s="560">
        <v>25573.577688765996</v>
      </c>
      <c r="F46" s="557">
        <v>38417.153638570002</v>
      </c>
      <c r="G46" s="323">
        <f t="shared" si="5"/>
        <v>0.50222053817076806</v>
      </c>
      <c r="H46" s="324">
        <f t="shared" si="6"/>
        <v>3.6861146472227858E-2</v>
      </c>
    </row>
    <row r="47" spans="1:8" ht="15" x14ac:dyDescent="0.25">
      <c r="A47" s="553" t="s">
        <v>171</v>
      </c>
      <c r="B47" s="560">
        <v>2696.0556212000001</v>
      </c>
      <c r="C47" s="557">
        <v>3888.0404601999999</v>
      </c>
      <c r="D47" s="323">
        <f t="shared" si="4"/>
        <v>0.44212175358216599</v>
      </c>
      <c r="E47" s="560">
        <v>17854.739756999999</v>
      </c>
      <c r="F47" s="557">
        <v>24920.400192100002</v>
      </c>
      <c r="G47" s="323">
        <f t="shared" si="5"/>
        <v>0.39573023921168549</v>
      </c>
      <c r="H47" s="324">
        <f t="shared" si="6"/>
        <v>2.3911051044273206E-2</v>
      </c>
    </row>
    <row r="48" spans="1:8" ht="15" x14ac:dyDescent="0.25">
      <c r="A48" s="553" t="s">
        <v>186</v>
      </c>
      <c r="B48" s="560">
        <v>1303.5916428</v>
      </c>
      <c r="C48" s="557">
        <v>1337.7832304999999</v>
      </c>
      <c r="D48" s="323">
        <f t="shared" si="4"/>
        <v>2.6228756442899126E-2</v>
      </c>
      <c r="E48" s="560">
        <v>7970.2227321999999</v>
      </c>
      <c r="F48" s="557">
        <v>11110.108995999999</v>
      </c>
      <c r="G48" s="323">
        <f t="shared" si="5"/>
        <v>0.39395213525397987</v>
      </c>
      <c r="H48" s="324">
        <f t="shared" si="6"/>
        <v>1.066011706324884E-2</v>
      </c>
    </row>
    <row r="49" spans="1:8" ht="15" x14ac:dyDescent="0.25">
      <c r="A49" s="553" t="s">
        <v>180</v>
      </c>
      <c r="B49" s="560">
        <v>474.28442913600003</v>
      </c>
      <c r="C49" s="557">
        <v>467.99679799999996</v>
      </c>
      <c r="D49" s="323">
        <f t="shared" si="4"/>
        <v>-1.3257089522112686E-2</v>
      </c>
      <c r="E49" s="560">
        <v>4110.3248155359997</v>
      </c>
      <c r="F49" s="557">
        <v>2965.6995394</v>
      </c>
      <c r="G49" s="323">
        <f t="shared" si="5"/>
        <v>-0.27847562601612463</v>
      </c>
      <c r="H49" s="324">
        <f t="shared" si="6"/>
        <v>2.8455800276855512E-3</v>
      </c>
    </row>
    <row r="50" spans="1:8" ht="15" x14ac:dyDescent="0.25">
      <c r="A50" s="553" t="s">
        <v>184</v>
      </c>
      <c r="B50" s="563">
        <v>0</v>
      </c>
      <c r="C50" s="557">
        <v>0</v>
      </c>
      <c r="D50" s="323" t="s">
        <v>239</v>
      </c>
      <c r="E50" s="560">
        <v>63.81044</v>
      </c>
      <c r="F50" s="557">
        <v>303.25310930000001</v>
      </c>
      <c r="G50" s="323">
        <f t="shared" si="5"/>
        <v>3.7524058649337002</v>
      </c>
      <c r="H50" s="324">
        <f t="shared" si="6"/>
        <v>2.9097047077540628E-4</v>
      </c>
    </row>
    <row r="51" spans="1:8" ht="15.75" thickBot="1" x14ac:dyDescent="0.3">
      <c r="A51" s="553" t="s">
        <v>189</v>
      </c>
      <c r="B51" s="563">
        <v>0</v>
      </c>
      <c r="C51" s="557">
        <v>0</v>
      </c>
      <c r="D51" s="323" t="s">
        <v>239</v>
      </c>
      <c r="E51" s="560">
        <v>9247.6492514000001</v>
      </c>
      <c r="F51" s="557">
        <v>0</v>
      </c>
      <c r="G51" s="323" t="s">
        <v>239</v>
      </c>
      <c r="H51" s="324">
        <f t="shared" si="6"/>
        <v>0</v>
      </c>
    </row>
    <row r="52" spans="1:8" ht="15" x14ac:dyDescent="0.25">
      <c r="A52" s="514" t="s">
        <v>412</v>
      </c>
      <c r="B52" s="558">
        <f>+SUM(B53:B63)</f>
        <v>21928.042509483999</v>
      </c>
      <c r="C52" s="559">
        <f>+SUM(C53:C63)</f>
        <v>23287.381893597398</v>
      </c>
      <c r="D52" s="550">
        <f>+C52/B52-1</f>
        <v>6.199091339436591E-2</v>
      </c>
      <c r="E52" s="558">
        <f>+SUM(E53:E63)</f>
        <v>146592.044468012</v>
      </c>
      <c r="F52" s="559">
        <f>+SUM(F53:F63)</f>
        <v>175682.4654671374</v>
      </c>
      <c r="G52" s="550">
        <f t="shared" ref="G52:G62" si="7">+F52/E52-1</f>
        <v>0.19844474578887028</v>
      </c>
      <c r="H52" s="551">
        <f>SUM(H53:H63)</f>
        <v>1</v>
      </c>
    </row>
    <row r="53" spans="1:8" ht="15" x14ac:dyDescent="0.25">
      <c r="A53" s="553" t="s">
        <v>177</v>
      </c>
      <c r="B53" s="560">
        <v>7209.7118175499991</v>
      </c>
      <c r="C53" s="557">
        <v>7019.1350731376997</v>
      </c>
      <c r="D53" s="323">
        <f t="shared" ref="D53:D61" si="8">+C53/B53-1</f>
        <v>-2.6433337314314631E-2</v>
      </c>
      <c r="E53" s="560">
        <v>48581.745289159997</v>
      </c>
      <c r="F53" s="557">
        <v>51373.090174387704</v>
      </c>
      <c r="G53" s="323">
        <f t="shared" si="7"/>
        <v>5.7456661316169999E-2</v>
      </c>
      <c r="H53" s="324">
        <f t="shared" ref="H53:H62" si="9">(F53/$F$52)</f>
        <v>0.2924201344612698</v>
      </c>
    </row>
    <row r="54" spans="1:8" ht="15" x14ac:dyDescent="0.25">
      <c r="A54" s="553" t="s">
        <v>175</v>
      </c>
      <c r="B54" s="560">
        <v>5378.2973602500006</v>
      </c>
      <c r="C54" s="557">
        <v>4820.9619629300005</v>
      </c>
      <c r="D54" s="323">
        <f t="shared" si="8"/>
        <v>-0.10362673537524403</v>
      </c>
      <c r="E54" s="560">
        <v>28688.823131559999</v>
      </c>
      <c r="F54" s="557">
        <v>34577.574599619998</v>
      </c>
      <c r="G54" s="323">
        <f t="shared" si="7"/>
        <v>0.20526291514488459</v>
      </c>
      <c r="H54" s="324">
        <f t="shared" si="9"/>
        <v>0.19681858691861293</v>
      </c>
    </row>
    <row r="55" spans="1:8" ht="15" x14ac:dyDescent="0.25">
      <c r="A55" s="553" t="s">
        <v>173</v>
      </c>
      <c r="B55" s="560">
        <v>2763.84144836</v>
      </c>
      <c r="C55" s="557">
        <v>3624.5408251297004</v>
      </c>
      <c r="D55" s="323">
        <f t="shared" si="8"/>
        <v>0.3114141649769453</v>
      </c>
      <c r="E55" s="560">
        <v>16864.403961516</v>
      </c>
      <c r="F55" s="557">
        <v>27896.017882179698</v>
      </c>
      <c r="G55" s="323">
        <f t="shared" si="7"/>
        <v>0.65413601013338329</v>
      </c>
      <c r="H55" s="324">
        <f t="shared" si="9"/>
        <v>0.15878658014050831</v>
      </c>
    </row>
    <row r="56" spans="1:8" ht="15" x14ac:dyDescent="0.25">
      <c r="A56" s="553" t="s">
        <v>171</v>
      </c>
      <c r="B56" s="560">
        <v>1807.2904756</v>
      </c>
      <c r="C56" s="557">
        <v>2066.4088382</v>
      </c>
      <c r="D56" s="323">
        <f t="shared" si="8"/>
        <v>0.14337394353499011</v>
      </c>
      <c r="E56" s="560">
        <v>12022.740120800001</v>
      </c>
      <c r="F56" s="557">
        <v>16233.0514902</v>
      </c>
      <c r="G56" s="323">
        <f t="shared" si="7"/>
        <v>0.35019565648898365</v>
      </c>
      <c r="H56" s="324">
        <f t="shared" si="9"/>
        <v>9.2399952647730238E-2</v>
      </c>
    </row>
    <row r="57" spans="1:8" ht="15" x14ac:dyDescent="0.25">
      <c r="A57" s="553" t="s">
        <v>170</v>
      </c>
      <c r="B57" s="560">
        <v>1791.9411879999998</v>
      </c>
      <c r="C57" s="557">
        <v>1942.7863969000002</v>
      </c>
      <c r="D57" s="323">
        <f t="shared" si="8"/>
        <v>8.4179776607713253E-2</v>
      </c>
      <c r="E57" s="560">
        <v>15495.922155800003</v>
      </c>
      <c r="F57" s="557">
        <v>15708.369352100002</v>
      </c>
      <c r="G57" s="323">
        <f t="shared" si="7"/>
        <v>1.3709877615801114E-2</v>
      </c>
      <c r="H57" s="324">
        <f t="shared" si="9"/>
        <v>8.94134159054044E-2</v>
      </c>
    </row>
    <row r="58" spans="1:8" ht="15" x14ac:dyDescent="0.25">
      <c r="A58" s="553" t="s">
        <v>178</v>
      </c>
      <c r="B58" s="560">
        <v>1083.800236</v>
      </c>
      <c r="C58" s="557">
        <v>1674.2141669999999</v>
      </c>
      <c r="D58" s="323">
        <f t="shared" si="8"/>
        <v>0.54476268909024284</v>
      </c>
      <c r="E58" s="560">
        <v>6121.1706260000001</v>
      </c>
      <c r="F58" s="557">
        <v>13112.649379600001</v>
      </c>
      <c r="G58" s="323">
        <f t="shared" si="7"/>
        <v>1.1421800143755707</v>
      </c>
      <c r="H58" s="324">
        <f t="shared" si="9"/>
        <v>7.4638350188982364E-2</v>
      </c>
    </row>
    <row r="59" spans="1:8" ht="15" x14ac:dyDescent="0.25">
      <c r="A59" s="553" t="s">
        <v>186</v>
      </c>
      <c r="B59" s="560">
        <v>1254.7713469</v>
      </c>
      <c r="C59" s="557">
        <v>1483.5490978999999</v>
      </c>
      <c r="D59" s="323">
        <f t="shared" si="8"/>
        <v>0.18232624737982039</v>
      </c>
      <c r="E59" s="560">
        <v>8804.147724890001</v>
      </c>
      <c r="F59" s="557">
        <v>10798.01399711</v>
      </c>
      <c r="G59" s="323">
        <f t="shared" si="7"/>
        <v>0.22646897059475579</v>
      </c>
      <c r="H59" s="324">
        <f t="shared" si="9"/>
        <v>6.1463242608749941E-2</v>
      </c>
    </row>
    <row r="60" spans="1:8" ht="15" x14ac:dyDescent="0.25">
      <c r="A60" s="553" t="s">
        <v>183</v>
      </c>
      <c r="B60" s="560">
        <v>266.43951586000003</v>
      </c>
      <c r="C60" s="557">
        <v>383.50651440000001</v>
      </c>
      <c r="D60" s="323">
        <f t="shared" si="8"/>
        <v>0.4393755114069211</v>
      </c>
      <c r="E60" s="560">
        <v>3294.6592534219999</v>
      </c>
      <c r="F60" s="557">
        <v>3203.1054579400002</v>
      </c>
      <c r="G60" s="323">
        <f t="shared" si="7"/>
        <v>-2.77885475977242E-2</v>
      </c>
      <c r="H60" s="324">
        <f t="shared" si="9"/>
        <v>1.8232357164518292E-2</v>
      </c>
    </row>
    <row r="61" spans="1:8" ht="15" x14ac:dyDescent="0.25">
      <c r="A61" s="553" t="s">
        <v>180</v>
      </c>
      <c r="B61" s="560">
        <v>371.94912096400003</v>
      </c>
      <c r="C61" s="557">
        <v>272.27901800000001</v>
      </c>
      <c r="D61" s="323">
        <f t="shared" si="8"/>
        <v>-0.26796703459247273</v>
      </c>
      <c r="E61" s="560">
        <v>3017.9616146640001</v>
      </c>
      <c r="F61" s="557">
        <v>2082.0762812000003</v>
      </c>
      <c r="G61" s="323">
        <f t="shared" si="7"/>
        <v>-0.31010511496124349</v>
      </c>
      <c r="H61" s="324">
        <f t="shared" si="9"/>
        <v>1.1851360781303851E-2</v>
      </c>
    </row>
    <row r="62" spans="1:8" ht="15" x14ac:dyDescent="0.25">
      <c r="A62" s="553" t="s">
        <v>184</v>
      </c>
      <c r="B62" s="560">
        <v>0</v>
      </c>
      <c r="C62" s="557">
        <v>0</v>
      </c>
      <c r="D62" s="323" t="s">
        <v>239</v>
      </c>
      <c r="E62" s="560">
        <v>66.024451999999997</v>
      </c>
      <c r="F62" s="557">
        <v>698.51685279999992</v>
      </c>
      <c r="G62" s="323">
        <f t="shared" si="7"/>
        <v>9.5796690716948323</v>
      </c>
      <c r="H62" s="324">
        <f t="shared" si="9"/>
        <v>3.9760191829198927E-3</v>
      </c>
    </row>
    <row r="63" spans="1:8" ht="15.75" thickBot="1" x14ac:dyDescent="0.3">
      <c r="A63" s="553" t="s">
        <v>189</v>
      </c>
      <c r="B63" s="560">
        <v>0</v>
      </c>
      <c r="C63" s="557">
        <v>0</v>
      </c>
      <c r="D63" s="323" t="s">
        <v>239</v>
      </c>
      <c r="E63" s="560">
        <v>3634.4461382</v>
      </c>
      <c r="F63" s="557">
        <v>0</v>
      </c>
      <c r="G63" s="323" t="s">
        <v>239</v>
      </c>
      <c r="H63" s="324">
        <v>0</v>
      </c>
    </row>
    <row r="64" spans="1:8" ht="15" x14ac:dyDescent="0.25">
      <c r="A64" s="564" t="s">
        <v>413</v>
      </c>
      <c r="B64" s="558">
        <f>+SUM(B65:B81)</f>
        <v>241567.9139437108</v>
      </c>
      <c r="C64" s="559">
        <f>+SUM(C65:C81)</f>
        <v>296499.38729912508</v>
      </c>
      <c r="D64" s="550">
        <f>+C64/B64-1</f>
        <v>0.22739556946380812</v>
      </c>
      <c r="E64" s="558">
        <f>+SUM(E65:E81)</f>
        <v>1630273.2205809748</v>
      </c>
      <c r="F64" s="559">
        <f>+SUM(F65:F81)</f>
        <v>2190967.4859882477</v>
      </c>
      <c r="G64" s="550">
        <f>+F64/E64-1</f>
        <v>0.3439265629398367</v>
      </c>
      <c r="H64" s="551">
        <f>SUM(H65:H81)</f>
        <v>1.0000000000000002</v>
      </c>
    </row>
    <row r="65" spans="1:8" ht="15" x14ac:dyDescent="0.25">
      <c r="A65" s="553" t="s">
        <v>177</v>
      </c>
      <c r="B65" s="560">
        <v>44610.9528373145</v>
      </c>
      <c r="C65" s="557">
        <v>45663.125592873097</v>
      </c>
      <c r="D65" s="323">
        <f t="shared" ref="D65:D78" si="10">+C65/B65-1</f>
        <v>2.3585525272137087E-2</v>
      </c>
      <c r="E65" s="560">
        <v>261489.70055873098</v>
      </c>
      <c r="F65" s="557">
        <v>415422.36148395156</v>
      </c>
      <c r="G65" s="323">
        <f t="shared" ref="G65:G79" si="11">+F65/E65-1</f>
        <v>0.58867580863150315</v>
      </c>
      <c r="H65" s="324">
        <f t="shared" ref="H65:H81" si="12">(F65/$F$64)</f>
        <v>0.18960681257968237</v>
      </c>
    </row>
    <row r="66" spans="1:8" ht="15" x14ac:dyDescent="0.25">
      <c r="A66" s="553" t="s">
        <v>170</v>
      </c>
      <c r="B66" s="560">
        <v>43339.263826258401</v>
      </c>
      <c r="C66" s="557">
        <v>61868.352266382404</v>
      </c>
      <c r="D66" s="323">
        <f t="shared" si="10"/>
        <v>0.42753583712000198</v>
      </c>
      <c r="E66" s="560">
        <v>320180.26113782782</v>
      </c>
      <c r="F66" s="557">
        <v>415276.67980212433</v>
      </c>
      <c r="G66" s="323">
        <f t="shared" si="11"/>
        <v>0.29700899838844341</v>
      </c>
      <c r="H66" s="324">
        <f t="shared" si="12"/>
        <v>0.18954032063821866</v>
      </c>
    </row>
    <row r="67" spans="1:8" ht="15" x14ac:dyDescent="0.25">
      <c r="A67" s="553" t="s">
        <v>173</v>
      </c>
      <c r="B67" s="560">
        <v>33587.336497605</v>
      </c>
      <c r="C67" s="557">
        <v>51938.4205516355</v>
      </c>
      <c r="D67" s="323">
        <f t="shared" si="10"/>
        <v>0.5463691369316841</v>
      </c>
      <c r="E67" s="560">
        <v>254192.05387141937</v>
      </c>
      <c r="F67" s="557">
        <v>375330.57104011672</v>
      </c>
      <c r="G67" s="323">
        <f t="shared" si="11"/>
        <v>0.4765629582975639</v>
      </c>
      <c r="H67" s="324">
        <f t="shared" si="12"/>
        <v>0.17130814283664361</v>
      </c>
    </row>
    <row r="68" spans="1:8" ht="15" x14ac:dyDescent="0.25">
      <c r="A68" s="553" t="s">
        <v>175</v>
      </c>
      <c r="B68" s="560">
        <v>42920.166826589499</v>
      </c>
      <c r="C68" s="557">
        <v>49723.794843099007</v>
      </c>
      <c r="D68" s="323">
        <f t="shared" si="10"/>
        <v>0.15851820995939336</v>
      </c>
      <c r="E68" s="560">
        <v>246746.33551783231</v>
      </c>
      <c r="F68" s="557">
        <v>312152.25400835491</v>
      </c>
      <c r="G68" s="323">
        <f t="shared" si="11"/>
        <v>0.2650735150868968</v>
      </c>
      <c r="H68" s="324">
        <f t="shared" si="12"/>
        <v>0.14247233516911684</v>
      </c>
    </row>
    <row r="69" spans="1:8" ht="15" x14ac:dyDescent="0.25">
      <c r="A69" s="553" t="s">
        <v>183</v>
      </c>
      <c r="B69" s="560">
        <v>14827.800739982002</v>
      </c>
      <c r="C69" s="557">
        <v>19902.779869656595</v>
      </c>
      <c r="D69" s="323">
        <f t="shared" si="10"/>
        <v>0.34226108231885743</v>
      </c>
      <c r="E69" s="560">
        <v>102455.0795847027</v>
      </c>
      <c r="F69" s="557">
        <v>140639.74718133279</v>
      </c>
      <c r="G69" s="323">
        <f t="shared" si="11"/>
        <v>0.37269667596189482</v>
      </c>
      <c r="H69" s="324">
        <f t="shared" si="12"/>
        <v>6.4190704828235495E-2</v>
      </c>
    </row>
    <row r="70" spans="1:8" ht="15" x14ac:dyDescent="0.25">
      <c r="A70" s="553" t="s">
        <v>178</v>
      </c>
      <c r="B70" s="560">
        <v>9593.8742053432998</v>
      </c>
      <c r="C70" s="557">
        <v>12797.088524892599</v>
      </c>
      <c r="D70" s="323">
        <f t="shared" si="10"/>
        <v>0.33388120909124197</v>
      </c>
      <c r="E70" s="560">
        <v>53673.611615648602</v>
      </c>
      <c r="F70" s="557">
        <v>89518.236607542814</v>
      </c>
      <c r="G70" s="323">
        <f t="shared" si="11"/>
        <v>0.6678258442635463</v>
      </c>
      <c r="H70" s="324">
        <f t="shared" si="12"/>
        <v>4.085785717042037E-2</v>
      </c>
    </row>
    <row r="71" spans="1:8" ht="15" x14ac:dyDescent="0.25">
      <c r="A71" s="553" t="s">
        <v>186</v>
      </c>
      <c r="B71" s="560">
        <v>2784.6094844682002</v>
      </c>
      <c r="C71" s="557">
        <v>9216.8181596994</v>
      </c>
      <c r="D71" s="323">
        <f t="shared" si="10"/>
        <v>2.3099140870949131</v>
      </c>
      <c r="E71" s="560">
        <v>41990.4783393791</v>
      </c>
      <c r="F71" s="557">
        <v>87396.600916241092</v>
      </c>
      <c r="G71" s="323">
        <f t="shared" si="11"/>
        <v>1.0813433038289459</v>
      </c>
      <c r="H71" s="324">
        <f t="shared" si="12"/>
        <v>3.988950154448339E-2</v>
      </c>
    </row>
    <row r="72" spans="1:8" ht="15" x14ac:dyDescent="0.25">
      <c r="A72" s="553" t="s">
        <v>182</v>
      </c>
      <c r="B72" s="560">
        <v>12362.5098110254</v>
      </c>
      <c r="C72" s="557">
        <v>7044.5444802400998</v>
      </c>
      <c r="D72" s="323">
        <f t="shared" si="10"/>
        <v>-0.43016874502639568</v>
      </c>
      <c r="E72" s="560">
        <v>65058.673232656307</v>
      </c>
      <c r="F72" s="557">
        <v>73481.405899564008</v>
      </c>
      <c r="G72" s="323">
        <f t="shared" si="11"/>
        <v>0.12946364025572987</v>
      </c>
      <c r="H72" s="324">
        <f t="shared" si="12"/>
        <v>3.3538336999291353E-2</v>
      </c>
    </row>
    <row r="73" spans="1:8" ht="15" x14ac:dyDescent="0.25">
      <c r="A73" s="553" t="s">
        <v>180</v>
      </c>
      <c r="B73" s="560">
        <v>8536.2228041926992</v>
      </c>
      <c r="C73" s="557">
        <v>8937.4461806097988</v>
      </c>
      <c r="D73" s="323">
        <f t="shared" si="10"/>
        <v>4.7002448930929086E-2</v>
      </c>
      <c r="E73" s="560">
        <v>56963.663597950195</v>
      </c>
      <c r="F73" s="557">
        <v>62890.205674113589</v>
      </c>
      <c r="G73" s="323">
        <f t="shared" si="11"/>
        <v>0.10404074636057392</v>
      </c>
      <c r="H73" s="324">
        <f t="shared" si="12"/>
        <v>2.8704308063132494E-2</v>
      </c>
    </row>
    <row r="74" spans="1:8" ht="15" x14ac:dyDescent="0.25">
      <c r="A74" s="553" t="s">
        <v>171</v>
      </c>
      <c r="B74" s="560">
        <v>7950.0460487950004</v>
      </c>
      <c r="C74" s="557">
        <v>9085.1930777726011</v>
      </c>
      <c r="D74" s="323">
        <f t="shared" si="10"/>
        <v>0.14278496275498376</v>
      </c>
      <c r="E74" s="560">
        <v>61419.415369829003</v>
      </c>
      <c r="F74" s="557">
        <v>61463.095845426396</v>
      </c>
      <c r="G74" s="323">
        <f t="shared" si="11"/>
        <v>7.1118351313459449E-4</v>
      </c>
      <c r="H74" s="324">
        <f t="shared" si="12"/>
        <v>2.8052947493971202E-2</v>
      </c>
    </row>
    <row r="75" spans="1:8" ht="15" x14ac:dyDescent="0.25">
      <c r="A75" s="553" t="s">
        <v>185</v>
      </c>
      <c r="B75" s="560">
        <v>9474.8788890955984</v>
      </c>
      <c r="C75" s="557">
        <v>7403.610910808</v>
      </c>
      <c r="D75" s="323">
        <f t="shared" si="10"/>
        <v>-0.21860627481701844</v>
      </c>
      <c r="E75" s="560">
        <v>70851.804120849498</v>
      </c>
      <c r="F75" s="557">
        <v>60161.215048525599</v>
      </c>
      <c r="G75" s="323">
        <f t="shared" si="11"/>
        <v>-0.15088661756713106</v>
      </c>
      <c r="H75" s="324">
        <f t="shared" si="12"/>
        <v>2.7458743880623842E-2</v>
      </c>
    </row>
    <row r="76" spans="1:8" ht="15" x14ac:dyDescent="0.25">
      <c r="A76" s="553" t="s">
        <v>172</v>
      </c>
      <c r="B76" s="560">
        <v>6404.2341783661004</v>
      </c>
      <c r="C76" s="557">
        <v>8475.3662957338001</v>
      </c>
      <c r="D76" s="323">
        <f t="shared" si="10"/>
        <v>0.32340043472553082</v>
      </c>
      <c r="E76" s="560">
        <v>46690.418005997904</v>
      </c>
      <c r="F76" s="557">
        <v>56196.966892052202</v>
      </c>
      <c r="G76" s="323">
        <f t="shared" si="11"/>
        <v>0.20360813400370659</v>
      </c>
      <c r="H76" s="324">
        <f t="shared" si="12"/>
        <v>2.5649384233880704E-2</v>
      </c>
    </row>
    <row r="77" spans="1:8" ht="15" x14ac:dyDescent="0.25">
      <c r="A77" s="553" t="s">
        <v>176</v>
      </c>
      <c r="B77" s="560">
        <v>3698.5646622885997</v>
      </c>
      <c r="C77" s="557">
        <v>2514.2443828297</v>
      </c>
      <c r="D77" s="323">
        <f t="shared" si="10"/>
        <v>-0.32021078109962398</v>
      </c>
      <c r="E77" s="560">
        <v>22334.796035192798</v>
      </c>
      <c r="F77" s="557">
        <v>24226.760317153501</v>
      </c>
      <c r="G77" s="323">
        <f t="shared" si="11"/>
        <v>8.4709270636702749E-2</v>
      </c>
      <c r="H77" s="324">
        <f t="shared" si="12"/>
        <v>1.1057562685018984E-2</v>
      </c>
    </row>
    <row r="78" spans="1:8" ht="15" x14ac:dyDescent="0.25">
      <c r="A78" s="553" t="s">
        <v>174</v>
      </c>
      <c r="B78" s="560">
        <v>1477.4531323864999</v>
      </c>
      <c r="C78" s="557">
        <v>1904.1337291088</v>
      </c>
      <c r="D78" s="323">
        <f t="shared" si="10"/>
        <v>0.28879467467986064</v>
      </c>
      <c r="E78" s="560">
        <v>11380.209639038399</v>
      </c>
      <c r="F78" s="557">
        <v>15231.796350241601</v>
      </c>
      <c r="G78" s="323">
        <f t="shared" si="11"/>
        <v>0.3384460245785641</v>
      </c>
      <c r="H78" s="324">
        <f t="shared" si="12"/>
        <v>6.9520868966118938E-3</v>
      </c>
    </row>
    <row r="79" spans="1:8" ht="15" x14ac:dyDescent="0.25">
      <c r="A79" s="553" t="s">
        <v>184</v>
      </c>
      <c r="B79" s="560">
        <v>0</v>
      </c>
      <c r="C79" s="557">
        <v>24.468433783599998</v>
      </c>
      <c r="D79" s="323" t="s">
        <v>238</v>
      </c>
      <c r="E79" s="560">
        <v>252.29741129389998</v>
      </c>
      <c r="F79" s="557">
        <v>1573.9977605101001</v>
      </c>
      <c r="G79" s="323">
        <f t="shared" si="11"/>
        <v>5.2386599705399197</v>
      </c>
      <c r="H79" s="324">
        <f t="shared" si="12"/>
        <v>7.184030664882916E-4</v>
      </c>
    </row>
    <row r="80" spans="1:8" ht="15" x14ac:dyDescent="0.25">
      <c r="A80" s="553" t="s">
        <v>187</v>
      </c>
      <c r="B80" s="560">
        <v>0</v>
      </c>
      <c r="C80" s="557">
        <v>0</v>
      </c>
      <c r="D80" s="323" t="s">
        <v>239</v>
      </c>
      <c r="E80" s="565"/>
      <c r="F80" s="557">
        <v>5.5911609968000002</v>
      </c>
      <c r="G80" s="323" t="s">
        <v>238</v>
      </c>
      <c r="H80" s="324">
        <f t="shared" si="12"/>
        <v>2.5519141806333454E-6</v>
      </c>
    </row>
    <row r="81" spans="1:11" ht="15.75" thickBot="1" x14ac:dyDescent="0.3">
      <c r="A81" s="553" t="s">
        <v>189</v>
      </c>
      <c r="B81" s="560">
        <v>0</v>
      </c>
      <c r="C81" s="557">
        <v>0</v>
      </c>
      <c r="D81" s="323" t="s">
        <v>239</v>
      </c>
      <c r="E81" s="560">
        <v>14594.4225426257</v>
      </c>
      <c r="F81" s="557">
        <v>0</v>
      </c>
      <c r="G81" s="323" t="s">
        <v>239</v>
      </c>
      <c r="H81" s="324">
        <f t="shared" si="12"/>
        <v>0</v>
      </c>
    </row>
    <row r="82" spans="1:11" ht="15" x14ac:dyDescent="0.25">
      <c r="A82" s="564" t="s">
        <v>414</v>
      </c>
      <c r="B82" s="558">
        <f>+B83</f>
        <v>1002064.180748</v>
      </c>
      <c r="C82" s="559">
        <f>+C83</f>
        <v>1136290.1887120001</v>
      </c>
      <c r="D82" s="550">
        <f>+C82/B82-1</f>
        <v>0.13394951196020788</v>
      </c>
      <c r="E82" s="558">
        <f>+E83</f>
        <v>4609708.6765930001</v>
      </c>
      <c r="F82" s="559">
        <f>+F83</f>
        <v>8360288.1598889995</v>
      </c>
      <c r="G82" s="550">
        <f>+F82/E82-1</f>
        <v>0.81362614135260802</v>
      </c>
      <c r="H82" s="551">
        <f>SUM(H83)</f>
        <v>1</v>
      </c>
    </row>
    <row r="83" spans="1:11" ht="15.75" thickBot="1" x14ac:dyDescent="0.3">
      <c r="A83" s="553" t="s">
        <v>178</v>
      </c>
      <c r="B83" s="560">
        <v>1002064.180748</v>
      </c>
      <c r="C83" s="557">
        <v>1136290.1887120001</v>
      </c>
      <c r="D83" s="323">
        <f t="shared" ref="D83" si="13">+C83/B83-1</f>
        <v>0.13394951196020788</v>
      </c>
      <c r="E83" s="560">
        <v>4609708.6765930001</v>
      </c>
      <c r="F83" s="557">
        <v>8360288.1598889995</v>
      </c>
      <c r="G83" s="323">
        <f>+F83/E83-1</f>
        <v>0.81362614135260802</v>
      </c>
      <c r="H83" s="324">
        <f>(F83/$F$82)</f>
        <v>1</v>
      </c>
    </row>
    <row r="84" spans="1:11" ht="15" x14ac:dyDescent="0.25">
      <c r="A84" s="564" t="s">
        <v>415</v>
      </c>
      <c r="B84" s="558">
        <f>+B85</f>
        <v>1895.4792520000001</v>
      </c>
      <c r="C84" s="559">
        <f>+C85</f>
        <v>2329.2168780000002</v>
      </c>
      <c r="D84" s="550">
        <f>(C84-B84)/B84</f>
        <v>0.22882741952587729</v>
      </c>
      <c r="E84" s="558">
        <f>+E85</f>
        <v>11710.351665500002</v>
      </c>
      <c r="F84" s="559">
        <f>+F85</f>
        <v>17962.414731000001</v>
      </c>
      <c r="G84" s="550">
        <f>+F84/E84-1</f>
        <v>0.53389199949641752</v>
      </c>
      <c r="H84" s="551">
        <f>SUM(H85)</f>
        <v>1</v>
      </c>
    </row>
    <row r="85" spans="1:11" ht="15.75" thickBot="1" x14ac:dyDescent="0.3">
      <c r="A85" s="553" t="s">
        <v>184</v>
      </c>
      <c r="B85" s="560">
        <v>1895.4792520000001</v>
      </c>
      <c r="C85" s="557">
        <v>2329.2168780000002</v>
      </c>
      <c r="D85" s="323">
        <f>+C85/B85-1</f>
        <v>0.22882741952587726</v>
      </c>
      <c r="E85" s="560">
        <v>11710.351665500002</v>
      </c>
      <c r="F85" s="557">
        <v>17962.414731000001</v>
      </c>
      <c r="G85" s="323">
        <f>+F85/E85-1</f>
        <v>0.53389199949641752</v>
      </c>
      <c r="H85" s="324">
        <f>(F85/$F$84)</f>
        <v>1</v>
      </c>
    </row>
    <row r="86" spans="1:11" ht="15" x14ac:dyDescent="0.25">
      <c r="A86" s="564" t="s">
        <v>416</v>
      </c>
      <c r="B86" s="558">
        <f>SUM(B87:B93)</f>
        <v>2991.0151989200003</v>
      </c>
      <c r="C86" s="559">
        <f>SUM(C87:C93)</f>
        <v>3087.68545619</v>
      </c>
      <c r="D86" s="550">
        <f>(C86-B86)/B86</f>
        <v>3.2320215993855685E-2</v>
      </c>
      <c r="E86" s="558">
        <f>SUM(E87:E93)</f>
        <v>20562.599880649799</v>
      </c>
      <c r="F86" s="559">
        <f>SUM(F87:F93)</f>
        <v>21283.672707089998</v>
      </c>
      <c r="G86" s="550">
        <f>+F86/E86-1</f>
        <v>3.5067201162570782E-2</v>
      </c>
      <c r="H86" s="551">
        <f>SUM(H87:H93)</f>
        <v>1</v>
      </c>
    </row>
    <row r="87" spans="1:11" ht="15" x14ac:dyDescent="0.25">
      <c r="A87" s="553" t="s">
        <v>185</v>
      </c>
      <c r="B87" s="520">
        <v>835.98886930000003</v>
      </c>
      <c r="C87" s="500">
        <v>927.72803759999999</v>
      </c>
      <c r="D87" s="323">
        <f t="shared" ref="D87:D93" si="14">(C87-B87)/B87</f>
        <v>0.1097373083170546</v>
      </c>
      <c r="E87" s="520">
        <v>6673.7333408000004</v>
      </c>
      <c r="F87" s="500">
        <v>6373.1090233999994</v>
      </c>
      <c r="G87" s="323">
        <f t="shared" ref="G87:G93" si="15">(F87-E87)/E87</f>
        <v>-4.5045898906707633E-2</v>
      </c>
      <c r="H87" s="324">
        <f t="shared" ref="H87:H93" si="16">(F87/$F$86)</f>
        <v>0.2994365263508772</v>
      </c>
    </row>
    <row r="88" spans="1:11" ht="15" x14ac:dyDescent="0.25">
      <c r="A88" s="553" t="s">
        <v>171</v>
      </c>
      <c r="B88" s="560">
        <v>951.43048662000001</v>
      </c>
      <c r="C88" s="557">
        <v>999.04653549</v>
      </c>
      <c r="D88" s="323">
        <f t="shared" si="14"/>
        <v>5.0046797469311878E-2</v>
      </c>
      <c r="E88" s="560">
        <v>5564.2411774900002</v>
      </c>
      <c r="F88" s="557">
        <v>5671.94846211</v>
      </c>
      <c r="G88" s="323">
        <f t="shared" si="15"/>
        <v>1.9357048191176011E-2</v>
      </c>
      <c r="H88" s="324">
        <f t="shared" si="16"/>
        <v>0.26649293757559828</v>
      </c>
      <c r="K88" t="s">
        <v>417</v>
      </c>
    </row>
    <row r="89" spans="1:11" ht="15" x14ac:dyDescent="0.25">
      <c r="A89" s="553" t="s">
        <v>182</v>
      </c>
      <c r="B89" s="560">
        <v>338.15817199999998</v>
      </c>
      <c r="C89" s="566">
        <v>522.70259999999996</v>
      </c>
      <c r="D89" s="323">
        <f t="shared" si="14"/>
        <v>0.54573404779346868</v>
      </c>
      <c r="E89" s="560">
        <v>1362.9299639999999</v>
      </c>
      <c r="F89" s="566">
        <v>3670.5613320000002</v>
      </c>
      <c r="G89" s="323">
        <f t="shared" si="15"/>
        <v>1.6931400944678332</v>
      </c>
      <c r="H89" s="324">
        <f t="shared" si="16"/>
        <v>0.17245901976200123</v>
      </c>
    </row>
    <row r="90" spans="1:11" ht="15" x14ac:dyDescent="0.25">
      <c r="A90" s="553" t="s">
        <v>172</v>
      </c>
      <c r="B90" s="560">
        <v>396.50367060000002</v>
      </c>
      <c r="C90" s="557">
        <v>329.94951989999998</v>
      </c>
      <c r="D90" s="323">
        <f t="shared" si="14"/>
        <v>-0.16785254623062759</v>
      </c>
      <c r="E90" s="560">
        <v>2718.0472276999999</v>
      </c>
      <c r="F90" s="557">
        <v>2739.1425923000002</v>
      </c>
      <c r="G90" s="323">
        <f t="shared" si="15"/>
        <v>7.7612207709323268E-3</v>
      </c>
      <c r="H90" s="324">
        <f t="shared" si="16"/>
        <v>0.12869689503294887</v>
      </c>
    </row>
    <row r="91" spans="1:11" ht="15" x14ac:dyDescent="0.25">
      <c r="A91" s="553" t="s">
        <v>170</v>
      </c>
      <c r="B91" s="560">
        <v>272.08965119999999</v>
      </c>
      <c r="C91" s="557">
        <v>113.33276239999999</v>
      </c>
      <c r="D91" s="323">
        <f t="shared" si="14"/>
        <v>-0.58347271974451342</v>
      </c>
      <c r="E91" s="560">
        <v>2980.5869670000002</v>
      </c>
      <c r="F91" s="557">
        <v>1365.9104543000001</v>
      </c>
      <c r="G91" s="323">
        <f t="shared" si="15"/>
        <v>-0.5417310518287588</v>
      </c>
      <c r="H91" s="324">
        <f t="shared" si="16"/>
        <v>6.4176445160472204E-2</v>
      </c>
    </row>
    <row r="92" spans="1:11" ht="15" customHeight="1" x14ac:dyDescent="0.25">
      <c r="A92" s="553" t="s">
        <v>180</v>
      </c>
      <c r="B92" s="560">
        <v>95.064349199999995</v>
      </c>
      <c r="C92" s="557">
        <v>115.3563008</v>
      </c>
      <c r="D92" s="323">
        <f t="shared" si="14"/>
        <v>0.21345490471206008</v>
      </c>
      <c r="E92" s="560">
        <v>711.48169365980004</v>
      </c>
      <c r="F92" s="557">
        <v>790.26336798</v>
      </c>
      <c r="G92" s="323">
        <f t="shared" si="15"/>
        <v>0.11072902510668105</v>
      </c>
      <c r="H92" s="324">
        <f t="shared" si="16"/>
        <v>3.7130028207807773E-2</v>
      </c>
    </row>
    <row r="93" spans="1:11" ht="15" customHeight="1" thickBot="1" x14ac:dyDescent="0.3">
      <c r="A93" s="567" t="s">
        <v>173</v>
      </c>
      <c r="B93" s="568">
        <v>101.78</v>
      </c>
      <c r="C93" s="569">
        <v>79.569699999999997</v>
      </c>
      <c r="D93" s="323">
        <f t="shared" si="14"/>
        <v>-0.21821870701513071</v>
      </c>
      <c r="E93" s="568">
        <v>551.57951000000003</v>
      </c>
      <c r="F93" s="569">
        <v>672.73747500000002</v>
      </c>
      <c r="G93" s="323">
        <f t="shared" si="15"/>
        <v>0.21965639187721092</v>
      </c>
      <c r="H93" s="570">
        <f t="shared" si="16"/>
        <v>3.1608147910294558E-2</v>
      </c>
    </row>
    <row r="94" spans="1:11" ht="43.5" customHeight="1" thickBot="1" x14ac:dyDescent="0.3">
      <c r="A94" s="743" t="s">
        <v>473</v>
      </c>
      <c r="B94" s="744"/>
      <c r="C94" s="744"/>
      <c r="D94" s="744"/>
      <c r="E94" s="744"/>
      <c r="F94" s="744"/>
      <c r="G94" s="744"/>
      <c r="H94" s="745"/>
    </row>
  </sheetData>
  <mergeCells count="3">
    <mergeCell ref="B4:D4"/>
    <mergeCell ref="E4:H4"/>
    <mergeCell ref="A94:H94"/>
  </mergeCells>
  <printOptions horizontalCentered="1"/>
  <pageMargins left="0" right="0" top="0" bottom="0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6"/>
  <sheetViews>
    <sheetView showGridLines="0" zoomScaleNormal="100" workbookViewId="0">
      <selection activeCell="G23" sqref="G23"/>
    </sheetView>
  </sheetViews>
  <sheetFormatPr baseColWidth="10" defaultColWidth="11.42578125" defaultRowHeight="12.75" x14ac:dyDescent="0.2"/>
  <cols>
    <col min="1" max="1" width="55.42578125" style="25" bestFit="1" customWidth="1"/>
    <col min="2" max="2" width="10.5703125" style="25" bestFit="1" customWidth="1"/>
    <col min="3" max="3" width="10.5703125" style="26" bestFit="1" customWidth="1"/>
    <col min="4" max="4" width="10.28515625" style="25" customWidth="1"/>
    <col min="5" max="5" width="4.28515625" style="25" customWidth="1"/>
    <col min="6" max="7" width="11.5703125" style="25" bestFit="1" customWidth="1"/>
    <col min="8" max="8" width="10.140625" style="25" customWidth="1"/>
    <col min="9" max="9" width="10.85546875" style="25" customWidth="1"/>
    <col min="10" max="10" width="11.42578125" style="25"/>
    <col min="11" max="11" width="20.5703125" style="25" bestFit="1" customWidth="1"/>
    <col min="12" max="12" width="14.28515625" style="25" bestFit="1" customWidth="1"/>
    <col min="13" max="13" width="16.28515625" style="25" bestFit="1" customWidth="1"/>
    <col min="14" max="16384" width="11.42578125" style="25"/>
  </cols>
  <sheetData>
    <row r="1" spans="1:15" x14ac:dyDescent="0.2">
      <c r="A1" s="571" t="s">
        <v>418</v>
      </c>
      <c r="B1" s="572"/>
      <c r="C1" s="573"/>
      <c r="D1" s="574"/>
      <c r="E1" s="575"/>
      <c r="F1" s="576"/>
      <c r="G1" s="576"/>
      <c r="H1" s="576"/>
      <c r="I1" s="577"/>
    </row>
    <row r="2" spans="1:15" ht="15.75" x14ac:dyDescent="0.25">
      <c r="A2" s="578" t="s">
        <v>419</v>
      </c>
      <c r="B2" s="572"/>
      <c r="C2" s="573"/>
      <c r="D2" s="574"/>
      <c r="E2" s="575"/>
      <c r="F2" s="576"/>
      <c r="G2" s="576"/>
      <c r="H2" s="576"/>
      <c r="I2" s="577"/>
      <c r="K2" s="579"/>
      <c r="L2" s="579"/>
      <c r="M2" s="579"/>
      <c r="N2" s="579"/>
      <c r="O2" s="579"/>
    </row>
    <row r="3" spans="1:15" x14ac:dyDescent="0.2">
      <c r="A3" s="538"/>
      <c r="B3" s="580"/>
      <c r="C3" s="537"/>
      <c r="D3" s="581"/>
      <c r="E3" s="582"/>
      <c r="F3" s="576"/>
      <c r="G3" s="576"/>
      <c r="H3" s="576"/>
      <c r="I3" s="577"/>
      <c r="K3" s="579"/>
      <c r="L3" s="579"/>
      <c r="M3" s="579"/>
      <c r="N3" s="579"/>
      <c r="O3" s="579"/>
    </row>
    <row r="4" spans="1:15" x14ac:dyDescent="0.2">
      <c r="A4" s="542"/>
      <c r="B4" s="749" t="s">
        <v>381</v>
      </c>
      <c r="C4" s="749"/>
      <c r="D4" s="749"/>
      <c r="E4" s="583"/>
      <c r="F4" s="749" t="s">
        <v>407</v>
      </c>
      <c r="G4" s="749"/>
      <c r="H4" s="749"/>
      <c r="I4" s="749"/>
      <c r="K4" s="579"/>
      <c r="L4" s="579"/>
      <c r="M4" s="579"/>
      <c r="N4" s="579"/>
      <c r="O4" s="579"/>
    </row>
    <row r="5" spans="1:15" x14ac:dyDescent="0.2">
      <c r="A5" s="584" t="s">
        <v>420</v>
      </c>
      <c r="B5" s="585">
        <v>2020</v>
      </c>
      <c r="C5" s="586">
        <v>2021</v>
      </c>
      <c r="D5" s="587" t="s">
        <v>421</v>
      </c>
      <c r="E5" s="588"/>
      <c r="F5" s="585">
        <v>2020</v>
      </c>
      <c r="G5" s="589">
        <v>2021</v>
      </c>
      <c r="H5" s="590" t="s">
        <v>421</v>
      </c>
      <c r="I5" s="587" t="s">
        <v>422</v>
      </c>
      <c r="K5" s="579"/>
      <c r="L5" s="579"/>
      <c r="M5" s="579"/>
      <c r="N5" s="579"/>
      <c r="O5" s="579"/>
    </row>
    <row r="6" spans="1:15" x14ac:dyDescent="0.2">
      <c r="A6" s="591" t="s">
        <v>423</v>
      </c>
      <c r="B6" s="592">
        <f>SUM(B7:B39)</f>
        <v>3993971.2577820006</v>
      </c>
      <c r="C6" s="593">
        <f>SUM(C7:C39)</f>
        <v>4238642.1171349986</v>
      </c>
      <c r="D6" s="594">
        <f>(C6-B6)/B6</f>
        <v>6.1260045093282096E-2</v>
      </c>
      <c r="E6" s="595"/>
      <c r="F6" s="592">
        <f>SUM(F7:F39)</f>
        <v>20911805.749582011</v>
      </c>
      <c r="G6" s="596">
        <f>SUM(G7:G39)</f>
        <v>41799899.024410002</v>
      </c>
      <c r="H6" s="597">
        <f t="shared" ref="H6:H38" si="0">(G6-F6)/F6</f>
        <v>0.99886607234984981</v>
      </c>
      <c r="I6" s="598">
        <f>SUM(I7:I39)</f>
        <v>1</v>
      </c>
      <c r="K6" s="579"/>
      <c r="L6" s="579"/>
      <c r="M6" s="579"/>
      <c r="N6" s="579"/>
      <c r="O6" s="579"/>
    </row>
    <row r="7" spans="1:15" x14ac:dyDescent="0.2">
      <c r="A7" s="599" t="s">
        <v>424</v>
      </c>
      <c r="B7" s="600">
        <v>2161315.9038010002</v>
      </c>
      <c r="C7" s="601">
        <v>2042210.9049999998</v>
      </c>
      <c r="D7" s="602">
        <f>(C7-B7)/B7</f>
        <v>-5.510763076861476E-2</v>
      </c>
      <c r="E7" s="603"/>
      <c r="F7" s="600">
        <v>9647184.6038010009</v>
      </c>
      <c r="G7" s="604">
        <v>23621685.920001999</v>
      </c>
      <c r="H7" s="605">
        <f t="shared" si="0"/>
        <v>1.4485574693672836</v>
      </c>
      <c r="I7" s="602">
        <f t="shared" ref="I7:I39" si="1">G7/$G$6</f>
        <v>0.56511346848487787</v>
      </c>
      <c r="J7" s="606"/>
      <c r="K7" s="606"/>
      <c r="L7" s="607"/>
      <c r="M7" s="607"/>
      <c r="N7" s="579"/>
      <c r="O7" s="579"/>
    </row>
    <row r="8" spans="1:15" x14ac:dyDescent="0.2">
      <c r="A8" s="599" t="s">
        <v>425</v>
      </c>
      <c r="B8" s="600">
        <v>780290.8</v>
      </c>
      <c r="C8" s="601">
        <v>777482</v>
      </c>
      <c r="D8" s="602">
        <f t="shared" ref="D8:D38" si="2">(C8-B8)/B8</f>
        <v>-3.5996836051380415E-3</v>
      </c>
      <c r="E8" s="603"/>
      <c r="F8" s="600">
        <v>5174958.33</v>
      </c>
      <c r="G8" s="604">
        <v>7150492.1599999992</v>
      </c>
      <c r="H8" s="605">
        <f t="shared" si="0"/>
        <v>0.38174874154010802</v>
      </c>
      <c r="I8" s="602">
        <f t="shared" si="1"/>
        <v>0.17106481898016804</v>
      </c>
      <c r="J8" s="606"/>
      <c r="K8" s="606"/>
      <c r="L8" s="607"/>
      <c r="M8" s="607"/>
      <c r="N8" s="579"/>
      <c r="O8" s="579"/>
    </row>
    <row r="9" spans="1:15" x14ac:dyDescent="0.2">
      <c r="A9" s="599" t="s">
        <v>426</v>
      </c>
      <c r="B9" s="600">
        <v>336588.25</v>
      </c>
      <c r="C9" s="601">
        <v>369080.41</v>
      </c>
      <c r="D9" s="602">
        <f t="shared" si="2"/>
        <v>9.6533851077689053E-2</v>
      </c>
      <c r="E9" s="603"/>
      <c r="F9" s="600">
        <v>1880133.26</v>
      </c>
      <c r="G9" s="604">
        <v>2930701.62</v>
      </c>
      <c r="H9" s="605">
        <f t="shared" si="0"/>
        <v>0.55877334992733441</v>
      </c>
      <c r="I9" s="602">
        <f t="shared" si="1"/>
        <v>7.0112648317369144E-2</v>
      </c>
      <c r="J9" s="606"/>
      <c r="K9" s="606"/>
      <c r="L9" s="607"/>
      <c r="M9" s="607"/>
      <c r="N9" s="579"/>
      <c r="O9" s="579"/>
    </row>
    <row r="10" spans="1:15" x14ac:dyDescent="0.2">
      <c r="A10" s="599" t="s">
        <v>427</v>
      </c>
      <c r="B10" s="600">
        <v>130474.05</v>
      </c>
      <c r="C10" s="601">
        <v>264223.34999999998</v>
      </c>
      <c r="D10" s="602">
        <f t="shared" si="2"/>
        <v>1.0251026928343221</v>
      </c>
      <c r="E10" s="603"/>
      <c r="F10" s="600">
        <v>578832.91999999993</v>
      </c>
      <c r="G10" s="604">
        <v>1365529.7400000002</v>
      </c>
      <c r="H10" s="605">
        <f t="shared" si="0"/>
        <v>1.3591086353554327</v>
      </c>
      <c r="I10" s="602">
        <f t="shared" si="1"/>
        <v>3.266825451426493E-2</v>
      </c>
      <c r="J10" s="606"/>
      <c r="K10" s="606"/>
      <c r="L10" s="607"/>
      <c r="M10" s="607"/>
      <c r="N10" s="579"/>
      <c r="O10" s="579"/>
    </row>
    <row r="11" spans="1:15" x14ac:dyDescent="0.2">
      <c r="A11" s="599" t="s">
        <v>428</v>
      </c>
      <c r="B11" s="600">
        <v>31012.523981000002</v>
      </c>
      <c r="C11" s="601">
        <v>98337.30713500001</v>
      </c>
      <c r="D11" s="602">
        <f t="shared" si="2"/>
        <v>2.170890160221945</v>
      </c>
      <c r="E11" s="603"/>
      <c r="F11" s="608">
        <v>249323.493781</v>
      </c>
      <c r="G11" s="604">
        <v>951957.57040799991</v>
      </c>
      <c r="H11" s="605">
        <f t="shared" si="0"/>
        <v>2.8181623238609732</v>
      </c>
      <c r="I11" s="602">
        <f t="shared" si="1"/>
        <v>2.2774159570387541E-2</v>
      </c>
      <c r="J11" s="606"/>
      <c r="K11" s="606"/>
      <c r="L11" s="607"/>
      <c r="M11" s="607"/>
      <c r="N11" s="579"/>
      <c r="O11" s="579"/>
    </row>
    <row r="12" spans="1:15" x14ac:dyDescent="0.2">
      <c r="A12" s="599" t="s">
        <v>429</v>
      </c>
      <c r="B12" s="600">
        <v>1490</v>
      </c>
      <c r="C12" s="601">
        <v>97152.67</v>
      </c>
      <c r="D12" s="602" t="s">
        <v>238</v>
      </c>
      <c r="E12" s="603"/>
      <c r="F12" s="600">
        <v>345057</v>
      </c>
      <c r="G12" s="604">
        <v>942159.18</v>
      </c>
      <c r="H12" s="605">
        <f t="shared" si="0"/>
        <v>1.7304450569036423</v>
      </c>
      <c r="I12" s="602">
        <f t="shared" si="1"/>
        <v>2.2539747750342766E-2</v>
      </c>
      <c r="J12" s="606"/>
      <c r="K12" s="606"/>
      <c r="L12" s="607"/>
      <c r="M12" s="607"/>
      <c r="N12" s="579"/>
      <c r="O12" s="579"/>
    </row>
    <row r="13" spans="1:15" x14ac:dyDescent="0.2">
      <c r="A13" s="599" t="s">
        <v>430</v>
      </c>
      <c r="B13" s="600">
        <v>77116.49000000002</v>
      </c>
      <c r="C13" s="601">
        <v>97450.28</v>
      </c>
      <c r="D13" s="602">
        <f t="shared" si="2"/>
        <v>0.26367629024609357</v>
      </c>
      <c r="E13" s="603"/>
      <c r="F13" s="600">
        <v>462731.21400000004</v>
      </c>
      <c r="G13" s="604">
        <v>894322.74000000011</v>
      </c>
      <c r="H13" s="605">
        <f t="shared" si="0"/>
        <v>0.93270458733306905</v>
      </c>
      <c r="I13" s="602">
        <f t="shared" si="1"/>
        <v>2.1395332545605911E-2</v>
      </c>
      <c r="J13" s="606"/>
      <c r="K13" s="606"/>
      <c r="L13" s="607"/>
      <c r="M13" s="607"/>
      <c r="N13" s="579"/>
      <c r="O13" s="579"/>
    </row>
    <row r="14" spans="1:15" x14ac:dyDescent="0.2">
      <c r="A14" s="599" t="s">
        <v>431</v>
      </c>
      <c r="B14" s="600">
        <v>76257</v>
      </c>
      <c r="C14" s="601">
        <v>103327.5</v>
      </c>
      <c r="D14" s="602">
        <f t="shared" si="2"/>
        <v>0.35499036154057989</v>
      </c>
      <c r="E14" s="603"/>
      <c r="F14" s="600">
        <v>707553.5</v>
      </c>
      <c r="G14" s="604">
        <v>800052.72</v>
      </c>
      <c r="H14" s="605">
        <f t="shared" si="0"/>
        <v>0.13073106132610463</v>
      </c>
      <c r="I14" s="602">
        <f t="shared" si="1"/>
        <v>1.9140063461224894E-2</v>
      </c>
      <c r="J14" s="606"/>
      <c r="K14" s="606"/>
      <c r="L14" s="607"/>
      <c r="M14" s="607"/>
      <c r="N14" s="579"/>
      <c r="O14" s="579"/>
    </row>
    <row r="15" spans="1:15" x14ac:dyDescent="0.2">
      <c r="A15" s="599" t="s">
        <v>432</v>
      </c>
      <c r="B15" s="600">
        <v>57024.88</v>
      </c>
      <c r="C15" s="601">
        <v>96495.35</v>
      </c>
      <c r="D15" s="602">
        <f t="shared" si="2"/>
        <v>0.69216226320862073</v>
      </c>
      <c r="E15" s="603"/>
      <c r="F15" s="600">
        <v>332500.65000000002</v>
      </c>
      <c r="G15" s="604">
        <v>693063.26</v>
      </c>
      <c r="H15" s="605">
        <f t="shared" si="0"/>
        <v>1.084396707194407</v>
      </c>
      <c r="I15" s="602">
        <f t="shared" si="1"/>
        <v>1.6580500818800303E-2</v>
      </c>
      <c r="J15" s="606"/>
      <c r="K15" s="606"/>
      <c r="L15" s="607"/>
      <c r="M15" s="607"/>
      <c r="N15" s="579"/>
      <c r="O15" s="579"/>
    </row>
    <row r="16" spans="1:15" x14ac:dyDescent="0.2">
      <c r="A16" s="599" t="s">
        <v>433</v>
      </c>
      <c r="B16" s="600">
        <v>84850.37</v>
      </c>
      <c r="C16" s="601">
        <v>84882.63</v>
      </c>
      <c r="D16" s="602">
        <f t="shared" si="2"/>
        <v>3.8019869565694665E-4</v>
      </c>
      <c r="E16" s="603"/>
      <c r="F16" s="600">
        <v>514949.73</v>
      </c>
      <c r="G16" s="604">
        <v>675542.85</v>
      </c>
      <c r="H16" s="605">
        <f t="shared" si="0"/>
        <v>0.31186174231026398</v>
      </c>
      <c r="I16" s="602">
        <f t="shared" si="1"/>
        <v>1.6161351241674084E-2</v>
      </c>
      <c r="J16" s="606"/>
      <c r="K16" s="606"/>
      <c r="L16" s="607"/>
      <c r="M16" s="607"/>
      <c r="N16" s="579"/>
      <c r="O16" s="579"/>
    </row>
    <row r="17" spans="1:15" x14ac:dyDescent="0.2">
      <c r="A17" s="599" t="s">
        <v>434</v>
      </c>
      <c r="B17" s="600">
        <v>133777.47999999998</v>
      </c>
      <c r="C17" s="601">
        <v>1358.1100000000001</v>
      </c>
      <c r="D17" s="602">
        <f t="shared" si="2"/>
        <v>-0.98984799235267407</v>
      </c>
      <c r="E17" s="603"/>
      <c r="F17" s="600">
        <v>418520.11999999994</v>
      </c>
      <c r="G17" s="604">
        <v>581677.93499999994</v>
      </c>
      <c r="H17" s="605">
        <f t="shared" si="0"/>
        <v>0.38984461487777466</v>
      </c>
      <c r="I17" s="602">
        <f t="shared" si="1"/>
        <v>1.3915773687881779E-2</v>
      </c>
      <c r="J17" s="606"/>
      <c r="K17" s="606"/>
      <c r="L17" s="607"/>
      <c r="M17" s="607"/>
      <c r="N17" s="579"/>
      <c r="O17" s="579"/>
    </row>
    <row r="18" spans="1:15" x14ac:dyDescent="0.2">
      <c r="A18" s="599" t="s">
        <v>435</v>
      </c>
      <c r="B18" s="600">
        <v>44635.28</v>
      </c>
      <c r="C18" s="601">
        <v>46520.92</v>
      </c>
      <c r="D18" s="602">
        <f t="shared" si="2"/>
        <v>4.224550624528399E-2</v>
      </c>
      <c r="E18" s="603"/>
      <c r="F18" s="600">
        <v>257987.484</v>
      </c>
      <c r="G18" s="604">
        <v>392126.56</v>
      </c>
      <c r="H18" s="605">
        <f t="shared" si="0"/>
        <v>0.51994412256061229</v>
      </c>
      <c r="I18" s="602">
        <f t="shared" si="1"/>
        <v>9.3810408434481813E-3</v>
      </c>
      <c r="J18" s="606"/>
      <c r="K18" s="606"/>
      <c r="L18" s="607"/>
      <c r="M18" s="607"/>
      <c r="N18" s="579"/>
      <c r="O18" s="579"/>
    </row>
    <row r="19" spans="1:15" x14ac:dyDescent="0.2">
      <c r="A19" s="599" t="s">
        <v>436</v>
      </c>
      <c r="B19" s="600">
        <v>38820.310000000012</v>
      </c>
      <c r="C19" s="601">
        <v>40791.694999999992</v>
      </c>
      <c r="D19" s="602">
        <f t="shared" si="2"/>
        <v>5.0782309569397555E-2</v>
      </c>
      <c r="E19" s="603"/>
      <c r="F19" s="600">
        <v>178784.15999999997</v>
      </c>
      <c r="G19" s="604">
        <v>264138.45500000002</v>
      </c>
      <c r="H19" s="605">
        <f t="shared" si="0"/>
        <v>0.47741530905198792</v>
      </c>
      <c r="I19" s="602">
        <f t="shared" si="1"/>
        <v>6.3191170592481662E-3</v>
      </c>
      <c r="J19" s="606"/>
      <c r="K19" s="606"/>
      <c r="L19" s="607"/>
      <c r="M19" s="607"/>
      <c r="N19" s="579"/>
      <c r="O19" s="579"/>
    </row>
    <row r="20" spans="1:15" x14ac:dyDescent="0.2">
      <c r="A20" s="609" t="s">
        <v>437</v>
      </c>
      <c r="B20" s="600">
        <v>9730.64</v>
      </c>
      <c r="C20" s="601">
        <v>11882.5</v>
      </c>
      <c r="D20" s="602">
        <f t="shared" si="2"/>
        <v>0.22114269976075579</v>
      </c>
      <c r="E20" s="603"/>
      <c r="F20" s="600">
        <v>69199.968999999997</v>
      </c>
      <c r="G20" s="604">
        <v>263888.946</v>
      </c>
      <c r="H20" s="605">
        <f t="shared" si="0"/>
        <v>2.8134257834710881</v>
      </c>
      <c r="I20" s="610">
        <f t="shared" si="1"/>
        <v>6.3131479299961E-3</v>
      </c>
      <c r="J20" s="606"/>
      <c r="K20" s="606"/>
      <c r="L20" s="607"/>
      <c r="M20" s="607"/>
      <c r="N20" s="579"/>
      <c r="O20" s="579"/>
    </row>
    <row r="21" spans="1:15" x14ac:dyDescent="0.2">
      <c r="A21" s="599" t="s">
        <v>438</v>
      </c>
      <c r="B21" s="600">
        <v>12259.25</v>
      </c>
      <c r="C21" s="601">
        <v>46353.57</v>
      </c>
      <c r="D21" s="602">
        <f t="shared" si="2"/>
        <v>2.7811097742520952</v>
      </c>
      <c r="E21" s="603"/>
      <c r="F21" s="600">
        <v>12973.78</v>
      </c>
      <c r="G21" s="604">
        <v>65899.146000000008</v>
      </c>
      <c r="H21" s="605">
        <f t="shared" si="0"/>
        <v>4.0794098558785494</v>
      </c>
      <c r="I21" s="610">
        <f t="shared" si="1"/>
        <v>1.5765384017199827E-3</v>
      </c>
      <c r="J21" s="606"/>
      <c r="K21" s="606"/>
      <c r="L21" s="607"/>
      <c r="M21" s="607"/>
      <c r="N21" s="579"/>
      <c r="O21" s="579"/>
    </row>
    <row r="22" spans="1:15" x14ac:dyDescent="0.2">
      <c r="A22" s="599" t="s">
        <v>439</v>
      </c>
      <c r="B22" s="600">
        <v>0</v>
      </c>
      <c r="C22" s="601">
        <v>27324.22</v>
      </c>
      <c r="D22" s="602" t="s">
        <v>238</v>
      </c>
      <c r="E22" s="603"/>
      <c r="F22" s="600">
        <v>0</v>
      </c>
      <c r="G22" s="604">
        <v>27324.22</v>
      </c>
      <c r="H22" s="605" t="s">
        <v>238</v>
      </c>
      <c r="I22" s="610">
        <f t="shared" si="1"/>
        <v>6.5369105279520893E-4</v>
      </c>
      <c r="J22" s="606"/>
      <c r="K22" s="606"/>
      <c r="L22" s="607"/>
      <c r="M22" s="607"/>
      <c r="N22" s="579"/>
      <c r="O22" s="579"/>
    </row>
    <row r="23" spans="1:15" x14ac:dyDescent="0.2">
      <c r="A23" s="599" t="s">
        <v>440</v>
      </c>
      <c r="B23" s="600">
        <v>4723.3700000000008</v>
      </c>
      <c r="C23" s="601">
        <v>8053.1399999999994</v>
      </c>
      <c r="D23" s="602">
        <f t="shared" si="2"/>
        <v>0.70495641882808213</v>
      </c>
      <c r="E23" s="603"/>
      <c r="F23" s="600">
        <v>8262.8280000000013</v>
      </c>
      <c r="G23" s="604">
        <v>24371.019</v>
      </c>
      <c r="H23" s="605">
        <f t="shared" si="0"/>
        <v>1.9494767408930691</v>
      </c>
      <c r="I23" s="610">
        <f t="shared" si="1"/>
        <v>5.8304014049813824E-4</v>
      </c>
      <c r="J23" s="606"/>
      <c r="K23" s="606"/>
      <c r="L23" s="607"/>
      <c r="M23" s="607"/>
      <c r="N23" s="579"/>
      <c r="O23" s="579"/>
    </row>
    <row r="24" spans="1:15" x14ac:dyDescent="0.2">
      <c r="A24" s="599" t="s">
        <v>441</v>
      </c>
      <c r="B24" s="600">
        <v>1356</v>
      </c>
      <c r="C24" s="601">
        <v>3482</v>
      </c>
      <c r="D24" s="602">
        <f t="shared" si="2"/>
        <v>1.5678466076696165</v>
      </c>
      <c r="E24" s="603"/>
      <c r="F24" s="600">
        <v>10424</v>
      </c>
      <c r="G24" s="604">
        <v>24084</v>
      </c>
      <c r="H24" s="605">
        <f t="shared" si="0"/>
        <v>1.3104374520337683</v>
      </c>
      <c r="I24" s="610">
        <f t="shared" si="1"/>
        <v>5.7617364065725611E-4</v>
      </c>
      <c r="J24" s="606"/>
      <c r="K24" s="606"/>
      <c r="L24" s="607"/>
      <c r="M24" s="607"/>
      <c r="N24" s="579"/>
      <c r="O24" s="579"/>
    </row>
    <row r="25" spans="1:15" x14ac:dyDescent="0.2">
      <c r="A25" s="599" t="s">
        <v>442</v>
      </c>
      <c r="B25" s="600">
        <v>2940</v>
      </c>
      <c r="C25" s="601">
        <v>0</v>
      </c>
      <c r="D25" s="602" t="s">
        <v>239</v>
      </c>
      <c r="E25" s="603"/>
      <c r="F25" s="600">
        <v>2989</v>
      </c>
      <c r="G25" s="604">
        <v>23460</v>
      </c>
      <c r="H25" s="605">
        <f t="shared" si="0"/>
        <v>6.8487788558046168</v>
      </c>
      <c r="I25" s="610">
        <f t="shared" si="1"/>
        <v>5.6124537493021213E-4</v>
      </c>
      <c r="J25" s="606"/>
      <c r="K25" s="606"/>
      <c r="L25" s="607"/>
      <c r="M25" s="607"/>
      <c r="N25" s="579"/>
      <c r="O25" s="579"/>
    </row>
    <row r="26" spans="1:15" x14ac:dyDescent="0.2">
      <c r="A26" s="599" t="s">
        <v>443</v>
      </c>
      <c r="B26" s="600">
        <v>4464.3599999999997</v>
      </c>
      <c r="C26" s="601">
        <v>2535.4700000000003</v>
      </c>
      <c r="D26" s="602">
        <f t="shared" si="2"/>
        <v>-0.43206417045220358</v>
      </c>
      <c r="E26" s="603"/>
      <c r="F26" s="600">
        <v>25079.57</v>
      </c>
      <c r="G26" s="604">
        <v>23045.29</v>
      </c>
      <c r="H26" s="605">
        <f t="shared" si="0"/>
        <v>-8.1113033437176116E-2</v>
      </c>
      <c r="I26" s="610">
        <f t="shared" si="1"/>
        <v>5.5132405909741984E-4</v>
      </c>
      <c r="J26" s="606"/>
      <c r="K26" s="606"/>
      <c r="L26" s="607"/>
      <c r="M26" s="607"/>
      <c r="N26" s="579"/>
      <c r="O26" s="579"/>
    </row>
    <row r="27" spans="1:15" x14ac:dyDescent="0.2">
      <c r="A27" s="599" t="s">
        <v>444</v>
      </c>
      <c r="B27" s="600">
        <v>110.285</v>
      </c>
      <c r="C27" s="601">
        <v>9111</v>
      </c>
      <c r="D27" s="602" t="s">
        <v>238</v>
      </c>
      <c r="E27" s="603"/>
      <c r="F27" s="600">
        <v>174.38499999999999</v>
      </c>
      <c r="G27" s="604">
        <v>20176.558000000001</v>
      </c>
      <c r="H27" s="605" t="s">
        <v>238</v>
      </c>
      <c r="I27" s="610">
        <f t="shared" si="1"/>
        <v>4.8269394115563392E-4</v>
      </c>
      <c r="J27" s="606"/>
      <c r="K27" s="606"/>
      <c r="L27" s="607"/>
      <c r="M27" s="607"/>
      <c r="N27" s="579"/>
      <c r="O27" s="579"/>
    </row>
    <row r="28" spans="1:15" x14ac:dyDescent="0.2">
      <c r="A28" s="599" t="s">
        <v>445</v>
      </c>
      <c r="B28" s="600">
        <v>535.96500000000003</v>
      </c>
      <c r="C28" s="601">
        <v>2626.2</v>
      </c>
      <c r="D28" s="602">
        <f t="shared" si="2"/>
        <v>3.8999468248859523</v>
      </c>
      <c r="E28" s="603"/>
      <c r="F28" s="600">
        <v>12928.066999999999</v>
      </c>
      <c r="G28" s="604">
        <v>19246.223000000002</v>
      </c>
      <c r="H28" s="605">
        <f t="shared" si="0"/>
        <v>0.48871621720401071</v>
      </c>
      <c r="I28" s="610">
        <f t="shared" si="1"/>
        <v>4.6043706920824694E-4</v>
      </c>
      <c r="J28" s="606"/>
      <c r="K28" s="606"/>
      <c r="L28" s="607"/>
      <c r="M28" s="607"/>
      <c r="N28" s="579"/>
      <c r="O28" s="579"/>
    </row>
    <row r="29" spans="1:15" x14ac:dyDescent="0.2">
      <c r="A29" s="599" t="s">
        <v>446</v>
      </c>
      <c r="B29" s="600">
        <v>2201.5100000000002</v>
      </c>
      <c r="C29" s="601">
        <v>1499.0050000000001</v>
      </c>
      <c r="D29" s="602">
        <f t="shared" si="2"/>
        <v>-0.31910143492421111</v>
      </c>
      <c r="E29" s="603"/>
      <c r="F29" s="600">
        <v>8618.8450000000012</v>
      </c>
      <c r="G29" s="604">
        <v>12443.36</v>
      </c>
      <c r="H29" s="605">
        <f t="shared" si="0"/>
        <v>0.44373869120514398</v>
      </c>
      <c r="I29" s="610">
        <f t="shared" si="1"/>
        <v>2.9768875739947165E-4</v>
      </c>
      <c r="J29" s="606"/>
      <c r="K29" s="606"/>
      <c r="L29" s="607"/>
      <c r="M29" s="607"/>
      <c r="N29" s="579"/>
      <c r="O29" s="579"/>
    </row>
    <row r="30" spans="1:15" x14ac:dyDescent="0.2">
      <c r="A30" s="599" t="s">
        <v>447</v>
      </c>
      <c r="B30" s="600">
        <v>117</v>
      </c>
      <c r="C30" s="601">
        <v>3640</v>
      </c>
      <c r="D30" s="602" t="s">
        <v>238</v>
      </c>
      <c r="E30" s="603"/>
      <c r="F30" s="600">
        <v>117</v>
      </c>
      <c r="G30" s="604">
        <v>12038</v>
      </c>
      <c r="H30" s="605" t="s">
        <v>238</v>
      </c>
      <c r="I30" s="610">
        <f t="shared" si="1"/>
        <v>2.879911263175573E-4</v>
      </c>
      <c r="J30" s="606"/>
      <c r="K30" s="606"/>
      <c r="L30" s="607"/>
      <c r="M30" s="607"/>
      <c r="N30" s="579"/>
      <c r="O30" s="579"/>
    </row>
    <row r="31" spans="1:15" x14ac:dyDescent="0.2">
      <c r="A31" s="609" t="s">
        <v>448</v>
      </c>
      <c r="B31" s="600">
        <v>1117.9949999999999</v>
      </c>
      <c r="C31" s="601">
        <v>664.77</v>
      </c>
      <c r="D31" s="602">
        <f t="shared" si="2"/>
        <v>-0.40539090067486883</v>
      </c>
      <c r="E31" s="603"/>
      <c r="F31" s="600">
        <v>5235.2049999999999</v>
      </c>
      <c r="G31" s="604">
        <v>8135.152</v>
      </c>
      <c r="H31" s="605">
        <f t="shared" si="0"/>
        <v>0.5539318899641944</v>
      </c>
      <c r="I31" s="611">
        <f t="shared" si="1"/>
        <v>1.9462133138764984E-4</v>
      </c>
      <c r="J31" s="606"/>
      <c r="K31" s="606"/>
      <c r="L31" s="607"/>
      <c r="M31" s="607"/>
      <c r="N31" s="579"/>
      <c r="O31" s="579"/>
    </row>
    <row r="32" spans="1:15" x14ac:dyDescent="0.2">
      <c r="A32" s="599" t="s">
        <v>449</v>
      </c>
      <c r="B32" s="600">
        <v>100</v>
      </c>
      <c r="C32" s="601">
        <v>727.17</v>
      </c>
      <c r="D32" s="602">
        <f t="shared" si="2"/>
        <v>6.2716999999999992</v>
      </c>
      <c r="E32" s="603"/>
      <c r="F32" s="600">
        <v>3051</v>
      </c>
      <c r="G32" s="604">
        <v>5865.4549999999999</v>
      </c>
      <c r="H32" s="605">
        <f t="shared" si="0"/>
        <v>0.92246968207145197</v>
      </c>
      <c r="I32" s="611">
        <f t="shared" si="1"/>
        <v>1.4032222892631233E-4</v>
      </c>
      <c r="J32" s="606"/>
      <c r="K32" s="606"/>
      <c r="L32" s="607"/>
      <c r="M32" s="607"/>
      <c r="N32" s="579"/>
      <c r="O32" s="579"/>
    </row>
    <row r="33" spans="1:15" x14ac:dyDescent="0.2">
      <c r="A33" s="612" t="s">
        <v>450</v>
      </c>
      <c r="B33" s="613">
        <v>493.74</v>
      </c>
      <c r="C33" s="601">
        <v>1064.9450000000002</v>
      </c>
      <c r="D33" s="602">
        <f t="shared" si="2"/>
        <v>1.1568943168469237</v>
      </c>
      <c r="E33" s="603"/>
      <c r="F33" s="600">
        <v>3102.6899999999996</v>
      </c>
      <c r="G33" s="604">
        <v>5151.7899999999991</v>
      </c>
      <c r="H33" s="605">
        <f t="shared" si="0"/>
        <v>0.66042691986630941</v>
      </c>
      <c r="I33" s="611">
        <f t="shared" si="1"/>
        <v>1.2324886232360259E-4</v>
      </c>
      <c r="J33" s="606"/>
      <c r="K33" s="606"/>
      <c r="L33" s="607"/>
      <c r="M33" s="607"/>
      <c r="N33" s="579"/>
      <c r="O33" s="579"/>
    </row>
    <row r="34" spans="1:15" x14ac:dyDescent="0.2">
      <c r="A34" s="599" t="s">
        <v>451</v>
      </c>
      <c r="B34" s="600">
        <v>137</v>
      </c>
      <c r="C34" s="601">
        <v>167</v>
      </c>
      <c r="D34" s="602">
        <f t="shared" si="2"/>
        <v>0.21897810218978103</v>
      </c>
      <c r="E34" s="603"/>
      <c r="F34" s="600">
        <v>804</v>
      </c>
      <c r="G34" s="604">
        <v>590</v>
      </c>
      <c r="H34" s="605">
        <f t="shared" si="0"/>
        <v>-0.26616915422885573</v>
      </c>
      <c r="I34" s="611">
        <f t="shared" si="1"/>
        <v>1.4114866632942249E-5</v>
      </c>
      <c r="J34" s="606"/>
      <c r="K34" s="606"/>
      <c r="L34" s="607"/>
      <c r="M34" s="607"/>
      <c r="N34" s="579"/>
      <c r="O34" s="579"/>
    </row>
    <row r="35" spans="1:15" x14ac:dyDescent="0.2">
      <c r="A35" s="599" t="s">
        <v>452</v>
      </c>
      <c r="B35" s="600">
        <v>0</v>
      </c>
      <c r="C35" s="601">
        <v>189</v>
      </c>
      <c r="D35" s="602" t="s">
        <v>238</v>
      </c>
      <c r="E35" s="603"/>
      <c r="F35" s="600">
        <v>63</v>
      </c>
      <c r="G35" s="604">
        <v>562</v>
      </c>
      <c r="H35" s="605">
        <f t="shared" si="0"/>
        <v>7.9206349206349209</v>
      </c>
      <c r="I35" s="614">
        <f t="shared" si="1"/>
        <v>1.3445008555446684E-5</v>
      </c>
      <c r="J35" s="606"/>
      <c r="K35" s="606"/>
      <c r="L35" s="607"/>
      <c r="M35" s="607"/>
      <c r="N35" s="579"/>
      <c r="O35" s="579"/>
    </row>
    <row r="36" spans="1:15" x14ac:dyDescent="0.2">
      <c r="A36" s="609" t="s">
        <v>453</v>
      </c>
      <c r="B36" s="600">
        <v>11.805</v>
      </c>
      <c r="C36" s="601">
        <v>0</v>
      </c>
      <c r="D36" s="602" t="s">
        <v>239</v>
      </c>
      <c r="E36" s="603"/>
      <c r="F36" s="600">
        <v>28.945</v>
      </c>
      <c r="G36" s="604">
        <v>109.155</v>
      </c>
      <c r="H36" s="605">
        <f t="shared" si="0"/>
        <v>2.7711176368975647</v>
      </c>
      <c r="I36" s="614">
        <f t="shared" si="1"/>
        <v>2.6113699446081548E-6</v>
      </c>
      <c r="J36" s="606"/>
      <c r="K36" s="606"/>
      <c r="L36" s="607"/>
      <c r="M36" s="607"/>
      <c r="N36" s="579"/>
      <c r="O36" s="579"/>
    </row>
    <row r="37" spans="1:15" x14ac:dyDescent="0.2">
      <c r="A37" s="599" t="s">
        <v>454</v>
      </c>
      <c r="B37" s="600">
        <v>17</v>
      </c>
      <c r="C37" s="601">
        <v>7</v>
      </c>
      <c r="D37" s="602">
        <f t="shared" si="2"/>
        <v>-0.58823529411764708</v>
      </c>
      <c r="E37" s="603"/>
      <c r="F37" s="600">
        <v>149</v>
      </c>
      <c r="G37" s="604">
        <v>42</v>
      </c>
      <c r="H37" s="605">
        <f t="shared" si="0"/>
        <v>-0.71812080536912748</v>
      </c>
      <c r="I37" s="615">
        <f t="shared" si="1"/>
        <v>1.0047871162433466E-6</v>
      </c>
      <c r="J37" s="606"/>
      <c r="K37" s="606"/>
      <c r="L37" s="607"/>
      <c r="M37" s="607"/>
      <c r="N37" s="579"/>
      <c r="O37" s="579"/>
    </row>
    <row r="38" spans="1:15" x14ac:dyDescent="0.2">
      <c r="A38" s="599" t="s">
        <v>455</v>
      </c>
      <c r="B38" s="600">
        <v>2</v>
      </c>
      <c r="C38" s="601">
        <v>2</v>
      </c>
      <c r="D38" s="602">
        <f t="shared" si="2"/>
        <v>0</v>
      </c>
      <c r="E38" s="603"/>
      <c r="F38" s="600">
        <v>84</v>
      </c>
      <c r="G38" s="604">
        <v>16</v>
      </c>
      <c r="H38" s="605">
        <f t="shared" si="0"/>
        <v>-0.80952380952380953</v>
      </c>
      <c r="I38" s="615">
        <f t="shared" si="1"/>
        <v>3.8277604428317962E-7</v>
      </c>
      <c r="J38" s="606"/>
      <c r="K38" s="606"/>
      <c r="L38" s="607"/>
      <c r="M38" s="607"/>
      <c r="N38" s="579"/>
      <c r="O38" s="579"/>
    </row>
    <row r="39" spans="1:15" x14ac:dyDescent="0.2">
      <c r="A39" s="599" t="s">
        <v>456</v>
      </c>
      <c r="B39" s="600">
        <v>0</v>
      </c>
      <c r="C39" s="601">
        <v>0</v>
      </c>
      <c r="D39" s="602" t="s">
        <v>239</v>
      </c>
      <c r="E39" s="603"/>
      <c r="F39" s="600">
        <v>4</v>
      </c>
      <c r="G39" s="604">
        <v>0</v>
      </c>
      <c r="H39" s="605" t="s">
        <v>239</v>
      </c>
      <c r="I39" s="615">
        <f t="shared" si="1"/>
        <v>0</v>
      </c>
      <c r="J39" s="606"/>
      <c r="K39" s="606"/>
      <c r="L39" s="607"/>
      <c r="M39" s="607"/>
      <c r="N39" s="579"/>
      <c r="O39" s="579"/>
    </row>
    <row r="40" spans="1:15" x14ac:dyDescent="0.2">
      <c r="A40" s="591" t="s">
        <v>457</v>
      </c>
      <c r="B40" s="616">
        <f>SUM(B41:B43)</f>
        <v>16614.240000000002</v>
      </c>
      <c r="C40" s="593">
        <f>SUM(C41:C43)</f>
        <v>10667.880000000001</v>
      </c>
      <c r="D40" s="594">
        <f>(C40-B40)/B40</f>
        <v>-0.35790743362320515</v>
      </c>
      <c r="E40" s="617"/>
      <c r="F40" s="616">
        <f>SUM(F41:F43)</f>
        <v>63059.097999999998</v>
      </c>
      <c r="G40" s="618">
        <f>SUM(G41:G43)</f>
        <v>91386.69</v>
      </c>
      <c r="H40" s="597">
        <f>(G40-F40)/F40</f>
        <v>0.44922291784129237</v>
      </c>
      <c r="I40" s="594">
        <f>SUM(I41:I43)</f>
        <v>0.99999999999999989</v>
      </c>
      <c r="J40" s="606"/>
      <c r="K40" s="606"/>
      <c r="L40" s="607"/>
      <c r="M40" s="607"/>
      <c r="N40" s="579"/>
      <c r="O40" s="579"/>
    </row>
    <row r="41" spans="1:15" x14ac:dyDescent="0.2">
      <c r="A41" s="609" t="s">
        <v>464</v>
      </c>
      <c r="B41" s="619">
        <v>13573.61</v>
      </c>
      <c r="C41" s="620">
        <v>6637.25</v>
      </c>
      <c r="D41" s="602">
        <f>(C41-B41)/B41</f>
        <v>-0.51101807109530928</v>
      </c>
      <c r="E41" s="621"/>
      <c r="F41" s="619">
        <v>48161.067999999999</v>
      </c>
      <c r="G41" s="622">
        <v>47924.840000000004</v>
      </c>
      <c r="H41" s="623">
        <f>(G41-F41)/F41</f>
        <v>-4.9049576724501942E-3</v>
      </c>
      <c r="I41" s="602">
        <f>G41/$G$40</f>
        <v>0.52441816198835955</v>
      </c>
      <c r="J41" s="606"/>
      <c r="K41" s="606"/>
      <c r="L41" s="607"/>
      <c r="M41" s="607"/>
      <c r="N41" s="579"/>
      <c r="O41" s="579"/>
    </row>
    <row r="42" spans="1:15" x14ac:dyDescent="0.2">
      <c r="A42" s="609" t="s">
        <v>465</v>
      </c>
      <c r="B42" s="619">
        <v>3040.63</v>
      </c>
      <c r="C42" s="624">
        <v>4030.53</v>
      </c>
      <c r="D42" s="602">
        <f>(C42-B42)/B42</f>
        <v>0.32555753248504421</v>
      </c>
      <c r="E42" s="621"/>
      <c r="F42" s="619">
        <v>14898.029999999999</v>
      </c>
      <c r="G42" s="622">
        <v>43461.45</v>
      </c>
      <c r="H42" s="623">
        <f>(G42-F42)/F42</f>
        <v>1.9172615439759486</v>
      </c>
      <c r="I42" s="602">
        <f>G42/$G$40</f>
        <v>0.47557746100663012</v>
      </c>
      <c r="J42" s="625"/>
      <c r="L42" s="607"/>
      <c r="M42" s="607"/>
    </row>
    <row r="43" spans="1:15" x14ac:dyDescent="0.2">
      <c r="A43" s="609" t="s">
        <v>466</v>
      </c>
      <c r="B43" s="626">
        <v>0</v>
      </c>
      <c r="C43" s="627">
        <v>0.1</v>
      </c>
      <c r="D43" s="628" t="s">
        <v>238</v>
      </c>
      <c r="E43" s="621"/>
      <c r="F43" s="626">
        <v>0</v>
      </c>
      <c r="G43" s="629">
        <v>0.4</v>
      </c>
      <c r="H43" s="630" t="s">
        <v>238</v>
      </c>
      <c r="I43" s="628">
        <f>G43/$G$40</f>
        <v>4.3770050102482102E-6</v>
      </c>
      <c r="J43" s="625"/>
      <c r="L43" s="607"/>
      <c r="M43" s="607"/>
    </row>
    <row r="44" spans="1:15" x14ac:dyDescent="0.2">
      <c r="A44" s="631"/>
      <c r="B44" s="632"/>
      <c r="C44" s="633"/>
      <c r="D44" s="634"/>
      <c r="E44" s="621"/>
      <c r="F44" s="635"/>
      <c r="G44" s="635"/>
      <c r="H44" s="634"/>
      <c r="I44" s="634"/>
    </row>
    <row r="45" spans="1:15" ht="57" customHeight="1" x14ac:dyDescent="0.2">
      <c r="A45" s="750" t="s">
        <v>472</v>
      </c>
      <c r="B45" s="751"/>
      <c r="C45" s="751"/>
      <c r="D45" s="751"/>
      <c r="E45" s="751"/>
      <c r="F45" s="751"/>
      <c r="G45" s="636"/>
      <c r="H45" s="636"/>
      <c r="I45" s="637"/>
    </row>
    <row r="46" spans="1:15" x14ac:dyDescent="0.2">
      <c r="A46" s="638"/>
      <c r="B46" s="582"/>
      <c r="C46" s="639"/>
      <c r="D46" s="640"/>
      <c r="E46" s="582"/>
      <c r="F46" s="641"/>
      <c r="G46" s="576"/>
      <c r="H46" s="576"/>
      <c r="I46" s="577"/>
    </row>
  </sheetData>
  <mergeCells count="3">
    <mergeCell ref="B4:D4"/>
    <mergeCell ref="F4:I4"/>
    <mergeCell ref="A45:F45"/>
  </mergeCells>
  <conditionalFormatting sqref="I44 I6:I41">
    <cfRule type="cellIs" dxfId="1" priority="1" operator="greaterThan">
      <formula>1</formula>
    </cfRule>
  </conditionalFormatting>
  <conditionalFormatting sqref="I42:I43">
    <cfRule type="cellIs" dxfId="0" priority="2" operator="greaterThan">
      <formula>1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49"/>
  <sheetViews>
    <sheetView showGridLines="0" zoomScaleNormal="100" workbookViewId="0">
      <selection activeCell="A141" sqref="A141"/>
    </sheetView>
  </sheetViews>
  <sheetFormatPr baseColWidth="10" defaultColWidth="11.42578125" defaultRowHeight="12.75" x14ac:dyDescent="0.2"/>
  <cols>
    <col min="1" max="1" width="28.28515625" style="27" customWidth="1"/>
    <col min="2" max="2" width="10" style="27" bestFit="1" customWidth="1"/>
    <col min="3" max="3" width="10.5703125" style="27" bestFit="1" customWidth="1"/>
    <col min="4" max="4" width="9.42578125" style="27" customWidth="1"/>
    <col min="5" max="6" width="11" style="27" bestFit="1" customWidth="1"/>
    <col min="7" max="7" width="10.7109375" style="27" bestFit="1" customWidth="1"/>
    <col min="8" max="8" width="9.85546875" style="27" bestFit="1" customWidth="1"/>
    <col min="9" max="16384" width="11.42578125" style="27"/>
  </cols>
  <sheetData>
    <row r="1" spans="1:14" x14ac:dyDescent="0.2">
      <c r="A1" s="642" t="s">
        <v>458</v>
      </c>
    </row>
    <row r="2" spans="1:14" ht="15.75" x14ac:dyDescent="0.25">
      <c r="A2" s="643" t="s">
        <v>459</v>
      </c>
      <c r="J2"/>
      <c r="K2"/>
      <c r="L2"/>
      <c r="M2"/>
      <c r="N2"/>
    </row>
    <row r="3" spans="1:14" ht="15" x14ac:dyDescent="0.25">
      <c r="J3"/>
      <c r="K3"/>
      <c r="L3"/>
      <c r="M3"/>
      <c r="N3"/>
    </row>
    <row r="4" spans="1:14" ht="15" x14ac:dyDescent="0.25">
      <c r="A4" s="644"/>
      <c r="B4" s="749" t="s">
        <v>381</v>
      </c>
      <c r="C4" s="749"/>
      <c r="D4" s="749"/>
      <c r="E4" s="749" t="s">
        <v>407</v>
      </c>
      <c r="F4" s="749"/>
      <c r="G4" s="749"/>
      <c r="H4" s="749"/>
      <c r="J4"/>
      <c r="K4"/>
      <c r="L4"/>
      <c r="M4"/>
      <c r="N4"/>
    </row>
    <row r="5" spans="1:14" ht="15" x14ac:dyDescent="0.25">
      <c r="A5" s="645" t="s">
        <v>460</v>
      </c>
      <c r="B5" s="646">
        <v>2020</v>
      </c>
      <c r="C5" s="647">
        <v>2021</v>
      </c>
      <c r="D5" s="648" t="s">
        <v>461</v>
      </c>
      <c r="E5" s="646">
        <v>2020</v>
      </c>
      <c r="F5" s="647">
        <v>2021</v>
      </c>
      <c r="G5" s="647" t="s">
        <v>461</v>
      </c>
      <c r="H5" s="648" t="s">
        <v>422</v>
      </c>
      <c r="J5"/>
      <c r="K5"/>
      <c r="L5"/>
      <c r="M5"/>
      <c r="N5"/>
    </row>
    <row r="6" spans="1:14" ht="15" x14ac:dyDescent="0.25">
      <c r="A6" s="649" t="s">
        <v>424</v>
      </c>
      <c r="B6" s="650">
        <f>SUM(B7:B11)</f>
        <v>2161315.9038009997</v>
      </c>
      <c r="C6" s="651">
        <f>SUM(C7:C11)</f>
        <v>2042210.905</v>
      </c>
      <c r="D6" s="652">
        <f>(C6-B6)/B6</f>
        <v>-5.5107630768614448E-2</v>
      </c>
      <c r="E6" s="651">
        <f>SUM(E7:E11)</f>
        <v>9647184.6038010009</v>
      </c>
      <c r="F6" s="651">
        <f>SUM(F7:F11)</f>
        <v>23621685.920001999</v>
      </c>
      <c r="G6" s="653">
        <f t="shared" ref="G6:G56" si="0">(F6-E6)/E6</f>
        <v>1.4485574693672836</v>
      </c>
      <c r="H6" s="654">
        <f>SUM(H7:H11)</f>
        <v>1.0000000000000002</v>
      </c>
      <c r="J6" s="655">
        <f>SUM(B6+B12+B14+B20+B27+B37+B34+B45+B52+B50+B57+B63+B67+B71+B95+B88+B98+B108+B110+B113+B115+B84+B123+B119+B104+B78+B130+B125+B133+B135+B137+B140)</f>
        <v>3993971.2577819997</v>
      </c>
      <c r="K6" s="655">
        <f>SUM(C6+C12+C14+C20+C27+C37+C34+C45+C52+C50+C57+C63+C67+C71+C95+C88+C98+C108+C110+C113+C115+C84+C123+C119+C104+C78+C130+C125+C133+C135+C137+C140)</f>
        <v>4211317.8971349997</v>
      </c>
      <c r="L6" s="655"/>
      <c r="M6" s="655">
        <f>SUM(E6+E12+E14+E20+E27+E37+E34+E45+E52+E50+E57+E63+E67+E71+E95+E88+E98+E108+E110+E113+E115+E84+E123+E119+E104+E78+E130+E125+E133+E135+E137+E140)</f>
        <v>20911805.749582011</v>
      </c>
      <c r="N6" s="655">
        <f>SUM(F6+F12+F14+F20+F27+F37+F34+F45+F52+F50+F57+F63+F67+F71+F95+F88+F98+F108+F110+F113+F115+F84+F123+F119+F104+F78+F130+F125+F133+F135+F137+F140)</f>
        <v>41772574.804410003</v>
      </c>
    </row>
    <row r="7" spans="1:14" ht="15" x14ac:dyDescent="0.25">
      <c r="A7" s="27" t="s">
        <v>173</v>
      </c>
      <c r="B7" s="656">
        <v>1733880.52</v>
      </c>
      <c r="C7" s="657">
        <v>1133960.9750000001</v>
      </c>
      <c r="D7" s="658">
        <f>(C7-B7)/B7</f>
        <v>-0.34599820349789728</v>
      </c>
      <c r="E7" s="607">
        <v>7013259.7980000004</v>
      </c>
      <c r="F7" s="657">
        <v>16150537.050999999</v>
      </c>
      <c r="G7" s="659">
        <f t="shared" si="0"/>
        <v>1.3028573753400257</v>
      </c>
      <c r="H7" s="660">
        <f>F7/$F$6</f>
        <v>0.6837165266567321</v>
      </c>
      <c r="J7"/>
      <c r="K7"/>
      <c r="L7"/>
      <c r="M7"/>
      <c r="N7"/>
    </row>
    <row r="8" spans="1:14" ht="15" x14ac:dyDescent="0.25">
      <c r="A8" s="27" t="s">
        <v>175</v>
      </c>
      <c r="B8" s="656">
        <v>168805.03</v>
      </c>
      <c r="C8" s="657">
        <v>508556</v>
      </c>
      <c r="D8" s="658">
        <f t="shared" ref="D8:D11" si="1">(C8-B8)/B8</f>
        <v>2.0126827381861783</v>
      </c>
      <c r="E8" s="607">
        <v>1393951.06</v>
      </c>
      <c r="F8" s="657">
        <v>3916118.86</v>
      </c>
      <c r="G8" s="659">
        <f t="shared" si="0"/>
        <v>1.8093661050051497</v>
      </c>
      <c r="H8" s="660">
        <f>F8/$F$6</f>
        <v>0.16578490092800577</v>
      </c>
      <c r="I8" s="661"/>
      <c r="J8"/>
      <c r="K8"/>
      <c r="L8"/>
      <c r="M8"/>
      <c r="N8"/>
    </row>
    <row r="9" spans="1:14" ht="15" x14ac:dyDescent="0.25">
      <c r="A9" s="27" t="s">
        <v>171</v>
      </c>
      <c r="B9" s="656">
        <v>183259</v>
      </c>
      <c r="C9" s="657">
        <v>188677.05000000002</v>
      </c>
      <c r="D9" s="658">
        <f t="shared" si="1"/>
        <v>2.9564987258470347E-2</v>
      </c>
      <c r="E9" s="607">
        <v>545732</v>
      </c>
      <c r="F9" s="657">
        <v>1996187.59</v>
      </c>
      <c r="G9" s="659">
        <f t="shared" si="0"/>
        <v>2.6578166389363278</v>
      </c>
      <c r="H9" s="660">
        <f>F9/$F$6</f>
        <v>8.450656726028602E-2</v>
      </c>
      <c r="J9"/>
      <c r="K9"/>
      <c r="L9"/>
      <c r="M9"/>
      <c r="N9"/>
    </row>
    <row r="10" spans="1:14" ht="15" x14ac:dyDescent="0.25">
      <c r="A10" s="27" t="s">
        <v>176</v>
      </c>
      <c r="B10" s="656">
        <v>22045.312801</v>
      </c>
      <c r="C10" s="657">
        <v>176276.97999999998</v>
      </c>
      <c r="D10" s="658">
        <f t="shared" si="1"/>
        <v>6.996120608096061</v>
      </c>
      <c r="E10" s="607">
        <v>549756.95680099993</v>
      </c>
      <c r="F10" s="657">
        <v>1226036.558002</v>
      </c>
      <c r="G10" s="659">
        <f t="shared" si="0"/>
        <v>1.2301428710174531</v>
      </c>
      <c r="H10" s="660">
        <f>F10/$F$6</f>
        <v>5.1903008199928526E-2</v>
      </c>
      <c r="J10"/>
      <c r="K10"/>
      <c r="L10"/>
      <c r="M10"/>
      <c r="N10"/>
    </row>
    <row r="11" spans="1:14" ht="15" x14ac:dyDescent="0.25">
      <c r="A11" s="27" t="s">
        <v>94</v>
      </c>
      <c r="B11" s="662">
        <v>53326.040999999736</v>
      </c>
      <c r="C11" s="663">
        <v>34739.899999999907</v>
      </c>
      <c r="D11" s="658">
        <f t="shared" si="1"/>
        <v>-0.34853779975903182</v>
      </c>
      <c r="E11" s="663">
        <v>144484.7890000008</v>
      </c>
      <c r="F11" s="663">
        <v>332805.86100000143</v>
      </c>
      <c r="G11" s="659">
        <f t="shared" si="0"/>
        <v>1.3033972178206217</v>
      </c>
      <c r="H11" s="660">
        <f>F11/$F$6</f>
        <v>1.4088996955047705E-2</v>
      </c>
      <c r="J11"/>
      <c r="K11"/>
      <c r="L11"/>
      <c r="M11"/>
      <c r="N11"/>
    </row>
    <row r="12" spans="1:14" ht="15" x14ac:dyDescent="0.25">
      <c r="A12" s="649" t="s">
        <v>425</v>
      </c>
      <c r="B12" s="664">
        <f>SUM(B13)</f>
        <v>780290.8</v>
      </c>
      <c r="C12" s="665">
        <f>SUM(C13)</f>
        <v>777482</v>
      </c>
      <c r="D12" s="666">
        <f>(C12-B12)/B12</f>
        <v>-3.5996836051380415E-3</v>
      </c>
      <c r="E12" s="665">
        <f>SUM(E13)</f>
        <v>5174958.33</v>
      </c>
      <c r="F12" s="665">
        <f>SUM(F13)</f>
        <v>7150492.1599999992</v>
      </c>
      <c r="G12" s="667">
        <f t="shared" si="0"/>
        <v>0.38174874154010802</v>
      </c>
      <c r="H12" s="668">
        <f>SUM(H13)</f>
        <v>1</v>
      </c>
      <c r="J12"/>
      <c r="K12"/>
      <c r="L12"/>
      <c r="M12"/>
      <c r="N12"/>
    </row>
    <row r="13" spans="1:14" ht="15" x14ac:dyDescent="0.25">
      <c r="A13" s="27" t="s">
        <v>187</v>
      </c>
      <c r="B13" s="669">
        <v>780290.8</v>
      </c>
      <c r="C13" s="670">
        <v>777482</v>
      </c>
      <c r="D13" s="671">
        <f>(C13-B13)/B13</f>
        <v>-3.5996836051380415E-3</v>
      </c>
      <c r="E13" s="670">
        <v>5174958.33</v>
      </c>
      <c r="F13" s="670">
        <v>7150492.1599999992</v>
      </c>
      <c r="G13" s="672">
        <f t="shared" si="0"/>
        <v>0.38174874154010802</v>
      </c>
      <c r="H13" s="660">
        <f>F12/$F$13</f>
        <v>1</v>
      </c>
      <c r="J13"/>
      <c r="K13"/>
      <c r="L13"/>
      <c r="M13"/>
      <c r="N13"/>
    </row>
    <row r="14" spans="1:14" ht="15" x14ac:dyDescent="0.25">
      <c r="A14" s="649" t="s">
        <v>426</v>
      </c>
      <c r="B14" s="673">
        <f>SUM(B15:B19)</f>
        <v>336588.25</v>
      </c>
      <c r="C14" s="674">
        <f>SUM(C15:C19)</f>
        <v>369080.40999999992</v>
      </c>
      <c r="D14" s="666">
        <f>(C14-B14)/B14</f>
        <v>9.6533851077688887E-2</v>
      </c>
      <c r="E14" s="674">
        <f>SUM(E15:E19)</f>
        <v>1880133.2599999998</v>
      </c>
      <c r="F14" s="674">
        <f>SUM(F15:F19)</f>
        <v>2930701.6199999996</v>
      </c>
      <c r="G14" s="667">
        <f t="shared" si="0"/>
        <v>0.55877334992733441</v>
      </c>
      <c r="H14" s="668">
        <f>SUM(H15:H19)</f>
        <v>0.99999999999999989</v>
      </c>
      <c r="J14"/>
      <c r="K14"/>
      <c r="L14"/>
      <c r="M14"/>
      <c r="N14"/>
    </row>
    <row r="15" spans="1:14" x14ac:dyDescent="0.2">
      <c r="A15" s="27" t="s">
        <v>175</v>
      </c>
      <c r="B15" s="675">
        <v>234238.79</v>
      </c>
      <c r="C15" s="657">
        <v>317253.98999999993</v>
      </c>
      <c r="D15" s="658">
        <f>(C15-B15)/B15</f>
        <v>0.35440415312937673</v>
      </c>
      <c r="E15" s="657">
        <v>1239943.19</v>
      </c>
      <c r="F15" s="657">
        <v>2195491.61</v>
      </c>
      <c r="G15" s="659">
        <f t="shared" si="0"/>
        <v>0.77063887096311245</v>
      </c>
      <c r="H15" s="660">
        <f>F15/$F$14</f>
        <v>0.74913515419560184</v>
      </c>
    </row>
    <row r="16" spans="1:14" x14ac:dyDescent="0.2">
      <c r="A16" s="27" t="s">
        <v>172</v>
      </c>
      <c r="B16" s="675">
        <v>32950.54</v>
      </c>
      <c r="C16" s="657">
        <v>34348.17</v>
      </c>
      <c r="D16" s="658">
        <f t="shared" ref="D16:D19" si="2">(C16-B16)/B16</f>
        <v>4.2415996824331177E-2</v>
      </c>
      <c r="E16" s="657">
        <v>225687.13999999998</v>
      </c>
      <c r="F16" s="657">
        <v>279450.70999999996</v>
      </c>
      <c r="G16" s="659">
        <f t="shared" si="0"/>
        <v>0.23822168157210899</v>
      </c>
      <c r="H16" s="660">
        <f>F16/$F$14</f>
        <v>9.5352835680351522E-2</v>
      </c>
    </row>
    <row r="17" spans="1:8" x14ac:dyDescent="0.2">
      <c r="A17" s="27" t="s">
        <v>171</v>
      </c>
      <c r="B17" s="675">
        <v>32416</v>
      </c>
      <c r="C17" s="657">
        <v>13712.95</v>
      </c>
      <c r="D17" s="658">
        <f t="shared" si="2"/>
        <v>-0.5769697063178677</v>
      </c>
      <c r="E17" s="657">
        <v>225319</v>
      </c>
      <c r="F17" s="657">
        <v>247957.95</v>
      </c>
      <c r="G17" s="659">
        <f t="shared" si="0"/>
        <v>0.10047510418562132</v>
      </c>
      <c r="H17" s="660">
        <f>F17/$F$14</f>
        <v>8.4607026627296175E-2</v>
      </c>
    </row>
    <row r="18" spans="1:8" x14ac:dyDescent="0.2">
      <c r="A18" s="27" t="s">
        <v>191</v>
      </c>
      <c r="B18" s="675">
        <v>28475</v>
      </c>
      <c r="C18" s="657">
        <v>0</v>
      </c>
      <c r="D18" s="658" t="s">
        <v>239</v>
      </c>
      <c r="E18" s="657">
        <v>141704</v>
      </c>
      <c r="F18" s="657">
        <v>91991</v>
      </c>
      <c r="G18" s="659">
        <f t="shared" si="0"/>
        <v>-0.35082284198046632</v>
      </c>
      <c r="H18" s="660">
        <f>F18/$F$14</f>
        <v>3.1388729365086306E-2</v>
      </c>
    </row>
    <row r="19" spans="1:8" x14ac:dyDescent="0.2">
      <c r="A19" s="27" t="s">
        <v>94</v>
      </c>
      <c r="B19" s="675">
        <v>8507.9199999999837</v>
      </c>
      <c r="C19" s="657">
        <v>3765.2999999999884</v>
      </c>
      <c r="D19" s="658">
        <f t="shared" si="2"/>
        <v>-0.55743589502487145</v>
      </c>
      <c r="E19" s="657">
        <v>47479.929999999935</v>
      </c>
      <c r="F19" s="657">
        <v>115810.34999999963</v>
      </c>
      <c r="G19" s="659">
        <f t="shared" si="0"/>
        <v>1.4391432337831962</v>
      </c>
      <c r="H19" s="660">
        <f>F19/$F$14</f>
        <v>3.951625413166409E-2</v>
      </c>
    </row>
    <row r="20" spans="1:8" x14ac:dyDescent="0.2">
      <c r="A20" s="649" t="s">
        <v>427</v>
      </c>
      <c r="B20" s="676">
        <f>SUM(B21:B26)</f>
        <v>130474.05</v>
      </c>
      <c r="C20" s="677">
        <f>SUM(C21:C26)</f>
        <v>264223.34999999998</v>
      </c>
      <c r="D20" s="666">
        <f>(C20-B20)/B20</f>
        <v>1.0251026928343221</v>
      </c>
      <c r="E20" s="677">
        <f>SUM(E21:E26)</f>
        <v>578832.91999999993</v>
      </c>
      <c r="F20" s="677">
        <f>SUM(F21:F26)</f>
        <v>1365529.74</v>
      </c>
      <c r="G20" s="667">
        <f t="shared" si="0"/>
        <v>1.3591086353554325</v>
      </c>
      <c r="H20" s="668">
        <f>SUM(H21:H26)</f>
        <v>0.99999999999999989</v>
      </c>
    </row>
    <row r="21" spans="1:8" x14ac:dyDescent="0.2">
      <c r="A21" s="27" t="s">
        <v>175</v>
      </c>
      <c r="B21" s="675">
        <v>28732.53</v>
      </c>
      <c r="C21" s="657">
        <v>139191.19</v>
      </c>
      <c r="D21" s="658">
        <f>(C21-B21)/B21</f>
        <v>3.8443763914977209</v>
      </c>
      <c r="E21" s="657">
        <v>135477.53999999998</v>
      </c>
      <c r="F21" s="657">
        <v>529680.06000000006</v>
      </c>
      <c r="G21" s="659">
        <f t="shared" si="0"/>
        <v>2.9097259959104669</v>
      </c>
      <c r="H21" s="660">
        <f t="shared" ref="H21:H26" si="3">F21/$F$20</f>
        <v>0.38789346323574031</v>
      </c>
    </row>
    <row r="22" spans="1:8" x14ac:dyDescent="0.2">
      <c r="A22" s="27" t="s">
        <v>191</v>
      </c>
      <c r="B22" s="675">
        <v>38350</v>
      </c>
      <c r="C22" s="657">
        <v>64086</v>
      </c>
      <c r="D22" s="658">
        <f t="shared" ref="D22:D26" si="4">(C22-B22)/B22</f>
        <v>0.67108213820078222</v>
      </c>
      <c r="E22" s="657">
        <v>179477</v>
      </c>
      <c r="F22" s="657">
        <v>366673.5</v>
      </c>
      <c r="G22" s="659">
        <f t="shared" si="0"/>
        <v>1.0430110821999476</v>
      </c>
      <c r="H22" s="660">
        <f t="shared" si="3"/>
        <v>0.26852106494582828</v>
      </c>
    </row>
    <row r="23" spans="1:8" x14ac:dyDescent="0.2">
      <c r="A23" s="27" t="s">
        <v>178</v>
      </c>
      <c r="B23" s="675">
        <v>14900</v>
      </c>
      <c r="C23" s="657">
        <v>20471</v>
      </c>
      <c r="D23" s="658">
        <f t="shared" si="4"/>
        <v>0.37389261744966445</v>
      </c>
      <c r="E23" s="657">
        <v>102176.81</v>
      </c>
      <c r="F23" s="657">
        <v>166530</v>
      </c>
      <c r="G23" s="659">
        <f t="shared" si="0"/>
        <v>0.62982187445468307</v>
      </c>
      <c r="H23" s="660">
        <f t="shared" si="3"/>
        <v>0.1219526716422888</v>
      </c>
    </row>
    <row r="24" spans="1:8" x14ac:dyDescent="0.2">
      <c r="A24" s="27" t="s">
        <v>194</v>
      </c>
      <c r="B24" s="675">
        <v>12766.720000000001</v>
      </c>
      <c r="C24" s="657">
        <v>11607.259999999998</v>
      </c>
      <c r="D24" s="658">
        <f t="shared" si="4"/>
        <v>-9.0818941748546433E-2</v>
      </c>
      <c r="E24" s="657">
        <v>50385.320000000007</v>
      </c>
      <c r="F24" s="657">
        <v>84810.08</v>
      </c>
      <c r="G24" s="659">
        <f t="shared" si="0"/>
        <v>0.68322995666197994</v>
      </c>
      <c r="H24" s="660">
        <f t="shared" si="3"/>
        <v>6.2107823444401876E-2</v>
      </c>
    </row>
    <row r="25" spans="1:8" x14ac:dyDescent="0.2">
      <c r="A25" s="27" t="s">
        <v>170</v>
      </c>
      <c r="B25" s="675">
        <v>5087</v>
      </c>
      <c r="C25" s="657">
        <v>8315</v>
      </c>
      <c r="D25" s="658">
        <f t="shared" si="4"/>
        <v>0.63455867898564966</v>
      </c>
      <c r="E25" s="678">
        <v>27092</v>
      </c>
      <c r="F25" s="657">
        <v>80056</v>
      </c>
      <c r="G25" s="659">
        <f t="shared" si="0"/>
        <v>1.9549682563118265</v>
      </c>
      <c r="H25" s="660">
        <f t="shared" si="3"/>
        <v>5.8626332078274619E-2</v>
      </c>
    </row>
    <row r="26" spans="1:8" x14ac:dyDescent="0.2">
      <c r="A26" s="27" t="s">
        <v>94</v>
      </c>
      <c r="B26" s="675">
        <v>30637.800000000003</v>
      </c>
      <c r="C26" s="657">
        <v>20552.899999999965</v>
      </c>
      <c r="D26" s="658">
        <f t="shared" si="4"/>
        <v>-0.32916527949134849</v>
      </c>
      <c r="E26" s="657">
        <v>84224.249999999942</v>
      </c>
      <c r="F26" s="657">
        <v>137780.09999999986</v>
      </c>
      <c r="G26" s="659">
        <f t="shared" si="0"/>
        <v>0.63587209147009272</v>
      </c>
      <c r="H26" s="660">
        <f t="shared" si="3"/>
        <v>0.10089864465346603</v>
      </c>
    </row>
    <row r="27" spans="1:8" x14ac:dyDescent="0.2">
      <c r="A27" s="649" t="s">
        <v>428</v>
      </c>
      <c r="B27" s="673">
        <f>SUM(B28:B33)</f>
        <v>31012.523980999998</v>
      </c>
      <c r="C27" s="674">
        <f>SUM(C28:C33)</f>
        <v>98337.30713500001</v>
      </c>
      <c r="D27" s="666">
        <f>(C27-B27)/B27</f>
        <v>2.170890160221945</v>
      </c>
      <c r="E27" s="674">
        <f>SUM(E28:E33)</f>
        <v>249323.493781</v>
      </c>
      <c r="F27" s="674">
        <f>SUM(F28:F33)</f>
        <v>951957.57040800003</v>
      </c>
      <c r="G27" s="667">
        <f t="shared" si="0"/>
        <v>2.8181623238609737</v>
      </c>
      <c r="H27" s="668">
        <f>SUM(H28:H33)</f>
        <v>1</v>
      </c>
    </row>
    <row r="28" spans="1:8" x14ac:dyDescent="0.2">
      <c r="A28" s="27" t="s">
        <v>175</v>
      </c>
      <c r="B28" s="675">
        <v>12074.66</v>
      </c>
      <c r="C28" s="657">
        <v>47679.14</v>
      </c>
      <c r="D28" s="658">
        <f>(C28-B28)/B28</f>
        <v>2.9486942075387628</v>
      </c>
      <c r="E28" s="657">
        <v>138351.19999999998</v>
      </c>
      <c r="F28" s="657">
        <v>451002.3550000001</v>
      </c>
      <c r="G28" s="659">
        <f t="shared" si="0"/>
        <v>2.259836958407301</v>
      </c>
      <c r="H28" s="660">
        <f t="shared" ref="H28:H33" si="5">F28/$F$27</f>
        <v>0.47376308463695999</v>
      </c>
    </row>
    <row r="29" spans="1:8" x14ac:dyDescent="0.2">
      <c r="A29" s="27" t="s">
        <v>195</v>
      </c>
      <c r="B29" s="675">
        <v>10817.8</v>
      </c>
      <c r="C29" s="657">
        <v>9270.2179999999989</v>
      </c>
      <c r="D29" s="658">
        <f t="shared" ref="D29:D32" si="6">(C29-B29)/B29</f>
        <v>-0.14305884745512029</v>
      </c>
      <c r="E29" s="657">
        <v>45129.45</v>
      </c>
      <c r="F29" s="657">
        <v>266427.24799999996</v>
      </c>
      <c r="G29" s="659">
        <f t="shared" si="0"/>
        <v>4.9036227563154426</v>
      </c>
      <c r="H29" s="660">
        <f t="shared" si="5"/>
        <v>0.27987302825462246</v>
      </c>
    </row>
    <row r="30" spans="1:8" x14ac:dyDescent="0.2">
      <c r="A30" s="27" t="s">
        <v>173</v>
      </c>
      <c r="B30" s="675">
        <v>2782.63</v>
      </c>
      <c r="C30" s="657">
        <v>18775.57</v>
      </c>
      <c r="D30" s="658">
        <f t="shared" si="6"/>
        <v>5.7474188088247447</v>
      </c>
      <c r="E30" s="657">
        <v>19482.36</v>
      </c>
      <c r="F30" s="657">
        <v>104956.41</v>
      </c>
      <c r="G30" s="659">
        <f t="shared" si="0"/>
        <v>4.3872533922994954</v>
      </c>
      <c r="H30" s="660">
        <f t="shared" si="5"/>
        <v>0.11025324369763316</v>
      </c>
    </row>
    <row r="31" spans="1:8" x14ac:dyDescent="0.2">
      <c r="A31" s="27" t="s">
        <v>185</v>
      </c>
      <c r="B31" s="675">
        <v>4228.7700000000004</v>
      </c>
      <c r="C31" s="657">
        <v>10952.330000000002</v>
      </c>
      <c r="D31" s="658">
        <f t="shared" si="6"/>
        <v>1.5899564175871472</v>
      </c>
      <c r="E31" s="657">
        <v>23764.579999999998</v>
      </c>
      <c r="F31" s="657">
        <v>63504.600000000006</v>
      </c>
      <c r="G31" s="659">
        <f t="shared" si="0"/>
        <v>1.6722374222477321</v>
      </c>
      <c r="H31" s="660">
        <f t="shared" si="5"/>
        <v>6.6709485773386451E-2</v>
      </c>
    </row>
    <row r="32" spans="1:8" x14ac:dyDescent="0.2">
      <c r="A32" s="27" t="s">
        <v>186</v>
      </c>
      <c r="B32" s="675">
        <v>934.8</v>
      </c>
      <c r="C32" s="657">
        <v>3146.63</v>
      </c>
      <c r="D32" s="658">
        <f t="shared" si="6"/>
        <v>2.3660997004706887</v>
      </c>
      <c r="E32" s="657">
        <v>16954.439999999999</v>
      </c>
      <c r="F32" s="657">
        <v>23018.960000000003</v>
      </c>
      <c r="G32" s="659">
        <f t="shared" si="0"/>
        <v>0.35769509343865113</v>
      </c>
      <c r="H32" s="660">
        <f t="shared" si="5"/>
        <v>2.4180657537220165E-2</v>
      </c>
    </row>
    <row r="33" spans="1:8" x14ac:dyDescent="0.2">
      <c r="A33" s="27" t="s">
        <v>94</v>
      </c>
      <c r="B33" s="675">
        <v>173.8639809999986</v>
      </c>
      <c r="C33" s="657">
        <v>8513.4191350000037</v>
      </c>
      <c r="D33" s="658" t="s">
        <v>238</v>
      </c>
      <c r="E33" s="657">
        <v>5641.4637810000568</v>
      </c>
      <c r="F33" s="657">
        <v>43047.997407999937</v>
      </c>
      <c r="G33" s="659">
        <f t="shared" si="0"/>
        <v>6.6306432300392899</v>
      </c>
      <c r="H33" s="660">
        <f t="shared" si="5"/>
        <v>4.5220500100177752E-2</v>
      </c>
    </row>
    <row r="34" spans="1:8" x14ac:dyDescent="0.2">
      <c r="A34" s="649" t="s">
        <v>429</v>
      </c>
      <c r="B34" s="673">
        <f>SUM(B35:B36)</f>
        <v>1490</v>
      </c>
      <c r="C34" s="674">
        <f>SUM(C35:C36)</f>
        <v>97152.67</v>
      </c>
      <c r="D34" s="666" t="s">
        <v>238</v>
      </c>
      <c r="E34" s="674">
        <f>SUM(E35:E36)</f>
        <v>345057</v>
      </c>
      <c r="F34" s="674">
        <f>SUM(F35:F36)</f>
        <v>942159.18000000017</v>
      </c>
      <c r="G34" s="667">
        <f>(F34-E34)/E34</f>
        <v>1.7304450569036425</v>
      </c>
      <c r="H34" s="668">
        <f>SUM(H35:H36)</f>
        <v>1</v>
      </c>
    </row>
    <row r="35" spans="1:8" x14ac:dyDescent="0.2">
      <c r="A35" s="27" t="s">
        <v>187</v>
      </c>
      <c r="B35" s="675">
        <v>0</v>
      </c>
      <c r="C35" s="657">
        <v>96867.67</v>
      </c>
      <c r="D35" s="658" t="s">
        <v>238</v>
      </c>
      <c r="E35" s="657">
        <v>330130</v>
      </c>
      <c r="F35" s="657">
        <v>933558.18000000017</v>
      </c>
      <c r="G35" s="659">
        <f>(F35-E35)/E35</f>
        <v>1.8278501802320304</v>
      </c>
      <c r="H35" s="660">
        <f>F35/$F$34</f>
        <v>0.99087096938332653</v>
      </c>
    </row>
    <row r="36" spans="1:8" x14ac:dyDescent="0.2">
      <c r="A36" s="27" t="s">
        <v>171</v>
      </c>
      <c r="B36" s="675">
        <v>1490</v>
      </c>
      <c r="C36" s="657">
        <v>285</v>
      </c>
      <c r="D36" s="658">
        <f>(C36-B36)/B36</f>
        <v>-0.8087248322147651</v>
      </c>
      <c r="E36" s="657">
        <v>14927</v>
      </c>
      <c r="F36" s="657">
        <v>8601</v>
      </c>
      <c r="G36" s="659">
        <f>(F36-E36)/E36</f>
        <v>-0.42379580625711799</v>
      </c>
      <c r="H36" s="660">
        <f>F36/$F$34</f>
        <v>9.1290306166734985E-3</v>
      </c>
    </row>
    <row r="37" spans="1:8" x14ac:dyDescent="0.2">
      <c r="A37" s="649" t="s">
        <v>430</v>
      </c>
      <c r="B37" s="673">
        <f>SUM(B38:B44)</f>
        <v>77116.490000000005</v>
      </c>
      <c r="C37" s="674">
        <f>SUM(C38:C44)</f>
        <v>97450.28</v>
      </c>
      <c r="D37" s="666">
        <f>(C37-B37)/B37</f>
        <v>0.26367629024609385</v>
      </c>
      <c r="E37" s="674">
        <f>SUM(E38:E44)</f>
        <v>462731.21399999998</v>
      </c>
      <c r="F37" s="674">
        <f>SUM(F38:F44)</f>
        <v>894322.74</v>
      </c>
      <c r="G37" s="667">
        <f t="shared" si="0"/>
        <v>0.93270458733306894</v>
      </c>
      <c r="H37" s="668">
        <f>SUM(H38:H44)</f>
        <v>0.99999999999999989</v>
      </c>
    </row>
    <row r="38" spans="1:8" x14ac:dyDescent="0.2">
      <c r="A38" s="27" t="s">
        <v>175</v>
      </c>
      <c r="B38" s="675">
        <v>58577.590000000004</v>
      </c>
      <c r="C38" s="657">
        <v>64997.279999999999</v>
      </c>
      <c r="D38" s="658">
        <f>(C38-B38)/B38</f>
        <v>0.10959293477249567</v>
      </c>
      <c r="E38" s="657">
        <v>329133.59399999998</v>
      </c>
      <c r="F38" s="657">
        <v>653068.04</v>
      </c>
      <c r="G38" s="659">
        <f t="shared" si="0"/>
        <v>0.98420353286696127</v>
      </c>
      <c r="H38" s="660">
        <f t="shared" ref="H38:H44" si="7">F38/$F$37</f>
        <v>0.73023754265713969</v>
      </c>
    </row>
    <row r="39" spans="1:8" x14ac:dyDescent="0.2">
      <c r="A39" s="27" t="s">
        <v>178</v>
      </c>
      <c r="B39" s="675">
        <v>9240</v>
      </c>
      <c r="C39" s="657">
        <v>8582</v>
      </c>
      <c r="D39" s="658">
        <f t="shared" ref="D39:D55" si="8">(C39-B39)/B39</f>
        <v>-7.1212121212121213E-2</v>
      </c>
      <c r="E39" s="657">
        <v>40467.919999999998</v>
      </c>
      <c r="F39" s="657">
        <v>79615</v>
      </c>
      <c r="G39" s="659">
        <f t="shared" si="0"/>
        <v>0.96736081320710343</v>
      </c>
      <c r="H39" s="660">
        <f t="shared" si="7"/>
        <v>8.9022672061318711E-2</v>
      </c>
    </row>
    <row r="40" spans="1:8" x14ac:dyDescent="0.2">
      <c r="A40" s="27" t="s">
        <v>174</v>
      </c>
      <c r="B40" s="675">
        <v>0</v>
      </c>
      <c r="C40" s="657">
        <v>14100</v>
      </c>
      <c r="D40" s="658" t="s">
        <v>238</v>
      </c>
      <c r="E40" s="657">
        <v>35576</v>
      </c>
      <c r="F40" s="657">
        <v>46580</v>
      </c>
      <c r="G40" s="659">
        <f t="shared" si="0"/>
        <v>0.309309646953002</v>
      </c>
      <c r="H40" s="660">
        <f t="shared" si="7"/>
        <v>5.2084105565737934E-2</v>
      </c>
    </row>
    <row r="41" spans="1:8" x14ac:dyDescent="0.2">
      <c r="A41" s="27" t="s">
        <v>171</v>
      </c>
      <c r="B41" s="675">
        <v>2499</v>
      </c>
      <c r="C41" s="657">
        <v>3469.4</v>
      </c>
      <c r="D41" s="658">
        <f t="shared" si="8"/>
        <v>0.38831532613045222</v>
      </c>
      <c r="E41" s="657">
        <v>10835</v>
      </c>
      <c r="F41" s="657">
        <v>38796.800000000003</v>
      </c>
      <c r="G41" s="659">
        <f t="shared" si="0"/>
        <v>2.5806922011998155</v>
      </c>
      <c r="H41" s="660">
        <f t="shared" si="7"/>
        <v>4.3381207102035677E-2</v>
      </c>
    </row>
    <row r="42" spans="1:8" x14ac:dyDescent="0.2">
      <c r="A42" s="27" t="s">
        <v>194</v>
      </c>
      <c r="B42" s="675">
        <v>577.29999999999995</v>
      </c>
      <c r="C42" s="657">
        <v>4217.8</v>
      </c>
      <c r="D42" s="658">
        <f t="shared" si="8"/>
        <v>6.3060800277152262</v>
      </c>
      <c r="E42" s="657">
        <v>10103.899999999998</v>
      </c>
      <c r="F42" s="657">
        <v>33152.619999999995</v>
      </c>
      <c r="G42" s="659">
        <f t="shared" si="0"/>
        <v>2.2811706370807316</v>
      </c>
      <c r="H42" s="660">
        <f t="shared" si="7"/>
        <v>3.7070085012039386E-2</v>
      </c>
    </row>
    <row r="43" spans="1:8" x14ac:dyDescent="0.2">
      <c r="A43" s="27" t="s">
        <v>172</v>
      </c>
      <c r="B43" s="675">
        <v>4148</v>
      </c>
      <c r="C43" s="657">
        <v>1188</v>
      </c>
      <c r="D43" s="658">
        <f t="shared" si="8"/>
        <v>-0.7135969141755063</v>
      </c>
      <c r="E43" s="657">
        <v>12341</v>
      </c>
      <c r="F43" s="657">
        <v>17186</v>
      </c>
      <c r="G43" s="659">
        <f t="shared" si="0"/>
        <v>0.39259379304756503</v>
      </c>
      <c r="H43" s="660">
        <f t="shared" si="7"/>
        <v>1.9216776261330445E-2</v>
      </c>
    </row>
    <row r="44" spans="1:8" x14ac:dyDescent="0.2">
      <c r="A44" s="27" t="s">
        <v>94</v>
      </c>
      <c r="B44" s="675">
        <v>2074.6000000000058</v>
      </c>
      <c r="C44" s="657">
        <v>895.80000000000291</v>
      </c>
      <c r="D44" s="658">
        <f t="shared" si="8"/>
        <v>-0.56820591921334218</v>
      </c>
      <c r="E44" s="657">
        <v>24273.799999999988</v>
      </c>
      <c r="F44" s="657">
        <v>25924.279999999912</v>
      </c>
      <c r="G44" s="659">
        <f t="shared" si="0"/>
        <v>6.7994298379319432E-2</v>
      </c>
      <c r="H44" s="660">
        <f t="shared" si="7"/>
        <v>2.8987611340398112E-2</v>
      </c>
    </row>
    <row r="45" spans="1:8" x14ac:dyDescent="0.2">
      <c r="A45" s="649" t="s">
        <v>431</v>
      </c>
      <c r="B45" s="673">
        <f>SUM(B46:B49)</f>
        <v>76257</v>
      </c>
      <c r="C45" s="674">
        <f>SUM(C46:C49)</f>
        <v>103327.5</v>
      </c>
      <c r="D45" s="666">
        <f t="shared" si="8"/>
        <v>0.35499036154057989</v>
      </c>
      <c r="E45" s="674">
        <f>SUM(E46:E49)</f>
        <v>707553.5</v>
      </c>
      <c r="F45" s="674">
        <f>SUM(F46:F49)</f>
        <v>800052.72</v>
      </c>
      <c r="G45" s="667">
        <f t="shared" si="0"/>
        <v>0.13073106132610463</v>
      </c>
      <c r="H45" s="668">
        <f>SUM(H46:H49)</f>
        <v>1.0000000000000002</v>
      </c>
    </row>
    <row r="46" spans="1:8" x14ac:dyDescent="0.2">
      <c r="A46" s="27" t="s">
        <v>178</v>
      </c>
      <c r="B46" s="675">
        <v>27656</v>
      </c>
      <c r="C46" s="657">
        <v>53611.5</v>
      </c>
      <c r="D46" s="658">
        <f t="shared" si="8"/>
        <v>0.9385124385305178</v>
      </c>
      <c r="E46" s="657">
        <v>338875</v>
      </c>
      <c r="F46" s="657">
        <v>397190.72000000003</v>
      </c>
      <c r="G46" s="659">
        <f t="shared" si="0"/>
        <v>0.17208622648469207</v>
      </c>
      <c r="H46" s="660">
        <f>F46/$F$45</f>
        <v>0.49645568357045278</v>
      </c>
    </row>
    <row r="47" spans="1:8" x14ac:dyDescent="0.2">
      <c r="A47" s="27" t="s">
        <v>175</v>
      </c>
      <c r="B47" s="675">
        <v>45041</v>
      </c>
      <c r="C47" s="657">
        <v>46056</v>
      </c>
      <c r="D47" s="658">
        <f t="shared" si="8"/>
        <v>2.2535023645123331E-2</v>
      </c>
      <c r="E47" s="657">
        <v>339923.5</v>
      </c>
      <c r="F47" s="657">
        <v>371182</v>
      </c>
      <c r="G47" s="659">
        <f t="shared" si="0"/>
        <v>9.1957455133287347E-2</v>
      </c>
      <c r="H47" s="660">
        <f>F47/$F$45</f>
        <v>0.46394692589758335</v>
      </c>
    </row>
    <row r="48" spans="1:8" x14ac:dyDescent="0.2">
      <c r="A48" s="27" t="s">
        <v>174</v>
      </c>
      <c r="B48" s="675">
        <v>2700</v>
      </c>
      <c r="C48" s="657">
        <v>2800</v>
      </c>
      <c r="D48" s="658">
        <f t="shared" si="8"/>
        <v>3.7037037037037035E-2</v>
      </c>
      <c r="E48" s="657">
        <v>21875</v>
      </c>
      <c r="F48" s="657">
        <v>24800</v>
      </c>
      <c r="G48" s="659">
        <f t="shared" si="0"/>
        <v>0.1337142857142857</v>
      </c>
      <c r="H48" s="660">
        <f>F48/$F$45</f>
        <v>3.0997957234618241E-2</v>
      </c>
    </row>
    <row r="49" spans="1:8" x14ac:dyDescent="0.2">
      <c r="A49" s="27" t="s">
        <v>195</v>
      </c>
      <c r="B49" s="675">
        <v>860</v>
      </c>
      <c r="C49" s="657">
        <v>860</v>
      </c>
      <c r="D49" s="658">
        <f t="shared" si="8"/>
        <v>0</v>
      </c>
      <c r="E49" s="657">
        <v>6880</v>
      </c>
      <c r="F49" s="657">
        <v>6880</v>
      </c>
      <c r="G49" s="659">
        <f t="shared" si="0"/>
        <v>0</v>
      </c>
      <c r="H49" s="660">
        <f>F49/$F$45</f>
        <v>8.5994332973457054E-3</v>
      </c>
    </row>
    <row r="50" spans="1:8" x14ac:dyDescent="0.2">
      <c r="A50" s="649" t="s">
        <v>432</v>
      </c>
      <c r="B50" s="673">
        <f>SUM(B51)</f>
        <v>57024.88</v>
      </c>
      <c r="C50" s="674">
        <f>SUM(C51)</f>
        <v>96495.35</v>
      </c>
      <c r="D50" s="666">
        <f>(C50-B50)/B50</f>
        <v>0.69216226320862073</v>
      </c>
      <c r="E50" s="674">
        <f>SUM(E51)</f>
        <v>332500.65000000002</v>
      </c>
      <c r="F50" s="674">
        <f>SUM(F51)</f>
        <v>693063.26</v>
      </c>
      <c r="G50" s="667">
        <f>(F50-E50)/E50</f>
        <v>1.084396707194407</v>
      </c>
      <c r="H50" s="668">
        <f>SUM(H51)</f>
        <v>1</v>
      </c>
    </row>
    <row r="51" spans="1:8" x14ac:dyDescent="0.2">
      <c r="A51" s="27" t="s">
        <v>187</v>
      </c>
      <c r="B51" s="675">
        <v>57024.88</v>
      </c>
      <c r="C51" s="657">
        <v>96495.35</v>
      </c>
      <c r="D51" s="658">
        <f>(C51-B51)/B51</f>
        <v>0.69216226320862073</v>
      </c>
      <c r="E51" s="657">
        <v>332500.65000000002</v>
      </c>
      <c r="F51" s="657">
        <v>693063.26</v>
      </c>
      <c r="G51" s="659">
        <f>(F51-E51)/E51</f>
        <v>1.084396707194407</v>
      </c>
      <c r="H51" s="660">
        <f>F51/$F$50</f>
        <v>1</v>
      </c>
    </row>
    <row r="52" spans="1:8" x14ac:dyDescent="0.2">
      <c r="A52" s="649" t="s">
        <v>433</v>
      </c>
      <c r="B52" s="673">
        <f>SUM(B53:B56)</f>
        <v>84850.37</v>
      </c>
      <c r="C52" s="674">
        <f>SUM(C53:C56)</f>
        <v>84882.63</v>
      </c>
      <c r="D52" s="666">
        <f t="shared" si="8"/>
        <v>3.8019869565694665E-4</v>
      </c>
      <c r="E52" s="674">
        <f>SUM(E53:E56)</f>
        <v>514949.73</v>
      </c>
      <c r="F52" s="674">
        <f>SUM(F53:F56)</f>
        <v>675542.85</v>
      </c>
      <c r="G52" s="667">
        <f t="shared" si="0"/>
        <v>0.31186174231026398</v>
      </c>
      <c r="H52" s="668">
        <f>SUM(H53:H56)</f>
        <v>1</v>
      </c>
    </row>
    <row r="53" spans="1:8" x14ac:dyDescent="0.2">
      <c r="A53" s="27" t="s">
        <v>171</v>
      </c>
      <c r="B53" s="675">
        <v>82000</v>
      </c>
      <c r="C53" s="657">
        <v>75990</v>
      </c>
      <c r="D53" s="658">
        <f t="shared" si="8"/>
        <v>-7.3292682926829264E-2</v>
      </c>
      <c r="E53" s="657">
        <v>435096.69</v>
      </c>
      <c r="F53" s="657">
        <v>572706.18999999994</v>
      </c>
      <c r="G53" s="659">
        <f t="shared" si="0"/>
        <v>0.3162733782231254</v>
      </c>
      <c r="H53" s="660">
        <f>F53/$F$52</f>
        <v>0.84777181787950229</v>
      </c>
    </row>
    <row r="54" spans="1:8" x14ac:dyDescent="0.2">
      <c r="A54" s="27" t="s">
        <v>176</v>
      </c>
      <c r="B54" s="675">
        <v>0</v>
      </c>
      <c r="C54" s="657">
        <v>0</v>
      </c>
      <c r="D54" s="658" t="s">
        <v>239</v>
      </c>
      <c r="E54" s="657">
        <v>58568.67</v>
      </c>
      <c r="F54" s="657">
        <v>47063.26</v>
      </c>
      <c r="G54" s="659">
        <f t="shared" si="0"/>
        <v>-0.19644308125829044</v>
      </c>
      <c r="H54" s="660">
        <f>F54/$F$52</f>
        <v>6.9667320141127989E-2</v>
      </c>
    </row>
    <row r="55" spans="1:8" x14ac:dyDescent="0.2">
      <c r="A55" s="27" t="s">
        <v>183</v>
      </c>
      <c r="B55" s="675">
        <v>2850.37</v>
      </c>
      <c r="C55" s="657">
        <v>4392.63</v>
      </c>
      <c r="D55" s="658">
        <f t="shared" si="8"/>
        <v>0.5410736150043679</v>
      </c>
      <c r="E55" s="657">
        <v>2975.37</v>
      </c>
      <c r="F55" s="657">
        <v>34273.4</v>
      </c>
      <c r="G55" s="659" t="s">
        <v>238</v>
      </c>
      <c r="H55" s="660">
        <f>F55/$F$52</f>
        <v>5.0734605510220417E-2</v>
      </c>
    </row>
    <row r="56" spans="1:8" x14ac:dyDescent="0.2">
      <c r="A56" s="27" t="s">
        <v>175</v>
      </c>
      <c r="B56" s="675">
        <v>0</v>
      </c>
      <c r="C56" s="657">
        <v>4500</v>
      </c>
      <c r="D56" s="658" t="s">
        <v>238</v>
      </c>
      <c r="E56" s="657">
        <v>18309</v>
      </c>
      <c r="F56" s="657">
        <v>21500</v>
      </c>
      <c r="G56" s="659">
        <f t="shared" si="0"/>
        <v>0.17428587033699275</v>
      </c>
      <c r="H56" s="660">
        <f>F56/$F$52</f>
        <v>3.1826256469149217E-2</v>
      </c>
    </row>
    <row r="57" spans="1:8" x14ac:dyDescent="0.2">
      <c r="A57" s="649" t="s">
        <v>434</v>
      </c>
      <c r="B57" s="673">
        <f>SUM(B58:B62)</f>
        <v>133777.47999999998</v>
      </c>
      <c r="C57" s="674">
        <f>SUM(C58:C62)</f>
        <v>1358.1100000000001</v>
      </c>
      <c r="D57" s="666">
        <f>(C57-B57)/B57</f>
        <v>-0.98984799235267407</v>
      </c>
      <c r="E57" s="674">
        <f>SUM(E58:E62)</f>
        <v>418520.12</v>
      </c>
      <c r="F57" s="674">
        <f>SUM(F58:F62)</f>
        <v>581677.93499999994</v>
      </c>
      <c r="G57" s="667">
        <f>(F57-E57)/E57</f>
        <v>0.38984461487777444</v>
      </c>
      <c r="H57" s="668">
        <f>SUM(H58:H62)</f>
        <v>1.0000000000000002</v>
      </c>
    </row>
    <row r="58" spans="1:8" x14ac:dyDescent="0.2">
      <c r="A58" s="27" t="s">
        <v>184</v>
      </c>
      <c r="B58" s="675">
        <v>132380.79999999999</v>
      </c>
      <c r="C58" s="657">
        <v>0</v>
      </c>
      <c r="D58" s="658" t="s">
        <v>239</v>
      </c>
      <c r="E58" s="657">
        <v>412803.2</v>
      </c>
      <c r="F58" s="657">
        <v>552879.5</v>
      </c>
      <c r="G58" s="659">
        <f>(F58-E58)/E58</f>
        <v>0.33932949163184778</v>
      </c>
      <c r="H58" s="660">
        <f>F58/$F$57</f>
        <v>0.95049075567908559</v>
      </c>
    </row>
    <row r="59" spans="1:8" x14ac:dyDescent="0.2">
      <c r="A59" s="27" t="s">
        <v>175</v>
      </c>
      <c r="B59" s="675">
        <v>0</v>
      </c>
      <c r="C59" s="657">
        <v>0</v>
      </c>
      <c r="D59" s="658" t="s">
        <v>239</v>
      </c>
      <c r="E59" s="657">
        <v>0</v>
      </c>
      <c r="F59" s="657">
        <v>16878</v>
      </c>
      <c r="G59" s="659" t="s">
        <v>238</v>
      </c>
      <c r="H59" s="660">
        <f t="shared" ref="H59:H62" si="9">F59/$F$57</f>
        <v>2.9016056797822324E-2</v>
      </c>
    </row>
    <row r="60" spans="1:8" x14ac:dyDescent="0.2">
      <c r="A60" s="27" t="s">
        <v>170</v>
      </c>
      <c r="B60" s="675">
        <v>400</v>
      </c>
      <c r="C60" s="657">
        <v>940</v>
      </c>
      <c r="D60" s="658">
        <f>(C60-B60)/B60</f>
        <v>1.35</v>
      </c>
      <c r="E60" s="657">
        <v>2120</v>
      </c>
      <c r="F60" s="657">
        <v>6815</v>
      </c>
      <c r="G60" s="659">
        <f t="shared" ref="G60:G81" si="10">(F60-E60)/E60</f>
        <v>2.2146226415094339</v>
      </c>
      <c r="H60" s="660">
        <f t="shared" si="9"/>
        <v>1.1716105408055406E-2</v>
      </c>
    </row>
    <row r="61" spans="1:8" x14ac:dyDescent="0.2">
      <c r="A61" s="27" t="s">
        <v>173</v>
      </c>
      <c r="B61" s="675">
        <v>831.33</v>
      </c>
      <c r="C61" s="657">
        <v>418.11</v>
      </c>
      <c r="D61" s="658">
        <f t="shared" ref="D61" si="11">(C61-B61)/B61</f>
        <v>-0.49705892966691928</v>
      </c>
      <c r="E61" s="657">
        <v>2897.47</v>
      </c>
      <c r="F61" s="657">
        <v>4770.5649999999996</v>
      </c>
      <c r="G61" s="659">
        <f t="shared" si="10"/>
        <v>0.64645880716625193</v>
      </c>
      <c r="H61" s="660">
        <f t="shared" si="9"/>
        <v>8.201385531324993E-3</v>
      </c>
    </row>
    <row r="62" spans="1:8" x14ac:dyDescent="0.2">
      <c r="A62" s="27" t="s">
        <v>174</v>
      </c>
      <c r="B62" s="675">
        <v>165.35</v>
      </c>
      <c r="C62" s="657">
        <v>0</v>
      </c>
      <c r="D62" s="658" t="s">
        <v>239</v>
      </c>
      <c r="E62" s="657">
        <v>699.44999999999993</v>
      </c>
      <c r="F62" s="657">
        <v>334.87</v>
      </c>
      <c r="G62" s="659">
        <f t="shared" si="10"/>
        <v>-0.52123811566230605</v>
      </c>
      <c r="H62" s="660">
        <f t="shared" si="9"/>
        <v>5.7569658371174083E-4</v>
      </c>
    </row>
    <row r="63" spans="1:8" x14ac:dyDescent="0.2">
      <c r="A63" s="649" t="s">
        <v>435</v>
      </c>
      <c r="B63" s="673">
        <f>SUM(B64:B66)</f>
        <v>44635.28</v>
      </c>
      <c r="C63" s="674">
        <f>SUM(C64:C66)</f>
        <v>46520.92</v>
      </c>
      <c r="D63" s="666">
        <f t="shared" ref="D63:D66" si="12">(C63-B63)/B63</f>
        <v>4.224550624528399E-2</v>
      </c>
      <c r="E63" s="674">
        <f>SUM(E64:E66)</f>
        <v>257987.484</v>
      </c>
      <c r="F63" s="674">
        <f>SUM(F64:F66)</f>
        <v>392126.56</v>
      </c>
      <c r="G63" s="667">
        <f t="shared" si="10"/>
        <v>0.51994412256061229</v>
      </c>
      <c r="H63" s="668">
        <f>SUM(H64:H66)</f>
        <v>1</v>
      </c>
    </row>
    <row r="64" spans="1:8" x14ac:dyDescent="0.2">
      <c r="A64" s="27" t="s">
        <v>173</v>
      </c>
      <c r="B64" s="675">
        <v>32155.73</v>
      </c>
      <c r="C64" s="657">
        <v>33592.9</v>
      </c>
      <c r="D64" s="658">
        <f t="shared" si="12"/>
        <v>4.4694056082695117E-2</v>
      </c>
      <c r="E64" s="657">
        <v>170407.764</v>
      </c>
      <c r="F64" s="657">
        <v>293867.31</v>
      </c>
      <c r="G64" s="659">
        <f t="shared" si="10"/>
        <v>0.7244948416786926</v>
      </c>
      <c r="H64" s="660">
        <f>F64/$F$63</f>
        <v>0.7494195496474404</v>
      </c>
    </row>
    <row r="65" spans="1:8" x14ac:dyDescent="0.2">
      <c r="A65" s="27" t="s">
        <v>171</v>
      </c>
      <c r="B65" s="675">
        <v>8688.5499999999993</v>
      </c>
      <c r="C65" s="657">
        <v>8558.43</v>
      </c>
      <c r="D65" s="658">
        <f t="shared" si="12"/>
        <v>-1.4976031673869517E-2</v>
      </c>
      <c r="E65" s="657">
        <v>62321.72</v>
      </c>
      <c r="F65" s="657">
        <v>67840.33</v>
      </c>
      <c r="G65" s="659">
        <f t="shared" si="10"/>
        <v>8.8550348096939568E-2</v>
      </c>
      <c r="H65" s="660">
        <f>F65/$F$63</f>
        <v>0.17300621003586189</v>
      </c>
    </row>
    <row r="66" spans="1:8" x14ac:dyDescent="0.2">
      <c r="A66" s="27" t="s">
        <v>185</v>
      </c>
      <c r="B66" s="675">
        <v>3791</v>
      </c>
      <c r="C66" s="657">
        <v>4369.59</v>
      </c>
      <c r="D66" s="658">
        <f t="shared" si="12"/>
        <v>0.15262199947243474</v>
      </c>
      <c r="E66" s="657">
        <v>25258</v>
      </c>
      <c r="F66" s="657">
        <v>30418.920000000002</v>
      </c>
      <c r="G66" s="659">
        <f t="shared" si="10"/>
        <v>0.20432813366062244</v>
      </c>
      <c r="H66" s="660">
        <f>F66/$F$63</f>
        <v>7.7574240316697754E-2</v>
      </c>
    </row>
    <row r="67" spans="1:8" x14ac:dyDescent="0.2">
      <c r="A67" s="649" t="s">
        <v>436</v>
      </c>
      <c r="B67" s="673">
        <f>SUM(B68:B70)</f>
        <v>38820.31</v>
      </c>
      <c r="C67" s="674">
        <f>SUM(C68:C70)</f>
        <v>40791.695000000007</v>
      </c>
      <c r="D67" s="666">
        <f>(C67-B67)/B67</f>
        <v>5.0782309569398325E-2</v>
      </c>
      <c r="E67" s="674">
        <f>SUM(E68:E70)</f>
        <v>178784.16</v>
      </c>
      <c r="F67" s="674">
        <f>SUM(F68:F70)</f>
        <v>264138.45500000002</v>
      </c>
      <c r="G67" s="667">
        <f>(F67-E67)/E67</f>
        <v>0.47741530905198765</v>
      </c>
      <c r="H67" s="668">
        <f>SUM(H68:H70)</f>
        <v>1</v>
      </c>
    </row>
    <row r="68" spans="1:8" x14ac:dyDescent="0.2">
      <c r="A68" s="27" t="s">
        <v>175</v>
      </c>
      <c r="B68" s="675">
        <v>24016.39</v>
      </c>
      <c r="C68" s="657">
        <v>26509.56</v>
      </c>
      <c r="D68" s="658">
        <f>(C68-B68)/B68</f>
        <v>0.10381118894221829</v>
      </c>
      <c r="E68" s="657">
        <v>115843.56</v>
      </c>
      <c r="F68" s="657">
        <v>149724.32</v>
      </c>
      <c r="G68" s="659">
        <f>(F68-E68)/E68</f>
        <v>0.29246994826471157</v>
      </c>
      <c r="H68" s="660">
        <f>F68/$F$67</f>
        <v>0.56684029593494822</v>
      </c>
    </row>
    <row r="69" spans="1:8" x14ac:dyDescent="0.2">
      <c r="A69" s="27" t="s">
        <v>173</v>
      </c>
      <c r="B69" s="675">
        <v>14162.45</v>
      </c>
      <c r="C69" s="657">
        <v>13670.025000000001</v>
      </c>
      <c r="D69" s="658">
        <f>(C69-B69)/B69</f>
        <v>-3.4769760881768287E-2</v>
      </c>
      <c r="E69" s="657">
        <v>58289.149999999994</v>
      </c>
      <c r="F69" s="657">
        <v>110046.315</v>
      </c>
      <c r="G69" s="659">
        <f>(F69-E69)/E69</f>
        <v>0.88793823550352013</v>
      </c>
      <c r="H69" s="660">
        <f>F69/$F$67</f>
        <v>0.41662360370813856</v>
      </c>
    </row>
    <row r="70" spans="1:8" x14ac:dyDescent="0.2">
      <c r="A70" s="27" t="s">
        <v>171</v>
      </c>
      <c r="B70" s="675">
        <v>641.47</v>
      </c>
      <c r="C70" s="657">
        <v>612.11</v>
      </c>
      <c r="D70" s="658">
        <f>(C70-B70)/B70</f>
        <v>-4.5769872324504669E-2</v>
      </c>
      <c r="E70" s="657">
        <v>4651.45</v>
      </c>
      <c r="F70" s="657">
        <v>4367.82</v>
      </c>
      <c r="G70" s="659">
        <f>(F70-E70)/E70</f>
        <v>-6.0976684689720437E-2</v>
      </c>
      <c r="H70" s="660">
        <f>F70/$F$67</f>
        <v>1.6536100356913195E-2</v>
      </c>
    </row>
    <row r="71" spans="1:8" x14ac:dyDescent="0.2">
      <c r="A71" s="649" t="s">
        <v>437</v>
      </c>
      <c r="B71" s="673">
        <f>SUM(B72:B77)</f>
        <v>9730.64</v>
      </c>
      <c r="C71" s="674">
        <f>SUM(C72:C77)</f>
        <v>11882.5</v>
      </c>
      <c r="D71" s="666">
        <f>(C71-B71)/B71</f>
        <v>0.22114269976075579</v>
      </c>
      <c r="E71" s="674">
        <f>SUM(E72:E77)</f>
        <v>69199.968999999997</v>
      </c>
      <c r="F71" s="674">
        <f>SUM(F72:F77)</f>
        <v>263888.946</v>
      </c>
      <c r="G71" s="667">
        <f t="shared" si="10"/>
        <v>2.8134257834710881</v>
      </c>
      <c r="H71" s="668">
        <f>SUM(H72:H77)</f>
        <v>1.0000000000000002</v>
      </c>
    </row>
    <row r="72" spans="1:8" x14ac:dyDescent="0.2">
      <c r="A72" s="27" t="s">
        <v>171</v>
      </c>
      <c r="B72" s="675">
        <v>4933.6000000000004</v>
      </c>
      <c r="C72" s="657">
        <v>0</v>
      </c>
      <c r="D72" s="658" t="s">
        <v>239</v>
      </c>
      <c r="E72" s="657">
        <v>24558.1</v>
      </c>
      <c r="F72" s="657">
        <v>164477.6</v>
      </c>
      <c r="G72" s="659">
        <f t="shared" si="10"/>
        <v>5.6974888122452469</v>
      </c>
      <c r="H72" s="660">
        <f t="shared" ref="H72:H77" si="13">F72/$F$71</f>
        <v>0.6232834019504554</v>
      </c>
    </row>
    <row r="73" spans="1:8" x14ac:dyDescent="0.2">
      <c r="A73" s="27" t="s">
        <v>173</v>
      </c>
      <c r="B73" s="675">
        <v>1343.5</v>
      </c>
      <c r="C73" s="657">
        <v>10632.5</v>
      </c>
      <c r="D73" s="658">
        <f>(C73-B73)/B73</f>
        <v>6.9140305173055454</v>
      </c>
      <c r="E73" s="657">
        <v>11922.629000000001</v>
      </c>
      <c r="F73" s="657">
        <v>77281.510000000009</v>
      </c>
      <c r="G73" s="659">
        <f t="shared" si="10"/>
        <v>5.4819185433011466</v>
      </c>
      <c r="H73" s="660">
        <f t="shared" si="13"/>
        <v>0.29285618504080885</v>
      </c>
    </row>
    <row r="74" spans="1:8" x14ac:dyDescent="0.2">
      <c r="A74" s="27" t="s">
        <v>195</v>
      </c>
      <c r="B74" s="675">
        <v>1483</v>
      </c>
      <c r="C74" s="657">
        <v>0</v>
      </c>
      <c r="D74" s="658" t="s">
        <v>239</v>
      </c>
      <c r="E74" s="657">
        <v>6507</v>
      </c>
      <c r="F74" s="657">
        <v>10540</v>
      </c>
      <c r="G74" s="659">
        <f t="shared" si="10"/>
        <v>0.61979406792684799</v>
      </c>
      <c r="H74" s="660">
        <f t="shared" si="13"/>
        <v>3.9941043987496164E-2</v>
      </c>
    </row>
    <row r="75" spans="1:8" x14ac:dyDescent="0.2">
      <c r="A75" s="27" t="s">
        <v>170</v>
      </c>
      <c r="B75" s="675">
        <v>0</v>
      </c>
      <c r="C75" s="657">
        <v>550</v>
      </c>
      <c r="D75" s="658" t="s">
        <v>238</v>
      </c>
      <c r="E75" s="657">
        <v>900</v>
      </c>
      <c r="F75" s="657">
        <v>5177</v>
      </c>
      <c r="G75" s="659">
        <f t="shared" si="10"/>
        <v>4.7522222222222226</v>
      </c>
      <c r="H75" s="660">
        <f t="shared" si="13"/>
        <v>1.9618101017387823E-2</v>
      </c>
    </row>
    <row r="76" spans="1:8" x14ac:dyDescent="0.2">
      <c r="A76" s="27" t="s">
        <v>184</v>
      </c>
      <c r="B76" s="675">
        <v>0</v>
      </c>
      <c r="C76" s="657">
        <v>330</v>
      </c>
      <c r="D76" s="658" t="s">
        <v>238</v>
      </c>
      <c r="E76" s="657">
        <v>688</v>
      </c>
      <c r="F76" s="657">
        <v>2688</v>
      </c>
      <c r="G76" s="659">
        <f t="shared" si="10"/>
        <v>2.9069767441860463</v>
      </c>
      <c r="H76" s="660">
        <f t="shared" si="13"/>
        <v>1.0186103058670749E-2</v>
      </c>
    </row>
    <row r="77" spans="1:8" x14ac:dyDescent="0.2">
      <c r="A77" s="27" t="s">
        <v>94</v>
      </c>
      <c r="B77" s="675">
        <v>1970.5399999999991</v>
      </c>
      <c r="C77" s="657">
        <v>370</v>
      </c>
      <c r="D77" s="658">
        <f t="shared" ref="D77:D79" si="14">(C77-B77)/B77</f>
        <v>-0.81223420991200368</v>
      </c>
      <c r="E77" s="657">
        <v>24624.239999999998</v>
      </c>
      <c r="F77" s="657">
        <v>3724.8359999999811</v>
      </c>
      <c r="G77" s="659">
        <f t="shared" si="10"/>
        <v>-0.84873295581914476</v>
      </c>
      <c r="H77" s="660">
        <f t="shared" si="13"/>
        <v>1.4115164945181074E-2</v>
      </c>
    </row>
    <row r="78" spans="1:8" x14ac:dyDescent="0.2">
      <c r="A78" s="649" t="s">
        <v>438</v>
      </c>
      <c r="B78" s="673">
        <f>SUM(B79:B81)</f>
        <v>12259.25</v>
      </c>
      <c r="C78" s="674">
        <f>SUM(C79:C81)</f>
        <v>46353.57</v>
      </c>
      <c r="D78" s="666">
        <f t="shared" si="14"/>
        <v>2.7811097742520952</v>
      </c>
      <c r="E78" s="674">
        <f>SUM(E79:E81)</f>
        <v>12973.78</v>
      </c>
      <c r="F78" s="674">
        <f>SUM(F79:F81)</f>
        <v>65899.145999999993</v>
      </c>
      <c r="G78" s="667">
        <f t="shared" si="10"/>
        <v>4.0794098558785485</v>
      </c>
      <c r="H78" s="668">
        <f>SUM(H79:H81)</f>
        <v>1</v>
      </c>
    </row>
    <row r="79" spans="1:8" x14ac:dyDescent="0.2">
      <c r="A79" s="27" t="s">
        <v>187</v>
      </c>
      <c r="B79" s="675">
        <v>12259</v>
      </c>
      <c r="C79" s="657">
        <v>43815.4</v>
      </c>
      <c r="D79" s="658">
        <f t="shared" si="14"/>
        <v>2.5741414471000899</v>
      </c>
      <c r="E79" s="657">
        <v>12259</v>
      </c>
      <c r="F79" s="657">
        <v>56517.4</v>
      </c>
      <c r="G79" s="659">
        <f t="shared" si="10"/>
        <v>3.6102781629822989</v>
      </c>
      <c r="H79" s="660">
        <f>(F79/$F$78)</f>
        <v>0.85763478634457579</v>
      </c>
    </row>
    <row r="80" spans="1:8" x14ac:dyDescent="0.2">
      <c r="A80" s="27" t="s">
        <v>171</v>
      </c>
      <c r="B80" s="675">
        <v>0</v>
      </c>
      <c r="C80" s="657">
        <v>2118.17</v>
      </c>
      <c r="D80" s="658" t="s">
        <v>238</v>
      </c>
      <c r="E80" s="657">
        <v>0</v>
      </c>
      <c r="F80" s="657">
        <v>6824.92</v>
      </c>
      <c r="G80" s="659" t="s">
        <v>238</v>
      </c>
      <c r="H80" s="660">
        <f>(F80/$F$78)</f>
        <v>0.10356613726071656</v>
      </c>
    </row>
    <row r="81" spans="1:8" x14ac:dyDescent="0.2">
      <c r="A81" s="27" t="s">
        <v>178</v>
      </c>
      <c r="B81" s="675">
        <v>0.25</v>
      </c>
      <c r="C81" s="657">
        <v>420</v>
      </c>
      <c r="D81" s="658" t="s">
        <v>238</v>
      </c>
      <c r="E81" s="657">
        <v>714.78</v>
      </c>
      <c r="F81" s="657">
        <v>2556.826</v>
      </c>
      <c r="G81" s="659">
        <f t="shared" si="10"/>
        <v>2.5770810599065448</v>
      </c>
      <c r="H81" s="660">
        <f>(F81/$F$78)</f>
        <v>3.8799076394707761E-2</v>
      </c>
    </row>
    <row r="82" spans="1:8" x14ac:dyDescent="0.2">
      <c r="A82" s="649" t="s">
        <v>439</v>
      </c>
      <c r="B82" s="673">
        <f>SUM(B83:B83)</f>
        <v>0</v>
      </c>
      <c r="C82" s="674">
        <f>SUM(C83:C83)</f>
        <v>27324.22</v>
      </c>
      <c r="D82" s="666" t="s">
        <v>238</v>
      </c>
      <c r="E82" s="674">
        <f>SUM(E83:E83)</f>
        <v>0</v>
      </c>
      <c r="F82" s="674">
        <f>SUM(F83:F83)</f>
        <v>27324.22</v>
      </c>
      <c r="G82" s="667" t="s">
        <v>238</v>
      </c>
      <c r="H82" s="668">
        <f>SUM(H83:H83)</f>
        <v>0.41463693626621512</v>
      </c>
    </row>
    <row r="83" spans="1:8" x14ac:dyDescent="0.2">
      <c r="A83" s="27" t="s">
        <v>171</v>
      </c>
      <c r="B83" s="675">
        <v>0</v>
      </c>
      <c r="C83" s="657">
        <v>27324.22</v>
      </c>
      <c r="D83" s="658" t="s">
        <v>238</v>
      </c>
      <c r="E83" s="657">
        <v>0</v>
      </c>
      <c r="F83" s="657">
        <v>27324.22</v>
      </c>
      <c r="G83" s="659" t="s">
        <v>238</v>
      </c>
      <c r="H83" s="660">
        <f>(F83/$F$78)</f>
        <v>0.41463693626621512</v>
      </c>
    </row>
    <row r="84" spans="1:8" x14ac:dyDescent="0.2">
      <c r="A84" s="649" t="s">
        <v>440</v>
      </c>
      <c r="B84" s="673">
        <f>SUM(B85:B87)</f>
        <v>4723.3700000000008</v>
      </c>
      <c r="C84" s="674">
        <f>SUM(C85:C87)</f>
        <v>8053.1399999999994</v>
      </c>
      <c r="D84" s="666">
        <f t="shared" ref="D84:D86" si="15">(C84-B84)/B84</f>
        <v>0.70495641882808213</v>
      </c>
      <c r="E84" s="674">
        <f>SUM(E85:E87)</f>
        <v>8262.8279999999995</v>
      </c>
      <c r="F84" s="674">
        <f>SUM(F85:F87)</f>
        <v>24371.019000000004</v>
      </c>
      <c r="G84" s="667">
        <f>(F84-E84)/E84</f>
        <v>1.9494767408930702</v>
      </c>
      <c r="H84" s="668">
        <f>SUM(H85:H87)</f>
        <v>0.99999999999999989</v>
      </c>
    </row>
    <row r="85" spans="1:8" x14ac:dyDescent="0.2">
      <c r="A85" s="27" t="s">
        <v>186</v>
      </c>
      <c r="B85" s="675">
        <v>2666.53</v>
      </c>
      <c r="C85" s="657">
        <v>5498.74</v>
      </c>
      <c r="D85" s="658">
        <f t="shared" si="15"/>
        <v>1.0621331843256965</v>
      </c>
      <c r="E85" s="657">
        <v>5125.46</v>
      </c>
      <c r="F85" s="657">
        <v>15894.85</v>
      </c>
      <c r="G85" s="659">
        <f>(F85-E85)/E85</f>
        <v>2.1011557986990437</v>
      </c>
      <c r="H85" s="660">
        <f>F85/$F$84</f>
        <v>0.65220293004572349</v>
      </c>
    </row>
    <row r="86" spans="1:8" x14ac:dyDescent="0.2">
      <c r="A86" s="27" t="s">
        <v>173</v>
      </c>
      <c r="B86" s="675">
        <v>2026.17</v>
      </c>
      <c r="C86" s="657">
        <v>2554.4</v>
      </c>
      <c r="D86" s="658">
        <f t="shared" si="15"/>
        <v>0.26070369218772366</v>
      </c>
      <c r="E86" s="657">
        <v>2026.17</v>
      </c>
      <c r="F86" s="657">
        <v>6936.9500000000007</v>
      </c>
      <c r="G86" s="659">
        <f t="shared" ref="G86:G87" si="16">(F86-E86)/E86</f>
        <v>2.4236761969627429</v>
      </c>
      <c r="H86" s="660">
        <f>F86/$F$84</f>
        <v>0.28463930868052745</v>
      </c>
    </row>
    <row r="87" spans="1:8" x14ac:dyDescent="0.2">
      <c r="A87" s="27" t="s">
        <v>171</v>
      </c>
      <c r="B87" s="675">
        <v>30.67</v>
      </c>
      <c r="C87" s="657">
        <v>0</v>
      </c>
      <c r="D87" s="658" t="s">
        <v>239</v>
      </c>
      <c r="E87" s="657">
        <v>1111.1979999999999</v>
      </c>
      <c r="F87" s="657">
        <v>1539.2190000000001</v>
      </c>
      <c r="G87" s="659">
        <f t="shared" si="16"/>
        <v>0.38518877823754205</v>
      </c>
      <c r="H87" s="660">
        <f>F87/$F$84</f>
        <v>6.3157761273748947E-2</v>
      </c>
    </row>
    <row r="88" spans="1:8" x14ac:dyDescent="0.2">
      <c r="A88" s="649" t="s">
        <v>441</v>
      </c>
      <c r="B88" s="673">
        <f>SUM(B89:B94)</f>
        <v>1356</v>
      </c>
      <c r="C88" s="674">
        <f>SUM(C89:C94)</f>
        <v>3482</v>
      </c>
      <c r="D88" s="666">
        <f>(C88-B88)/B88</f>
        <v>1.5678466076696165</v>
      </c>
      <c r="E88" s="674">
        <f>SUM(E89:E94)</f>
        <v>10424</v>
      </c>
      <c r="F88" s="674">
        <f>SUM(F89:F94)</f>
        <v>24084</v>
      </c>
      <c r="G88" s="667">
        <f>(F88-E88)/E88</f>
        <v>1.3104374520337683</v>
      </c>
      <c r="H88" s="668">
        <f>SUM(H89:H94)</f>
        <v>0.99999999999999989</v>
      </c>
    </row>
    <row r="89" spans="1:8" x14ac:dyDescent="0.2">
      <c r="A89" s="27" t="s">
        <v>191</v>
      </c>
      <c r="B89" s="675">
        <v>0</v>
      </c>
      <c r="C89" s="657">
        <v>1500</v>
      </c>
      <c r="D89" s="658" t="s">
        <v>238</v>
      </c>
      <c r="E89" s="657">
        <v>3000</v>
      </c>
      <c r="F89" s="657">
        <v>11500</v>
      </c>
      <c r="G89" s="659">
        <f>(F89-E89)/E89</f>
        <v>2.8333333333333335</v>
      </c>
      <c r="H89" s="660">
        <f>F89/$F$88</f>
        <v>0.47749543265238331</v>
      </c>
    </row>
    <row r="90" spans="1:8" x14ac:dyDescent="0.2">
      <c r="A90" s="27" t="s">
        <v>180</v>
      </c>
      <c r="B90" s="675">
        <v>1145</v>
      </c>
      <c r="C90" s="657">
        <v>1935</v>
      </c>
      <c r="D90" s="658">
        <f>(C90-B90)/B90</f>
        <v>0.68995633187772931</v>
      </c>
      <c r="E90" s="657">
        <v>6844</v>
      </c>
      <c r="F90" s="657">
        <v>10996</v>
      </c>
      <c r="G90" s="659">
        <f t="shared" ref="G90:G96" si="17">(F90-E90)/E90</f>
        <v>0.60666277030976035</v>
      </c>
      <c r="H90" s="660">
        <f t="shared" ref="H90:H94" si="18">F90/$F$88</f>
        <v>0.456568676299618</v>
      </c>
    </row>
    <row r="91" spans="1:8" x14ac:dyDescent="0.2">
      <c r="A91" s="27" t="s">
        <v>175</v>
      </c>
      <c r="B91" s="675">
        <v>0</v>
      </c>
      <c r="C91" s="657">
        <v>0</v>
      </c>
      <c r="D91" s="658" t="s">
        <v>239</v>
      </c>
      <c r="E91" s="657">
        <v>0</v>
      </c>
      <c r="F91" s="657">
        <v>1000</v>
      </c>
      <c r="G91" s="659" t="s">
        <v>238</v>
      </c>
      <c r="H91" s="660">
        <f t="shared" si="18"/>
        <v>4.152134196977246E-2</v>
      </c>
    </row>
    <row r="92" spans="1:8" x14ac:dyDescent="0.2">
      <c r="A92" s="27" t="s">
        <v>172</v>
      </c>
      <c r="B92" s="675">
        <v>202</v>
      </c>
      <c r="C92" s="657">
        <v>30</v>
      </c>
      <c r="D92" s="658">
        <f t="shared" ref="D92:D94" si="19">(C92-B92)/B92</f>
        <v>-0.85148514851485146</v>
      </c>
      <c r="E92" s="657">
        <v>487</v>
      </c>
      <c r="F92" s="657">
        <v>447</v>
      </c>
      <c r="G92" s="659">
        <f t="shared" si="17"/>
        <v>-8.2135523613963035E-2</v>
      </c>
      <c r="H92" s="660">
        <f t="shared" si="18"/>
        <v>1.8560039860488292E-2</v>
      </c>
    </row>
    <row r="93" spans="1:8" x14ac:dyDescent="0.2">
      <c r="A93" s="27" t="s">
        <v>170</v>
      </c>
      <c r="B93" s="675">
        <v>0</v>
      </c>
      <c r="C93" s="657">
        <v>0</v>
      </c>
      <c r="D93" s="658" t="s">
        <v>239</v>
      </c>
      <c r="E93" s="657">
        <v>0</v>
      </c>
      <c r="F93" s="657">
        <v>90</v>
      </c>
      <c r="G93" s="659" t="s">
        <v>238</v>
      </c>
      <c r="H93" s="660">
        <f t="shared" si="18"/>
        <v>3.7369207772795215E-3</v>
      </c>
    </row>
    <row r="94" spans="1:8" x14ac:dyDescent="0.2">
      <c r="A94" s="27" t="s">
        <v>171</v>
      </c>
      <c r="B94" s="675">
        <v>9</v>
      </c>
      <c r="C94" s="657">
        <v>17</v>
      </c>
      <c r="D94" s="658">
        <f t="shared" si="19"/>
        <v>0.88888888888888884</v>
      </c>
      <c r="E94" s="657">
        <v>93</v>
      </c>
      <c r="F94" s="657">
        <v>51</v>
      </c>
      <c r="G94" s="659">
        <f t="shared" si="17"/>
        <v>-0.45161290322580644</v>
      </c>
      <c r="H94" s="660">
        <f t="shared" si="18"/>
        <v>2.1175884404583956E-3</v>
      </c>
    </row>
    <row r="95" spans="1:8" x14ac:dyDescent="0.2">
      <c r="A95" s="649" t="s">
        <v>442</v>
      </c>
      <c r="B95" s="673">
        <f>SUM(B96:B97)</f>
        <v>2940</v>
      </c>
      <c r="C95" s="674">
        <f>SUM(C96:C97)</f>
        <v>0</v>
      </c>
      <c r="D95" s="666" t="s">
        <v>239</v>
      </c>
      <c r="E95" s="674">
        <f>SUM(E96:E97)</f>
        <v>2989</v>
      </c>
      <c r="F95" s="674">
        <f>SUM(F96:F97)</f>
        <v>23460</v>
      </c>
      <c r="G95" s="667">
        <f t="shared" si="17"/>
        <v>6.8487788558046168</v>
      </c>
      <c r="H95" s="668">
        <f>SUM(H96:H97)</f>
        <v>1</v>
      </c>
    </row>
    <row r="96" spans="1:8" x14ac:dyDescent="0.2">
      <c r="A96" s="27" t="s">
        <v>171</v>
      </c>
      <c r="B96" s="675">
        <v>2940</v>
      </c>
      <c r="C96" s="657">
        <v>0</v>
      </c>
      <c r="D96" s="658" t="s">
        <v>239</v>
      </c>
      <c r="E96" s="657">
        <v>2989</v>
      </c>
      <c r="F96" s="657">
        <v>23430</v>
      </c>
      <c r="G96" s="659">
        <f t="shared" si="17"/>
        <v>6.8387420541987289</v>
      </c>
      <c r="H96" s="660">
        <f>F96/$F$95</f>
        <v>0.99872122762148341</v>
      </c>
    </row>
    <row r="97" spans="1:8" x14ac:dyDescent="0.2">
      <c r="A97" s="27" t="s">
        <v>170</v>
      </c>
      <c r="B97" s="675">
        <v>0</v>
      </c>
      <c r="C97" s="657">
        <v>0</v>
      </c>
      <c r="D97" s="658" t="s">
        <v>239</v>
      </c>
      <c r="E97" s="657">
        <v>0</v>
      </c>
      <c r="F97" s="657">
        <v>30</v>
      </c>
      <c r="G97" s="659" t="s">
        <v>238</v>
      </c>
      <c r="H97" s="660">
        <f>F97/$F$95</f>
        <v>1.2787723785166241E-3</v>
      </c>
    </row>
    <row r="98" spans="1:8" x14ac:dyDescent="0.2">
      <c r="A98" s="649" t="s">
        <v>443</v>
      </c>
      <c r="B98" s="673">
        <f>SUM(B99:B103)</f>
        <v>4464.3599999999997</v>
      </c>
      <c r="C98" s="674">
        <f>SUM(C99:C103)</f>
        <v>2535.4700000000003</v>
      </c>
      <c r="D98" s="666">
        <f>(C98-B98)/B98</f>
        <v>-0.43206417045220358</v>
      </c>
      <c r="E98" s="674">
        <f>SUM(E99:E103)</f>
        <v>25079.57</v>
      </c>
      <c r="F98" s="674">
        <f>SUM(F99:F103)</f>
        <v>23045.29</v>
      </c>
      <c r="G98" s="667">
        <f>(F98-E98)/E98</f>
        <v>-8.1113033437176116E-2</v>
      </c>
      <c r="H98" s="668">
        <f>SUM(H99:H103)</f>
        <v>1</v>
      </c>
    </row>
    <row r="99" spans="1:8" x14ac:dyDescent="0.2">
      <c r="A99" s="27" t="s">
        <v>185</v>
      </c>
      <c r="B99" s="675">
        <v>4434.3599999999997</v>
      </c>
      <c r="C99" s="657">
        <v>2341.4700000000003</v>
      </c>
      <c r="D99" s="658">
        <f>(C99-B99)/B99</f>
        <v>-0.47197115254512478</v>
      </c>
      <c r="E99" s="657">
        <v>24602.57</v>
      </c>
      <c r="F99" s="657">
        <v>22051.29</v>
      </c>
      <c r="G99" s="679">
        <f>(F99-E99)/E99</f>
        <v>-0.10369973543414363</v>
      </c>
      <c r="H99" s="660">
        <f>(F99/$F$98)</f>
        <v>0.95686754213116865</v>
      </c>
    </row>
    <row r="100" spans="1:8" x14ac:dyDescent="0.2">
      <c r="A100" s="27" t="s">
        <v>192</v>
      </c>
      <c r="B100" s="675">
        <v>0</v>
      </c>
      <c r="C100" s="657">
        <v>140</v>
      </c>
      <c r="D100" s="658" t="s">
        <v>238</v>
      </c>
      <c r="E100" s="657">
        <v>45</v>
      </c>
      <c r="F100" s="657">
        <v>690</v>
      </c>
      <c r="G100" s="679" t="s">
        <v>238</v>
      </c>
      <c r="H100" s="660">
        <f>(F100/$F$98)</f>
        <v>2.9941042182589153E-2</v>
      </c>
    </row>
    <row r="101" spans="1:8" x14ac:dyDescent="0.2">
      <c r="A101" s="27" t="s">
        <v>171</v>
      </c>
      <c r="B101" s="675">
        <v>30</v>
      </c>
      <c r="C101" s="657">
        <v>53</v>
      </c>
      <c r="D101" s="658">
        <f t="shared" ref="D101" si="20">(C101-B101)/B101</f>
        <v>0.76666666666666672</v>
      </c>
      <c r="E101" s="657">
        <v>212</v>
      </c>
      <c r="F101" s="657">
        <v>303</v>
      </c>
      <c r="G101" s="679">
        <f t="shared" ref="G101" si="21">(F101-E101)/E101</f>
        <v>0.42924528301886794</v>
      </c>
      <c r="H101" s="660">
        <f>(F101/$F$98)</f>
        <v>1.3148022871484802E-2</v>
      </c>
    </row>
    <row r="102" spans="1:8" x14ac:dyDescent="0.2">
      <c r="A102" s="27" t="s">
        <v>172</v>
      </c>
      <c r="B102" s="675">
        <v>0</v>
      </c>
      <c r="C102" s="657">
        <v>1</v>
      </c>
      <c r="D102" s="658" t="s">
        <v>239</v>
      </c>
      <c r="E102" s="657">
        <v>0</v>
      </c>
      <c r="F102" s="657">
        <v>1</v>
      </c>
      <c r="G102" s="679" t="s">
        <v>238</v>
      </c>
      <c r="H102" s="660">
        <f>(F102/$F$98)</f>
        <v>4.3392814757375581E-5</v>
      </c>
    </row>
    <row r="103" spans="1:8" x14ac:dyDescent="0.2">
      <c r="A103" s="27" t="s">
        <v>180</v>
      </c>
      <c r="B103" s="675">
        <v>0</v>
      </c>
      <c r="C103" s="657">
        <v>0</v>
      </c>
      <c r="D103" s="658"/>
      <c r="E103" s="657">
        <v>220</v>
      </c>
      <c r="F103" s="657">
        <v>0</v>
      </c>
      <c r="G103" s="679" t="s">
        <v>239</v>
      </c>
      <c r="H103" s="660">
        <f>(F103/$F$98)</f>
        <v>0</v>
      </c>
    </row>
    <row r="104" spans="1:8" ht="14.25" customHeight="1" x14ac:dyDescent="0.2">
      <c r="A104" s="649" t="s">
        <v>444</v>
      </c>
      <c r="B104" s="673">
        <f>SUM(B105:B107)</f>
        <v>110.285</v>
      </c>
      <c r="C104" s="674">
        <f>SUM(C105:C107)</f>
        <v>9111</v>
      </c>
      <c r="D104" s="666" t="s">
        <v>238</v>
      </c>
      <c r="E104" s="674">
        <f>SUM(E105:E107)</f>
        <v>174.38499999999999</v>
      </c>
      <c r="F104" s="674">
        <f>SUM(F105:F107)</f>
        <v>20176.558000000001</v>
      </c>
      <c r="G104" s="667" t="s">
        <v>238</v>
      </c>
      <c r="H104" s="668">
        <f>SUM(H105:H107)</f>
        <v>1</v>
      </c>
    </row>
    <row r="105" spans="1:8" ht="14.25" customHeight="1" x14ac:dyDescent="0.2">
      <c r="A105" s="27" t="s">
        <v>173</v>
      </c>
      <c r="B105" s="675">
        <v>0</v>
      </c>
      <c r="C105" s="657">
        <v>8801</v>
      </c>
      <c r="D105" s="658" t="s">
        <v>238</v>
      </c>
      <c r="E105" s="657">
        <v>0</v>
      </c>
      <c r="F105" s="657">
        <v>17758</v>
      </c>
      <c r="G105" s="659" t="s">
        <v>238</v>
      </c>
      <c r="H105" s="660">
        <f>(F105/$F$104)</f>
        <v>0.88013029774454088</v>
      </c>
    </row>
    <row r="106" spans="1:8" ht="14.25" customHeight="1" x14ac:dyDescent="0.2">
      <c r="A106" s="27" t="s">
        <v>187</v>
      </c>
      <c r="B106" s="675">
        <v>102.285</v>
      </c>
      <c r="C106" s="657">
        <v>306</v>
      </c>
      <c r="D106" s="658">
        <f t="shared" ref="D106:D111" si="22">(C106-B106)/B106</f>
        <v>1.9916410030796305</v>
      </c>
      <c r="E106" s="657">
        <v>102.285</v>
      </c>
      <c r="F106" s="657">
        <v>2358.558</v>
      </c>
      <c r="G106" s="659" t="s">
        <v>238</v>
      </c>
      <c r="H106" s="660">
        <f t="shared" ref="H106:H107" si="23">(F106/$F$104)</f>
        <v>0.11689595420586603</v>
      </c>
    </row>
    <row r="107" spans="1:8" ht="14.25" customHeight="1" x14ac:dyDescent="0.2">
      <c r="A107" s="27" t="s">
        <v>178</v>
      </c>
      <c r="B107" s="675">
        <v>8</v>
      </c>
      <c r="C107" s="657">
        <v>4</v>
      </c>
      <c r="D107" s="658">
        <f t="shared" si="22"/>
        <v>-0.5</v>
      </c>
      <c r="E107" s="657">
        <v>72.099999999999994</v>
      </c>
      <c r="F107" s="657">
        <v>60</v>
      </c>
      <c r="G107" s="659">
        <f>(F107-E107)/E107</f>
        <v>-0.16782246879334251</v>
      </c>
      <c r="H107" s="660">
        <f t="shared" si="23"/>
        <v>2.9737480495929977E-3</v>
      </c>
    </row>
    <row r="108" spans="1:8" ht="14.25" customHeight="1" x14ac:dyDescent="0.2">
      <c r="A108" s="649" t="s">
        <v>445</v>
      </c>
      <c r="B108" s="673">
        <f>SUM(B109)</f>
        <v>535.96500000000003</v>
      </c>
      <c r="C108" s="674">
        <f>SUM(C109)</f>
        <v>2626.2</v>
      </c>
      <c r="D108" s="666">
        <f t="shared" si="22"/>
        <v>3.8999468248859523</v>
      </c>
      <c r="E108" s="674">
        <f>SUM(E109)</f>
        <v>12928.066999999999</v>
      </c>
      <c r="F108" s="674">
        <f>SUM(F109)</f>
        <v>19246.223000000002</v>
      </c>
      <c r="G108" s="667">
        <f>(F108-E108)/E108</f>
        <v>0.48871621720401071</v>
      </c>
      <c r="H108" s="668">
        <f>SUM(H109:H109)</f>
        <v>1</v>
      </c>
    </row>
    <row r="109" spans="1:8" ht="14.25" customHeight="1" x14ac:dyDescent="0.2">
      <c r="A109" s="27" t="s">
        <v>173</v>
      </c>
      <c r="B109" s="675">
        <v>535.96500000000003</v>
      </c>
      <c r="C109" s="657">
        <v>2626.2</v>
      </c>
      <c r="D109" s="658">
        <f t="shared" si="22"/>
        <v>3.8999468248859523</v>
      </c>
      <c r="E109" s="657">
        <v>12928.066999999999</v>
      </c>
      <c r="F109" s="657">
        <v>19246.223000000002</v>
      </c>
      <c r="G109" s="659">
        <f>(F109-E109)/E109</f>
        <v>0.48871621720401071</v>
      </c>
      <c r="H109" s="660">
        <f>F109/$F$108</f>
        <v>1</v>
      </c>
    </row>
    <row r="110" spans="1:8" x14ac:dyDescent="0.2">
      <c r="A110" s="649" t="s">
        <v>446</v>
      </c>
      <c r="B110" s="673">
        <f>SUM(B111:B112)</f>
        <v>2201.5100000000002</v>
      </c>
      <c r="C110" s="674">
        <f>SUM(C111:C112)</f>
        <v>1499.0050000000001</v>
      </c>
      <c r="D110" s="666">
        <f t="shared" si="22"/>
        <v>-0.31910143492421111</v>
      </c>
      <c r="E110" s="674">
        <f>SUM(E111:E112)</f>
        <v>8618.8450000000012</v>
      </c>
      <c r="F110" s="674">
        <f>SUM(F111:F112)</f>
        <v>12443.36</v>
      </c>
      <c r="G110" s="667">
        <f>(F110-E110)/E110</f>
        <v>0.44373869120514398</v>
      </c>
      <c r="H110" s="668">
        <f>SUM(H111:H112)</f>
        <v>1</v>
      </c>
    </row>
    <row r="111" spans="1:8" x14ac:dyDescent="0.2">
      <c r="A111" s="27" t="s">
        <v>173</v>
      </c>
      <c r="B111" s="675">
        <v>2201.5100000000002</v>
      </c>
      <c r="C111" s="657">
        <v>1305.26</v>
      </c>
      <c r="D111" s="658">
        <f t="shared" si="22"/>
        <v>-0.40710694023647415</v>
      </c>
      <c r="E111" s="657">
        <v>8618.8450000000012</v>
      </c>
      <c r="F111" s="657">
        <v>11461.755000000001</v>
      </c>
      <c r="G111" s="659">
        <f>(F111-E111)/E111</f>
        <v>0.32984814090519082</v>
      </c>
      <c r="H111" s="660">
        <f>F111/$F$110</f>
        <v>0.92111415244757044</v>
      </c>
    </row>
    <row r="112" spans="1:8" x14ac:dyDescent="0.2">
      <c r="A112" s="27" t="s">
        <v>189</v>
      </c>
      <c r="B112" s="675">
        <v>0</v>
      </c>
      <c r="C112" s="657">
        <v>193.745</v>
      </c>
      <c r="D112" s="658" t="s">
        <v>238</v>
      </c>
      <c r="E112" s="657">
        <v>0</v>
      </c>
      <c r="F112" s="657">
        <v>981.60500000000002</v>
      </c>
      <c r="G112" s="659" t="s">
        <v>238</v>
      </c>
      <c r="H112" s="660">
        <f>F112/$F$110</f>
        <v>7.8885847552429569E-2</v>
      </c>
    </row>
    <row r="113" spans="1:8" x14ac:dyDescent="0.2">
      <c r="A113" s="649" t="s">
        <v>447</v>
      </c>
      <c r="B113" s="673">
        <f>SUM(B114)</f>
        <v>117</v>
      </c>
      <c r="C113" s="674">
        <f>SUM(C114)</f>
        <v>3640</v>
      </c>
      <c r="D113" s="666" t="s">
        <v>238</v>
      </c>
      <c r="E113" s="674">
        <f>SUM(E114)</f>
        <v>117</v>
      </c>
      <c r="F113" s="674">
        <f>SUM(F114)</f>
        <v>12038</v>
      </c>
      <c r="G113" s="667" t="s">
        <v>238</v>
      </c>
      <c r="H113" s="668">
        <f>SUM(H114)</f>
        <v>1</v>
      </c>
    </row>
    <row r="114" spans="1:8" x14ac:dyDescent="0.2">
      <c r="A114" s="27" t="s">
        <v>180</v>
      </c>
      <c r="B114" s="675">
        <v>117</v>
      </c>
      <c r="C114" s="657">
        <v>3640</v>
      </c>
      <c r="D114" s="658" t="s">
        <v>238</v>
      </c>
      <c r="E114" s="657">
        <v>117</v>
      </c>
      <c r="F114" s="657">
        <v>12038</v>
      </c>
      <c r="G114" s="659" t="s">
        <v>238</v>
      </c>
      <c r="H114" s="660">
        <f>F114/$F$113</f>
        <v>1</v>
      </c>
    </row>
    <row r="115" spans="1:8" x14ac:dyDescent="0.2">
      <c r="A115" s="649" t="s">
        <v>448</v>
      </c>
      <c r="B115" s="673">
        <f>SUM(B116:B118)</f>
        <v>1117.9949999999999</v>
      </c>
      <c r="C115" s="674">
        <f>SUM(C116:C118)</f>
        <v>664.77</v>
      </c>
      <c r="D115" s="666">
        <f>(C115-B115)/B115</f>
        <v>-0.40539090067486883</v>
      </c>
      <c r="E115" s="674">
        <f>SUM(E116:E118)</f>
        <v>5235.2049999999999</v>
      </c>
      <c r="F115" s="674">
        <f>SUM(F116:F118)</f>
        <v>8135.152</v>
      </c>
      <c r="G115" s="667">
        <f>(F115-E115)/E115</f>
        <v>0.5539318899641944</v>
      </c>
      <c r="H115" s="668">
        <f>SUM(H116:H118)</f>
        <v>1</v>
      </c>
    </row>
    <row r="116" spans="1:8" x14ac:dyDescent="0.2">
      <c r="A116" s="27" t="s">
        <v>177</v>
      </c>
      <c r="B116" s="675">
        <v>645.91499999999996</v>
      </c>
      <c r="C116" s="657">
        <v>220.80500000000001</v>
      </c>
      <c r="D116" s="658">
        <f>(C116-B116)/B116</f>
        <v>-0.6581516143765046</v>
      </c>
      <c r="E116" s="657">
        <v>2822.21</v>
      </c>
      <c r="F116" s="657">
        <v>4654.2950000000001</v>
      </c>
      <c r="G116" s="659">
        <f>(F116-E116)/E116</f>
        <v>0.6491667877301831</v>
      </c>
      <c r="H116" s="660">
        <f>(F116/$F$115)</f>
        <v>0.57212145513691692</v>
      </c>
    </row>
    <row r="117" spans="1:8" x14ac:dyDescent="0.2">
      <c r="A117" s="27" t="s">
        <v>170</v>
      </c>
      <c r="B117" s="675">
        <v>472.08</v>
      </c>
      <c r="C117" s="657">
        <v>443.96499999999997</v>
      </c>
      <c r="D117" s="658">
        <f>(C117-B117)/B117</f>
        <v>-5.9555583799356063E-2</v>
      </c>
      <c r="E117" s="657">
        <v>2412.9949999999999</v>
      </c>
      <c r="F117" s="657">
        <v>3429.442</v>
      </c>
      <c r="G117" s="659">
        <f>(F117-E117)/E117</f>
        <v>0.42123875101274566</v>
      </c>
      <c r="H117" s="660">
        <f>(F117/$F$115)</f>
        <v>0.42155844168615408</v>
      </c>
    </row>
    <row r="118" spans="1:8" x14ac:dyDescent="0.2">
      <c r="A118" s="27" t="s">
        <v>186</v>
      </c>
      <c r="B118" s="675">
        <v>0</v>
      </c>
      <c r="C118" s="657">
        <v>0</v>
      </c>
      <c r="D118" s="658" t="s">
        <v>239</v>
      </c>
      <c r="E118" s="657">
        <v>0</v>
      </c>
      <c r="F118" s="657">
        <v>51.414999999999999</v>
      </c>
      <c r="G118" s="659" t="s">
        <v>238</v>
      </c>
      <c r="H118" s="660">
        <f>(F118/$F$115)</f>
        <v>6.3201031769289616E-3</v>
      </c>
    </row>
    <row r="119" spans="1:8" x14ac:dyDescent="0.2">
      <c r="A119" s="649" t="s">
        <v>449</v>
      </c>
      <c r="B119" s="673">
        <f>SUM(B120:B122)</f>
        <v>100</v>
      </c>
      <c r="C119" s="674">
        <f>SUM(C120:C122)</f>
        <v>727.17</v>
      </c>
      <c r="D119" s="666">
        <f>(C119-B119)/B119</f>
        <v>6.2716999999999992</v>
      </c>
      <c r="E119" s="674">
        <f>SUM(E120:E122)</f>
        <v>3051</v>
      </c>
      <c r="F119" s="674">
        <f>SUM(F120:F122)</f>
        <v>5865.4549999999999</v>
      </c>
      <c r="G119" s="667">
        <f>(F119-E119)/E119</f>
        <v>0.92246968207145197</v>
      </c>
      <c r="H119" s="668">
        <f>SUM(H120:H122)</f>
        <v>1</v>
      </c>
    </row>
    <row r="120" spans="1:8" x14ac:dyDescent="0.2">
      <c r="A120" s="27" t="s">
        <v>173</v>
      </c>
      <c r="B120" s="675">
        <v>100</v>
      </c>
      <c r="C120" s="657">
        <v>650</v>
      </c>
      <c r="D120" s="658">
        <f>(C120-B120)/B120</f>
        <v>5.5</v>
      </c>
      <c r="E120" s="657">
        <v>2430</v>
      </c>
      <c r="F120" s="657">
        <v>3170</v>
      </c>
      <c r="G120" s="659">
        <f>(F120-E120)/E120</f>
        <v>0.30452674897119342</v>
      </c>
      <c r="H120" s="660">
        <f>F120/$F$119</f>
        <v>0.54045253096307111</v>
      </c>
    </row>
    <row r="121" spans="1:8" x14ac:dyDescent="0.2">
      <c r="A121" s="27" t="s">
        <v>189</v>
      </c>
      <c r="B121" s="675">
        <v>0</v>
      </c>
      <c r="C121" s="657">
        <v>77.17</v>
      </c>
      <c r="D121" s="658" t="s">
        <v>238</v>
      </c>
      <c r="E121" s="657">
        <v>600</v>
      </c>
      <c r="F121" s="657">
        <v>2695.4549999999999</v>
      </c>
      <c r="G121" s="659">
        <f t="shared" ref="G121" si="24">(F121-E121)/E121</f>
        <v>3.4924249999999999</v>
      </c>
      <c r="H121" s="660">
        <f>F121/$F$119</f>
        <v>0.45954746903692895</v>
      </c>
    </row>
    <row r="122" spans="1:8" x14ac:dyDescent="0.2">
      <c r="A122" s="27" t="s">
        <v>178</v>
      </c>
      <c r="B122" s="675">
        <v>0</v>
      </c>
      <c r="C122" s="657">
        <v>0</v>
      </c>
      <c r="D122" s="658" t="s">
        <v>239</v>
      </c>
      <c r="E122" s="657">
        <v>21</v>
      </c>
      <c r="F122" s="657">
        <v>0</v>
      </c>
      <c r="G122" s="659" t="s">
        <v>239</v>
      </c>
      <c r="H122" s="660">
        <f>F122/$F$119</f>
        <v>0</v>
      </c>
    </row>
    <row r="123" spans="1:8" x14ac:dyDescent="0.2">
      <c r="A123" s="649" t="s">
        <v>450</v>
      </c>
      <c r="B123" s="673">
        <f>SUM(B124)</f>
        <v>493.74</v>
      </c>
      <c r="C123" s="674">
        <f>SUM(C124)</f>
        <v>1064.9450000000002</v>
      </c>
      <c r="D123" s="666">
        <f>(C123-B123)/B123</f>
        <v>1.1568943168469237</v>
      </c>
      <c r="E123" s="674">
        <f>SUM(E124)</f>
        <v>3102.6899999999996</v>
      </c>
      <c r="F123" s="674">
        <f>SUM(F124)</f>
        <v>5151.7899999999991</v>
      </c>
      <c r="G123" s="667">
        <f>(F123-E123)/E123</f>
        <v>0.66042691986630941</v>
      </c>
      <c r="H123" s="668">
        <f>SUM(H124:H124)</f>
        <v>1</v>
      </c>
    </row>
    <row r="124" spans="1:8" x14ac:dyDescent="0.2">
      <c r="A124" s="27" t="s">
        <v>173</v>
      </c>
      <c r="B124" s="675">
        <v>493.74</v>
      </c>
      <c r="C124" s="657">
        <v>1064.9450000000002</v>
      </c>
      <c r="D124" s="658">
        <f>(C124-B124)/B124</f>
        <v>1.1568943168469237</v>
      </c>
      <c r="E124" s="657">
        <v>3102.6899999999996</v>
      </c>
      <c r="F124" s="657">
        <v>5151.7899999999991</v>
      </c>
      <c r="G124" s="659">
        <f>(F124-E124)/E124</f>
        <v>0.66042691986630941</v>
      </c>
      <c r="H124" s="660">
        <f>(F124/$F$123)</f>
        <v>1</v>
      </c>
    </row>
    <row r="125" spans="1:8" x14ac:dyDescent="0.2">
      <c r="A125" s="649" t="s">
        <v>451</v>
      </c>
      <c r="B125" s="673">
        <f>SUM(B126:B129)</f>
        <v>137</v>
      </c>
      <c r="C125" s="674">
        <f>SUM(C126:C129)</f>
        <v>167</v>
      </c>
      <c r="D125" s="666">
        <f>(C125-B125)/B125</f>
        <v>0.21897810218978103</v>
      </c>
      <c r="E125" s="674">
        <f>SUM(E126:E129)</f>
        <v>804</v>
      </c>
      <c r="F125" s="674">
        <f>SUM(F126:F129)</f>
        <v>590</v>
      </c>
      <c r="G125" s="667">
        <f>(F125-E125)/E125</f>
        <v>-0.26616915422885573</v>
      </c>
      <c r="H125" s="668">
        <f>SUM(H126:H129)</f>
        <v>1</v>
      </c>
    </row>
    <row r="126" spans="1:8" x14ac:dyDescent="0.2">
      <c r="A126" s="27" t="s">
        <v>172</v>
      </c>
      <c r="B126" s="675">
        <v>137</v>
      </c>
      <c r="C126" s="657">
        <v>165</v>
      </c>
      <c r="D126" s="658">
        <f>(C126-B126)/B126</f>
        <v>0.20437956204379562</v>
      </c>
      <c r="E126" s="657">
        <v>700</v>
      </c>
      <c r="F126" s="657">
        <v>581</v>
      </c>
      <c r="G126" s="659">
        <f>(F126-E126)/E126</f>
        <v>-0.17</v>
      </c>
      <c r="H126" s="660">
        <f>F126/$F$125</f>
        <v>0.98474576271186443</v>
      </c>
    </row>
    <row r="127" spans="1:8" x14ac:dyDescent="0.2">
      <c r="A127" s="27" t="s">
        <v>171</v>
      </c>
      <c r="B127" s="675">
        <v>0</v>
      </c>
      <c r="C127" s="657">
        <v>2</v>
      </c>
      <c r="D127" s="658" t="s">
        <v>238</v>
      </c>
      <c r="E127" s="657">
        <v>11</v>
      </c>
      <c r="F127" s="657">
        <v>9</v>
      </c>
      <c r="G127" s="659">
        <f>(F127-E127)/E127</f>
        <v>-0.18181818181818182</v>
      </c>
      <c r="H127" s="660">
        <f>F127/$F$125</f>
        <v>1.5254237288135594E-2</v>
      </c>
    </row>
    <row r="128" spans="1:8" x14ac:dyDescent="0.2">
      <c r="A128" s="27" t="s">
        <v>184</v>
      </c>
      <c r="B128" s="675">
        <v>0</v>
      </c>
      <c r="C128" s="657">
        <v>0</v>
      </c>
      <c r="D128" s="658" t="s">
        <v>239</v>
      </c>
      <c r="E128" s="657">
        <v>33</v>
      </c>
      <c r="F128" s="657">
        <v>0</v>
      </c>
      <c r="G128" s="659" t="s">
        <v>239</v>
      </c>
      <c r="H128" s="660">
        <f>F128/$F$125</f>
        <v>0</v>
      </c>
    </row>
    <row r="129" spans="1:8" x14ac:dyDescent="0.2">
      <c r="A129" s="27" t="s">
        <v>192</v>
      </c>
      <c r="B129" s="675">
        <v>0</v>
      </c>
      <c r="C129" s="657">
        <v>0</v>
      </c>
      <c r="D129" s="658" t="s">
        <v>239</v>
      </c>
      <c r="E129" s="657">
        <v>60</v>
      </c>
      <c r="F129" s="657">
        <v>0</v>
      </c>
      <c r="G129" s="659" t="s">
        <v>239</v>
      </c>
      <c r="H129" s="660">
        <f>F129/$F$125</f>
        <v>0</v>
      </c>
    </row>
    <row r="130" spans="1:8" x14ac:dyDescent="0.2">
      <c r="A130" s="649" t="s">
        <v>452</v>
      </c>
      <c r="B130" s="673">
        <f>SUM(B131:B132)</f>
        <v>0</v>
      </c>
      <c r="C130" s="674">
        <f>SUM(C131:C132)</f>
        <v>189</v>
      </c>
      <c r="D130" s="666" t="s">
        <v>238</v>
      </c>
      <c r="E130" s="674">
        <f>SUM(E131:E132)</f>
        <v>63</v>
      </c>
      <c r="F130" s="674">
        <f>SUM(F131:F132)</f>
        <v>562</v>
      </c>
      <c r="G130" s="667">
        <f>(F130-E130)/E130</f>
        <v>7.9206349206349209</v>
      </c>
      <c r="H130" s="668">
        <f>SUM(H131:H132)</f>
        <v>1</v>
      </c>
    </row>
    <row r="131" spans="1:8" x14ac:dyDescent="0.2">
      <c r="A131" s="27" t="s">
        <v>172</v>
      </c>
      <c r="B131" s="675">
        <v>0</v>
      </c>
      <c r="C131" s="657">
        <v>155</v>
      </c>
      <c r="D131" s="658" t="s">
        <v>238</v>
      </c>
      <c r="E131" s="657">
        <v>0</v>
      </c>
      <c r="F131" s="657">
        <v>417</v>
      </c>
      <c r="G131" s="659" t="s">
        <v>238</v>
      </c>
      <c r="H131" s="660">
        <f>F131/$F$130</f>
        <v>0.74199288256227758</v>
      </c>
    </row>
    <row r="132" spans="1:8" x14ac:dyDescent="0.2">
      <c r="A132" s="27" t="s">
        <v>171</v>
      </c>
      <c r="B132" s="675">
        <v>0</v>
      </c>
      <c r="C132" s="657">
        <v>34</v>
      </c>
      <c r="D132" s="658" t="s">
        <v>238</v>
      </c>
      <c r="E132" s="657">
        <v>63</v>
      </c>
      <c r="F132" s="657">
        <v>145</v>
      </c>
      <c r="G132" s="659">
        <f t="shared" ref="G132:G138" si="25">(F132-E132)/E132</f>
        <v>1.3015873015873016</v>
      </c>
      <c r="H132" s="660">
        <f>F132/$F$130</f>
        <v>0.25800711743772242</v>
      </c>
    </row>
    <row r="133" spans="1:8" x14ac:dyDescent="0.2">
      <c r="A133" s="649" t="s">
        <v>453</v>
      </c>
      <c r="B133" s="673">
        <f>SUM(B134)</f>
        <v>11.805</v>
      </c>
      <c r="C133" s="674">
        <f>SUM(C134)</f>
        <v>0</v>
      </c>
      <c r="D133" s="666" t="s">
        <v>239</v>
      </c>
      <c r="E133" s="674">
        <f>SUM(E134)</f>
        <v>28.945</v>
      </c>
      <c r="F133" s="674">
        <f>SUM(F134)</f>
        <v>109.155</v>
      </c>
      <c r="G133" s="667">
        <f t="shared" si="25"/>
        <v>2.7711176368975647</v>
      </c>
      <c r="H133" s="668">
        <f>SUM(H134)</f>
        <v>1</v>
      </c>
    </row>
    <row r="134" spans="1:8" x14ac:dyDescent="0.2">
      <c r="A134" s="27" t="s">
        <v>171</v>
      </c>
      <c r="B134" s="675">
        <v>11.805</v>
      </c>
      <c r="C134" s="657">
        <v>0</v>
      </c>
      <c r="D134" s="658" t="s">
        <v>239</v>
      </c>
      <c r="E134" s="657">
        <v>28.945</v>
      </c>
      <c r="F134" s="657">
        <v>109.155</v>
      </c>
      <c r="G134" s="659">
        <f t="shared" si="25"/>
        <v>2.7711176368975647</v>
      </c>
      <c r="H134" s="660">
        <f>F134/$F$133</f>
        <v>1</v>
      </c>
    </row>
    <row r="135" spans="1:8" x14ac:dyDescent="0.2">
      <c r="A135" s="649" t="s">
        <v>454</v>
      </c>
      <c r="B135" s="673">
        <f>SUM(B136)</f>
        <v>17</v>
      </c>
      <c r="C135" s="674">
        <f>SUM(C136)</f>
        <v>7</v>
      </c>
      <c r="D135" s="666">
        <f>(C135-B135)/B135</f>
        <v>-0.58823529411764708</v>
      </c>
      <c r="E135" s="674">
        <f>SUM(E136)</f>
        <v>149</v>
      </c>
      <c r="F135" s="674">
        <f>SUM(F136)</f>
        <v>42</v>
      </c>
      <c r="G135" s="667">
        <f t="shared" si="25"/>
        <v>-0.71812080536912748</v>
      </c>
      <c r="H135" s="668">
        <f>SUM(H136)</f>
        <v>1</v>
      </c>
    </row>
    <row r="136" spans="1:8" x14ac:dyDescent="0.2">
      <c r="A136" s="27" t="s">
        <v>178</v>
      </c>
      <c r="B136" s="675">
        <v>17</v>
      </c>
      <c r="C136" s="657">
        <v>7</v>
      </c>
      <c r="D136" s="658">
        <f>(C136-B136)/B136</f>
        <v>-0.58823529411764708</v>
      </c>
      <c r="E136" s="657">
        <v>149</v>
      </c>
      <c r="F136" s="657">
        <v>42</v>
      </c>
      <c r="G136" s="659">
        <f t="shared" si="25"/>
        <v>-0.71812080536912748</v>
      </c>
      <c r="H136" s="660">
        <f>F136/$F$135</f>
        <v>1</v>
      </c>
    </row>
    <row r="137" spans="1:8" x14ac:dyDescent="0.2">
      <c r="A137" s="649" t="s">
        <v>455</v>
      </c>
      <c r="B137" s="673">
        <f>SUM(B138:B139)</f>
        <v>2</v>
      </c>
      <c r="C137" s="674">
        <f>SUM(C138:C139)</f>
        <v>2</v>
      </c>
      <c r="D137" s="666">
        <f>(C137-B137)/B137</f>
        <v>0</v>
      </c>
      <c r="E137" s="674">
        <f>SUM(E138:E139)</f>
        <v>84</v>
      </c>
      <c r="F137" s="674">
        <f>SUM(F138:F139)</f>
        <v>16</v>
      </c>
      <c r="G137" s="667">
        <f t="shared" si="25"/>
        <v>-0.80952380952380953</v>
      </c>
      <c r="H137" s="668">
        <f>SUM(H138:H139)</f>
        <v>1</v>
      </c>
    </row>
    <row r="138" spans="1:8" x14ac:dyDescent="0.2">
      <c r="A138" s="27" t="s">
        <v>173</v>
      </c>
      <c r="B138" s="675">
        <v>2</v>
      </c>
      <c r="C138" s="657">
        <v>2</v>
      </c>
      <c r="D138" s="658">
        <f>(C138-B138)/B138</f>
        <v>0</v>
      </c>
      <c r="E138" s="657">
        <v>73</v>
      </c>
      <c r="F138" s="657">
        <v>16</v>
      </c>
      <c r="G138" s="659">
        <f t="shared" si="25"/>
        <v>-0.78082191780821919</v>
      </c>
      <c r="H138" s="660">
        <f>F138/$F$137</f>
        <v>1</v>
      </c>
    </row>
    <row r="139" spans="1:8" x14ac:dyDescent="0.2">
      <c r="A139" s="27" t="s">
        <v>183</v>
      </c>
      <c r="B139" s="675">
        <v>0</v>
      </c>
      <c r="C139" s="657">
        <v>0</v>
      </c>
      <c r="D139" s="658" t="s">
        <v>239</v>
      </c>
      <c r="E139" s="657">
        <v>11</v>
      </c>
      <c r="F139" s="657">
        <v>0</v>
      </c>
      <c r="G139" s="659" t="s">
        <v>239</v>
      </c>
      <c r="H139" s="660">
        <f>F139/$F$137</f>
        <v>0</v>
      </c>
    </row>
    <row r="140" spans="1:8" x14ac:dyDescent="0.2">
      <c r="A140" s="649" t="s">
        <v>456</v>
      </c>
      <c r="B140" s="673">
        <f>SUM(B141)</f>
        <v>0</v>
      </c>
      <c r="C140" s="674">
        <f>SUM(C141)</f>
        <v>0</v>
      </c>
      <c r="D140" s="666" t="s">
        <v>239</v>
      </c>
      <c r="E140" s="674">
        <f>SUM(E141)</f>
        <v>4</v>
      </c>
      <c r="F140" s="674">
        <f>SUM(F141)</f>
        <v>0</v>
      </c>
      <c r="G140" s="667" t="s">
        <v>239</v>
      </c>
      <c r="H140" s="668">
        <f>SUM(H141)</f>
        <v>0</v>
      </c>
    </row>
    <row r="141" spans="1:8" x14ac:dyDescent="0.2">
      <c r="A141" s="27" t="s">
        <v>173</v>
      </c>
      <c r="B141" s="680">
        <v>0</v>
      </c>
      <c r="C141" s="681">
        <v>0</v>
      </c>
      <c r="D141" s="682" t="s">
        <v>239</v>
      </c>
      <c r="E141" s="681">
        <v>4</v>
      </c>
      <c r="F141" s="681">
        <v>0</v>
      </c>
      <c r="G141" s="683" t="s">
        <v>239</v>
      </c>
      <c r="H141" s="684">
        <f>F141/$F$137</f>
        <v>0</v>
      </c>
    </row>
    <row r="142" spans="1:8" ht="52.5" customHeight="1" x14ac:dyDescent="0.2">
      <c r="A142" s="752" t="s">
        <v>471</v>
      </c>
      <c r="B142" s="753"/>
      <c r="C142" s="753"/>
      <c r="D142" s="753"/>
      <c r="E142" s="753"/>
      <c r="F142" s="753"/>
      <c r="G142" s="753"/>
      <c r="H142" s="753"/>
    </row>
    <row r="143" spans="1:8" x14ac:dyDescent="0.2">
      <c r="A143" s="754"/>
      <c r="B143" s="754"/>
      <c r="C143" s="754"/>
      <c r="D143" s="754"/>
      <c r="E143" s="754"/>
      <c r="F143" s="754"/>
      <c r="G143" s="754"/>
      <c r="H143" s="754"/>
    </row>
    <row r="144" spans="1:8" x14ac:dyDescent="0.2">
      <c r="B144" s="685"/>
      <c r="C144" s="685"/>
      <c r="D144" s="685"/>
      <c r="E144" s="685"/>
      <c r="F144" s="685"/>
      <c r="G144" s="685"/>
      <c r="H144" s="685"/>
    </row>
    <row r="145" spans="2:6" x14ac:dyDescent="0.2">
      <c r="B145" s="686"/>
      <c r="C145" s="686"/>
      <c r="E145" s="686"/>
      <c r="F145" s="686"/>
    </row>
    <row r="147" spans="2:6" s="685" customFormat="1" x14ac:dyDescent="0.2"/>
    <row r="149" spans="2:6" x14ac:dyDescent="0.2">
      <c r="B149" s="687"/>
      <c r="C149" s="687"/>
      <c r="E149" s="687"/>
      <c r="F149" s="687"/>
    </row>
  </sheetData>
  <mergeCells count="4">
    <mergeCell ref="B4:D4"/>
    <mergeCell ref="E4:H4"/>
    <mergeCell ref="A142:H142"/>
    <mergeCell ref="A143:H143"/>
  </mergeCells>
  <pageMargins left="0.7" right="0.7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9"/>
  <sheetViews>
    <sheetView showGridLines="0" zoomScaleNormal="100" workbookViewId="0">
      <selection activeCell="A14" sqref="A14"/>
    </sheetView>
  </sheetViews>
  <sheetFormatPr baseColWidth="10" defaultColWidth="11.42578125" defaultRowHeight="15" x14ac:dyDescent="0.25"/>
  <cols>
    <col min="1" max="1" width="24.42578125" style="28" customWidth="1"/>
    <col min="2" max="2" width="8.42578125" style="28" customWidth="1"/>
    <col min="3" max="3" width="7.42578125" style="28" bestFit="1" customWidth="1"/>
    <col min="4" max="4" width="8.5703125" style="28" bestFit="1" customWidth="1"/>
    <col min="5" max="5" width="11.42578125" style="28"/>
    <col min="6" max="6" width="8.42578125" style="28" customWidth="1"/>
    <col min="7" max="7" width="9.7109375" style="28" customWidth="1"/>
    <col min="8" max="8" width="9.42578125" style="28" customWidth="1"/>
    <col min="9" max="9" width="7.5703125" style="28" customWidth="1"/>
    <col min="10" max="10" width="11.42578125" style="28"/>
    <col min="11" max="11" width="22.7109375" style="28" bestFit="1" customWidth="1"/>
    <col min="12" max="12" width="23.42578125" style="28" bestFit="1" customWidth="1"/>
    <col min="13" max="13" width="23.5703125" style="28" customWidth="1"/>
    <col min="14" max="14" width="22.7109375" style="28" bestFit="1" customWidth="1"/>
    <col min="15" max="16384" width="11.42578125" style="28"/>
  </cols>
  <sheetData>
    <row r="1" spans="1:16" x14ac:dyDescent="0.25">
      <c r="A1" s="642" t="s">
        <v>462</v>
      </c>
    </row>
    <row r="2" spans="1:16" ht="18.75" x14ac:dyDescent="0.25">
      <c r="A2" s="643" t="s">
        <v>463</v>
      </c>
      <c r="B2" s="688"/>
      <c r="C2" s="688"/>
      <c r="D2" s="688"/>
      <c r="E2" s="688"/>
      <c r="F2" s="688"/>
      <c r="G2" s="688"/>
      <c r="H2" s="688"/>
      <c r="K2" s="689"/>
      <c r="L2" s="689"/>
      <c r="M2" s="689"/>
      <c r="N2" s="689"/>
      <c r="O2" s="689"/>
      <c r="P2" s="689"/>
    </row>
    <row r="3" spans="1:16" x14ac:dyDescent="0.25">
      <c r="K3" s="689"/>
      <c r="L3" s="689"/>
      <c r="M3" s="689"/>
      <c r="N3" s="689"/>
      <c r="O3" s="689"/>
      <c r="P3" s="689"/>
    </row>
    <row r="4" spans="1:16" x14ac:dyDescent="0.25">
      <c r="B4" s="749" t="s">
        <v>381</v>
      </c>
      <c r="C4" s="749"/>
      <c r="D4" s="749"/>
      <c r="E4" s="690"/>
      <c r="F4" s="749" t="s">
        <v>407</v>
      </c>
      <c r="G4" s="749"/>
      <c r="H4" s="749"/>
      <c r="I4" s="749"/>
      <c r="K4" s="689"/>
      <c r="L4" s="689"/>
      <c r="M4" s="689"/>
      <c r="N4" s="689"/>
      <c r="O4" s="689"/>
      <c r="P4" s="689"/>
    </row>
    <row r="5" spans="1:16" x14ac:dyDescent="0.25">
      <c r="A5" s="691" t="s">
        <v>408</v>
      </c>
      <c r="B5" s="692">
        <v>2020</v>
      </c>
      <c r="C5" s="693">
        <v>2021</v>
      </c>
      <c r="D5" s="694" t="s">
        <v>461</v>
      </c>
      <c r="E5" s="693"/>
      <c r="F5" s="692">
        <v>2020</v>
      </c>
      <c r="G5" s="693">
        <v>2021</v>
      </c>
      <c r="H5" s="693" t="s">
        <v>461</v>
      </c>
      <c r="I5" s="694" t="s">
        <v>422</v>
      </c>
      <c r="K5" s="689"/>
      <c r="L5" s="689"/>
      <c r="M5" s="689"/>
      <c r="N5" s="689"/>
      <c r="O5" s="689"/>
      <c r="P5" s="689"/>
    </row>
    <row r="6" spans="1:16" x14ac:dyDescent="0.25">
      <c r="A6" s="695" t="s">
        <v>464</v>
      </c>
      <c r="B6" s="696">
        <f>SUM(B7:B10)</f>
        <v>13573.61</v>
      </c>
      <c r="C6" s="697">
        <f>SUM(C7:C10)</f>
        <v>6637.25</v>
      </c>
      <c r="D6" s="698">
        <f>(C6-B6)/B6</f>
        <v>-0.51101807109530928</v>
      </c>
      <c r="E6" s="699"/>
      <c r="F6" s="696">
        <f>SUM(F7:F10)</f>
        <v>48161.067999999992</v>
      </c>
      <c r="G6" s="697">
        <f>SUM(G7:G10)</f>
        <v>47924.84</v>
      </c>
      <c r="H6" s="700">
        <f t="shared" ref="H6:H12" si="0">(G6-F6)/F6</f>
        <v>-4.9049576724501951E-3</v>
      </c>
      <c r="I6" s="698">
        <f>SUM(I7:I10)</f>
        <v>1</v>
      </c>
      <c r="K6" s="689"/>
      <c r="L6" s="689"/>
      <c r="M6" s="689"/>
      <c r="N6" s="689"/>
      <c r="O6" s="689"/>
      <c r="P6" s="689"/>
    </row>
    <row r="7" spans="1:16" x14ac:dyDescent="0.25">
      <c r="A7" s="701" t="s">
        <v>175</v>
      </c>
      <c r="B7" s="702">
        <v>2385.37</v>
      </c>
      <c r="C7" s="703">
        <v>3021.55</v>
      </c>
      <c r="D7" s="704">
        <f>(C7-B7)/B7</f>
        <v>0.26670076340358112</v>
      </c>
      <c r="E7" s="705"/>
      <c r="F7" s="702">
        <v>9983.5</v>
      </c>
      <c r="G7" s="703">
        <v>20455.439999999999</v>
      </c>
      <c r="H7" s="706">
        <f t="shared" si="0"/>
        <v>1.0489247257975658</v>
      </c>
      <c r="I7" s="704">
        <f>G7/$G$6</f>
        <v>0.42682333420414131</v>
      </c>
      <c r="K7" s="689"/>
      <c r="L7" s="689"/>
      <c r="M7" s="689"/>
      <c r="N7" s="689"/>
      <c r="O7" s="689"/>
      <c r="P7" s="689"/>
    </row>
    <row r="8" spans="1:16" x14ac:dyDescent="0.25">
      <c r="A8" s="707" t="s">
        <v>174</v>
      </c>
      <c r="B8" s="702">
        <v>9481.24</v>
      </c>
      <c r="C8" s="703">
        <v>1940.7</v>
      </c>
      <c r="D8" s="704">
        <f t="shared" ref="D8:D10" si="1">(C8-B8)/B8</f>
        <v>-0.79531158371689781</v>
      </c>
      <c r="E8" s="705"/>
      <c r="F8" s="702">
        <v>23917.71</v>
      </c>
      <c r="G8" s="703">
        <v>13486.400000000001</v>
      </c>
      <c r="H8" s="706">
        <f t="shared" si="0"/>
        <v>-0.43613330874903988</v>
      </c>
      <c r="I8" s="704">
        <f>G8/$G$6</f>
        <v>0.28140730360289157</v>
      </c>
      <c r="K8" s="689"/>
      <c r="L8" s="689"/>
      <c r="M8" s="689"/>
      <c r="N8" s="689"/>
      <c r="O8" s="689"/>
      <c r="P8" s="689"/>
    </row>
    <row r="9" spans="1:16" x14ac:dyDescent="0.25">
      <c r="A9" s="701" t="s">
        <v>170</v>
      </c>
      <c r="B9" s="702">
        <v>1157</v>
      </c>
      <c r="C9" s="703">
        <v>1000</v>
      </c>
      <c r="D9" s="704">
        <f t="shared" si="1"/>
        <v>-0.13569576490924806</v>
      </c>
      <c r="E9" s="705"/>
      <c r="F9" s="702">
        <v>12105.91</v>
      </c>
      <c r="G9" s="703">
        <v>9986</v>
      </c>
      <c r="H9" s="706">
        <f t="shared" si="0"/>
        <v>-0.17511364284056299</v>
      </c>
      <c r="I9" s="704">
        <f>G9/$G$6</f>
        <v>0.20836793612665166</v>
      </c>
      <c r="K9" s="689"/>
      <c r="L9" s="689"/>
      <c r="M9" s="689"/>
      <c r="N9" s="689"/>
      <c r="O9" s="689"/>
      <c r="P9" s="689"/>
    </row>
    <row r="10" spans="1:16" x14ac:dyDescent="0.25">
      <c r="A10" s="701" t="s">
        <v>176</v>
      </c>
      <c r="B10" s="702">
        <v>550</v>
      </c>
      <c r="C10" s="703">
        <v>675</v>
      </c>
      <c r="D10" s="704">
        <f t="shared" si="1"/>
        <v>0.22727272727272727</v>
      </c>
      <c r="E10" s="705"/>
      <c r="F10" s="702">
        <v>2153.9479999999999</v>
      </c>
      <c r="G10" s="703">
        <v>3997</v>
      </c>
      <c r="H10" s="706">
        <f t="shared" si="0"/>
        <v>0.8556622536848616</v>
      </c>
      <c r="I10" s="704">
        <f>G10/$G$6</f>
        <v>8.3401426066315509E-2</v>
      </c>
      <c r="K10" s="689"/>
      <c r="L10" s="689"/>
      <c r="M10" s="689"/>
      <c r="N10" s="689"/>
      <c r="O10" s="689"/>
      <c r="P10" s="689"/>
    </row>
    <row r="11" spans="1:16" x14ac:dyDescent="0.25">
      <c r="A11" s="708" t="s">
        <v>465</v>
      </c>
      <c r="B11" s="709">
        <f>SUM(B12:B13)</f>
        <v>3040.63</v>
      </c>
      <c r="C11" s="710">
        <f>SUM(C12:C13)</f>
        <v>4030.53</v>
      </c>
      <c r="D11" s="698">
        <f>(C11-B11)/B11</f>
        <v>0.32555753248504421</v>
      </c>
      <c r="E11" s="711"/>
      <c r="F11" s="709">
        <f>SUM(F12:F13)</f>
        <v>14898.029999999999</v>
      </c>
      <c r="G11" s="710">
        <f>SUM(G12:G13)</f>
        <v>43461.45</v>
      </c>
      <c r="H11" s="712">
        <f t="shared" si="0"/>
        <v>1.9172615439759486</v>
      </c>
      <c r="I11" s="668">
        <f>SUM(I12:I13)</f>
        <v>1</v>
      </c>
      <c r="K11" s="689"/>
      <c r="L11" s="689"/>
      <c r="M11" s="689"/>
      <c r="N11" s="689"/>
      <c r="O11" s="689"/>
      <c r="P11" s="689"/>
    </row>
    <row r="12" spans="1:16" x14ac:dyDescent="0.25">
      <c r="A12" s="701" t="s">
        <v>175</v>
      </c>
      <c r="B12" s="713">
        <v>3040.63</v>
      </c>
      <c r="C12" s="714">
        <v>4030.53</v>
      </c>
      <c r="D12" s="704">
        <f>(C12-B12)/B12</f>
        <v>0.32555753248504421</v>
      </c>
      <c r="E12" s="715"/>
      <c r="F12" s="713">
        <v>14898.029999999999</v>
      </c>
      <c r="G12" s="716">
        <v>43431.45</v>
      </c>
      <c r="H12" s="717">
        <f t="shared" si="0"/>
        <v>1.9152478549177308</v>
      </c>
      <c r="I12" s="660">
        <f>G12/$G$11</f>
        <v>0.99930973310830629</v>
      </c>
      <c r="K12" s="689"/>
      <c r="L12" s="689"/>
      <c r="M12" s="689"/>
      <c r="N12" s="689"/>
      <c r="O12" s="689"/>
      <c r="P12" s="689"/>
    </row>
    <row r="13" spans="1:16" x14ac:dyDescent="0.25">
      <c r="A13" s="701" t="s">
        <v>170</v>
      </c>
      <c r="B13" s="713">
        <v>0</v>
      </c>
      <c r="C13" s="716">
        <v>0</v>
      </c>
      <c r="D13" s="704" t="s">
        <v>239</v>
      </c>
      <c r="E13" s="715"/>
      <c r="F13" s="713">
        <v>0</v>
      </c>
      <c r="G13" s="716">
        <v>30</v>
      </c>
      <c r="H13" s="718" t="s">
        <v>238</v>
      </c>
      <c r="I13" s="660">
        <f>G13/$G$11</f>
        <v>6.9026689169367336E-4</v>
      </c>
      <c r="K13" s="689"/>
      <c r="L13" s="689"/>
      <c r="M13" s="689"/>
      <c r="N13" s="689"/>
      <c r="O13" s="689"/>
      <c r="P13" s="689"/>
    </row>
    <row r="14" spans="1:16" x14ac:dyDescent="0.25">
      <c r="A14" s="708" t="s">
        <v>466</v>
      </c>
      <c r="B14" s="709">
        <f>SUM(B15)</f>
        <v>0</v>
      </c>
      <c r="C14" s="719">
        <f>SUM(C15)</f>
        <v>0.1</v>
      </c>
      <c r="D14" s="698" t="s">
        <v>238</v>
      </c>
      <c r="E14" s="711"/>
      <c r="F14" s="709">
        <f>SUM(F15)</f>
        <v>0</v>
      </c>
      <c r="G14" s="719">
        <f>SUM(G15)</f>
        <v>0.4</v>
      </c>
      <c r="H14" s="720" t="s">
        <v>238</v>
      </c>
      <c r="I14" s="668">
        <f>SUM(I15)</f>
        <v>1</v>
      </c>
      <c r="K14" s="689"/>
      <c r="L14" s="689"/>
      <c r="M14" s="689"/>
      <c r="N14" s="689"/>
      <c r="O14" s="689"/>
      <c r="P14" s="689"/>
    </row>
    <row r="15" spans="1:16" x14ac:dyDescent="0.25">
      <c r="A15" s="701" t="s">
        <v>170</v>
      </c>
      <c r="B15" s="721">
        <v>0</v>
      </c>
      <c r="C15" s="722">
        <v>0.1</v>
      </c>
      <c r="D15" s="723" t="s">
        <v>238</v>
      </c>
      <c r="E15" s="715"/>
      <c r="F15" s="721">
        <v>0</v>
      </c>
      <c r="G15" s="722">
        <v>0.4</v>
      </c>
      <c r="H15" s="724" t="s">
        <v>238</v>
      </c>
      <c r="I15" s="684">
        <f>G15/$G$14</f>
        <v>1</v>
      </c>
      <c r="K15" s="689"/>
      <c r="L15" s="689"/>
      <c r="M15" s="689"/>
      <c r="N15" s="689"/>
      <c r="O15" s="689"/>
      <c r="P15" s="689"/>
    </row>
    <row r="16" spans="1:16" x14ac:dyDescent="0.25">
      <c r="A16" s="701"/>
      <c r="B16" s="716"/>
      <c r="C16" s="714"/>
      <c r="D16" s="725"/>
      <c r="E16" s="715"/>
      <c r="F16" s="716"/>
      <c r="G16" s="716"/>
      <c r="H16" s="717"/>
      <c r="I16" s="718"/>
      <c r="K16" s="689"/>
      <c r="L16" s="689"/>
      <c r="M16" s="689"/>
      <c r="N16" s="689"/>
      <c r="O16" s="689"/>
      <c r="P16" s="689"/>
    </row>
    <row r="17" spans="1:16" s="726" customFormat="1" ht="33" customHeight="1" x14ac:dyDescent="0.25">
      <c r="A17" s="755" t="s">
        <v>470</v>
      </c>
      <c r="B17" s="755"/>
      <c r="C17" s="755"/>
      <c r="D17" s="755"/>
      <c r="E17" s="755"/>
      <c r="F17" s="755"/>
      <c r="G17" s="755"/>
      <c r="H17" s="755"/>
      <c r="I17" s="755"/>
      <c r="K17" s="727"/>
      <c r="L17" s="727"/>
      <c r="M17" s="727"/>
      <c r="N17" s="727"/>
      <c r="O17" s="727"/>
      <c r="P17" s="727"/>
    </row>
    <row r="18" spans="1:16" x14ac:dyDescent="0.25">
      <c r="A18" s="728" t="s">
        <v>467</v>
      </c>
      <c r="B18" s="728"/>
      <c r="C18" s="728"/>
      <c r="D18" s="728"/>
      <c r="E18" s="728"/>
      <c r="F18" s="729"/>
      <c r="G18" s="730"/>
      <c r="H18" s="730"/>
      <c r="I18" s="730"/>
      <c r="K18" s="689"/>
      <c r="L18" s="689"/>
      <c r="M18" s="689"/>
      <c r="N18" s="689"/>
      <c r="O18" s="689"/>
      <c r="P18" s="689"/>
    </row>
    <row r="19" spans="1:16" x14ac:dyDescent="0.25">
      <c r="K19" s="689"/>
      <c r="L19" s="689"/>
      <c r="M19" s="689"/>
      <c r="N19" s="689"/>
      <c r="O19" s="689"/>
      <c r="P19" s="689"/>
    </row>
  </sheetData>
  <mergeCells count="3">
    <mergeCell ref="B4:D4"/>
    <mergeCell ref="F4:I4"/>
    <mergeCell ref="A17:I17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showGridLines="0" view="pageBreakPreview" zoomScaleNormal="110" zoomScaleSheetLayoutView="100" workbookViewId="0">
      <selection activeCell="A51" sqref="A51:I51"/>
    </sheetView>
  </sheetViews>
  <sheetFormatPr baseColWidth="10" defaultColWidth="11.5703125" defaultRowHeight="12.75" x14ac:dyDescent="0.2"/>
  <cols>
    <col min="1" max="1" width="13" style="11" customWidth="1"/>
    <col min="2" max="2" width="16" style="11" customWidth="1"/>
    <col min="3" max="7" width="16" style="12" customWidth="1"/>
    <col min="8" max="8" width="17" style="12" customWidth="1"/>
    <col min="9" max="9" width="25.7109375" style="12" customWidth="1"/>
    <col min="10" max="10" width="10.28515625" style="10" customWidth="1"/>
    <col min="11" max="256" width="11.5703125" style="10"/>
    <col min="257" max="257" width="13" style="10" customWidth="1"/>
    <col min="258" max="263" width="16" style="10" customWidth="1"/>
    <col min="264" max="264" width="17" style="10" customWidth="1"/>
    <col min="265" max="265" width="25.7109375" style="10" customWidth="1"/>
    <col min="266" max="266" width="10.28515625" style="10" customWidth="1"/>
    <col min="267" max="512" width="11.5703125" style="10"/>
    <col min="513" max="513" width="13" style="10" customWidth="1"/>
    <col min="514" max="519" width="16" style="10" customWidth="1"/>
    <col min="520" max="520" width="17" style="10" customWidth="1"/>
    <col min="521" max="521" width="25.7109375" style="10" customWidth="1"/>
    <col min="522" max="522" width="10.28515625" style="10" customWidth="1"/>
    <col min="523" max="768" width="11.5703125" style="10"/>
    <col min="769" max="769" width="13" style="10" customWidth="1"/>
    <col min="770" max="775" width="16" style="10" customWidth="1"/>
    <col min="776" max="776" width="17" style="10" customWidth="1"/>
    <col min="777" max="777" width="25.7109375" style="10" customWidth="1"/>
    <col min="778" max="778" width="10.28515625" style="10" customWidth="1"/>
    <col min="779" max="1024" width="11.5703125" style="10"/>
    <col min="1025" max="1025" width="13" style="10" customWidth="1"/>
    <col min="1026" max="1031" width="16" style="10" customWidth="1"/>
    <col min="1032" max="1032" width="17" style="10" customWidth="1"/>
    <col min="1033" max="1033" width="25.7109375" style="10" customWidth="1"/>
    <col min="1034" max="1034" width="10.28515625" style="10" customWidth="1"/>
    <col min="1035" max="1280" width="11.5703125" style="10"/>
    <col min="1281" max="1281" width="13" style="10" customWidth="1"/>
    <col min="1282" max="1287" width="16" style="10" customWidth="1"/>
    <col min="1288" max="1288" width="17" style="10" customWidth="1"/>
    <col min="1289" max="1289" width="25.7109375" style="10" customWidth="1"/>
    <col min="1290" max="1290" width="10.28515625" style="10" customWidth="1"/>
    <col min="1291" max="1536" width="11.5703125" style="10"/>
    <col min="1537" max="1537" width="13" style="10" customWidth="1"/>
    <col min="1538" max="1543" width="16" style="10" customWidth="1"/>
    <col min="1544" max="1544" width="17" style="10" customWidth="1"/>
    <col min="1545" max="1545" width="25.7109375" style="10" customWidth="1"/>
    <col min="1546" max="1546" width="10.28515625" style="10" customWidth="1"/>
    <col min="1547" max="1792" width="11.5703125" style="10"/>
    <col min="1793" max="1793" width="13" style="10" customWidth="1"/>
    <col min="1794" max="1799" width="16" style="10" customWidth="1"/>
    <col min="1800" max="1800" width="17" style="10" customWidth="1"/>
    <col min="1801" max="1801" width="25.7109375" style="10" customWidth="1"/>
    <col min="1802" max="1802" width="10.28515625" style="10" customWidth="1"/>
    <col min="1803" max="2048" width="11.5703125" style="10"/>
    <col min="2049" max="2049" width="13" style="10" customWidth="1"/>
    <col min="2050" max="2055" width="16" style="10" customWidth="1"/>
    <col min="2056" max="2056" width="17" style="10" customWidth="1"/>
    <col min="2057" max="2057" width="25.7109375" style="10" customWidth="1"/>
    <col min="2058" max="2058" width="10.28515625" style="10" customWidth="1"/>
    <col min="2059" max="2304" width="11.5703125" style="10"/>
    <col min="2305" max="2305" width="13" style="10" customWidth="1"/>
    <col min="2306" max="2311" width="16" style="10" customWidth="1"/>
    <col min="2312" max="2312" width="17" style="10" customWidth="1"/>
    <col min="2313" max="2313" width="25.7109375" style="10" customWidth="1"/>
    <col min="2314" max="2314" width="10.28515625" style="10" customWidth="1"/>
    <col min="2315" max="2560" width="11.5703125" style="10"/>
    <col min="2561" max="2561" width="13" style="10" customWidth="1"/>
    <col min="2562" max="2567" width="16" style="10" customWidth="1"/>
    <col min="2568" max="2568" width="17" style="10" customWidth="1"/>
    <col min="2569" max="2569" width="25.7109375" style="10" customWidth="1"/>
    <col min="2570" max="2570" width="10.28515625" style="10" customWidth="1"/>
    <col min="2571" max="2816" width="11.5703125" style="10"/>
    <col min="2817" max="2817" width="13" style="10" customWidth="1"/>
    <col min="2818" max="2823" width="16" style="10" customWidth="1"/>
    <col min="2824" max="2824" width="17" style="10" customWidth="1"/>
    <col min="2825" max="2825" width="25.7109375" style="10" customWidth="1"/>
    <col min="2826" max="2826" width="10.28515625" style="10" customWidth="1"/>
    <col min="2827" max="3072" width="11.5703125" style="10"/>
    <col min="3073" max="3073" width="13" style="10" customWidth="1"/>
    <col min="3074" max="3079" width="16" style="10" customWidth="1"/>
    <col min="3080" max="3080" width="17" style="10" customWidth="1"/>
    <col min="3081" max="3081" width="25.7109375" style="10" customWidth="1"/>
    <col min="3082" max="3082" width="10.28515625" style="10" customWidth="1"/>
    <col min="3083" max="3328" width="11.5703125" style="10"/>
    <col min="3329" max="3329" width="13" style="10" customWidth="1"/>
    <col min="3330" max="3335" width="16" style="10" customWidth="1"/>
    <col min="3336" max="3336" width="17" style="10" customWidth="1"/>
    <col min="3337" max="3337" width="25.7109375" style="10" customWidth="1"/>
    <col min="3338" max="3338" width="10.28515625" style="10" customWidth="1"/>
    <col min="3339" max="3584" width="11.5703125" style="10"/>
    <col min="3585" max="3585" width="13" style="10" customWidth="1"/>
    <col min="3586" max="3591" width="16" style="10" customWidth="1"/>
    <col min="3592" max="3592" width="17" style="10" customWidth="1"/>
    <col min="3593" max="3593" width="25.7109375" style="10" customWidth="1"/>
    <col min="3594" max="3594" width="10.28515625" style="10" customWidth="1"/>
    <col min="3595" max="3840" width="11.5703125" style="10"/>
    <col min="3841" max="3841" width="13" style="10" customWidth="1"/>
    <col min="3842" max="3847" width="16" style="10" customWidth="1"/>
    <col min="3848" max="3848" width="17" style="10" customWidth="1"/>
    <col min="3849" max="3849" width="25.7109375" style="10" customWidth="1"/>
    <col min="3850" max="3850" width="10.28515625" style="10" customWidth="1"/>
    <col min="3851" max="4096" width="11.5703125" style="10"/>
    <col min="4097" max="4097" width="13" style="10" customWidth="1"/>
    <col min="4098" max="4103" width="16" style="10" customWidth="1"/>
    <col min="4104" max="4104" width="17" style="10" customWidth="1"/>
    <col min="4105" max="4105" width="25.7109375" style="10" customWidth="1"/>
    <col min="4106" max="4106" width="10.28515625" style="10" customWidth="1"/>
    <col min="4107" max="4352" width="11.5703125" style="10"/>
    <col min="4353" max="4353" width="13" style="10" customWidth="1"/>
    <col min="4354" max="4359" width="16" style="10" customWidth="1"/>
    <col min="4360" max="4360" width="17" style="10" customWidth="1"/>
    <col min="4361" max="4361" width="25.7109375" style="10" customWidth="1"/>
    <col min="4362" max="4362" width="10.28515625" style="10" customWidth="1"/>
    <col min="4363" max="4608" width="11.5703125" style="10"/>
    <col min="4609" max="4609" width="13" style="10" customWidth="1"/>
    <col min="4610" max="4615" width="16" style="10" customWidth="1"/>
    <col min="4616" max="4616" width="17" style="10" customWidth="1"/>
    <col min="4617" max="4617" width="25.7109375" style="10" customWidth="1"/>
    <col min="4618" max="4618" width="10.28515625" style="10" customWidth="1"/>
    <col min="4619" max="4864" width="11.5703125" style="10"/>
    <col min="4865" max="4865" width="13" style="10" customWidth="1"/>
    <col min="4866" max="4871" width="16" style="10" customWidth="1"/>
    <col min="4872" max="4872" width="17" style="10" customWidth="1"/>
    <col min="4873" max="4873" width="25.7109375" style="10" customWidth="1"/>
    <col min="4874" max="4874" width="10.28515625" style="10" customWidth="1"/>
    <col min="4875" max="5120" width="11.5703125" style="10"/>
    <col min="5121" max="5121" width="13" style="10" customWidth="1"/>
    <col min="5122" max="5127" width="16" style="10" customWidth="1"/>
    <col min="5128" max="5128" width="17" style="10" customWidth="1"/>
    <col min="5129" max="5129" width="25.7109375" style="10" customWidth="1"/>
    <col min="5130" max="5130" width="10.28515625" style="10" customWidth="1"/>
    <col min="5131" max="5376" width="11.5703125" style="10"/>
    <col min="5377" max="5377" width="13" style="10" customWidth="1"/>
    <col min="5378" max="5383" width="16" style="10" customWidth="1"/>
    <col min="5384" max="5384" width="17" style="10" customWidth="1"/>
    <col min="5385" max="5385" width="25.7109375" style="10" customWidth="1"/>
    <col min="5386" max="5386" width="10.28515625" style="10" customWidth="1"/>
    <col min="5387" max="5632" width="11.5703125" style="10"/>
    <col min="5633" max="5633" width="13" style="10" customWidth="1"/>
    <col min="5634" max="5639" width="16" style="10" customWidth="1"/>
    <col min="5640" max="5640" width="17" style="10" customWidth="1"/>
    <col min="5641" max="5641" width="25.7109375" style="10" customWidth="1"/>
    <col min="5642" max="5642" width="10.28515625" style="10" customWidth="1"/>
    <col min="5643" max="5888" width="11.5703125" style="10"/>
    <col min="5889" max="5889" width="13" style="10" customWidth="1"/>
    <col min="5890" max="5895" width="16" style="10" customWidth="1"/>
    <col min="5896" max="5896" width="17" style="10" customWidth="1"/>
    <col min="5897" max="5897" width="25.7109375" style="10" customWidth="1"/>
    <col min="5898" max="5898" width="10.28515625" style="10" customWidth="1"/>
    <col min="5899" max="6144" width="11.5703125" style="10"/>
    <col min="6145" max="6145" width="13" style="10" customWidth="1"/>
    <col min="6146" max="6151" width="16" style="10" customWidth="1"/>
    <col min="6152" max="6152" width="17" style="10" customWidth="1"/>
    <col min="6153" max="6153" width="25.7109375" style="10" customWidth="1"/>
    <col min="6154" max="6154" width="10.28515625" style="10" customWidth="1"/>
    <col min="6155" max="6400" width="11.5703125" style="10"/>
    <col min="6401" max="6401" width="13" style="10" customWidth="1"/>
    <col min="6402" max="6407" width="16" style="10" customWidth="1"/>
    <col min="6408" max="6408" width="17" style="10" customWidth="1"/>
    <col min="6409" max="6409" width="25.7109375" style="10" customWidth="1"/>
    <col min="6410" max="6410" width="10.28515625" style="10" customWidth="1"/>
    <col min="6411" max="6656" width="11.5703125" style="10"/>
    <col min="6657" max="6657" width="13" style="10" customWidth="1"/>
    <col min="6658" max="6663" width="16" style="10" customWidth="1"/>
    <col min="6664" max="6664" width="17" style="10" customWidth="1"/>
    <col min="6665" max="6665" width="25.7109375" style="10" customWidth="1"/>
    <col min="6666" max="6666" width="10.28515625" style="10" customWidth="1"/>
    <col min="6667" max="6912" width="11.5703125" style="10"/>
    <col min="6913" max="6913" width="13" style="10" customWidth="1"/>
    <col min="6914" max="6919" width="16" style="10" customWidth="1"/>
    <col min="6920" max="6920" width="17" style="10" customWidth="1"/>
    <col min="6921" max="6921" width="25.7109375" style="10" customWidth="1"/>
    <col min="6922" max="6922" width="10.28515625" style="10" customWidth="1"/>
    <col min="6923" max="7168" width="11.5703125" style="10"/>
    <col min="7169" max="7169" width="13" style="10" customWidth="1"/>
    <col min="7170" max="7175" width="16" style="10" customWidth="1"/>
    <col min="7176" max="7176" width="17" style="10" customWidth="1"/>
    <col min="7177" max="7177" width="25.7109375" style="10" customWidth="1"/>
    <col min="7178" max="7178" width="10.28515625" style="10" customWidth="1"/>
    <col min="7179" max="7424" width="11.5703125" style="10"/>
    <col min="7425" max="7425" width="13" style="10" customWidth="1"/>
    <col min="7426" max="7431" width="16" style="10" customWidth="1"/>
    <col min="7432" max="7432" width="17" style="10" customWidth="1"/>
    <col min="7433" max="7433" width="25.7109375" style="10" customWidth="1"/>
    <col min="7434" max="7434" width="10.28515625" style="10" customWidth="1"/>
    <col min="7435" max="7680" width="11.5703125" style="10"/>
    <col min="7681" max="7681" width="13" style="10" customWidth="1"/>
    <col min="7682" max="7687" width="16" style="10" customWidth="1"/>
    <col min="7688" max="7688" width="17" style="10" customWidth="1"/>
    <col min="7689" max="7689" width="25.7109375" style="10" customWidth="1"/>
    <col min="7690" max="7690" width="10.28515625" style="10" customWidth="1"/>
    <col min="7691" max="7936" width="11.5703125" style="10"/>
    <col min="7937" max="7937" width="13" style="10" customWidth="1"/>
    <col min="7938" max="7943" width="16" style="10" customWidth="1"/>
    <col min="7944" max="7944" width="17" style="10" customWidth="1"/>
    <col min="7945" max="7945" width="25.7109375" style="10" customWidth="1"/>
    <col min="7946" max="7946" width="10.28515625" style="10" customWidth="1"/>
    <col min="7947" max="8192" width="11.5703125" style="10"/>
    <col min="8193" max="8193" width="13" style="10" customWidth="1"/>
    <col min="8194" max="8199" width="16" style="10" customWidth="1"/>
    <col min="8200" max="8200" width="17" style="10" customWidth="1"/>
    <col min="8201" max="8201" width="25.7109375" style="10" customWidth="1"/>
    <col min="8202" max="8202" width="10.28515625" style="10" customWidth="1"/>
    <col min="8203" max="8448" width="11.5703125" style="10"/>
    <col min="8449" max="8449" width="13" style="10" customWidth="1"/>
    <col min="8450" max="8455" width="16" style="10" customWidth="1"/>
    <col min="8456" max="8456" width="17" style="10" customWidth="1"/>
    <col min="8457" max="8457" width="25.7109375" style="10" customWidth="1"/>
    <col min="8458" max="8458" width="10.28515625" style="10" customWidth="1"/>
    <col min="8459" max="8704" width="11.5703125" style="10"/>
    <col min="8705" max="8705" width="13" style="10" customWidth="1"/>
    <col min="8706" max="8711" width="16" style="10" customWidth="1"/>
    <col min="8712" max="8712" width="17" style="10" customWidth="1"/>
    <col min="8713" max="8713" width="25.7109375" style="10" customWidth="1"/>
    <col min="8714" max="8714" width="10.28515625" style="10" customWidth="1"/>
    <col min="8715" max="8960" width="11.5703125" style="10"/>
    <col min="8961" max="8961" width="13" style="10" customWidth="1"/>
    <col min="8962" max="8967" width="16" style="10" customWidth="1"/>
    <col min="8968" max="8968" width="17" style="10" customWidth="1"/>
    <col min="8969" max="8969" width="25.7109375" style="10" customWidth="1"/>
    <col min="8970" max="8970" width="10.28515625" style="10" customWidth="1"/>
    <col min="8971" max="9216" width="11.5703125" style="10"/>
    <col min="9217" max="9217" width="13" style="10" customWidth="1"/>
    <col min="9218" max="9223" width="16" style="10" customWidth="1"/>
    <col min="9224" max="9224" width="17" style="10" customWidth="1"/>
    <col min="9225" max="9225" width="25.7109375" style="10" customWidth="1"/>
    <col min="9226" max="9226" width="10.28515625" style="10" customWidth="1"/>
    <col min="9227" max="9472" width="11.5703125" style="10"/>
    <col min="9473" max="9473" width="13" style="10" customWidth="1"/>
    <col min="9474" max="9479" width="16" style="10" customWidth="1"/>
    <col min="9480" max="9480" width="17" style="10" customWidth="1"/>
    <col min="9481" max="9481" width="25.7109375" style="10" customWidth="1"/>
    <col min="9482" max="9482" width="10.28515625" style="10" customWidth="1"/>
    <col min="9483" max="9728" width="11.5703125" style="10"/>
    <col min="9729" max="9729" width="13" style="10" customWidth="1"/>
    <col min="9730" max="9735" width="16" style="10" customWidth="1"/>
    <col min="9736" max="9736" width="17" style="10" customWidth="1"/>
    <col min="9737" max="9737" width="25.7109375" style="10" customWidth="1"/>
    <col min="9738" max="9738" width="10.28515625" style="10" customWidth="1"/>
    <col min="9739" max="9984" width="11.5703125" style="10"/>
    <col min="9985" max="9985" width="13" style="10" customWidth="1"/>
    <col min="9986" max="9991" width="16" style="10" customWidth="1"/>
    <col min="9992" max="9992" width="17" style="10" customWidth="1"/>
    <col min="9993" max="9993" width="25.7109375" style="10" customWidth="1"/>
    <col min="9994" max="9994" width="10.28515625" style="10" customWidth="1"/>
    <col min="9995" max="10240" width="11.5703125" style="10"/>
    <col min="10241" max="10241" width="13" style="10" customWidth="1"/>
    <col min="10242" max="10247" width="16" style="10" customWidth="1"/>
    <col min="10248" max="10248" width="17" style="10" customWidth="1"/>
    <col min="10249" max="10249" width="25.7109375" style="10" customWidth="1"/>
    <col min="10250" max="10250" width="10.28515625" style="10" customWidth="1"/>
    <col min="10251" max="10496" width="11.5703125" style="10"/>
    <col min="10497" max="10497" width="13" style="10" customWidth="1"/>
    <col min="10498" max="10503" width="16" style="10" customWidth="1"/>
    <col min="10504" max="10504" width="17" style="10" customWidth="1"/>
    <col min="10505" max="10505" width="25.7109375" style="10" customWidth="1"/>
    <col min="10506" max="10506" width="10.28515625" style="10" customWidth="1"/>
    <col min="10507" max="10752" width="11.5703125" style="10"/>
    <col min="10753" max="10753" width="13" style="10" customWidth="1"/>
    <col min="10754" max="10759" width="16" style="10" customWidth="1"/>
    <col min="10760" max="10760" width="17" style="10" customWidth="1"/>
    <col min="10761" max="10761" width="25.7109375" style="10" customWidth="1"/>
    <col min="10762" max="10762" width="10.28515625" style="10" customWidth="1"/>
    <col min="10763" max="11008" width="11.5703125" style="10"/>
    <col min="11009" max="11009" width="13" style="10" customWidth="1"/>
    <col min="11010" max="11015" width="16" style="10" customWidth="1"/>
    <col min="11016" max="11016" width="17" style="10" customWidth="1"/>
    <col min="11017" max="11017" width="25.7109375" style="10" customWidth="1"/>
    <col min="11018" max="11018" width="10.28515625" style="10" customWidth="1"/>
    <col min="11019" max="11264" width="11.5703125" style="10"/>
    <col min="11265" max="11265" width="13" style="10" customWidth="1"/>
    <col min="11266" max="11271" width="16" style="10" customWidth="1"/>
    <col min="11272" max="11272" width="17" style="10" customWidth="1"/>
    <col min="11273" max="11273" width="25.7109375" style="10" customWidth="1"/>
    <col min="11274" max="11274" width="10.28515625" style="10" customWidth="1"/>
    <col min="11275" max="11520" width="11.5703125" style="10"/>
    <col min="11521" max="11521" width="13" style="10" customWidth="1"/>
    <col min="11522" max="11527" width="16" style="10" customWidth="1"/>
    <col min="11528" max="11528" width="17" style="10" customWidth="1"/>
    <col min="11529" max="11529" width="25.7109375" style="10" customWidth="1"/>
    <col min="11530" max="11530" width="10.28515625" style="10" customWidth="1"/>
    <col min="11531" max="11776" width="11.5703125" style="10"/>
    <col min="11777" max="11777" width="13" style="10" customWidth="1"/>
    <col min="11778" max="11783" width="16" style="10" customWidth="1"/>
    <col min="11784" max="11784" width="17" style="10" customWidth="1"/>
    <col min="11785" max="11785" width="25.7109375" style="10" customWidth="1"/>
    <col min="11786" max="11786" width="10.28515625" style="10" customWidth="1"/>
    <col min="11787" max="12032" width="11.5703125" style="10"/>
    <col min="12033" max="12033" width="13" style="10" customWidth="1"/>
    <col min="12034" max="12039" width="16" style="10" customWidth="1"/>
    <col min="12040" max="12040" width="17" style="10" customWidth="1"/>
    <col min="12041" max="12041" width="25.7109375" style="10" customWidth="1"/>
    <col min="12042" max="12042" width="10.28515625" style="10" customWidth="1"/>
    <col min="12043" max="12288" width="11.5703125" style="10"/>
    <col min="12289" max="12289" width="13" style="10" customWidth="1"/>
    <col min="12290" max="12295" width="16" style="10" customWidth="1"/>
    <col min="12296" max="12296" width="17" style="10" customWidth="1"/>
    <col min="12297" max="12297" width="25.7109375" style="10" customWidth="1"/>
    <col min="12298" max="12298" width="10.28515625" style="10" customWidth="1"/>
    <col min="12299" max="12544" width="11.5703125" style="10"/>
    <col min="12545" max="12545" width="13" style="10" customWidth="1"/>
    <col min="12546" max="12551" width="16" style="10" customWidth="1"/>
    <col min="12552" max="12552" width="17" style="10" customWidth="1"/>
    <col min="12553" max="12553" width="25.7109375" style="10" customWidth="1"/>
    <col min="12554" max="12554" width="10.28515625" style="10" customWidth="1"/>
    <col min="12555" max="12800" width="11.5703125" style="10"/>
    <col min="12801" max="12801" width="13" style="10" customWidth="1"/>
    <col min="12802" max="12807" width="16" style="10" customWidth="1"/>
    <col min="12808" max="12808" width="17" style="10" customWidth="1"/>
    <col min="12809" max="12809" width="25.7109375" style="10" customWidth="1"/>
    <col min="12810" max="12810" width="10.28515625" style="10" customWidth="1"/>
    <col min="12811" max="13056" width="11.5703125" style="10"/>
    <col min="13057" max="13057" width="13" style="10" customWidth="1"/>
    <col min="13058" max="13063" width="16" style="10" customWidth="1"/>
    <col min="13064" max="13064" width="17" style="10" customWidth="1"/>
    <col min="13065" max="13065" width="25.7109375" style="10" customWidth="1"/>
    <col min="13066" max="13066" width="10.28515625" style="10" customWidth="1"/>
    <col min="13067" max="13312" width="11.5703125" style="10"/>
    <col min="13313" max="13313" width="13" style="10" customWidth="1"/>
    <col min="13314" max="13319" width="16" style="10" customWidth="1"/>
    <col min="13320" max="13320" width="17" style="10" customWidth="1"/>
    <col min="13321" max="13321" width="25.7109375" style="10" customWidth="1"/>
    <col min="13322" max="13322" width="10.28515625" style="10" customWidth="1"/>
    <col min="13323" max="13568" width="11.5703125" style="10"/>
    <col min="13569" max="13569" width="13" style="10" customWidth="1"/>
    <col min="13570" max="13575" width="16" style="10" customWidth="1"/>
    <col min="13576" max="13576" width="17" style="10" customWidth="1"/>
    <col min="13577" max="13577" width="25.7109375" style="10" customWidth="1"/>
    <col min="13578" max="13578" width="10.28515625" style="10" customWidth="1"/>
    <col min="13579" max="13824" width="11.5703125" style="10"/>
    <col min="13825" max="13825" width="13" style="10" customWidth="1"/>
    <col min="13826" max="13831" width="16" style="10" customWidth="1"/>
    <col min="13832" max="13832" width="17" style="10" customWidth="1"/>
    <col min="13833" max="13833" width="25.7109375" style="10" customWidth="1"/>
    <col min="13834" max="13834" width="10.28515625" style="10" customWidth="1"/>
    <col min="13835" max="14080" width="11.5703125" style="10"/>
    <col min="14081" max="14081" width="13" style="10" customWidth="1"/>
    <col min="14082" max="14087" width="16" style="10" customWidth="1"/>
    <col min="14088" max="14088" width="17" style="10" customWidth="1"/>
    <col min="14089" max="14089" width="25.7109375" style="10" customWidth="1"/>
    <col min="14090" max="14090" width="10.28515625" style="10" customWidth="1"/>
    <col min="14091" max="14336" width="11.5703125" style="10"/>
    <col min="14337" max="14337" width="13" style="10" customWidth="1"/>
    <col min="14338" max="14343" width="16" style="10" customWidth="1"/>
    <col min="14344" max="14344" width="17" style="10" customWidth="1"/>
    <col min="14345" max="14345" width="25.7109375" style="10" customWidth="1"/>
    <col min="14346" max="14346" width="10.28515625" style="10" customWidth="1"/>
    <col min="14347" max="14592" width="11.5703125" style="10"/>
    <col min="14593" max="14593" width="13" style="10" customWidth="1"/>
    <col min="14594" max="14599" width="16" style="10" customWidth="1"/>
    <col min="14600" max="14600" width="17" style="10" customWidth="1"/>
    <col min="14601" max="14601" width="25.7109375" style="10" customWidth="1"/>
    <col min="14602" max="14602" width="10.28515625" style="10" customWidth="1"/>
    <col min="14603" max="14848" width="11.5703125" style="10"/>
    <col min="14849" max="14849" width="13" style="10" customWidth="1"/>
    <col min="14850" max="14855" width="16" style="10" customWidth="1"/>
    <col min="14856" max="14856" width="17" style="10" customWidth="1"/>
    <col min="14857" max="14857" width="25.7109375" style="10" customWidth="1"/>
    <col min="14858" max="14858" width="10.28515625" style="10" customWidth="1"/>
    <col min="14859" max="15104" width="11.5703125" style="10"/>
    <col min="15105" max="15105" width="13" style="10" customWidth="1"/>
    <col min="15106" max="15111" width="16" style="10" customWidth="1"/>
    <col min="15112" max="15112" width="17" style="10" customWidth="1"/>
    <col min="15113" max="15113" width="25.7109375" style="10" customWidth="1"/>
    <col min="15114" max="15114" width="10.28515625" style="10" customWidth="1"/>
    <col min="15115" max="15360" width="11.5703125" style="10"/>
    <col min="15361" max="15361" width="13" style="10" customWidth="1"/>
    <col min="15362" max="15367" width="16" style="10" customWidth="1"/>
    <col min="15368" max="15368" width="17" style="10" customWidth="1"/>
    <col min="15369" max="15369" width="25.7109375" style="10" customWidth="1"/>
    <col min="15370" max="15370" width="10.28515625" style="10" customWidth="1"/>
    <col min="15371" max="15616" width="11.5703125" style="10"/>
    <col min="15617" max="15617" width="13" style="10" customWidth="1"/>
    <col min="15618" max="15623" width="16" style="10" customWidth="1"/>
    <col min="15624" max="15624" width="17" style="10" customWidth="1"/>
    <col min="15625" max="15625" width="25.7109375" style="10" customWidth="1"/>
    <col min="15626" max="15626" width="10.28515625" style="10" customWidth="1"/>
    <col min="15627" max="15872" width="11.5703125" style="10"/>
    <col min="15873" max="15873" width="13" style="10" customWidth="1"/>
    <col min="15874" max="15879" width="16" style="10" customWidth="1"/>
    <col min="15880" max="15880" width="17" style="10" customWidth="1"/>
    <col min="15881" max="15881" width="25.7109375" style="10" customWidth="1"/>
    <col min="15882" max="15882" width="10.28515625" style="10" customWidth="1"/>
    <col min="15883" max="16128" width="11.5703125" style="10"/>
    <col min="16129" max="16129" width="13" style="10" customWidth="1"/>
    <col min="16130" max="16135" width="16" style="10" customWidth="1"/>
    <col min="16136" max="16136" width="17" style="10" customWidth="1"/>
    <col min="16137" max="16137" width="25.7109375" style="10" customWidth="1"/>
    <col min="16138" max="16138" width="10.28515625" style="10" customWidth="1"/>
    <col min="16139" max="16384" width="11.5703125" style="10"/>
  </cols>
  <sheetData>
    <row r="1" spans="1:11" x14ac:dyDescent="0.2">
      <c r="A1" s="388" t="s">
        <v>306</v>
      </c>
    </row>
    <row r="2" spans="1:11" ht="15.75" x14ac:dyDescent="0.25">
      <c r="A2" s="392" t="s">
        <v>307</v>
      </c>
      <c r="G2" s="393"/>
    </row>
    <row r="3" spans="1:11" x14ac:dyDescent="0.2">
      <c r="A3" s="394"/>
    </row>
    <row r="4" spans="1:11" x14ac:dyDescent="0.2">
      <c r="A4" s="42" t="s">
        <v>0</v>
      </c>
      <c r="B4" s="395" t="s">
        <v>308</v>
      </c>
      <c r="C4" s="395" t="s">
        <v>309</v>
      </c>
      <c r="D4" s="395" t="s">
        <v>310</v>
      </c>
      <c r="E4" s="395" t="s">
        <v>311</v>
      </c>
      <c r="F4" s="395" t="s">
        <v>312</v>
      </c>
      <c r="G4" s="395" t="s">
        <v>313</v>
      </c>
      <c r="H4" s="395" t="s">
        <v>314</v>
      </c>
      <c r="I4" s="395" t="s">
        <v>315</v>
      </c>
    </row>
    <row r="5" spans="1:11" ht="13.5" thickBot="1" x14ac:dyDescent="0.25">
      <c r="A5" s="396"/>
      <c r="B5" s="397" t="s">
        <v>316</v>
      </c>
      <c r="C5" s="397" t="s">
        <v>316</v>
      </c>
      <c r="D5" s="397" t="s">
        <v>316</v>
      </c>
      <c r="E5" s="397" t="s">
        <v>317</v>
      </c>
      <c r="F5" s="397" t="s">
        <v>318</v>
      </c>
      <c r="G5" s="397" t="s">
        <v>318</v>
      </c>
      <c r="H5" s="397" t="s">
        <v>318</v>
      </c>
      <c r="I5" s="397" t="s">
        <v>318</v>
      </c>
    </row>
    <row r="6" spans="1:11" x14ac:dyDescent="0.2">
      <c r="A6" s="11">
        <v>2011</v>
      </c>
      <c r="B6" s="398">
        <v>6.4522160023376504E-2</v>
      </c>
      <c r="C6" s="398">
        <v>-2.11936819637971E-2</v>
      </c>
      <c r="D6" s="398">
        <v>3.3696654863748704E-2</v>
      </c>
      <c r="E6" s="399">
        <v>2.7540112112709312</v>
      </c>
      <c r="F6" s="400">
        <v>46375.961553879402</v>
      </c>
      <c r="G6" s="400">
        <v>28017.642421918601</v>
      </c>
      <c r="H6" s="400">
        <v>37151.5216</v>
      </c>
      <c r="I6" s="400">
        <v>9224.4399538794205</v>
      </c>
    </row>
    <row r="7" spans="1:11" x14ac:dyDescent="0.2">
      <c r="A7" s="11">
        <v>2012</v>
      </c>
      <c r="B7" s="398">
        <v>5.9503463404493695E-2</v>
      </c>
      <c r="C7" s="398">
        <v>2.5103842207752903E-2</v>
      </c>
      <c r="D7" s="398">
        <v>3.6554139094222504E-2</v>
      </c>
      <c r="E7" s="399">
        <v>2.6375267297979796</v>
      </c>
      <c r="F7" s="400">
        <v>47410.606681360703</v>
      </c>
      <c r="G7" s="400">
        <v>28188.938089998399</v>
      </c>
      <c r="H7" s="400">
        <v>41017.937140000002</v>
      </c>
      <c r="I7" s="400">
        <v>6392.6695413607204</v>
      </c>
    </row>
    <row r="8" spans="1:11" x14ac:dyDescent="0.2">
      <c r="A8" s="11">
        <v>2013</v>
      </c>
      <c r="B8" s="398">
        <v>5.8375397600710699E-2</v>
      </c>
      <c r="C8" s="398">
        <v>4.2594722390190298E-2</v>
      </c>
      <c r="D8" s="398">
        <v>2.8058274546629201E-2</v>
      </c>
      <c r="E8" s="399">
        <v>2.7023295295055818</v>
      </c>
      <c r="F8" s="400">
        <v>42860.6365941494</v>
      </c>
      <c r="G8" s="400">
        <v>24511.389231569599</v>
      </c>
      <c r="H8" s="400">
        <v>42356.184715000003</v>
      </c>
      <c r="I8" s="400">
        <v>504.451879149364</v>
      </c>
    </row>
    <row r="9" spans="1:11" x14ac:dyDescent="0.2">
      <c r="A9" s="11">
        <v>2014</v>
      </c>
      <c r="B9" s="398">
        <v>2.3940763627093398E-2</v>
      </c>
      <c r="C9" s="398">
        <v>-2.22950030530936E-2</v>
      </c>
      <c r="D9" s="398">
        <v>3.2462027510329498E-2</v>
      </c>
      <c r="E9" s="401">
        <v>2.8387441197691197</v>
      </c>
      <c r="F9" s="400">
        <v>39532.682886367198</v>
      </c>
      <c r="G9" s="400">
        <v>21209.019616138499</v>
      </c>
      <c r="H9" s="400">
        <v>41042.150549999998</v>
      </c>
      <c r="I9" s="400">
        <v>-1509.46766363285</v>
      </c>
      <c r="J9" s="292"/>
    </row>
    <row r="10" spans="1:11" x14ac:dyDescent="0.2">
      <c r="A10" s="11">
        <v>2015</v>
      </c>
      <c r="B10" s="398">
        <v>3.2735773188074802E-2</v>
      </c>
      <c r="C10" s="398">
        <v>0.15712374721250599</v>
      </c>
      <c r="D10" s="398">
        <v>3.5478487642527201E-2</v>
      </c>
      <c r="E10" s="401">
        <v>3.1853143181818182</v>
      </c>
      <c r="F10" s="400">
        <v>34414.354525306197</v>
      </c>
      <c r="G10" s="400">
        <v>19648.602311644299</v>
      </c>
      <c r="H10" s="400">
        <v>37330.790127</v>
      </c>
      <c r="I10" s="400">
        <v>-2916.43560169383</v>
      </c>
      <c r="J10" s="292"/>
    </row>
    <row r="11" spans="1:11" x14ac:dyDescent="0.2">
      <c r="A11" s="11">
        <v>2016</v>
      </c>
      <c r="B11" s="398">
        <v>4.3633211301359692E-2</v>
      </c>
      <c r="C11" s="398">
        <v>0.211853802713868</v>
      </c>
      <c r="D11" s="398">
        <v>3.5930838949936005E-2</v>
      </c>
      <c r="E11" s="401">
        <v>3.375425825928458</v>
      </c>
      <c r="F11" s="400">
        <v>37081.738042331803</v>
      </c>
      <c r="G11" s="400">
        <v>22461.1666898287</v>
      </c>
      <c r="H11" s="400">
        <v>35128.399272849303</v>
      </c>
      <c r="I11" s="400">
        <v>1953.3387694825101</v>
      </c>
      <c r="J11" s="292"/>
    </row>
    <row r="12" spans="1:11" x14ac:dyDescent="0.2">
      <c r="A12" s="11">
        <v>2017</v>
      </c>
      <c r="B12" s="398">
        <v>2.1242271695460602E-2</v>
      </c>
      <c r="C12" s="398">
        <v>4.4761711174406998E-2</v>
      </c>
      <c r="D12" s="402">
        <v>2.8038318234279398E-2</v>
      </c>
      <c r="E12" s="403">
        <v>3.2607222536055769</v>
      </c>
      <c r="F12" s="400">
        <v>45421.593444473598</v>
      </c>
      <c r="G12" s="400">
        <v>28169.351245410398</v>
      </c>
      <c r="H12" s="400">
        <v>38722.076371000003</v>
      </c>
      <c r="I12" s="400">
        <v>6699.5170734736303</v>
      </c>
      <c r="J12" s="292"/>
    </row>
    <row r="13" spans="1:11" x14ac:dyDescent="0.2">
      <c r="A13" s="11">
        <v>2018</v>
      </c>
      <c r="B13" s="398">
        <v>3.9626740704125502E-2</v>
      </c>
      <c r="C13" s="398">
        <v>-1.7379889305161801E-2</v>
      </c>
      <c r="D13" s="402">
        <v>1.3167105478321199E-2</v>
      </c>
      <c r="E13" s="403">
        <v>3.2870557103174605</v>
      </c>
      <c r="F13" s="400">
        <v>49066.4758077562</v>
      </c>
      <c r="G13" s="400">
        <v>29527.8718662379</v>
      </c>
      <c r="H13" s="400">
        <v>41869.941111</v>
      </c>
      <c r="I13" s="400">
        <v>7196.53469675619</v>
      </c>
    </row>
    <row r="14" spans="1:11" x14ac:dyDescent="0.2">
      <c r="A14" s="11">
        <v>2019</v>
      </c>
      <c r="B14" s="398">
        <v>2.2264766117906398E-2</v>
      </c>
      <c r="C14" s="398">
        <v>-8.4087565525969403E-3</v>
      </c>
      <c r="D14" s="398">
        <v>2.1358458196351501E-2</v>
      </c>
      <c r="E14" s="401">
        <v>3.3371626666666665</v>
      </c>
      <c r="F14" s="400">
        <v>47688.240808267401</v>
      </c>
      <c r="G14" s="400">
        <v>28678.0489155424</v>
      </c>
      <c r="H14" s="400">
        <v>41074.033108000003</v>
      </c>
      <c r="I14" s="400">
        <v>6614.2077002673896</v>
      </c>
      <c r="J14" s="13"/>
      <c r="K14" s="404"/>
    </row>
    <row r="15" spans="1:11" x14ac:dyDescent="0.2">
      <c r="A15" s="11">
        <v>2020</v>
      </c>
      <c r="B15" s="398">
        <v>-0.11115070504394801</v>
      </c>
      <c r="C15" s="398">
        <v>-0.135401121600293</v>
      </c>
      <c r="D15" s="402">
        <v>1.8273026524989598E-2</v>
      </c>
      <c r="E15" s="403">
        <v>3.4957341089466101</v>
      </c>
      <c r="F15" s="400">
        <v>42412.842794894103</v>
      </c>
      <c r="G15" s="400">
        <v>26220.015382888003</v>
      </c>
      <c r="H15" s="400">
        <v>34663.175707000002</v>
      </c>
      <c r="I15" s="400">
        <v>7749.6670878940904</v>
      </c>
      <c r="J15" s="13"/>
      <c r="K15" s="404"/>
    </row>
    <row r="16" spans="1:11" x14ac:dyDescent="0.2">
      <c r="A16" s="391">
        <v>2021</v>
      </c>
      <c r="B16" s="405"/>
      <c r="C16" s="405"/>
      <c r="D16" s="405"/>
      <c r="E16" s="406"/>
      <c r="F16" s="407"/>
      <c r="G16" s="407"/>
      <c r="H16" s="407"/>
      <c r="I16" s="407"/>
      <c r="J16" s="408"/>
      <c r="K16" s="409"/>
    </row>
    <row r="17" spans="1:11" x14ac:dyDescent="0.2">
      <c r="A17" s="410" t="s">
        <v>2</v>
      </c>
      <c r="B17" s="411">
        <v>-7.89815458450022E-3</v>
      </c>
      <c r="C17" s="411">
        <v>-7.07456823949425E-2</v>
      </c>
      <c r="D17" s="409">
        <v>2.6755453835091897E-2</v>
      </c>
      <c r="E17" s="412">
        <v>3.6249500000000001</v>
      </c>
      <c r="F17" s="400">
        <v>4531.7234430871003</v>
      </c>
      <c r="G17" s="400">
        <v>2797.1692958603903</v>
      </c>
      <c r="H17" s="400">
        <v>3266.9600390000001</v>
      </c>
      <c r="I17" s="400">
        <v>1264.7634040871001</v>
      </c>
      <c r="J17" s="408"/>
      <c r="K17" s="409"/>
    </row>
    <row r="18" spans="1:11" x14ac:dyDescent="0.2">
      <c r="A18" s="410" t="s">
        <v>3</v>
      </c>
      <c r="B18" s="411">
        <v>-3.4541570087109598E-2</v>
      </c>
      <c r="C18" s="411">
        <v>-1.0622995431384299E-2</v>
      </c>
      <c r="D18" s="402">
        <v>2.40134221222085E-2</v>
      </c>
      <c r="E18" s="403">
        <v>3.6456900000000001</v>
      </c>
      <c r="F18" s="400">
        <v>4446.5285366121398</v>
      </c>
      <c r="G18" s="400">
        <v>2873.8579878912401</v>
      </c>
      <c r="H18" s="400">
        <v>3482.2951549999998</v>
      </c>
      <c r="I18" s="400">
        <v>964.23338161213997</v>
      </c>
      <c r="K18" s="404"/>
    </row>
    <row r="19" spans="1:11" x14ac:dyDescent="0.2">
      <c r="A19" s="410" t="s">
        <v>4</v>
      </c>
      <c r="B19" s="411">
        <v>0.20002067229836398</v>
      </c>
      <c r="C19" s="411">
        <v>0.20460889610112598</v>
      </c>
      <c r="D19" s="402">
        <v>2.59818523324113E-2</v>
      </c>
      <c r="E19" s="403">
        <v>3.70917826086957</v>
      </c>
      <c r="F19" s="400">
        <v>4558.7987274199104</v>
      </c>
      <c r="G19" s="400">
        <v>3085.66416325402</v>
      </c>
      <c r="H19" s="400">
        <v>3957.6277500000001</v>
      </c>
      <c r="I19" s="400">
        <v>601.17097741990801</v>
      </c>
      <c r="K19" s="404"/>
    </row>
    <row r="20" spans="1:11" x14ac:dyDescent="0.2">
      <c r="A20" s="410" t="s">
        <v>5</v>
      </c>
      <c r="B20" s="411">
        <v>0.59418320480819797</v>
      </c>
      <c r="C20" s="411">
        <v>0.76565291703939709</v>
      </c>
      <c r="D20" s="402">
        <v>2.3836977236303101E-2</v>
      </c>
      <c r="E20" s="403">
        <v>3.699525</v>
      </c>
      <c r="F20" s="400">
        <v>4564.1658082014501</v>
      </c>
      <c r="G20" s="400">
        <v>3038.3721448569299</v>
      </c>
      <c r="H20" s="400">
        <v>3983.3649009999999</v>
      </c>
      <c r="I20" s="400">
        <v>580.80090720144904</v>
      </c>
      <c r="K20" s="404"/>
    </row>
    <row r="21" spans="1:11" x14ac:dyDescent="0.2">
      <c r="A21" s="410" t="s">
        <v>6</v>
      </c>
      <c r="B21" s="411">
        <v>0.48262232533796701</v>
      </c>
      <c r="C21" s="411">
        <v>0.82519272082024797</v>
      </c>
      <c r="D21" s="402">
        <v>2.4474590256085799E-2</v>
      </c>
      <c r="E21" s="403">
        <v>3.77475714285714</v>
      </c>
      <c r="F21" s="400">
        <v>4936.6131622928096</v>
      </c>
      <c r="G21" s="400">
        <v>3485.6562528982899</v>
      </c>
      <c r="H21" s="400">
        <v>3982.125587</v>
      </c>
      <c r="I21" s="400">
        <v>954.48757529281397</v>
      </c>
      <c r="K21" s="404"/>
    </row>
    <row r="22" spans="1:11" x14ac:dyDescent="0.2">
      <c r="A22" s="410" t="s">
        <v>7</v>
      </c>
      <c r="B22" s="402">
        <v>0.234453801636964</v>
      </c>
      <c r="C22" s="402">
        <v>7.1267684257317304E-2</v>
      </c>
      <c r="D22" s="402">
        <v>3.2546066710526601E-2</v>
      </c>
      <c r="E22" s="403">
        <v>3.9116047619047598</v>
      </c>
      <c r="F22" s="400">
        <v>5087.7989299337996</v>
      </c>
      <c r="G22" s="400">
        <v>3565.5142950228201</v>
      </c>
      <c r="H22" s="400">
        <v>3919.1443220000001</v>
      </c>
      <c r="I22" s="400">
        <v>1168.6546079338</v>
      </c>
      <c r="K22" s="404"/>
    </row>
    <row r="23" spans="1:11" x14ac:dyDescent="0.2">
      <c r="A23" s="410" t="s">
        <v>61</v>
      </c>
      <c r="B23" s="402">
        <v>0.12940000000000601</v>
      </c>
      <c r="C23" s="402">
        <v>1.370698630123E-2</v>
      </c>
      <c r="D23" s="402">
        <v>3.8145990651625696E-2</v>
      </c>
      <c r="E23" s="403">
        <v>3.9424549999999998</v>
      </c>
      <c r="F23" s="400">
        <v>4942.3739143141602</v>
      </c>
      <c r="G23" s="400">
        <v>3142.1825049588301</v>
      </c>
      <c r="H23" s="400">
        <v>4026.0764349999999</v>
      </c>
      <c r="I23" s="400">
        <v>916.29747931416398</v>
      </c>
      <c r="K23" s="404"/>
    </row>
    <row r="24" spans="1:11" x14ac:dyDescent="0.2">
      <c r="A24" s="410" t="s">
        <v>76</v>
      </c>
      <c r="B24" s="413" t="s">
        <v>319</v>
      </c>
      <c r="C24" s="413" t="s">
        <v>319</v>
      </c>
      <c r="D24" s="402">
        <v>4.9528045964804104E-2</v>
      </c>
      <c r="E24" s="403">
        <v>4.0872523809523802</v>
      </c>
      <c r="F24" s="400" t="s">
        <v>319</v>
      </c>
      <c r="G24" s="400" t="s">
        <v>319</v>
      </c>
      <c r="H24" s="400" t="s">
        <v>319</v>
      </c>
      <c r="I24" s="400" t="s">
        <v>319</v>
      </c>
      <c r="K24" s="404"/>
    </row>
    <row r="25" spans="1:11" x14ac:dyDescent="0.2">
      <c r="A25" s="410"/>
      <c r="B25" s="413"/>
      <c r="C25" s="413"/>
      <c r="D25" s="402"/>
      <c r="E25" s="413"/>
      <c r="F25" s="400"/>
      <c r="G25" s="400"/>
      <c r="H25" s="400"/>
      <c r="I25" s="400"/>
      <c r="K25" s="404"/>
    </row>
    <row r="26" spans="1:11" x14ac:dyDescent="0.2">
      <c r="A26" s="410"/>
      <c r="B26" s="402"/>
      <c r="C26" s="398"/>
      <c r="D26" s="409"/>
      <c r="E26" s="414"/>
      <c r="F26" s="400"/>
      <c r="G26" s="415"/>
      <c r="H26" s="400"/>
      <c r="I26" s="400"/>
      <c r="K26" s="404"/>
    </row>
    <row r="27" spans="1:11" x14ac:dyDescent="0.2">
      <c r="A27" s="394" t="s">
        <v>320</v>
      </c>
      <c r="B27" s="12"/>
      <c r="H27" s="400"/>
      <c r="I27" s="400"/>
    </row>
    <row r="28" spans="1:11" x14ac:dyDescent="0.2">
      <c r="B28" s="12"/>
    </row>
    <row r="29" spans="1:11" x14ac:dyDescent="0.2">
      <c r="A29" s="42" t="s">
        <v>0</v>
      </c>
      <c r="B29" s="395" t="s">
        <v>321</v>
      </c>
      <c r="C29" s="395" t="s">
        <v>322</v>
      </c>
      <c r="D29" s="395" t="s">
        <v>323</v>
      </c>
      <c r="E29" s="395" t="s">
        <v>324</v>
      </c>
      <c r="F29" s="395" t="s">
        <v>325</v>
      </c>
      <c r="G29" s="395" t="s">
        <v>326</v>
      </c>
      <c r="H29" s="395" t="s">
        <v>92</v>
      </c>
      <c r="I29" s="395" t="s">
        <v>327</v>
      </c>
    </row>
    <row r="30" spans="1:11" x14ac:dyDescent="0.2">
      <c r="A30" s="416"/>
      <c r="B30" s="417" t="s">
        <v>328</v>
      </c>
      <c r="C30" s="418" t="s">
        <v>329</v>
      </c>
      <c r="D30" s="417" t="s">
        <v>328</v>
      </c>
      <c r="E30" s="418" t="s">
        <v>329</v>
      </c>
      <c r="F30" s="417" t="s">
        <v>328</v>
      </c>
      <c r="G30" s="419" t="s">
        <v>328</v>
      </c>
      <c r="H30" s="417" t="s">
        <v>330</v>
      </c>
      <c r="I30" s="419" t="s">
        <v>331</v>
      </c>
    </row>
    <row r="31" spans="1:11" x14ac:dyDescent="0.2">
      <c r="A31" s="416"/>
      <c r="B31" s="417" t="s">
        <v>332</v>
      </c>
      <c r="C31" s="418" t="s">
        <v>333</v>
      </c>
      <c r="D31" s="417" t="s">
        <v>332</v>
      </c>
      <c r="E31" s="419" t="s">
        <v>334</v>
      </c>
      <c r="F31" s="417" t="s">
        <v>332</v>
      </c>
      <c r="G31" s="419" t="s">
        <v>332</v>
      </c>
      <c r="H31" s="417" t="s">
        <v>335</v>
      </c>
      <c r="I31" s="419" t="s">
        <v>332</v>
      </c>
    </row>
    <row r="32" spans="1:11" x14ac:dyDescent="0.2">
      <c r="A32" s="11">
        <v>2011</v>
      </c>
      <c r="B32" s="413">
        <v>399.65585657370491</v>
      </c>
      <c r="C32" s="413">
        <v>1573.1599601593628</v>
      </c>
      <c r="D32" s="413">
        <v>99.360796812749015</v>
      </c>
      <c r="E32" s="413">
        <v>35.119203187250996</v>
      </c>
      <c r="F32" s="413">
        <v>108.7636254980081</v>
      </c>
      <c r="G32" s="413">
        <v>1180.3129880478079</v>
      </c>
      <c r="H32" s="413">
        <v>167.58884462151394</v>
      </c>
      <c r="I32" s="413">
        <v>15.449</v>
      </c>
    </row>
    <row r="33" spans="1:9" x14ac:dyDescent="0.2">
      <c r="A33" s="11">
        <v>2012</v>
      </c>
      <c r="B33" s="413">
        <v>360.59261904761911</v>
      </c>
      <c r="C33" s="413">
        <v>1668.8571428571429</v>
      </c>
      <c r="D33" s="413">
        <v>88.286230158730149</v>
      </c>
      <c r="E33" s="413">
        <v>31.149722222222234</v>
      </c>
      <c r="F33" s="413">
        <v>93.503214285714279</v>
      </c>
      <c r="G33" s="413">
        <v>956.78218253968248</v>
      </c>
      <c r="H33" s="413">
        <v>128.30079365079362</v>
      </c>
      <c r="I33" s="413">
        <v>12.741</v>
      </c>
    </row>
    <row r="34" spans="1:9" x14ac:dyDescent="0.2">
      <c r="A34" s="11">
        <v>2013</v>
      </c>
      <c r="B34" s="413">
        <v>332.12086956521739</v>
      </c>
      <c r="C34" s="413">
        <v>1409.505928853755</v>
      </c>
      <c r="D34" s="413">
        <v>86.594387351778664</v>
      </c>
      <c r="E34" s="413">
        <v>23.79288537549407</v>
      </c>
      <c r="F34" s="413">
        <v>97.121185770750984</v>
      </c>
      <c r="G34" s="413">
        <v>1011.7013043478254</v>
      </c>
      <c r="H34" s="413">
        <v>135.18007968127492</v>
      </c>
      <c r="I34" s="413">
        <v>10.318</v>
      </c>
    </row>
    <row r="35" spans="1:9" x14ac:dyDescent="0.2">
      <c r="A35" s="11">
        <v>2014</v>
      </c>
      <c r="B35" s="413">
        <v>311.25509881422914</v>
      </c>
      <c r="C35" s="413">
        <v>1266.0626482213438</v>
      </c>
      <c r="D35" s="413">
        <v>98.178577075098843</v>
      </c>
      <c r="E35" s="413">
        <v>19.077905138339929</v>
      </c>
      <c r="F35" s="413">
        <v>95.072213438735091</v>
      </c>
      <c r="G35" s="413">
        <v>993.03415019762849</v>
      </c>
      <c r="H35" s="413">
        <v>96.665476190476198</v>
      </c>
      <c r="I35" s="413">
        <v>11.393000000000001</v>
      </c>
    </row>
    <row r="36" spans="1:9" x14ac:dyDescent="0.2">
      <c r="A36" s="11">
        <v>2015</v>
      </c>
      <c r="B36" s="413">
        <v>249.22632411067195</v>
      </c>
      <c r="C36" s="413">
        <v>1159.8211462450593</v>
      </c>
      <c r="D36" s="413">
        <v>87.466600790513851</v>
      </c>
      <c r="E36" s="413">
        <v>15.68</v>
      </c>
      <c r="F36" s="413">
        <v>80.899604743082961</v>
      </c>
      <c r="G36" s="413">
        <v>728.93063241106768</v>
      </c>
      <c r="H36" s="413">
        <v>55.045161290322568</v>
      </c>
      <c r="I36" s="413">
        <v>6.6520000000000001</v>
      </c>
    </row>
    <row r="37" spans="1:9" x14ac:dyDescent="0.2">
      <c r="A37" s="11">
        <v>2016</v>
      </c>
      <c r="B37" s="413">
        <v>220.56320158102767</v>
      </c>
      <c r="C37" s="413">
        <v>1249.8440711462458</v>
      </c>
      <c r="D37" s="413">
        <v>95.01616600790517</v>
      </c>
      <c r="E37" s="413">
        <v>17.137747035573124</v>
      </c>
      <c r="F37" s="413">
        <v>84.893873517786545</v>
      </c>
      <c r="G37" s="413">
        <v>816.73525691699717</v>
      </c>
      <c r="H37" s="413">
        <v>57.872619047619075</v>
      </c>
      <c r="I37" s="413">
        <v>6.484</v>
      </c>
    </row>
    <row r="38" spans="1:9" x14ac:dyDescent="0.2">
      <c r="A38" s="11">
        <v>2017</v>
      </c>
      <c r="B38" s="413">
        <v>279.68408730158734</v>
      </c>
      <c r="C38" s="413">
        <v>1257.8597222222209</v>
      </c>
      <c r="D38" s="413">
        <v>131.35749999999996</v>
      </c>
      <c r="E38" s="413">
        <v>17.048769841269841</v>
      </c>
      <c r="F38" s="413">
        <v>105.11793650793639</v>
      </c>
      <c r="G38" s="413">
        <v>911.93436507936531</v>
      </c>
      <c r="H38" s="413">
        <v>70.687199999999976</v>
      </c>
      <c r="I38" s="413">
        <v>8.2059999999999995</v>
      </c>
    </row>
    <row r="39" spans="1:9" x14ac:dyDescent="0.2">
      <c r="A39" s="11">
        <v>2018</v>
      </c>
      <c r="B39" s="413">
        <v>295.88023715415011</v>
      </c>
      <c r="C39" s="413">
        <v>1268.9288537549407</v>
      </c>
      <c r="D39" s="413">
        <v>132.53778656126482</v>
      </c>
      <c r="E39" s="413">
        <v>15.707826086956533</v>
      </c>
      <c r="F39" s="413">
        <v>101.71517786561255</v>
      </c>
      <c r="G39" s="413">
        <v>914.13509881422931</v>
      </c>
      <c r="H39" s="413">
        <v>69.470967741935496</v>
      </c>
      <c r="I39" s="413">
        <v>11.938000000000001</v>
      </c>
    </row>
    <row r="40" spans="1:9" x14ac:dyDescent="0.2">
      <c r="A40" s="11">
        <v>2019</v>
      </c>
      <c r="B40" s="413">
        <v>272.14359683794487</v>
      </c>
      <c r="C40" s="413">
        <v>1393.7138339920948</v>
      </c>
      <c r="D40" s="413">
        <v>115.50000000000003</v>
      </c>
      <c r="E40" s="413">
        <v>16.21102766798419</v>
      </c>
      <c r="F40" s="413">
        <v>90.703754940711477</v>
      </c>
      <c r="G40" s="413">
        <v>845.62762845849795</v>
      </c>
      <c r="H40" s="413">
        <v>93.390853658536557</v>
      </c>
      <c r="I40" s="413">
        <v>11.353999999999999</v>
      </c>
    </row>
    <row r="41" spans="1:9" x14ac:dyDescent="0.2">
      <c r="A41" s="11">
        <v>2020</v>
      </c>
      <c r="B41" s="413">
        <v>280.34866141732306</v>
      </c>
      <c r="C41" s="413">
        <v>1771.0421259842515</v>
      </c>
      <c r="D41" s="413">
        <v>102.82901574803152</v>
      </c>
      <c r="E41" s="413">
        <v>20.547519685039394</v>
      </c>
      <c r="F41" s="413">
        <v>82.807204724409431</v>
      </c>
      <c r="G41" s="413">
        <v>778.30578740157455</v>
      </c>
      <c r="H41" s="413">
        <v>108.88360323886639</v>
      </c>
      <c r="I41" s="413">
        <v>8.6910000000000007</v>
      </c>
    </row>
    <row r="42" spans="1:9" x14ac:dyDescent="0.2">
      <c r="A42" s="420">
        <v>2021</v>
      </c>
      <c r="B42" s="421"/>
      <c r="C42" s="421"/>
      <c r="D42" s="421"/>
      <c r="E42" s="421"/>
      <c r="F42" s="421"/>
      <c r="G42" s="421"/>
      <c r="H42" s="421"/>
      <c r="I42" s="421"/>
    </row>
    <row r="43" spans="1:9" x14ac:dyDescent="0.2">
      <c r="A43" s="422" t="s">
        <v>2</v>
      </c>
      <c r="B43" s="413">
        <v>361.53550000000007</v>
      </c>
      <c r="C43" s="413">
        <v>1869.675</v>
      </c>
      <c r="D43" s="413">
        <v>122.82000000000001</v>
      </c>
      <c r="E43" s="413">
        <v>25.949999999999996</v>
      </c>
      <c r="F43" s="413">
        <v>91.395499999999998</v>
      </c>
      <c r="G43" s="413">
        <v>995.88249999999994</v>
      </c>
      <c r="H43" s="413">
        <v>167.95526315789473</v>
      </c>
      <c r="I43" s="413">
        <v>10.218499999999999</v>
      </c>
    </row>
    <row r="44" spans="1:9" x14ac:dyDescent="0.2">
      <c r="A44" s="422" t="s">
        <v>3</v>
      </c>
      <c r="B44" s="413">
        <v>383.75149999999996</v>
      </c>
      <c r="C44" s="413">
        <v>1814.0050000000003</v>
      </c>
      <c r="D44" s="413">
        <v>124.42949999999999</v>
      </c>
      <c r="E44" s="413">
        <v>27.353999999999996</v>
      </c>
      <c r="F44" s="413">
        <v>94.607999999999976</v>
      </c>
      <c r="G44" s="413">
        <v>1211.8774999999998</v>
      </c>
      <c r="H44" s="413">
        <v>165.61052631578951</v>
      </c>
      <c r="I44" s="413">
        <v>11.913</v>
      </c>
    </row>
    <row r="45" spans="1:9" x14ac:dyDescent="0.2">
      <c r="A45" s="422" t="s">
        <v>4</v>
      </c>
      <c r="B45" s="413">
        <v>408.45956521739129</v>
      </c>
      <c r="C45" s="413">
        <v>1721.5565217391302</v>
      </c>
      <c r="D45" s="413">
        <v>126.429130434783</v>
      </c>
      <c r="E45" s="413">
        <v>25.615652173913041</v>
      </c>
      <c r="F45" s="413">
        <v>88.94</v>
      </c>
      <c r="G45" s="413">
        <v>1242.6756521739132</v>
      </c>
      <c r="H45" s="413">
        <v>166.99772727272727</v>
      </c>
      <c r="I45" s="413">
        <v>11.750869565217393</v>
      </c>
    </row>
    <row r="46" spans="1:9" x14ac:dyDescent="0.2">
      <c r="A46" s="422" t="s">
        <v>5</v>
      </c>
      <c r="B46" s="413">
        <v>423.31700000000001</v>
      </c>
      <c r="C46" s="413">
        <v>1758.8</v>
      </c>
      <c r="D46" s="413">
        <v>128.24550000000002</v>
      </c>
      <c r="E46" s="413">
        <v>25.642500000000002</v>
      </c>
      <c r="F46" s="413">
        <v>91.006</v>
      </c>
      <c r="G46" s="413">
        <v>1293.106</v>
      </c>
      <c r="H46" s="413">
        <v>179.6142857142857</v>
      </c>
      <c r="I46" s="413">
        <v>11.174500000000002</v>
      </c>
    </row>
    <row r="47" spans="1:9" x14ac:dyDescent="0.2">
      <c r="A47" s="422" t="s">
        <v>6</v>
      </c>
      <c r="B47" s="413">
        <v>461.93789473684211</v>
      </c>
      <c r="C47" s="413">
        <v>1847.5605263157895</v>
      </c>
      <c r="D47" s="413">
        <v>134.72999999999999</v>
      </c>
      <c r="E47" s="413">
        <v>27.571052631578954</v>
      </c>
      <c r="F47" s="413">
        <v>99.151578947368421</v>
      </c>
      <c r="G47" s="413">
        <v>1475.2763157894735</v>
      </c>
      <c r="H47" s="413">
        <v>205.68947368421053</v>
      </c>
      <c r="I47" s="413">
        <v>13.226315789473686</v>
      </c>
    </row>
    <row r="48" spans="1:9" x14ac:dyDescent="0.2">
      <c r="A48" s="422" t="s">
        <v>7</v>
      </c>
      <c r="B48" s="413">
        <v>436.0127272727272</v>
      </c>
      <c r="C48" s="413">
        <v>1836.0977272727273</v>
      </c>
      <c r="D48" s="413">
        <v>133.82045454545457</v>
      </c>
      <c r="E48" s="413">
        <v>26.984090909090913</v>
      </c>
      <c r="F48" s="413">
        <v>99.290454545454566</v>
      </c>
      <c r="G48" s="413">
        <v>1482.2381818181818</v>
      </c>
      <c r="H48" s="413">
        <v>214.45714285714288</v>
      </c>
      <c r="I48" s="413">
        <v>18.097272727272731</v>
      </c>
    </row>
    <row r="49" spans="1:9" x14ac:dyDescent="0.2">
      <c r="A49" s="422" t="s">
        <v>61</v>
      </c>
      <c r="B49" s="413">
        <v>427.90000000000015</v>
      </c>
      <c r="C49" s="413">
        <v>1805.8727272727272</v>
      </c>
      <c r="D49" s="413">
        <v>133.49272727272728</v>
      </c>
      <c r="E49" s="413">
        <v>25.755909090909089</v>
      </c>
      <c r="F49" s="413">
        <v>106.00363636363637</v>
      </c>
      <c r="G49" s="413">
        <v>1550.5163636363636</v>
      </c>
      <c r="H49" s="413">
        <v>211.99047619047616</v>
      </c>
      <c r="I49" s="413">
        <v>18.415454545454541</v>
      </c>
    </row>
    <row r="50" spans="1:9" x14ac:dyDescent="0.2">
      <c r="A50" s="422" t="s">
        <v>76</v>
      </c>
      <c r="B50" s="413">
        <v>424.43476190476196</v>
      </c>
      <c r="C50" s="413">
        <v>1784.0857142857144</v>
      </c>
      <c r="D50" s="413">
        <v>135.57428571428571</v>
      </c>
      <c r="E50" s="413">
        <v>24.018095238095242</v>
      </c>
      <c r="F50" s="413">
        <v>110.15619047619046</v>
      </c>
      <c r="G50" s="413">
        <v>1599.0333333333333</v>
      </c>
      <c r="H50" s="413">
        <v>159.25238095238095</v>
      </c>
      <c r="I50" s="413">
        <v>19.110952380952376</v>
      </c>
    </row>
    <row r="51" spans="1:9" ht="67.5" customHeight="1" x14ac:dyDescent="0.2">
      <c r="A51" s="756" t="s">
        <v>336</v>
      </c>
      <c r="B51" s="756"/>
      <c r="C51" s="756"/>
      <c r="D51" s="756"/>
      <c r="E51" s="756"/>
      <c r="F51" s="756"/>
      <c r="G51" s="756"/>
      <c r="H51" s="756"/>
      <c r="I51" s="756"/>
    </row>
  </sheetData>
  <mergeCells count="1">
    <mergeCell ref="A51:I51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12"/>
  <sheetViews>
    <sheetView showGridLines="0" view="pageBreakPreview" zoomScale="90" zoomScaleNormal="40" zoomScaleSheetLayoutView="90" workbookViewId="0">
      <selection activeCell="A98" sqref="A98"/>
    </sheetView>
  </sheetViews>
  <sheetFormatPr baseColWidth="10" defaultRowHeight="15" x14ac:dyDescent="0.25"/>
  <cols>
    <col min="1" max="1" width="17.7109375" style="5" customWidth="1"/>
    <col min="2" max="2" width="18.7109375" style="3" bestFit="1" customWidth="1"/>
    <col min="3" max="3" width="12.7109375" style="3" bestFit="1" customWidth="1"/>
    <col min="4" max="4" width="18.7109375" style="3" bestFit="1" customWidth="1"/>
    <col min="5" max="5" width="16" style="3" bestFit="1" customWidth="1"/>
    <col min="6" max="7" width="18.7109375" style="3" bestFit="1" customWidth="1"/>
    <col min="8" max="8" width="21.5703125" style="3" customWidth="1"/>
    <col min="9" max="9" width="18.7109375" style="3" bestFit="1" customWidth="1"/>
    <col min="10" max="10" width="12.7109375" style="3" customWidth="1"/>
    <col min="11" max="11" width="13.5703125" style="3" bestFit="1" customWidth="1"/>
    <col min="12" max="12" width="2.5703125" style="4" customWidth="1"/>
    <col min="13" max="256" width="11.42578125" style="4"/>
    <col min="257" max="257" width="17.7109375" style="4" customWidth="1"/>
    <col min="258" max="258" width="18.7109375" style="4" bestFit="1" customWidth="1"/>
    <col min="259" max="259" width="12.7109375" style="4" bestFit="1" customWidth="1"/>
    <col min="260" max="260" width="18.7109375" style="4" bestFit="1" customWidth="1"/>
    <col min="261" max="261" width="16" style="4" bestFit="1" customWidth="1"/>
    <col min="262" max="265" width="18.7109375" style="4" bestFit="1" customWidth="1"/>
    <col min="266" max="267" width="12.7109375" style="4" customWidth="1"/>
    <col min="268" max="268" width="2.5703125" style="4" customWidth="1"/>
    <col min="269" max="512" width="11.42578125" style="4"/>
    <col min="513" max="513" width="17.7109375" style="4" customWidth="1"/>
    <col min="514" max="514" width="18.7109375" style="4" bestFit="1" customWidth="1"/>
    <col min="515" max="515" width="12.7109375" style="4" bestFit="1" customWidth="1"/>
    <col min="516" max="516" width="18.7109375" style="4" bestFit="1" customWidth="1"/>
    <col min="517" max="517" width="16" style="4" bestFit="1" customWidth="1"/>
    <col min="518" max="521" width="18.7109375" style="4" bestFit="1" customWidth="1"/>
    <col min="522" max="523" width="12.7109375" style="4" customWidth="1"/>
    <col min="524" max="524" width="2.5703125" style="4" customWidth="1"/>
    <col min="525" max="768" width="11.42578125" style="4"/>
    <col min="769" max="769" width="17.7109375" style="4" customWidth="1"/>
    <col min="770" max="770" width="18.7109375" style="4" bestFit="1" customWidth="1"/>
    <col min="771" max="771" width="12.7109375" style="4" bestFit="1" customWidth="1"/>
    <col min="772" max="772" width="18.7109375" style="4" bestFit="1" customWidth="1"/>
    <col min="773" max="773" width="16" style="4" bestFit="1" customWidth="1"/>
    <col min="774" max="777" width="18.7109375" style="4" bestFit="1" customWidth="1"/>
    <col min="778" max="779" width="12.7109375" style="4" customWidth="1"/>
    <col min="780" max="780" width="2.5703125" style="4" customWidth="1"/>
    <col min="781" max="1024" width="11.42578125" style="4"/>
    <col min="1025" max="1025" width="17.7109375" style="4" customWidth="1"/>
    <col min="1026" max="1026" width="18.7109375" style="4" bestFit="1" customWidth="1"/>
    <col min="1027" max="1027" width="12.7109375" style="4" bestFit="1" customWidth="1"/>
    <col min="1028" max="1028" width="18.7109375" style="4" bestFit="1" customWidth="1"/>
    <col min="1029" max="1029" width="16" style="4" bestFit="1" customWidth="1"/>
    <col min="1030" max="1033" width="18.7109375" style="4" bestFit="1" customWidth="1"/>
    <col min="1034" max="1035" width="12.7109375" style="4" customWidth="1"/>
    <col min="1036" max="1036" width="2.5703125" style="4" customWidth="1"/>
    <col min="1037" max="1280" width="11.42578125" style="4"/>
    <col min="1281" max="1281" width="17.7109375" style="4" customWidth="1"/>
    <col min="1282" max="1282" width="18.7109375" style="4" bestFit="1" customWidth="1"/>
    <col min="1283" max="1283" width="12.7109375" style="4" bestFit="1" customWidth="1"/>
    <col min="1284" max="1284" width="18.7109375" style="4" bestFit="1" customWidth="1"/>
    <col min="1285" max="1285" width="16" style="4" bestFit="1" customWidth="1"/>
    <col min="1286" max="1289" width="18.7109375" style="4" bestFit="1" customWidth="1"/>
    <col min="1290" max="1291" width="12.7109375" style="4" customWidth="1"/>
    <col min="1292" max="1292" width="2.5703125" style="4" customWidth="1"/>
    <col min="1293" max="1536" width="11.42578125" style="4"/>
    <col min="1537" max="1537" width="17.7109375" style="4" customWidth="1"/>
    <col min="1538" max="1538" width="18.7109375" style="4" bestFit="1" customWidth="1"/>
    <col min="1539" max="1539" width="12.7109375" style="4" bestFit="1" customWidth="1"/>
    <col min="1540" max="1540" width="18.7109375" style="4" bestFit="1" customWidth="1"/>
    <col min="1541" max="1541" width="16" style="4" bestFit="1" customWidth="1"/>
    <col min="1542" max="1545" width="18.7109375" style="4" bestFit="1" customWidth="1"/>
    <col min="1546" max="1547" width="12.7109375" style="4" customWidth="1"/>
    <col min="1548" max="1548" width="2.5703125" style="4" customWidth="1"/>
    <col min="1549" max="1792" width="11.42578125" style="4"/>
    <col min="1793" max="1793" width="17.7109375" style="4" customWidth="1"/>
    <col min="1794" max="1794" width="18.7109375" style="4" bestFit="1" customWidth="1"/>
    <col min="1795" max="1795" width="12.7109375" style="4" bestFit="1" customWidth="1"/>
    <col min="1796" max="1796" width="18.7109375" style="4" bestFit="1" customWidth="1"/>
    <col min="1797" max="1797" width="16" style="4" bestFit="1" customWidth="1"/>
    <col min="1798" max="1801" width="18.7109375" style="4" bestFit="1" customWidth="1"/>
    <col min="1802" max="1803" width="12.7109375" style="4" customWidth="1"/>
    <col min="1804" max="1804" width="2.5703125" style="4" customWidth="1"/>
    <col min="1805" max="2048" width="11.42578125" style="4"/>
    <col min="2049" max="2049" width="17.7109375" style="4" customWidth="1"/>
    <col min="2050" max="2050" width="18.7109375" style="4" bestFit="1" customWidth="1"/>
    <col min="2051" max="2051" width="12.7109375" style="4" bestFit="1" customWidth="1"/>
    <col min="2052" max="2052" width="18.7109375" style="4" bestFit="1" customWidth="1"/>
    <col min="2053" max="2053" width="16" style="4" bestFit="1" customWidth="1"/>
    <col min="2054" max="2057" width="18.7109375" style="4" bestFit="1" customWidth="1"/>
    <col min="2058" max="2059" width="12.7109375" style="4" customWidth="1"/>
    <col min="2060" max="2060" width="2.5703125" style="4" customWidth="1"/>
    <col min="2061" max="2304" width="11.42578125" style="4"/>
    <col min="2305" max="2305" width="17.7109375" style="4" customWidth="1"/>
    <col min="2306" max="2306" width="18.7109375" style="4" bestFit="1" customWidth="1"/>
    <col min="2307" max="2307" width="12.7109375" style="4" bestFit="1" customWidth="1"/>
    <col min="2308" max="2308" width="18.7109375" style="4" bestFit="1" customWidth="1"/>
    <col min="2309" max="2309" width="16" style="4" bestFit="1" customWidth="1"/>
    <col min="2310" max="2313" width="18.7109375" style="4" bestFit="1" customWidth="1"/>
    <col min="2314" max="2315" width="12.7109375" style="4" customWidth="1"/>
    <col min="2316" max="2316" width="2.5703125" style="4" customWidth="1"/>
    <col min="2317" max="2560" width="11.42578125" style="4"/>
    <col min="2561" max="2561" width="17.7109375" style="4" customWidth="1"/>
    <col min="2562" max="2562" width="18.7109375" style="4" bestFit="1" customWidth="1"/>
    <col min="2563" max="2563" width="12.7109375" style="4" bestFit="1" customWidth="1"/>
    <col min="2564" max="2564" width="18.7109375" style="4" bestFit="1" customWidth="1"/>
    <col min="2565" max="2565" width="16" style="4" bestFit="1" customWidth="1"/>
    <col min="2566" max="2569" width="18.7109375" style="4" bestFit="1" customWidth="1"/>
    <col min="2570" max="2571" width="12.7109375" style="4" customWidth="1"/>
    <col min="2572" max="2572" width="2.5703125" style="4" customWidth="1"/>
    <col min="2573" max="2816" width="11.42578125" style="4"/>
    <col min="2817" max="2817" width="17.7109375" style="4" customWidth="1"/>
    <col min="2818" max="2818" width="18.7109375" style="4" bestFit="1" customWidth="1"/>
    <col min="2819" max="2819" width="12.7109375" style="4" bestFit="1" customWidth="1"/>
    <col min="2820" max="2820" width="18.7109375" style="4" bestFit="1" customWidth="1"/>
    <col min="2821" max="2821" width="16" style="4" bestFit="1" customWidth="1"/>
    <col min="2822" max="2825" width="18.7109375" style="4" bestFit="1" customWidth="1"/>
    <col min="2826" max="2827" width="12.7109375" style="4" customWidth="1"/>
    <col min="2828" max="2828" width="2.5703125" style="4" customWidth="1"/>
    <col min="2829" max="3072" width="11.42578125" style="4"/>
    <col min="3073" max="3073" width="17.7109375" style="4" customWidth="1"/>
    <col min="3074" max="3074" width="18.7109375" style="4" bestFit="1" customWidth="1"/>
    <col min="3075" max="3075" width="12.7109375" style="4" bestFit="1" customWidth="1"/>
    <col min="3076" max="3076" width="18.7109375" style="4" bestFit="1" customWidth="1"/>
    <col min="3077" max="3077" width="16" style="4" bestFit="1" customWidth="1"/>
    <col min="3078" max="3081" width="18.7109375" style="4" bestFit="1" customWidth="1"/>
    <col min="3082" max="3083" width="12.7109375" style="4" customWidth="1"/>
    <col min="3084" max="3084" width="2.5703125" style="4" customWidth="1"/>
    <col min="3085" max="3328" width="11.42578125" style="4"/>
    <col min="3329" max="3329" width="17.7109375" style="4" customWidth="1"/>
    <col min="3330" max="3330" width="18.7109375" style="4" bestFit="1" customWidth="1"/>
    <col min="3331" max="3331" width="12.7109375" style="4" bestFit="1" customWidth="1"/>
    <col min="3332" max="3332" width="18.7109375" style="4" bestFit="1" customWidth="1"/>
    <col min="3333" max="3333" width="16" style="4" bestFit="1" customWidth="1"/>
    <col min="3334" max="3337" width="18.7109375" style="4" bestFit="1" customWidth="1"/>
    <col min="3338" max="3339" width="12.7109375" style="4" customWidth="1"/>
    <col min="3340" max="3340" width="2.5703125" style="4" customWidth="1"/>
    <col min="3341" max="3584" width="11.42578125" style="4"/>
    <col min="3585" max="3585" width="17.7109375" style="4" customWidth="1"/>
    <col min="3586" max="3586" width="18.7109375" style="4" bestFit="1" customWidth="1"/>
    <col min="3587" max="3587" width="12.7109375" style="4" bestFit="1" customWidth="1"/>
    <col min="3588" max="3588" width="18.7109375" style="4" bestFit="1" customWidth="1"/>
    <col min="3589" max="3589" width="16" style="4" bestFit="1" customWidth="1"/>
    <col min="3590" max="3593" width="18.7109375" style="4" bestFit="1" customWidth="1"/>
    <col min="3594" max="3595" width="12.7109375" style="4" customWidth="1"/>
    <col min="3596" max="3596" width="2.5703125" style="4" customWidth="1"/>
    <col min="3597" max="3840" width="11.42578125" style="4"/>
    <col min="3841" max="3841" width="17.7109375" style="4" customWidth="1"/>
    <col min="3842" max="3842" width="18.7109375" style="4" bestFit="1" customWidth="1"/>
    <col min="3843" max="3843" width="12.7109375" style="4" bestFit="1" customWidth="1"/>
    <col min="3844" max="3844" width="18.7109375" style="4" bestFit="1" customWidth="1"/>
    <col min="3845" max="3845" width="16" style="4" bestFit="1" customWidth="1"/>
    <col min="3846" max="3849" width="18.7109375" style="4" bestFit="1" customWidth="1"/>
    <col min="3850" max="3851" width="12.7109375" style="4" customWidth="1"/>
    <col min="3852" max="3852" width="2.5703125" style="4" customWidth="1"/>
    <col min="3853" max="4096" width="11.42578125" style="4"/>
    <col min="4097" max="4097" width="17.7109375" style="4" customWidth="1"/>
    <col min="4098" max="4098" width="18.7109375" style="4" bestFit="1" customWidth="1"/>
    <col min="4099" max="4099" width="12.7109375" style="4" bestFit="1" customWidth="1"/>
    <col min="4100" max="4100" width="18.7109375" style="4" bestFit="1" customWidth="1"/>
    <col min="4101" max="4101" width="16" style="4" bestFit="1" customWidth="1"/>
    <col min="4102" max="4105" width="18.7109375" style="4" bestFit="1" customWidth="1"/>
    <col min="4106" max="4107" width="12.7109375" style="4" customWidth="1"/>
    <col min="4108" max="4108" width="2.5703125" style="4" customWidth="1"/>
    <col min="4109" max="4352" width="11.42578125" style="4"/>
    <col min="4353" max="4353" width="17.7109375" style="4" customWidth="1"/>
    <col min="4354" max="4354" width="18.7109375" style="4" bestFit="1" customWidth="1"/>
    <col min="4355" max="4355" width="12.7109375" style="4" bestFit="1" customWidth="1"/>
    <col min="4356" max="4356" width="18.7109375" style="4" bestFit="1" customWidth="1"/>
    <col min="4357" max="4357" width="16" style="4" bestFit="1" customWidth="1"/>
    <col min="4358" max="4361" width="18.7109375" style="4" bestFit="1" customWidth="1"/>
    <col min="4362" max="4363" width="12.7109375" style="4" customWidth="1"/>
    <col min="4364" max="4364" width="2.5703125" style="4" customWidth="1"/>
    <col min="4365" max="4608" width="11.42578125" style="4"/>
    <col min="4609" max="4609" width="17.7109375" style="4" customWidth="1"/>
    <col min="4610" max="4610" width="18.7109375" style="4" bestFit="1" customWidth="1"/>
    <col min="4611" max="4611" width="12.7109375" style="4" bestFit="1" customWidth="1"/>
    <col min="4612" max="4612" width="18.7109375" style="4" bestFit="1" customWidth="1"/>
    <col min="4613" max="4613" width="16" style="4" bestFit="1" customWidth="1"/>
    <col min="4614" max="4617" width="18.7109375" style="4" bestFit="1" customWidth="1"/>
    <col min="4618" max="4619" width="12.7109375" style="4" customWidth="1"/>
    <col min="4620" max="4620" width="2.5703125" style="4" customWidth="1"/>
    <col min="4621" max="4864" width="11.42578125" style="4"/>
    <col min="4865" max="4865" width="17.7109375" style="4" customWidth="1"/>
    <col min="4866" max="4866" width="18.7109375" style="4" bestFit="1" customWidth="1"/>
    <col min="4867" max="4867" width="12.7109375" style="4" bestFit="1" customWidth="1"/>
    <col min="4868" max="4868" width="18.7109375" style="4" bestFit="1" customWidth="1"/>
    <col min="4869" max="4869" width="16" style="4" bestFit="1" customWidth="1"/>
    <col min="4870" max="4873" width="18.7109375" style="4" bestFit="1" customWidth="1"/>
    <col min="4874" max="4875" width="12.7109375" style="4" customWidth="1"/>
    <col min="4876" max="4876" width="2.5703125" style="4" customWidth="1"/>
    <col min="4877" max="5120" width="11.42578125" style="4"/>
    <col min="5121" max="5121" width="17.7109375" style="4" customWidth="1"/>
    <col min="5122" max="5122" width="18.7109375" style="4" bestFit="1" customWidth="1"/>
    <col min="5123" max="5123" width="12.7109375" style="4" bestFit="1" customWidth="1"/>
    <col min="5124" max="5124" width="18.7109375" style="4" bestFit="1" customWidth="1"/>
    <col min="5125" max="5125" width="16" style="4" bestFit="1" customWidth="1"/>
    <col min="5126" max="5129" width="18.7109375" style="4" bestFit="1" customWidth="1"/>
    <col min="5130" max="5131" width="12.7109375" style="4" customWidth="1"/>
    <col min="5132" max="5132" width="2.5703125" style="4" customWidth="1"/>
    <col min="5133" max="5376" width="11.42578125" style="4"/>
    <col min="5377" max="5377" width="17.7109375" style="4" customWidth="1"/>
    <col min="5378" max="5378" width="18.7109375" style="4" bestFit="1" customWidth="1"/>
    <col min="5379" max="5379" width="12.7109375" style="4" bestFit="1" customWidth="1"/>
    <col min="5380" max="5380" width="18.7109375" style="4" bestFit="1" customWidth="1"/>
    <col min="5381" max="5381" width="16" style="4" bestFit="1" customWidth="1"/>
    <col min="5382" max="5385" width="18.7109375" style="4" bestFit="1" customWidth="1"/>
    <col min="5386" max="5387" width="12.7109375" style="4" customWidth="1"/>
    <col min="5388" max="5388" width="2.5703125" style="4" customWidth="1"/>
    <col min="5389" max="5632" width="11.42578125" style="4"/>
    <col min="5633" max="5633" width="17.7109375" style="4" customWidth="1"/>
    <col min="5634" max="5634" width="18.7109375" style="4" bestFit="1" customWidth="1"/>
    <col min="5635" max="5635" width="12.7109375" style="4" bestFit="1" customWidth="1"/>
    <col min="5636" max="5636" width="18.7109375" style="4" bestFit="1" customWidth="1"/>
    <col min="5637" max="5637" width="16" style="4" bestFit="1" customWidth="1"/>
    <col min="5638" max="5641" width="18.7109375" style="4" bestFit="1" customWidth="1"/>
    <col min="5642" max="5643" width="12.7109375" style="4" customWidth="1"/>
    <col min="5644" max="5644" width="2.5703125" style="4" customWidth="1"/>
    <col min="5645" max="5888" width="11.42578125" style="4"/>
    <col min="5889" max="5889" width="17.7109375" style="4" customWidth="1"/>
    <col min="5890" max="5890" width="18.7109375" style="4" bestFit="1" customWidth="1"/>
    <col min="5891" max="5891" width="12.7109375" style="4" bestFit="1" customWidth="1"/>
    <col min="5892" max="5892" width="18.7109375" style="4" bestFit="1" customWidth="1"/>
    <col min="5893" max="5893" width="16" style="4" bestFit="1" customWidth="1"/>
    <col min="5894" max="5897" width="18.7109375" style="4" bestFit="1" customWidth="1"/>
    <col min="5898" max="5899" width="12.7109375" style="4" customWidth="1"/>
    <col min="5900" max="5900" width="2.5703125" style="4" customWidth="1"/>
    <col min="5901" max="6144" width="11.42578125" style="4"/>
    <col min="6145" max="6145" width="17.7109375" style="4" customWidth="1"/>
    <col min="6146" max="6146" width="18.7109375" style="4" bestFit="1" customWidth="1"/>
    <col min="6147" max="6147" width="12.7109375" style="4" bestFit="1" customWidth="1"/>
    <col min="6148" max="6148" width="18.7109375" style="4" bestFit="1" customWidth="1"/>
    <col min="6149" max="6149" width="16" style="4" bestFit="1" customWidth="1"/>
    <col min="6150" max="6153" width="18.7109375" style="4" bestFit="1" customWidth="1"/>
    <col min="6154" max="6155" width="12.7109375" style="4" customWidth="1"/>
    <col min="6156" max="6156" width="2.5703125" style="4" customWidth="1"/>
    <col min="6157" max="6400" width="11.42578125" style="4"/>
    <col min="6401" max="6401" width="17.7109375" style="4" customWidth="1"/>
    <col min="6402" max="6402" width="18.7109375" style="4" bestFit="1" customWidth="1"/>
    <col min="6403" max="6403" width="12.7109375" style="4" bestFit="1" customWidth="1"/>
    <col min="6404" max="6404" width="18.7109375" style="4" bestFit="1" customWidth="1"/>
    <col min="6405" max="6405" width="16" style="4" bestFit="1" customWidth="1"/>
    <col min="6406" max="6409" width="18.7109375" style="4" bestFit="1" customWidth="1"/>
    <col min="6410" max="6411" width="12.7109375" style="4" customWidth="1"/>
    <col min="6412" max="6412" width="2.5703125" style="4" customWidth="1"/>
    <col min="6413" max="6656" width="11.42578125" style="4"/>
    <col min="6657" max="6657" width="17.7109375" style="4" customWidth="1"/>
    <col min="6658" max="6658" width="18.7109375" style="4" bestFit="1" customWidth="1"/>
    <col min="6659" max="6659" width="12.7109375" style="4" bestFit="1" customWidth="1"/>
    <col min="6660" max="6660" width="18.7109375" style="4" bestFit="1" customWidth="1"/>
    <col min="6661" max="6661" width="16" style="4" bestFit="1" customWidth="1"/>
    <col min="6662" max="6665" width="18.7109375" style="4" bestFit="1" customWidth="1"/>
    <col min="6666" max="6667" width="12.7109375" style="4" customWidth="1"/>
    <col min="6668" max="6668" width="2.5703125" style="4" customWidth="1"/>
    <col min="6669" max="6912" width="11.42578125" style="4"/>
    <col min="6913" max="6913" width="17.7109375" style="4" customWidth="1"/>
    <col min="6914" max="6914" width="18.7109375" style="4" bestFit="1" customWidth="1"/>
    <col min="6915" max="6915" width="12.7109375" style="4" bestFit="1" customWidth="1"/>
    <col min="6916" max="6916" width="18.7109375" style="4" bestFit="1" customWidth="1"/>
    <col min="6917" max="6917" width="16" style="4" bestFit="1" customWidth="1"/>
    <col min="6918" max="6921" width="18.7109375" style="4" bestFit="1" customWidth="1"/>
    <col min="6922" max="6923" width="12.7109375" style="4" customWidth="1"/>
    <col min="6924" max="6924" width="2.5703125" style="4" customWidth="1"/>
    <col min="6925" max="7168" width="11.42578125" style="4"/>
    <col min="7169" max="7169" width="17.7109375" style="4" customWidth="1"/>
    <col min="7170" max="7170" width="18.7109375" style="4" bestFit="1" customWidth="1"/>
    <col min="7171" max="7171" width="12.7109375" style="4" bestFit="1" customWidth="1"/>
    <col min="7172" max="7172" width="18.7109375" style="4" bestFit="1" customWidth="1"/>
    <col min="7173" max="7173" width="16" style="4" bestFit="1" customWidth="1"/>
    <col min="7174" max="7177" width="18.7109375" style="4" bestFit="1" customWidth="1"/>
    <col min="7178" max="7179" width="12.7109375" style="4" customWidth="1"/>
    <col min="7180" max="7180" width="2.5703125" style="4" customWidth="1"/>
    <col min="7181" max="7424" width="11.42578125" style="4"/>
    <col min="7425" max="7425" width="17.7109375" style="4" customWidth="1"/>
    <col min="7426" max="7426" width="18.7109375" style="4" bestFit="1" customWidth="1"/>
    <col min="7427" max="7427" width="12.7109375" style="4" bestFit="1" customWidth="1"/>
    <col min="7428" max="7428" width="18.7109375" style="4" bestFit="1" customWidth="1"/>
    <col min="7429" max="7429" width="16" style="4" bestFit="1" customWidth="1"/>
    <col min="7430" max="7433" width="18.7109375" style="4" bestFit="1" customWidth="1"/>
    <col min="7434" max="7435" width="12.7109375" style="4" customWidth="1"/>
    <col min="7436" max="7436" width="2.5703125" style="4" customWidth="1"/>
    <col min="7437" max="7680" width="11.42578125" style="4"/>
    <col min="7681" max="7681" width="17.7109375" style="4" customWidth="1"/>
    <col min="7682" max="7682" width="18.7109375" style="4" bestFit="1" customWidth="1"/>
    <col min="7683" max="7683" width="12.7109375" style="4" bestFit="1" customWidth="1"/>
    <col min="7684" max="7684" width="18.7109375" style="4" bestFit="1" customWidth="1"/>
    <col min="7685" max="7685" width="16" style="4" bestFit="1" customWidth="1"/>
    <col min="7686" max="7689" width="18.7109375" style="4" bestFit="1" customWidth="1"/>
    <col min="7690" max="7691" width="12.7109375" style="4" customWidth="1"/>
    <col min="7692" max="7692" width="2.5703125" style="4" customWidth="1"/>
    <col min="7693" max="7936" width="11.42578125" style="4"/>
    <col min="7937" max="7937" width="17.7109375" style="4" customWidth="1"/>
    <col min="7938" max="7938" width="18.7109375" style="4" bestFit="1" customWidth="1"/>
    <col min="7939" max="7939" width="12.7109375" style="4" bestFit="1" customWidth="1"/>
    <col min="7940" max="7940" width="18.7109375" style="4" bestFit="1" customWidth="1"/>
    <col min="7941" max="7941" width="16" style="4" bestFit="1" customWidth="1"/>
    <col min="7942" max="7945" width="18.7109375" style="4" bestFit="1" customWidth="1"/>
    <col min="7946" max="7947" width="12.7109375" style="4" customWidth="1"/>
    <col min="7948" max="7948" width="2.5703125" style="4" customWidth="1"/>
    <col min="7949" max="8192" width="11.42578125" style="4"/>
    <col min="8193" max="8193" width="17.7109375" style="4" customWidth="1"/>
    <col min="8194" max="8194" width="18.7109375" style="4" bestFit="1" customWidth="1"/>
    <col min="8195" max="8195" width="12.7109375" style="4" bestFit="1" customWidth="1"/>
    <col min="8196" max="8196" width="18.7109375" style="4" bestFit="1" customWidth="1"/>
    <col min="8197" max="8197" width="16" style="4" bestFit="1" customWidth="1"/>
    <col min="8198" max="8201" width="18.7109375" style="4" bestFit="1" customWidth="1"/>
    <col min="8202" max="8203" width="12.7109375" style="4" customWidth="1"/>
    <col min="8204" max="8204" width="2.5703125" style="4" customWidth="1"/>
    <col min="8205" max="8448" width="11.42578125" style="4"/>
    <col min="8449" max="8449" width="17.7109375" style="4" customWidth="1"/>
    <col min="8450" max="8450" width="18.7109375" style="4" bestFit="1" customWidth="1"/>
    <col min="8451" max="8451" width="12.7109375" style="4" bestFit="1" customWidth="1"/>
    <col min="8452" max="8452" width="18.7109375" style="4" bestFit="1" customWidth="1"/>
    <col min="8453" max="8453" width="16" style="4" bestFit="1" customWidth="1"/>
    <col min="8454" max="8457" width="18.7109375" style="4" bestFit="1" customWidth="1"/>
    <col min="8458" max="8459" width="12.7109375" style="4" customWidth="1"/>
    <col min="8460" max="8460" width="2.5703125" style="4" customWidth="1"/>
    <col min="8461" max="8704" width="11.42578125" style="4"/>
    <col min="8705" max="8705" width="17.7109375" style="4" customWidth="1"/>
    <col min="8706" max="8706" width="18.7109375" style="4" bestFit="1" customWidth="1"/>
    <col min="8707" max="8707" width="12.7109375" style="4" bestFit="1" customWidth="1"/>
    <col min="8708" max="8708" width="18.7109375" style="4" bestFit="1" customWidth="1"/>
    <col min="8709" max="8709" width="16" style="4" bestFit="1" customWidth="1"/>
    <col min="8710" max="8713" width="18.7109375" style="4" bestFit="1" customWidth="1"/>
    <col min="8714" max="8715" width="12.7109375" style="4" customWidth="1"/>
    <col min="8716" max="8716" width="2.5703125" style="4" customWidth="1"/>
    <col min="8717" max="8960" width="11.42578125" style="4"/>
    <col min="8961" max="8961" width="17.7109375" style="4" customWidth="1"/>
    <col min="8962" max="8962" width="18.7109375" style="4" bestFit="1" customWidth="1"/>
    <col min="8963" max="8963" width="12.7109375" style="4" bestFit="1" customWidth="1"/>
    <col min="8964" max="8964" width="18.7109375" style="4" bestFit="1" customWidth="1"/>
    <col min="8965" max="8965" width="16" style="4" bestFit="1" customWidth="1"/>
    <col min="8966" max="8969" width="18.7109375" style="4" bestFit="1" customWidth="1"/>
    <col min="8970" max="8971" width="12.7109375" style="4" customWidth="1"/>
    <col min="8972" max="8972" width="2.5703125" style="4" customWidth="1"/>
    <col min="8973" max="9216" width="11.42578125" style="4"/>
    <col min="9217" max="9217" width="17.7109375" style="4" customWidth="1"/>
    <col min="9218" max="9218" width="18.7109375" style="4" bestFit="1" customWidth="1"/>
    <col min="9219" max="9219" width="12.7109375" style="4" bestFit="1" customWidth="1"/>
    <col min="9220" max="9220" width="18.7109375" style="4" bestFit="1" customWidth="1"/>
    <col min="9221" max="9221" width="16" style="4" bestFit="1" customWidth="1"/>
    <col min="9222" max="9225" width="18.7109375" style="4" bestFit="1" customWidth="1"/>
    <col min="9226" max="9227" width="12.7109375" style="4" customWidth="1"/>
    <col min="9228" max="9228" width="2.5703125" style="4" customWidth="1"/>
    <col min="9229" max="9472" width="11.42578125" style="4"/>
    <col min="9473" max="9473" width="17.7109375" style="4" customWidth="1"/>
    <col min="9474" max="9474" width="18.7109375" style="4" bestFit="1" customWidth="1"/>
    <col min="9475" max="9475" width="12.7109375" style="4" bestFit="1" customWidth="1"/>
    <col min="9476" max="9476" width="18.7109375" style="4" bestFit="1" customWidth="1"/>
    <col min="9477" max="9477" width="16" style="4" bestFit="1" customWidth="1"/>
    <col min="9478" max="9481" width="18.7109375" style="4" bestFit="1" customWidth="1"/>
    <col min="9482" max="9483" width="12.7109375" style="4" customWidth="1"/>
    <col min="9484" max="9484" width="2.5703125" style="4" customWidth="1"/>
    <col min="9485" max="9728" width="11.42578125" style="4"/>
    <col min="9729" max="9729" width="17.7109375" style="4" customWidth="1"/>
    <col min="9730" max="9730" width="18.7109375" style="4" bestFit="1" customWidth="1"/>
    <col min="9731" max="9731" width="12.7109375" style="4" bestFit="1" customWidth="1"/>
    <col min="9732" max="9732" width="18.7109375" style="4" bestFit="1" customWidth="1"/>
    <col min="9733" max="9733" width="16" style="4" bestFit="1" customWidth="1"/>
    <col min="9734" max="9737" width="18.7109375" style="4" bestFit="1" customWidth="1"/>
    <col min="9738" max="9739" width="12.7109375" style="4" customWidth="1"/>
    <col min="9740" max="9740" width="2.5703125" style="4" customWidth="1"/>
    <col min="9741" max="9984" width="11.42578125" style="4"/>
    <col min="9985" max="9985" width="17.7109375" style="4" customWidth="1"/>
    <col min="9986" max="9986" width="18.7109375" style="4" bestFit="1" customWidth="1"/>
    <col min="9987" max="9987" width="12.7109375" style="4" bestFit="1" customWidth="1"/>
    <col min="9988" max="9988" width="18.7109375" style="4" bestFit="1" customWidth="1"/>
    <col min="9989" max="9989" width="16" style="4" bestFit="1" customWidth="1"/>
    <col min="9990" max="9993" width="18.7109375" style="4" bestFit="1" customWidth="1"/>
    <col min="9994" max="9995" width="12.7109375" style="4" customWidth="1"/>
    <col min="9996" max="9996" width="2.5703125" style="4" customWidth="1"/>
    <col min="9997" max="10240" width="11.42578125" style="4"/>
    <col min="10241" max="10241" width="17.7109375" style="4" customWidth="1"/>
    <col min="10242" max="10242" width="18.7109375" style="4" bestFit="1" customWidth="1"/>
    <col min="10243" max="10243" width="12.7109375" style="4" bestFit="1" customWidth="1"/>
    <col min="10244" max="10244" width="18.7109375" style="4" bestFit="1" customWidth="1"/>
    <col min="10245" max="10245" width="16" style="4" bestFit="1" customWidth="1"/>
    <col min="10246" max="10249" width="18.7109375" style="4" bestFit="1" customWidth="1"/>
    <col min="10250" max="10251" width="12.7109375" style="4" customWidth="1"/>
    <col min="10252" max="10252" width="2.5703125" style="4" customWidth="1"/>
    <col min="10253" max="10496" width="11.42578125" style="4"/>
    <col min="10497" max="10497" width="17.7109375" style="4" customWidth="1"/>
    <col min="10498" max="10498" width="18.7109375" style="4" bestFit="1" customWidth="1"/>
    <col min="10499" max="10499" width="12.7109375" style="4" bestFit="1" customWidth="1"/>
    <col min="10500" max="10500" width="18.7109375" style="4" bestFit="1" customWidth="1"/>
    <col min="10501" max="10501" width="16" style="4" bestFit="1" customWidth="1"/>
    <col min="10502" max="10505" width="18.7109375" style="4" bestFit="1" customWidth="1"/>
    <col min="10506" max="10507" width="12.7109375" style="4" customWidth="1"/>
    <col min="10508" max="10508" width="2.5703125" style="4" customWidth="1"/>
    <col min="10509" max="10752" width="11.42578125" style="4"/>
    <col min="10753" max="10753" width="17.7109375" style="4" customWidth="1"/>
    <col min="10754" max="10754" width="18.7109375" style="4" bestFit="1" customWidth="1"/>
    <col min="10755" max="10755" width="12.7109375" style="4" bestFit="1" customWidth="1"/>
    <col min="10756" max="10756" width="18.7109375" style="4" bestFit="1" customWidth="1"/>
    <col min="10757" max="10757" width="16" style="4" bestFit="1" customWidth="1"/>
    <col min="10758" max="10761" width="18.7109375" style="4" bestFit="1" customWidth="1"/>
    <col min="10762" max="10763" width="12.7109375" style="4" customWidth="1"/>
    <col min="10764" max="10764" width="2.5703125" style="4" customWidth="1"/>
    <col min="10765" max="11008" width="11.42578125" style="4"/>
    <col min="11009" max="11009" width="17.7109375" style="4" customWidth="1"/>
    <col min="11010" max="11010" width="18.7109375" style="4" bestFit="1" customWidth="1"/>
    <col min="11011" max="11011" width="12.7109375" style="4" bestFit="1" customWidth="1"/>
    <col min="11012" max="11012" width="18.7109375" style="4" bestFit="1" customWidth="1"/>
    <col min="11013" max="11013" width="16" style="4" bestFit="1" customWidth="1"/>
    <col min="11014" max="11017" width="18.7109375" style="4" bestFit="1" customWidth="1"/>
    <col min="11018" max="11019" width="12.7109375" style="4" customWidth="1"/>
    <col min="11020" max="11020" width="2.5703125" style="4" customWidth="1"/>
    <col min="11021" max="11264" width="11.42578125" style="4"/>
    <col min="11265" max="11265" width="17.7109375" style="4" customWidth="1"/>
    <col min="11266" max="11266" width="18.7109375" style="4" bestFit="1" customWidth="1"/>
    <col min="11267" max="11267" width="12.7109375" style="4" bestFit="1" customWidth="1"/>
    <col min="11268" max="11268" width="18.7109375" style="4" bestFit="1" customWidth="1"/>
    <col min="11269" max="11269" width="16" style="4" bestFit="1" customWidth="1"/>
    <col min="11270" max="11273" width="18.7109375" style="4" bestFit="1" customWidth="1"/>
    <col min="11274" max="11275" width="12.7109375" style="4" customWidth="1"/>
    <col min="11276" max="11276" width="2.5703125" style="4" customWidth="1"/>
    <col min="11277" max="11520" width="11.42578125" style="4"/>
    <col min="11521" max="11521" width="17.7109375" style="4" customWidth="1"/>
    <col min="11522" max="11522" width="18.7109375" style="4" bestFit="1" customWidth="1"/>
    <col min="11523" max="11523" width="12.7109375" style="4" bestFit="1" customWidth="1"/>
    <col min="11524" max="11524" width="18.7109375" style="4" bestFit="1" customWidth="1"/>
    <col min="11525" max="11525" width="16" style="4" bestFit="1" customWidth="1"/>
    <col min="11526" max="11529" width="18.7109375" style="4" bestFit="1" customWidth="1"/>
    <col min="11530" max="11531" width="12.7109375" style="4" customWidth="1"/>
    <col min="11532" max="11532" width="2.5703125" style="4" customWidth="1"/>
    <col min="11533" max="11776" width="11.42578125" style="4"/>
    <col min="11777" max="11777" width="17.7109375" style="4" customWidth="1"/>
    <col min="11778" max="11778" width="18.7109375" style="4" bestFit="1" customWidth="1"/>
    <col min="11779" max="11779" width="12.7109375" style="4" bestFit="1" customWidth="1"/>
    <col min="11780" max="11780" width="18.7109375" style="4" bestFit="1" customWidth="1"/>
    <col min="11781" max="11781" width="16" style="4" bestFit="1" customWidth="1"/>
    <col min="11782" max="11785" width="18.7109375" style="4" bestFit="1" customWidth="1"/>
    <col min="11786" max="11787" width="12.7109375" style="4" customWidth="1"/>
    <col min="11788" max="11788" width="2.5703125" style="4" customWidth="1"/>
    <col min="11789" max="12032" width="11.42578125" style="4"/>
    <col min="12033" max="12033" width="17.7109375" style="4" customWidth="1"/>
    <col min="12034" max="12034" width="18.7109375" style="4" bestFit="1" customWidth="1"/>
    <col min="12035" max="12035" width="12.7109375" style="4" bestFit="1" customWidth="1"/>
    <col min="12036" max="12036" width="18.7109375" style="4" bestFit="1" customWidth="1"/>
    <col min="12037" max="12037" width="16" style="4" bestFit="1" customWidth="1"/>
    <col min="12038" max="12041" width="18.7109375" style="4" bestFit="1" customWidth="1"/>
    <col min="12042" max="12043" width="12.7109375" style="4" customWidth="1"/>
    <col min="12044" max="12044" width="2.5703125" style="4" customWidth="1"/>
    <col min="12045" max="12288" width="11.42578125" style="4"/>
    <col min="12289" max="12289" width="17.7109375" style="4" customWidth="1"/>
    <col min="12290" max="12290" width="18.7109375" style="4" bestFit="1" customWidth="1"/>
    <col min="12291" max="12291" width="12.7109375" style="4" bestFit="1" customWidth="1"/>
    <col min="12292" max="12292" width="18.7109375" style="4" bestFit="1" customWidth="1"/>
    <col min="12293" max="12293" width="16" style="4" bestFit="1" customWidth="1"/>
    <col min="12294" max="12297" width="18.7109375" style="4" bestFit="1" customWidth="1"/>
    <col min="12298" max="12299" width="12.7109375" style="4" customWidth="1"/>
    <col min="12300" max="12300" width="2.5703125" style="4" customWidth="1"/>
    <col min="12301" max="12544" width="11.42578125" style="4"/>
    <col min="12545" max="12545" width="17.7109375" style="4" customWidth="1"/>
    <col min="12546" max="12546" width="18.7109375" style="4" bestFit="1" customWidth="1"/>
    <col min="12547" max="12547" width="12.7109375" style="4" bestFit="1" customWidth="1"/>
    <col min="12548" max="12548" width="18.7109375" style="4" bestFit="1" customWidth="1"/>
    <col min="12549" max="12549" width="16" style="4" bestFit="1" customWidth="1"/>
    <col min="12550" max="12553" width="18.7109375" style="4" bestFit="1" customWidth="1"/>
    <col min="12554" max="12555" width="12.7109375" style="4" customWidth="1"/>
    <col min="12556" max="12556" width="2.5703125" style="4" customWidth="1"/>
    <col min="12557" max="12800" width="11.42578125" style="4"/>
    <col min="12801" max="12801" width="17.7109375" style="4" customWidth="1"/>
    <col min="12802" max="12802" width="18.7109375" style="4" bestFit="1" customWidth="1"/>
    <col min="12803" max="12803" width="12.7109375" style="4" bestFit="1" customWidth="1"/>
    <col min="12804" max="12804" width="18.7109375" style="4" bestFit="1" customWidth="1"/>
    <col min="12805" max="12805" width="16" style="4" bestFit="1" customWidth="1"/>
    <col min="12806" max="12809" width="18.7109375" style="4" bestFit="1" customWidth="1"/>
    <col min="12810" max="12811" width="12.7109375" style="4" customWidth="1"/>
    <col min="12812" max="12812" width="2.5703125" style="4" customWidth="1"/>
    <col min="12813" max="13056" width="11.42578125" style="4"/>
    <col min="13057" max="13057" width="17.7109375" style="4" customWidth="1"/>
    <col min="13058" max="13058" width="18.7109375" style="4" bestFit="1" customWidth="1"/>
    <col min="13059" max="13059" width="12.7109375" style="4" bestFit="1" customWidth="1"/>
    <col min="13060" max="13060" width="18.7109375" style="4" bestFit="1" customWidth="1"/>
    <col min="13061" max="13061" width="16" style="4" bestFit="1" customWidth="1"/>
    <col min="13062" max="13065" width="18.7109375" style="4" bestFit="1" customWidth="1"/>
    <col min="13066" max="13067" width="12.7109375" style="4" customWidth="1"/>
    <col min="13068" max="13068" width="2.5703125" style="4" customWidth="1"/>
    <col min="13069" max="13312" width="11.42578125" style="4"/>
    <col min="13313" max="13313" width="17.7109375" style="4" customWidth="1"/>
    <col min="13314" max="13314" width="18.7109375" style="4" bestFit="1" customWidth="1"/>
    <col min="13315" max="13315" width="12.7109375" style="4" bestFit="1" customWidth="1"/>
    <col min="13316" max="13316" width="18.7109375" style="4" bestFit="1" customWidth="1"/>
    <col min="13317" max="13317" width="16" style="4" bestFit="1" customWidth="1"/>
    <col min="13318" max="13321" width="18.7109375" style="4" bestFit="1" customWidth="1"/>
    <col min="13322" max="13323" width="12.7109375" style="4" customWidth="1"/>
    <col min="13324" max="13324" width="2.5703125" style="4" customWidth="1"/>
    <col min="13325" max="13568" width="11.42578125" style="4"/>
    <col min="13569" max="13569" width="17.7109375" style="4" customWidth="1"/>
    <col min="13570" max="13570" width="18.7109375" style="4" bestFit="1" customWidth="1"/>
    <col min="13571" max="13571" width="12.7109375" style="4" bestFit="1" customWidth="1"/>
    <col min="13572" max="13572" width="18.7109375" style="4" bestFit="1" customWidth="1"/>
    <col min="13573" max="13573" width="16" style="4" bestFit="1" customWidth="1"/>
    <col min="13574" max="13577" width="18.7109375" style="4" bestFit="1" customWidth="1"/>
    <col min="13578" max="13579" width="12.7109375" style="4" customWidth="1"/>
    <col min="13580" max="13580" width="2.5703125" style="4" customWidth="1"/>
    <col min="13581" max="13824" width="11.42578125" style="4"/>
    <col min="13825" max="13825" width="17.7109375" style="4" customWidth="1"/>
    <col min="13826" max="13826" width="18.7109375" style="4" bestFit="1" customWidth="1"/>
    <col min="13827" max="13827" width="12.7109375" style="4" bestFit="1" customWidth="1"/>
    <col min="13828" max="13828" width="18.7109375" style="4" bestFit="1" customWidth="1"/>
    <col min="13829" max="13829" width="16" style="4" bestFit="1" customWidth="1"/>
    <col min="13830" max="13833" width="18.7109375" style="4" bestFit="1" customWidth="1"/>
    <col min="13834" max="13835" width="12.7109375" style="4" customWidth="1"/>
    <col min="13836" max="13836" width="2.5703125" style="4" customWidth="1"/>
    <col min="13837" max="14080" width="11.42578125" style="4"/>
    <col min="14081" max="14081" width="17.7109375" style="4" customWidth="1"/>
    <col min="14082" max="14082" width="18.7109375" style="4" bestFit="1" customWidth="1"/>
    <col min="14083" max="14083" width="12.7109375" style="4" bestFit="1" customWidth="1"/>
    <col min="14084" max="14084" width="18.7109375" style="4" bestFit="1" customWidth="1"/>
    <col min="14085" max="14085" width="16" style="4" bestFit="1" customWidth="1"/>
    <col min="14086" max="14089" width="18.7109375" style="4" bestFit="1" customWidth="1"/>
    <col min="14090" max="14091" width="12.7109375" style="4" customWidth="1"/>
    <col min="14092" max="14092" width="2.5703125" style="4" customWidth="1"/>
    <col min="14093" max="14336" width="11.42578125" style="4"/>
    <col min="14337" max="14337" width="17.7109375" style="4" customWidth="1"/>
    <col min="14338" max="14338" width="18.7109375" style="4" bestFit="1" customWidth="1"/>
    <col min="14339" max="14339" width="12.7109375" style="4" bestFit="1" customWidth="1"/>
    <col min="14340" max="14340" width="18.7109375" style="4" bestFit="1" customWidth="1"/>
    <col min="14341" max="14341" width="16" style="4" bestFit="1" customWidth="1"/>
    <col min="14342" max="14345" width="18.7109375" style="4" bestFit="1" customWidth="1"/>
    <col min="14346" max="14347" width="12.7109375" style="4" customWidth="1"/>
    <col min="14348" max="14348" width="2.5703125" style="4" customWidth="1"/>
    <col min="14349" max="14592" width="11.42578125" style="4"/>
    <col min="14593" max="14593" width="17.7109375" style="4" customWidth="1"/>
    <col min="14594" max="14594" width="18.7109375" style="4" bestFit="1" customWidth="1"/>
    <col min="14595" max="14595" width="12.7109375" style="4" bestFit="1" customWidth="1"/>
    <col min="14596" max="14596" width="18.7109375" style="4" bestFit="1" customWidth="1"/>
    <col min="14597" max="14597" width="16" style="4" bestFit="1" customWidth="1"/>
    <col min="14598" max="14601" width="18.7109375" style="4" bestFit="1" customWidth="1"/>
    <col min="14602" max="14603" width="12.7109375" style="4" customWidth="1"/>
    <col min="14604" max="14604" width="2.5703125" style="4" customWidth="1"/>
    <col min="14605" max="14848" width="11.42578125" style="4"/>
    <col min="14849" max="14849" width="17.7109375" style="4" customWidth="1"/>
    <col min="14850" max="14850" width="18.7109375" style="4" bestFit="1" customWidth="1"/>
    <col min="14851" max="14851" width="12.7109375" style="4" bestFit="1" customWidth="1"/>
    <col min="14852" max="14852" width="18.7109375" style="4" bestFit="1" customWidth="1"/>
    <col min="14853" max="14853" width="16" style="4" bestFit="1" customWidth="1"/>
    <col min="14854" max="14857" width="18.7109375" style="4" bestFit="1" customWidth="1"/>
    <col min="14858" max="14859" width="12.7109375" style="4" customWidth="1"/>
    <col min="14860" max="14860" width="2.5703125" style="4" customWidth="1"/>
    <col min="14861" max="15104" width="11.42578125" style="4"/>
    <col min="15105" max="15105" width="17.7109375" style="4" customWidth="1"/>
    <col min="15106" max="15106" width="18.7109375" style="4" bestFit="1" customWidth="1"/>
    <col min="15107" max="15107" width="12.7109375" style="4" bestFit="1" customWidth="1"/>
    <col min="15108" max="15108" width="18.7109375" style="4" bestFit="1" customWidth="1"/>
    <col min="15109" max="15109" width="16" style="4" bestFit="1" customWidth="1"/>
    <col min="15110" max="15113" width="18.7109375" style="4" bestFit="1" customWidth="1"/>
    <col min="15114" max="15115" width="12.7109375" style="4" customWidth="1"/>
    <col min="15116" max="15116" width="2.5703125" style="4" customWidth="1"/>
    <col min="15117" max="15360" width="11.42578125" style="4"/>
    <col min="15361" max="15361" width="17.7109375" style="4" customWidth="1"/>
    <col min="15362" max="15362" width="18.7109375" style="4" bestFit="1" customWidth="1"/>
    <col min="15363" max="15363" width="12.7109375" style="4" bestFit="1" customWidth="1"/>
    <col min="15364" max="15364" width="18.7109375" style="4" bestFit="1" customWidth="1"/>
    <col min="15365" max="15365" width="16" style="4" bestFit="1" customWidth="1"/>
    <col min="15366" max="15369" width="18.7109375" style="4" bestFit="1" customWidth="1"/>
    <col min="15370" max="15371" width="12.7109375" style="4" customWidth="1"/>
    <col min="15372" max="15372" width="2.5703125" style="4" customWidth="1"/>
    <col min="15373" max="15616" width="11.42578125" style="4"/>
    <col min="15617" max="15617" width="17.7109375" style="4" customWidth="1"/>
    <col min="15618" max="15618" width="18.7109375" style="4" bestFit="1" customWidth="1"/>
    <col min="15619" max="15619" width="12.7109375" style="4" bestFit="1" customWidth="1"/>
    <col min="15620" max="15620" width="18.7109375" style="4" bestFit="1" customWidth="1"/>
    <col min="15621" max="15621" width="16" style="4" bestFit="1" customWidth="1"/>
    <col min="15622" max="15625" width="18.7109375" style="4" bestFit="1" customWidth="1"/>
    <col min="15626" max="15627" width="12.7109375" style="4" customWidth="1"/>
    <col min="15628" max="15628" width="2.5703125" style="4" customWidth="1"/>
    <col min="15629" max="15872" width="11.42578125" style="4"/>
    <col min="15873" max="15873" width="17.7109375" style="4" customWidth="1"/>
    <col min="15874" max="15874" width="18.7109375" style="4" bestFit="1" customWidth="1"/>
    <col min="15875" max="15875" width="12.7109375" style="4" bestFit="1" customWidth="1"/>
    <col min="15876" max="15876" width="18.7109375" style="4" bestFit="1" customWidth="1"/>
    <col min="15877" max="15877" width="16" style="4" bestFit="1" customWidth="1"/>
    <col min="15878" max="15881" width="18.7109375" style="4" bestFit="1" customWidth="1"/>
    <col min="15882" max="15883" width="12.7109375" style="4" customWidth="1"/>
    <col min="15884" max="15884" width="2.5703125" style="4" customWidth="1"/>
    <col min="15885" max="16128" width="11.42578125" style="4"/>
    <col min="16129" max="16129" width="17.7109375" style="4" customWidth="1"/>
    <col min="16130" max="16130" width="18.7109375" style="4" bestFit="1" customWidth="1"/>
    <col min="16131" max="16131" width="12.7109375" style="4" bestFit="1" customWidth="1"/>
    <col min="16132" max="16132" width="18.7109375" style="4" bestFit="1" customWidth="1"/>
    <col min="16133" max="16133" width="16" style="4" bestFit="1" customWidth="1"/>
    <col min="16134" max="16137" width="18.7109375" style="4" bestFit="1" customWidth="1"/>
    <col min="16138" max="16139" width="12.7109375" style="4" customWidth="1"/>
    <col min="16140" max="16140" width="2.5703125" style="4" customWidth="1"/>
    <col min="16141" max="16384" width="11.42578125" style="4"/>
  </cols>
  <sheetData>
    <row r="1" spans="1:20" x14ac:dyDescent="0.25">
      <c r="A1" s="388" t="s">
        <v>83</v>
      </c>
    </row>
    <row r="2" spans="1:20" ht="15.75" x14ac:dyDescent="0.25">
      <c r="A2" s="143" t="s">
        <v>84</v>
      </c>
    </row>
    <row r="3" spans="1:20" ht="15.75" x14ac:dyDescent="0.25">
      <c r="A3" s="143"/>
    </row>
    <row r="4" spans="1:20" x14ac:dyDescent="0.25">
      <c r="A4" s="144" t="s">
        <v>85</v>
      </c>
    </row>
    <row r="5" spans="1:20" s="147" customFormat="1" ht="23.25" customHeight="1" x14ac:dyDescent="0.25">
      <c r="A5" s="145" t="s">
        <v>0</v>
      </c>
      <c r="B5" s="146" t="s">
        <v>86</v>
      </c>
      <c r="C5" s="146" t="s">
        <v>87</v>
      </c>
      <c r="D5" s="146" t="s">
        <v>88</v>
      </c>
      <c r="E5" s="146" t="s">
        <v>89</v>
      </c>
      <c r="F5" s="146" t="s">
        <v>90</v>
      </c>
      <c r="G5" s="146" t="s">
        <v>91</v>
      </c>
      <c r="H5" s="146" t="s">
        <v>92</v>
      </c>
      <c r="I5" s="146" t="s">
        <v>93</v>
      </c>
      <c r="J5" s="146" t="s">
        <v>94</v>
      </c>
      <c r="K5" s="146" t="s">
        <v>1</v>
      </c>
    </row>
    <row r="6" spans="1:20" x14ac:dyDescent="0.25">
      <c r="A6" s="148">
        <v>2011</v>
      </c>
      <c r="B6" s="149">
        <v>10721.0312762511</v>
      </c>
      <c r="C6" s="149">
        <v>10235.353079840101</v>
      </c>
      <c r="D6" s="149">
        <v>1522.5406608732901</v>
      </c>
      <c r="E6" s="149">
        <v>219.44862884541499</v>
      </c>
      <c r="F6" s="149">
        <v>2426.7359521288299</v>
      </c>
      <c r="G6" s="149">
        <v>775.59494036290096</v>
      </c>
      <c r="H6" s="149">
        <v>1030.07229161687</v>
      </c>
      <c r="I6" s="149">
        <v>563.68947023926796</v>
      </c>
      <c r="J6" s="149">
        <v>31.2085217607323</v>
      </c>
      <c r="K6" s="149">
        <f>SUM(B6:J6)</f>
        <v>27525.674821918503</v>
      </c>
      <c r="N6" s="150"/>
    </row>
    <row r="7" spans="1:20" x14ac:dyDescent="0.25">
      <c r="A7" s="148">
        <v>2012</v>
      </c>
      <c r="B7" s="149">
        <v>10730.9422101952</v>
      </c>
      <c r="C7" s="149">
        <v>10745.515758961699</v>
      </c>
      <c r="D7" s="149">
        <v>1352.33743032763</v>
      </c>
      <c r="E7" s="149">
        <v>209.569981439488</v>
      </c>
      <c r="F7" s="149">
        <v>2575.3341204306998</v>
      </c>
      <c r="G7" s="149">
        <v>558.25923169295595</v>
      </c>
      <c r="H7" s="149">
        <v>844.82847995065697</v>
      </c>
      <c r="I7" s="149">
        <v>428.26749069318203</v>
      </c>
      <c r="J7" s="149">
        <v>21.6183863068179</v>
      </c>
      <c r="K7" s="149">
        <f t="shared" ref="K7:K15" si="0">SUM(B7:J7)</f>
        <v>27466.67308999833</v>
      </c>
      <c r="N7" s="150"/>
    </row>
    <row r="8" spans="1:20" x14ac:dyDescent="0.25">
      <c r="A8" s="148">
        <v>2013</v>
      </c>
      <c r="B8" s="149">
        <v>9820.7478249411997</v>
      </c>
      <c r="C8" s="149">
        <v>8536.2794900494901</v>
      </c>
      <c r="D8" s="149">
        <v>1413.8433889969399</v>
      </c>
      <c r="E8" s="149">
        <v>479.25180439750102</v>
      </c>
      <c r="F8" s="149">
        <v>1776.0595258877399</v>
      </c>
      <c r="G8" s="149">
        <v>527.71237062379998</v>
      </c>
      <c r="H8" s="149">
        <v>856.80847467289595</v>
      </c>
      <c r="I8" s="149">
        <v>355.52074602744</v>
      </c>
      <c r="J8" s="149">
        <v>23.2218059725597</v>
      </c>
      <c r="K8" s="149">
        <f t="shared" si="0"/>
        <v>23789.445431569566</v>
      </c>
      <c r="N8" s="150"/>
    </row>
    <row r="9" spans="1:20" x14ac:dyDescent="0.25">
      <c r="A9" s="148">
        <v>2014</v>
      </c>
      <c r="B9" s="149">
        <v>8874.9060807835194</v>
      </c>
      <c r="C9" s="149">
        <v>6729.0722178974002</v>
      </c>
      <c r="D9" s="149">
        <v>1503.5472254097499</v>
      </c>
      <c r="E9" s="149">
        <v>331.07695278478701</v>
      </c>
      <c r="F9" s="149">
        <v>1522.51352111971</v>
      </c>
      <c r="G9" s="149">
        <v>539.55820888528206</v>
      </c>
      <c r="H9" s="149">
        <v>646.70480025804602</v>
      </c>
      <c r="I9" s="149">
        <v>360.16193124196099</v>
      </c>
      <c r="J9" s="149">
        <v>37.8729777580388</v>
      </c>
      <c r="K9" s="149">
        <f t="shared" si="0"/>
        <v>20545.413916138492</v>
      </c>
      <c r="N9" s="150"/>
    </row>
    <row r="10" spans="1:20" x14ac:dyDescent="0.25">
      <c r="A10" s="148">
        <v>2015</v>
      </c>
      <c r="B10" s="149">
        <v>8167.5413215696499</v>
      </c>
      <c r="C10" s="149">
        <v>6650.5953646963699</v>
      </c>
      <c r="D10" s="149">
        <v>1507.6585313879</v>
      </c>
      <c r="E10" s="149">
        <v>137.79635297098301</v>
      </c>
      <c r="F10" s="149">
        <v>1548.26960111113</v>
      </c>
      <c r="G10" s="149">
        <v>341.68532335183198</v>
      </c>
      <c r="H10" s="149">
        <v>350.00259655641503</v>
      </c>
      <c r="I10" s="149">
        <v>219.63469285986599</v>
      </c>
      <c r="J10" s="149">
        <v>26.956227140134001</v>
      </c>
      <c r="K10" s="149">
        <f t="shared" si="0"/>
        <v>18950.140011644278</v>
      </c>
      <c r="N10" s="150"/>
    </row>
    <row r="11" spans="1:20" x14ac:dyDescent="0.25">
      <c r="A11" s="148">
        <v>2016</v>
      </c>
      <c r="B11" s="149">
        <v>10170.877328177899</v>
      </c>
      <c r="C11" s="149">
        <v>7425.7115273502504</v>
      </c>
      <c r="D11" s="149">
        <v>1468.7609249863001</v>
      </c>
      <c r="E11" s="149">
        <v>120.45621156886</v>
      </c>
      <c r="F11" s="149">
        <v>1657.80962584743</v>
      </c>
      <c r="G11" s="149">
        <v>344.26223521111098</v>
      </c>
      <c r="H11" s="149">
        <v>343.53079468679698</v>
      </c>
      <c r="I11" s="149">
        <v>272.67154160154399</v>
      </c>
      <c r="J11" s="149">
        <v>14.9991003984556</v>
      </c>
      <c r="K11" s="149">
        <f t="shared" si="0"/>
        <v>21819.079289828645</v>
      </c>
      <c r="M11"/>
      <c r="N11" s="150"/>
      <c r="O11"/>
      <c r="P11"/>
      <c r="Q11"/>
      <c r="R11"/>
      <c r="S11"/>
      <c r="T11"/>
    </row>
    <row r="12" spans="1:20" x14ac:dyDescent="0.25">
      <c r="A12" s="148">
        <v>2017</v>
      </c>
      <c r="B12" s="149">
        <v>13844.958650954801</v>
      </c>
      <c r="C12" s="149">
        <v>8270.4808182539</v>
      </c>
      <c r="D12" s="149">
        <v>2398.5088575489499</v>
      </c>
      <c r="E12" s="149">
        <v>118.02914691497099</v>
      </c>
      <c r="F12" s="149">
        <v>1726.1331451614001</v>
      </c>
      <c r="G12" s="149">
        <v>370.47611971466898</v>
      </c>
      <c r="H12" s="149">
        <v>434.37049986164698</v>
      </c>
      <c r="I12" s="149">
        <v>367.85685112577198</v>
      </c>
      <c r="J12" s="149">
        <v>50.793155874228297</v>
      </c>
      <c r="K12" s="149">
        <f t="shared" si="0"/>
        <v>27581.607245410338</v>
      </c>
      <c r="M12"/>
      <c r="N12" s="150"/>
      <c r="O12"/>
      <c r="P12"/>
      <c r="Q12"/>
      <c r="R12"/>
      <c r="S12"/>
      <c r="T12"/>
    </row>
    <row r="13" spans="1:20" x14ac:dyDescent="0.25">
      <c r="A13" s="148">
        <v>2018</v>
      </c>
      <c r="B13" s="149">
        <v>14938.545275059299</v>
      </c>
      <c r="C13" s="149">
        <v>8258.5140570627009</v>
      </c>
      <c r="D13" s="149">
        <v>2573.9030892868</v>
      </c>
      <c r="E13" s="149">
        <v>122.68864173304</v>
      </c>
      <c r="F13" s="149">
        <v>1545.4688005683099</v>
      </c>
      <c r="G13" s="149">
        <v>351.76617733195502</v>
      </c>
      <c r="H13" s="149">
        <v>484.36463219586602</v>
      </c>
      <c r="I13" s="149">
        <v>612.49525971191497</v>
      </c>
      <c r="J13" s="149">
        <v>10.911933288084899</v>
      </c>
      <c r="K13" s="149">
        <f t="shared" si="0"/>
        <v>28898.657866237969</v>
      </c>
      <c r="M13"/>
      <c r="N13" s="150"/>
      <c r="O13"/>
      <c r="P13"/>
      <c r="Q13"/>
      <c r="R13"/>
      <c r="S13"/>
      <c r="T13"/>
    </row>
    <row r="14" spans="1:20" x14ac:dyDescent="0.25">
      <c r="A14" s="148">
        <v>2019</v>
      </c>
      <c r="B14" s="151">
        <v>13892.5649539468</v>
      </c>
      <c r="C14" s="151">
        <v>8482.0552453206092</v>
      </c>
      <c r="D14" s="151">
        <v>2102.7689601152501</v>
      </c>
      <c r="E14" s="151">
        <v>75.608340356566003</v>
      </c>
      <c r="F14" s="151">
        <v>1530.2444239342501</v>
      </c>
      <c r="G14" s="151">
        <v>371.19389629557799</v>
      </c>
      <c r="H14" s="151">
        <v>978.98225330765001</v>
      </c>
      <c r="I14" s="151">
        <v>638.21314826569301</v>
      </c>
      <c r="J14" s="151">
        <v>2.1614939999999998</v>
      </c>
      <c r="K14" s="149">
        <f t="shared" si="0"/>
        <v>28073.792715542397</v>
      </c>
      <c r="M14" s="152"/>
      <c r="N14" s="150"/>
      <c r="O14"/>
      <c r="P14"/>
      <c r="Q14"/>
      <c r="R14"/>
      <c r="S14"/>
      <c r="T14"/>
    </row>
    <row r="15" spans="1:20" x14ac:dyDescent="0.25">
      <c r="A15" s="148">
        <v>2020</v>
      </c>
      <c r="B15" s="151">
        <v>12742.1171460522</v>
      </c>
      <c r="C15" s="151">
        <v>7849.8690214250701</v>
      </c>
      <c r="D15" s="151">
        <v>1714.6724469436999</v>
      </c>
      <c r="E15" s="151">
        <v>93.291599326802995</v>
      </c>
      <c r="F15" s="151">
        <v>1431.0630782124199</v>
      </c>
      <c r="G15" s="151">
        <v>355.29519744055301</v>
      </c>
      <c r="H15" s="151">
        <v>1125.833446482</v>
      </c>
      <c r="I15" s="151">
        <v>455.94910400529199</v>
      </c>
      <c r="J15" s="151">
        <v>5.4605430000000004</v>
      </c>
      <c r="K15" s="149">
        <f t="shared" si="0"/>
        <v>25773.551582888038</v>
      </c>
      <c r="M15" s="152"/>
      <c r="N15" s="150"/>
      <c r="O15"/>
      <c r="P15"/>
      <c r="Q15"/>
      <c r="R15"/>
      <c r="S15"/>
      <c r="T15"/>
    </row>
    <row r="16" spans="1:20" x14ac:dyDescent="0.25">
      <c r="A16" s="153" t="s">
        <v>95</v>
      </c>
      <c r="B16" s="154">
        <f>SUM(B17:B23)</f>
        <v>11155.36838435983</v>
      </c>
      <c r="C16" s="154">
        <f t="shared" ref="C16:K16" si="1">SUM(C17:C23)</f>
        <v>5578.5951416378712</v>
      </c>
      <c r="D16" s="154">
        <f t="shared" si="1"/>
        <v>1395.8868341953362</v>
      </c>
      <c r="E16" s="154">
        <f t="shared" si="1"/>
        <v>68.917796299279999</v>
      </c>
      <c r="F16" s="154">
        <f t="shared" si="1"/>
        <v>1162.651898864395</v>
      </c>
      <c r="G16" s="154">
        <f t="shared" si="1"/>
        <v>366.55071766413249</v>
      </c>
      <c r="H16" s="154">
        <f t="shared" si="1"/>
        <v>1422.3478489380859</v>
      </c>
      <c r="I16" s="154">
        <f t="shared" si="1"/>
        <v>480.80321778358928</v>
      </c>
      <c r="J16" s="154">
        <f t="shared" si="1"/>
        <v>0.93680500000000011</v>
      </c>
      <c r="K16" s="154">
        <f t="shared" si="1"/>
        <v>21632.058644742519</v>
      </c>
      <c r="M16" s="152"/>
      <c r="N16" s="150"/>
      <c r="O16"/>
      <c r="P16"/>
      <c r="Q16"/>
      <c r="R16"/>
      <c r="S16"/>
      <c r="T16"/>
    </row>
    <row r="17" spans="1:11" x14ac:dyDescent="0.25">
      <c r="A17" s="148" t="s">
        <v>2</v>
      </c>
      <c r="B17" s="155">
        <v>1322.59605422602</v>
      </c>
      <c r="C17" s="155">
        <v>742.56390479919696</v>
      </c>
      <c r="D17" s="155">
        <v>164.29562495524399</v>
      </c>
      <c r="E17" s="155">
        <v>9.5394332483640003</v>
      </c>
      <c r="F17" s="155">
        <v>140.931520901494</v>
      </c>
      <c r="G17" s="155">
        <v>62.725355553436998</v>
      </c>
      <c r="H17" s="155">
        <v>260.96431978804998</v>
      </c>
      <c r="I17" s="155">
        <v>45.843727388587197</v>
      </c>
      <c r="J17" s="156">
        <v>8.6055000000000006E-2</v>
      </c>
      <c r="K17" s="149">
        <f t="shared" ref="K17:K20" si="2">SUM(B17:J17)</f>
        <v>2749.5459958603933</v>
      </c>
    </row>
    <row r="18" spans="1:11" x14ac:dyDescent="0.25">
      <c r="A18" s="148" t="s">
        <v>3</v>
      </c>
      <c r="B18" s="155">
        <v>1505.8660600723299</v>
      </c>
      <c r="C18" s="155">
        <v>691.98899613623098</v>
      </c>
      <c r="D18" s="155">
        <v>200.15860621264</v>
      </c>
      <c r="E18" s="155">
        <v>6.4445050866690003</v>
      </c>
      <c r="F18" s="155">
        <v>132.07969040092999</v>
      </c>
      <c r="G18" s="155">
        <v>52.828555794372797</v>
      </c>
      <c r="H18" s="155">
        <v>187.314822555354</v>
      </c>
      <c r="I18" s="155">
        <v>45.090775632715498</v>
      </c>
      <c r="J18" s="156">
        <v>7.8675999999999996E-2</v>
      </c>
      <c r="K18" s="149">
        <f t="shared" si="2"/>
        <v>2821.8506878912422</v>
      </c>
    </row>
    <row r="19" spans="1:11" x14ac:dyDescent="0.25">
      <c r="A19" s="148" t="s">
        <v>4</v>
      </c>
      <c r="B19" s="155">
        <v>1526.69387306558</v>
      </c>
      <c r="C19" s="155">
        <v>772.61085708378198</v>
      </c>
      <c r="D19" s="155">
        <v>223.726047989964</v>
      </c>
      <c r="E19" s="155">
        <v>10.997626804272</v>
      </c>
      <c r="F19" s="155">
        <v>162.326808189161</v>
      </c>
      <c r="G19" s="155">
        <v>51.484080651663596</v>
      </c>
      <c r="H19" s="155">
        <v>202.38943082668999</v>
      </c>
      <c r="I19" s="155">
        <v>83.907272642906307</v>
      </c>
      <c r="J19" s="156">
        <v>0.11766600000000001</v>
      </c>
      <c r="K19" s="149">
        <f t="shared" si="2"/>
        <v>3034.2536632540191</v>
      </c>
    </row>
    <row r="20" spans="1:11" x14ac:dyDescent="0.25">
      <c r="A20" s="148" t="s">
        <v>5</v>
      </c>
      <c r="B20" s="155">
        <v>1518.94401584241</v>
      </c>
      <c r="C20" s="155">
        <v>818.71757401865602</v>
      </c>
      <c r="D20" s="155">
        <v>195.37570096971999</v>
      </c>
      <c r="E20" s="155">
        <v>7.306061021324</v>
      </c>
      <c r="F20" s="155">
        <v>168.68540079064601</v>
      </c>
      <c r="G20" s="155">
        <v>57.778167930307902</v>
      </c>
      <c r="H20" s="155">
        <v>170.00418932988899</v>
      </c>
      <c r="I20" s="155">
        <v>52.752039953976301</v>
      </c>
      <c r="J20" s="156">
        <v>0.18699499999999999</v>
      </c>
      <c r="K20" s="149">
        <f t="shared" si="2"/>
        <v>2989.7501448569292</v>
      </c>
    </row>
    <row r="21" spans="1:11" x14ac:dyDescent="0.25">
      <c r="A21" s="148" t="s">
        <v>6</v>
      </c>
      <c r="B21" s="155">
        <v>1810.75049603456</v>
      </c>
      <c r="C21" s="155">
        <v>802.77868048580501</v>
      </c>
      <c r="D21" s="155">
        <v>224.59230758246099</v>
      </c>
      <c r="E21" s="155">
        <v>12.1401865827</v>
      </c>
      <c r="F21" s="155">
        <v>252.620439942486</v>
      </c>
      <c r="G21" s="155">
        <v>32.413315800169599</v>
      </c>
      <c r="H21" s="155">
        <v>242.651017397598</v>
      </c>
      <c r="I21" s="155">
        <v>63.690194072515098</v>
      </c>
      <c r="J21" s="156">
        <v>0.182115</v>
      </c>
      <c r="K21" s="149">
        <f>SUM(B21:J21)</f>
        <v>3441.8187528982949</v>
      </c>
    </row>
    <row r="22" spans="1:11" x14ac:dyDescent="0.25">
      <c r="A22" s="148" t="s">
        <v>7</v>
      </c>
      <c r="B22" s="155">
        <v>1877.4192918972201</v>
      </c>
      <c r="C22" s="155">
        <v>908.65104230727297</v>
      </c>
      <c r="D22" s="155">
        <v>220.08607969928201</v>
      </c>
      <c r="E22" s="155">
        <v>10.977474149582999</v>
      </c>
      <c r="F22" s="155">
        <v>121.38974802644201</v>
      </c>
      <c r="G22" s="155">
        <v>49.456510158521901</v>
      </c>
      <c r="H22" s="155">
        <v>238.73461991603901</v>
      </c>
      <c r="I22" s="155">
        <v>89.834550868454102</v>
      </c>
      <c r="J22" s="156">
        <v>0.121278</v>
      </c>
      <c r="K22" s="149">
        <f>SUM(B22:J22)</f>
        <v>3516.6705950228147</v>
      </c>
    </row>
    <row r="23" spans="1:11" x14ac:dyDescent="0.25">
      <c r="A23" s="148" t="s">
        <v>61</v>
      </c>
      <c r="B23" s="155">
        <v>1593.09859322171</v>
      </c>
      <c r="C23" s="155">
        <v>841.28408680692701</v>
      </c>
      <c r="D23" s="155">
        <v>167.652466786025</v>
      </c>
      <c r="E23" s="155">
        <v>11.512509406368</v>
      </c>
      <c r="F23" s="155">
        <v>184.61829061323601</v>
      </c>
      <c r="G23" s="155">
        <v>59.864731775659699</v>
      </c>
      <c r="H23" s="155">
        <v>120.289449124466</v>
      </c>
      <c r="I23" s="155">
        <v>99.684657224434801</v>
      </c>
      <c r="J23" s="156">
        <v>0.16402</v>
      </c>
      <c r="K23" s="149">
        <f>SUM(B23:J23)</f>
        <v>3078.1688049588265</v>
      </c>
    </row>
    <row r="24" spans="1:11" x14ac:dyDescent="0.25">
      <c r="A24" s="148"/>
      <c r="B24" s="157"/>
      <c r="C24" s="158"/>
      <c r="D24"/>
      <c r="E24" s="157"/>
      <c r="F24" s="157"/>
      <c r="G24" s="157"/>
      <c r="H24" s="157"/>
      <c r="I24" s="157"/>
      <c r="J24" s="159"/>
      <c r="K24" s="157"/>
    </row>
    <row r="25" spans="1:11" ht="15.75" x14ac:dyDescent="0.25">
      <c r="A25" s="160" t="s">
        <v>96</v>
      </c>
    </row>
    <row r="26" spans="1:11" x14ac:dyDescent="0.25">
      <c r="A26" s="161" t="s">
        <v>97</v>
      </c>
      <c r="B26" s="155">
        <v>1145.74779326476</v>
      </c>
      <c r="C26" s="155">
        <v>626.97113451427299</v>
      </c>
      <c r="D26" s="155">
        <v>101.265849530846</v>
      </c>
      <c r="E26" s="162">
        <v>6.5032785123119998</v>
      </c>
      <c r="F26" s="155">
        <v>110.63047504778601</v>
      </c>
      <c r="G26" s="155">
        <v>31.775617379577</v>
      </c>
      <c r="H26" s="155">
        <v>95.038251577289998</v>
      </c>
      <c r="I26" s="155">
        <v>33.406305212892903</v>
      </c>
      <c r="J26" s="155">
        <v>2.1322779999999999</v>
      </c>
      <c r="K26" s="155">
        <f>SUM(B26:J26)</f>
        <v>2153.4709830397369</v>
      </c>
    </row>
    <row r="27" spans="1:11" x14ac:dyDescent="0.25">
      <c r="A27" s="148" t="s">
        <v>98</v>
      </c>
      <c r="B27" s="155">
        <v>1593.09859322171</v>
      </c>
      <c r="C27" s="155">
        <v>841.28408680692701</v>
      </c>
      <c r="D27" s="155">
        <v>167.652466786025</v>
      </c>
      <c r="E27" s="155">
        <v>11.512509406368</v>
      </c>
      <c r="F27" s="155">
        <v>184.61829061323601</v>
      </c>
      <c r="G27" s="155">
        <v>59.864731775659699</v>
      </c>
      <c r="H27" s="155">
        <v>120.289449124466</v>
      </c>
      <c r="I27" s="155">
        <v>99.684657224434801</v>
      </c>
      <c r="J27" s="155">
        <v>0.16402</v>
      </c>
      <c r="K27" s="155">
        <f>SUM(B27:J27)</f>
        <v>3078.1688049588265</v>
      </c>
    </row>
    <row r="28" spans="1:11" x14ac:dyDescent="0.25">
      <c r="A28" s="163" t="s">
        <v>99</v>
      </c>
      <c r="B28" s="164">
        <f t="shared" ref="B28:J28" si="3">B27/B26-1</f>
        <v>0.39044439150281285</v>
      </c>
      <c r="C28" s="164">
        <f>C27/C26-1</f>
        <v>0.34182267810253575</v>
      </c>
      <c r="D28" s="164">
        <f>D27/D26-1</f>
        <v>0.65556767224825752</v>
      </c>
      <c r="E28" s="164">
        <f>E27/E26-1</f>
        <v>0.77026239681608755</v>
      </c>
      <c r="F28" s="164">
        <f t="shared" si="3"/>
        <v>0.66878331249586997</v>
      </c>
      <c r="G28" s="164">
        <f t="shared" si="3"/>
        <v>0.88398327750938654</v>
      </c>
      <c r="H28" s="164">
        <f t="shared" si="3"/>
        <v>0.26569509779586409</v>
      </c>
      <c r="I28" s="164">
        <f t="shared" si="3"/>
        <v>1.9840072581855681</v>
      </c>
      <c r="J28" s="164">
        <f t="shared" si="3"/>
        <v>-0.9230775724366147</v>
      </c>
      <c r="K28" s="165">
        <f>K27/K26-1</f>
        <v>0.42939878419621436</v>
      </c>
    </row>
    <row r="29" spans="1:11" x14ac:dyDescent="0.25">
      <c r="A29" s="144"/>
      <c r="B29" s="166"/>
      <c r="C29" s="166"/>
      <c r="D29" s="166"/>
      <c r="E29" s="166"/>
      <c r="F29" s="166"/>
      <c r="G29" s="166"/>
      <c r="H29" s="166"/>
      <c r="I29" s="166"/>
      <c r="J29" s="166"/>
      <c r="K29" s="167"/>
    </row>
    <row r="30" spans="1:11" ht="15.75" x14ac:dyDescent="0.25">
      <c r="A30" s="160" t="s">
        <v>100</v>
      </c>
    </row>
    <row r="31" spans="1:11" x14ac:dyDescent="0.25">
      <c r="A31" s="148" t="s">
        <v>101</v>
      </c>
      <c r="B31" s="155">
        <v>6262.9357253590315</v>
      </c>
      <c r="C31" s="155">
        <v>4057.2967857052472</v>
      </c>
      <c r="D31" s="155">
        <v>800.42941961389613</v>
      </c>
      <c r="E31" s="162">
        <v>41.160184387028998</v>
      </c>
      <c r="F31" s="155">
        <v>750.3370812892631</v>
      </c>
      <c r="G31" s="155">
        <v>174.28039697461205</v>
      </c>
      <c r="H31" s="155">
        <v>436.96686807994303</v>
      </c>
      <c r="I31" s="155">
        <v>231.07231817102209</v>
      </c>
      <c r="J31" s="155">
        <v>4.2297370000000001</v>
      </c>
      <c r="K31" s="155">
        <f>SUM(B31:J31)</f>
        <v>12758.708516580042</v>
      </c>
    </row>
    <row r="32" spans="1:11" x14ac:dyDescent="0.25">
      <c r="A32" s="148" t="s">
        <v>102</v>
      </c>
      <c r="B32" s="155">
        <v>11155.36838435983</v>
      </c>
      <c r="C32" s="155">
        <v>5578.5951416378712</v>
      </c>
      <c r="D32" s="155">
        <v>1395.8868341953362</v>
      </c>
      <c r="E32" s="155">
        <v>68.917796299279999</v>
      </c>
      <c r="F32" s="155">
        <v>1162.651898864395</v>
      </c>
      <c r="G32" s="155">
        <v>366.55071766413249</v>
      </c>
      <c r="H32" s="155">
        <v>1422.3478489380859</v>
      </c>
      <c r="I32" s="155">
        <v>480.80321778358928</v>
      </c>
      <c r="J32" s="155">
        <v>0.93680500000000011</v>
      </c>
      <c r="K32" s="155">
        <f>SUM(B32:J32)</f>
        <v>21632.058644742519</v>
      </c>
    </row>
    <row r="33" spans="1:12" x14ac:dyDescent="0.25">
      <c r="A33" s="163" t="s">
        <v>99</v>
      </c>
      <c r="B33" s="165">
        <f>B32/B31-1</f>
        <v>0.78117242033812073</v>
      </c>
      <c r="C33" s="165">
        <f t="shared" ref="C33:J33" si="4">C32/C31-1</f>
        <v>0.37495367883673048</v>
      </c>
      <c r="D33" s="165">
        <f t="shared" si="4"/>
        <v>0.74392244961294818</v>
      </c>
      <c r="E33" s="165">
        <f t="shared" si="4"/>
        <v>0.67438016436579384</v>
      </c>
      <c r="F33" s="165">
        <f t="shared" si="4"/>
        <v>0.54950611912538561</v>
      </c>
      <c r="G33" s="165">
        <f t="shared" si="4"/>
        <v>1.1032240230525128</v>
      </c>
      <c r="H33" s="165">
        <f t="shared" si="4"/>
        <v>2.2550473567663434</v>
      </c>
      <c r="I33" s="165">
        <f t="shared" si="4"/>
        <v>1.0807478004688362</v>
      </c>
      <c r="J33" s="165">
        <f t="shared" si="4"/>
        <v>-0.77851932637892141</v>
      </c>
      <c r="K33" s="165">
        <f>K32/K31-1</f>
        <v>0.69547400637231349</v>
      </c>
    </row>
    <row r="34" spans="1:12" x14ac:dyDescent="0.25">
      <c r="A34" s="144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2" ht="15.75" x14ac:dyDescent="0.25">
      <c r="A35" s="160" t="s">
        <v>103</v>
      </c>
    </row>
    <row r="36" spans="1:12" x14ac:dyDescent="0.25">
      <c r="A36" s="148" t="s">
        <v>104</v>
      </c>
      <c r="B36" s="155">
        <v>1877.4192918972201</v>
      </c>
      <c r="C36" s="155">
        <v>908.65104230727297</v>
      </c>
      <c r="D36" s="155">
        <v>220.08607969928201</v>
      </c>
      <c r="E36" s="155">
        <v>10.977474149582999</v>
      </c>
      <c r="F36" s="155">
        <v>121.38974802644201</v>
      </c>
      <c r="G36" s="155">
        <v>49.456510158521901</v>
      </c>
      <c r="H36" s="155">
        <v>238.73461991603901</v>
      </c>
      <c r="I36" s="155">
        <v>89.834550868454102</v>
      </c>
      <c r="J36" s="156">
        <v>0.121278</v>
      </c>
      <c r="K36" s="155">
        <f>SUM(B36:J36)</f>
        <v>3516.6705950228147</v>
      </c>
    </row>
    <row r="37" spans="1:12" x14ac:dyDescent="0.25">
      <c r="A37" s="148" t="s">
        <v>105</v>
      </c>
      <c r="B37" s="155">
        <v>1593.09859322171</v>
      </c>
      <c r="C37" s="155">
        <v>841.28408680692701</v>
      </c>
      <c r="D37" s="155">
        <v>167.652466786025</v>
      </c>
      <c r="E37" s="155">
        <v>11.512509406368</v>
      </c>
      <c r="F37" s="155">
        <v>184.61829061323601</v>
      </c>
      <c r="G37" s="155">
        <v>59.864731775659699</v>
      </c>
      <c r="H37" s="155">
        <v>120.289449124466</v>
      </c>
      <c r="I37" s="155">
        <v>99.684657224434801</v>
      </c>
      <c r="J37" s="156">
        <v>0.16402</v>
      </c>
      <c r="K37" s="155">
        <f>SUM(B37:J37)</f>
        <v>3078.1688049588265</v>
      </c>
    </row>
    <row r="38" spans="1:12" x14ac:dyDescent="0.25">
      <c r="A38" s="163" t="s">
        <v>99</v>
      </c>
      <c r="B38" s="165">
        <f>B37/B36-1</f>
        <v>-0.15144230162255912</v>
      </c>
      <c r="C38" s="165">
        <f t="shared" ref="C38:J38" si="5">C37/C36-1</f>
        <v>-7.4139523715601396E-2</v>
      </c>
      <c r="D38" s="165">
        <f t="shared" si="5"/>
        <v>-0.23824138711953291</v>
      </c>
      <c r="E38" s="165">
        <f t="shared" si="5"/>
        <v>4.8739377519310789E-2</v>
      </c>
      <c r="F38" s="165">
        <f t="shared" si="5"/>
        <v>0.520872179197712</v>
      </c>
      <c r="G38" s="165">
        <f t="shared" si="5"/>
        <v>0.21045200285617693</v>
      </c>
      <c r="H38" s="165">
        <f t="shared" si="5"/>
        <v>-0.49613738817281383</v>
      </c>
      <c r="I38" s="165">
        <f t="shared" si="5"/>
        <v>0.10964719320970762</v>
      </c>
      <c r="J38" s="165">
        <f t="shared" si="5"/>
        <v>0.35242995431982727</v>
      </c>
      <c r="K38" s="165">
        <f>K37/K36-1</f>
        <v>-0.12469231286109228</v>
      </c>
    </row>
    <row r="39" spans="1:12" x14ac:dyDescent="0.25">
      <c r="B39"/>
      <c r="C39"/>
      <c r="D39"/>
      <c r="E39"/>
      <c r="F39"/>
      <c r="G39"/>
      <c r="H39"/>
      <c r="I39"/>
      <c r="J39"/>
    </row>
    <row r="40" spans="1:12" x14ac:dyDescent="0.25">
      <c r="B40"/>
      <c r="C40"/>
      <c r="D40"/>
      <c r="E40"/>
      <c r="F40"/>
      <c r="G40"/>
      <c r="H40"/>
      <c r="I40"/>
      <c r="J40"/>
      <c r="K40"/>
      <c r="L40"/>
    </row>
    <row r="42" spans="1:12" x14ac:dyDescent="0.25">
      <c r="A42" s="757" t="s">
        <v>106</v>
      </c>
      <c r="B42" s="757"/>
      <c r="C42" s="757"/>
      <c r="D42" s="757"/>
      <c r="E42" s="757"/>
      <c r="F42" s="757"/>
      <c r="G42" s="757"/>
      <c r="H42" s="757"/>
      <c r="I42" s="757"/>
      <c r="J42" s="757"/>
      <c r="K42" s="757"/>
    </row>
    <row r="58" spans="1:26" s="3" customFormat="1" x14ac:dyDescent="0.25">
      <c r="A58" s="144" t="s">
        <v>107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s="3" customFormat="1" x14ac:dyDescent="0.25">
      <c r="A59" s="153" t="s">
        <v>0</v>
      </c>
      <c r="B59" s="169" t="s">
        <v>86</v>
      </c>
      <c r="C59" s="169" t="s">
        <v>87</v>
      </c>
      <c r="D59" s="169" t="s">
        <v>88</v>
      </c>
      <c r="E59" s="169" t="s">
        <v>89</v>
      </c>
      <c r="F59" s="169" t="s">
        <v>90</v>
      </c>
      <c r="G59" s="169" t="s">
        <v>91</v>
      </c>
      <c r="H59" s="169" t="s">
        <v>92</v>
      </c>
      <c r="I59" s="169" t="s">
        <v>93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3" customFormat="1" x14ac:dyDescent="0.25">
      <c r="A60" s="5"/>
      <c r="B60" s="170" t="s">
        <v>108</v>
      </c>
      <c r="C60" s="170" t="s">
        <v>109</v>
      </c>
      <c r="D60" s="170" t="s">
        <v>108</v>
      </c>
      <c r="E60" s="170" t="s">
        <v>110</v>
      </c>
      <c r="F60" s="170" t="s">
        <v>108</v>
      </c>
      <c r="G60" s="170" t="s">
        <v>108</v>
      </c>
      <c r="H60" s="170" t="s">
        <v>111</v>
      </c>
      <c r="I60" s="170" t="s">
        <v>108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3" customFormat="1" x14ac:dyDescent="0.25">
      <c r="A61" s="148">
        <v>2011</v>
      </c>
      <c r="B61" s="155">
        <v>1141.0074079999999</v>
      </c>
      <c r="C61" s="155">
        <v>6492.2497979999998</v>
      </c>
      <c r="D61" s="155">
        <v>989.814795</v>
      </c>
      <c r="E61" s="155">
        <v>6.517633</v>
      </c>
      <c r="F61" s="155">
        <v>987.66261499999996</v>
      </c>
      <c r="G61" s="155">
        <v>34.166800000000002</v>
      </c>
      <c r="H61" s="155">
        <v>9.2557340000000003</v>
      </c>
      <c r="I61" s="155">
        <v>18.8779957864644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3" customFormat="1" x14ac:dyDescent="0.25">
      <c r="A62" s="148">
        <v>2012</v>
      </c>
      <c r="B62" s="155">
        <v>1276.668218</v>
      </c>
      <c r="C62" s="155">
        <v>6427.0524130000003</v>
      </c>
      <c r="D62" s="155">
        <v>994.71376299999997</v>
      </c>
      <c r="E62" s="155">
        <v>6.9355450000000003</v>
      </c>
      <c r="F62" s="155">
        <v>1169.66029</v>
      </c>
      <c r="G62" s="155">
        <v>25.5458</v>
      </c>
      <c r="H62" s="155">
        <v>9.7848830000000007</v>
      </c>
      <c r="I62" s="155">
        <v>17.317099797016901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3" customFormat="1" x14ac:dyDescent="0.25">
      <c r="A63" s="148">
        <v>2013</v>
      </c>
      <c r="B63" s="155">
        <v>1324.854204</v>
      </c>
      <c r="C63" s="155">
        <v>6047.3659180000004</v>
      </c>
      <c r="D63" s="155">
        <v>1059.3689420000001</v>
      </c>
      <c r="E63" s="155">
        <v>21.204194000000001</v>
      </c>
      <c r="F63" s="155">
        <v>855.15530999999999</v>
      </c>
      <c r="G63" s="155">
        <v>23.424299999999999</v>
      </c>
      <c r="H63" s="155">
        <v>10.373200000000001</v>
      </c>
      <c r="I63" s="155">
        <v>18.128929260031001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3" customFormat="1" x14ac:dyDescent="0.25">
      <c r="A64" s="148">
        <v>2014</v>
      </c>
      <c r="B64" s="155">
        <v>1319.8441359999999</v>
      </c>
      <c r="C64" s="155">
        <v>5323.3804</v>
      </c>
      <c r="D64" s="155">
        <v>1124.41966</v>
      </c>
      <c r="E64" s="155">
        <v>17.144967999999999</v>
      </c>
      <c r="F64" s="155">
        <v>771.45482600000003</v>
      </c>
      <c r="G64" s="155">
        <v>23.8873</v>
      </c>
      <c r="H64" s="155">
        <v>11.368121</v>
      </c>
      <c r="I64" s="155">
        <v>16.4946924608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3" customFormat="1" x14ac:dyDescent="0.25">
      <c r="A65" s="148">
        <v>2015</v>
      </c>
      <c r="B65" s="155">
        <v>1643.756969</v>
      </c>
      <c r="C65" s="155">
        <v>5743.7721410000004</v>
      </c>
      <c r="D65" s="155">
        <v>1190.298859</v>
      </c>
      <c r="E65" s="155">
        <v>8.9059539999999995</v>
      </c>
      <c r="F65" s="155">
        <v>938.359602</v>
      </c>
      <c r="G65" s="155">
        <v>20.811199999999999</v>
      </c>
      <c r="H65" s="155">
        <v>11.646831000000001</v>
      </c>
      <c r="I65" s="155">
        <v>17.764907390686901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3" customFormat="1" x14ac:dyDescent="0.25">
      <c r="A66" s="148">
        <v>2016</v>
      </c>
      <c r="B66" s="155">
        <v>2317.2932110000002</v>
      </c>
      <c r="C66" s="155">
        <v>5936.5698080000002</v>
      </c>
      <c r="D66" s="155">
        <v>1102.9358440000001</v>
      </c>
      <c r="E66" s="155">
        <v>7.1565099999999999</v>
      </c>
      <c r="F66" s="155">
        <v>942.29859899999997</v>
      </c>
      <c r="G66" s="155">
        <v>18.915343</v>
      </c>
      <c r="H66" s="155">
        <v>11.089091</v>
      </c>
      <c r="I66" s="155">
        <v>24.500516022025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3" customFormat="1" x14ac:dyDescent="0.25">
      <c r="A67" s="148">
        <v>2017</v>
      </c>
      <c r="B67" s="171">
        <v>2438.0425140000002</v>
      </c>
      <c r="C67" s="171">
        <v>6563.9221310000003</v>
      </c>
      <c r="D67" s="171">
        <v>1236.5138629999999</v>
      </c>
      <c r="E67" s="171">
        <v>6.9465320000000004</v>
      </c>
      <c r="F67" s="171">
        <v>865.54154800000003</v>
      </c>
      <c r="G67" s="171">
        <v>18.107502</v>
      </c>
      <c r="H67" s="171">
        <v>11.692759000000001</v>
      </c>
      <c r="I67" s="171">
        <v>25.423540350680799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3" customFormat="1" x14ac:dyDescent="0.25">
      <c r="A68" s="148">
        <v>2018</v>
      </c>
      <c r="B68" s="171">
        <v>2487.8854569999999</v>
      </c>
      <c r="C68" s="171">
        <v>6513.3016530000004</v>
      </c>
      <c r="D68" s="171">
        <v>1208.0306519999999</v>
      </c>
      <c r="E68" s="171">
        <v>7.8107290000000003</v>
      </c>
      <c r="F68" s="171">
        <v>793.74422600000003</v>
      </c>
      <c r="G68" s="171">
        <v>17.110648999999999</v>
      </c>
      <c r="H68" s="171">
        <v>14.680348</v>
      </c>
      <c r="I68" s="171">
        <v>27.171357639812101</v>
      </c>
      <c r="J68" s="172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3" customFormat="1" x14ac:dyDescent="0.25">
      <c r="A69" s="148">
        <v>2019</v>
      </c>
      <c r="B69" s="173">
        <v>2535.6937910000001</v>
      </c>
      <c r="C69" s="173">
        <v>6096.7751200000002</v>
      </c>
      <c r="D69" s="173">
        <v>1187.8149129999999</v>
      </c>
      <c r="E69" s="173">
        <v>4.7086290000000002</v>
      </c>
      <c r="F69" s="173">
        <v>816.14501099999995</v>
      </c>
      <c r="G69" s="173">
        <v>19.336455000000001</v>
      </c>
      <c r="H69" s="173">
        <v>15.764825</v>
      </c>
      <c r="I69" s="173">
        <v>29.3230160170448</v>
      </c>
      <c r="J69" s="172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3" customFormat="1" x14ac:dyDescent="0.25">
      <c r="A70" s="148">
        <v>2020</v>
      </c>
      <c r="B70" s="173">
        <v>2188.6929930000001</v>
      </c>
      <c r="C70" s="173">
        <v>4440.3281079999997</v>
      </c>
      <c r="D70" s="173">
        <v>1190.4511689999999</v>
      </c>
      <c r="E70" s="173">
        <v>4.6692109999999998</v>
      </c>
      <c r="F70" s="173">
        <v>730.23174200000005</v>
      </c>
      <c r="G70" s="173">
        <v>19.870602000000002</v>
      </c>
      <c r="H70" s="173">
        <v>14.439450000000001</v>
      </c>
      <c r="I70" s="173">
        <v>29.124148472214198</v>
      </c>
      <c r="J70" s="172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3" customFormat="1" x14ac:dyDescent="0.25">
      <c r="A71" s="153" t="s">
        <v>95</v>
      </c>
      <c r="B71" s="154">
        <f>SUM(B72:B78)</f>
        <v>1282.2385170000002</v>
      </c>
      <c r="C71" s="154">
        <f t="shared" ref="C71:I71" si="6">SUM(C72:C78)</f>
        <v>3089.8921559999999</v>
      </c>
      <c r="D71" s="154">
        <f t="shared" si="6"/>
        <v>691.59637699999996</v>
      </c>
      <c r="E71" s="154">
        <f t="shared" si="6"/>
        <v>2.6219570000000001</v>
      </c>
      <c r="F71" s="154">
        <f t="shared" si="6"/>
        <v>501.03006499999992</v>
      </c>
      <c r="G71" s="154">
        <f t="shared" si="6"/>
        <v>12.292161</v>
      </c>
      <c r="H71" s="154">
        <f t="shared" si="6"/>
        <v>9.5573770000000007</v>
      </c>
      <c r="I71" s="154">
        <f t="shared" si="6"/>
        <v>18.18265600901475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3" customFormat="1" x14ac:dyDescent="0.25">
      <c r="A72" s="148" t="s">
        <v>2</v>
      </c>
      <c r="B72" s="174">
        <v>171.44784200000001</v>
      </c>
      <c r="C72" s="174">
        <v>397.489823</v>
      </c>
      <c r="D72" s="174">
        <v>89.258324000000002</v>
      </c>
      <c r="E72" s="174">
        <v>0.37980900000000001</v>
      </c>
      <c r="F72" s="174">
        <v>62.927264999999998</v>
      </c>
      <c r="G72" s="174">
        <v>2.5203139999999999</v>
      </c>
      <c r="H72" s="174">
        <v>2.0865149999999999</v>
      </c>
      <c r="I72" s="174">
        <v>2.2739485171517999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3" customFormat="1" x14ac:dyDescent="0.25">
      <c r="A73" s="148" t="s">
        <v>3</v>
      </c>
      <c r="B73" s="174">
        <v>180.127566</v>
      </c>
      <c r="C73" s="174">
        <v>382.70026899999999</v>
      </c>
      <c r="D73" s="174">
        <v>107.81604799999999</v>
      </c>
      <c r="E73" s="174">
        <v>0.24698700000000001</v>
      </c>
      <c r="F73" s="174">
        <v>56.760238999999999</v>
      </c>
      <c r="G73" s="174">
        <v>1.9137930000000001</v>
      </c>
      <c r="H73" s="174">
        <v>1.437276</v>
      </c>
      <c r="I73" s="174">
        <v>2.0566386646988599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3" customFormat="1" x14ac:dyDescent="0.25">
      <c r="A74" s="148" t="s">
        <v>4</v>
      </c>
      <c r="B74" s="174">
        <v>174.94114999999999</v>
      </c>
      <c r="C74" s="174">
        <v>449.65575699999999</v>
      </c>
      <c r="D74" s="174">
        <v>110.839787</v>
      </c>
      <c r="E74" s="174">
        <v>0.40590300000000001</v>
      </c>
      <c r="F74" s="174">
        <v>74.244943000000006</v>
      </c>
      <c r="G74" s="174">
        <v>1.7846759999999999</v>
      </c>
      <c r="H74" s="174">
        <v>1.4275150000000001</v>
      </c>
      <c r="I74" s="174">
        <v>3.1690391790424002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3" customFormat="1" x14ac:dyDescent="0.25">
      <c r="A75" s="148" t="s">
        <v>5</v>
      </c>
      <c r="B75" s="174">
        <v>185.59080299999999</v>
      </c>
      <c r="C75" s="174">
        <v>465.593638</v>
      </c>
      <c r="D75" s="174">
        <v>99.460566999999998</v>
      </c>
      <c r="E75" s="174">
        <v>0.28731699999999999</v>
      </c>
      <c r="F75" s="174">
        <v>75.840436999999994</v>
      </c>
      <c r="G75" s="174">
        <v>1.831469</v>
      </c>
      <c r="H75" s="174">
        <v>1.1663030000000001</v>
      </c>
      <c r="I75" s="174">
        <v>1.9253501733163301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3" customFormat="1" x14ac:dyDescent="0.25">
      <c r="A76" s="148" t="s">
        <v>6</v>
      </c>
      <c r="B76" s="174">
        <v>186.302739</v>
      </c>
      <c r="C76" s="174">
        <v>433.61235900000003</v>
      </c>
      <c r="D76" s="174">
        <v>104.876458</v>
      </c>
      <c r="E76" s="174">
        <v>0.46815000000000001</v>
      </c>
      <c r="F76" s="174">
        <v>105.08601299999999</v>
      </c>
      <c r="G76" s="174">
        <v>1.0045409999999999</v>
      </c>
      <c r="H76" s="174">
        <v>1.491247</v>
      </c>
      <c r="I76" s="174">
        <v>2.7859626551691501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3" customFormat="1" x14ac:dyDescent="0.25">
      <c r="A77" s="148" t="s">
        <v>7</v>
      </c>
      <c r="B77" s="174">
        <v>195.79198299999999</v>
      </c>
      <c r="C77" s="174">
        <v>495.294826</v>
      </c>
      <c r="D77" s="174">
        <v>100.83636199999999</v>
      </c>
      <c r="E77" s="174">
        <v>0.39870299999999997</v>
      </c>
      <c r="F77" s="174">
        <v>50.81906</v>
      </c>
      <c r="G77" s="174">
        <v>1.475889</v>
      </c>
      <c r="H77" s="174">
        <v>1.2934429999999999</v>
      </c>
      <c r="I77" s="174">
        <v>3.1055244516312199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3" customFormat="1" x14ac:dyDescent="0.25">
      <c r="A78" s="148" t="s">
        <v>61</v>
      </c>
      <c r="B78" s="174">
        <v>188.03643400000001</v>
      </c>
      <c r="C78" s="174">
        <v>465.54548399999999</v>
      </c>
      <c r="D78" s="174">
        <v>78.508831000000001</v>
      </c>
      <c r="E78" s="174">
        <v>0.43508799999999997</v>
      </c>
      <c r="F78" s="174">
        <v>75.352108000000001</v>
      </c>
      <c r="G78" s="174">
        <v>1.761479</v>
      </c>
      <c r="H78" s="174">
        <v>0.65507800000000005</v>
      </c>
      <c r="I78" s="174">
        <v>2.8661923680049899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3" customFormat="1" x14ac:dyDescent="0.25">
      <c r="A79" s="148"/>
      <c r="B79" s="172"/>
      <c r="C79" s="172"/>
      <c r="D79" s="172"/>
      <c r="E79" s="172"/>
      <c r="F79" s="172"/>
      <c r="G79" s="172"/>
      <c r="H79" s="172"/>
      <c r="I79" s="17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3" customFormat="1" ht="15.75" x14ac:dyDescent="0.25">
      <c r="A80" s="160" t="s">
        <v>112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3" customFormat="1" x14ac:dyDescent="0.25">
      <c r="A81" s="148" t="s">
        <v>113</v>
      </c>
      <c r="B81" s="171">
        <v>199.11069900000001</v>
      </c>
      <c r="C81" s="171">
        <v>340.13275299999998</v>
      </c>
      <c r="D81" s="171">
        <v>82.553963999999993</v>
      </c>
      <c r="E81" s="171">
        <v>0.372948</v>
      </c>
      <c r="F81" s="171">
        <v>57.105567999999998</v>
      </c>
      <c r="G81" s="171">
        <v>1.780287</v>
      </c>
      <c r="H81" s="171">
        <v>1.0792949999999999</v>
      </c>
      <c r="I81" s="171">
        <v>2.1550848411187902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3" customFormat="1" x14ac:dyDescent="0.25">
      <c r="A82" s="148" t="s">
        <v>105</v>
      </c>
      <c r="B82" s="174">
        <v>188.03643400000001</v>
      </c>
      <c r="C82" s="174">
        <v>465.54548399999999</v>
      </c>
      <c r="D82" s="174">
        <v>78.508831000000001</v>
      </c>
      <c r="E82" s="174">
        <v>0.43508799999999997</v>
      </c>
      <c r="F82" s="174">
        <v>75.352108000000001</v>
      </c>
      <c r="G82" s="174">
        <v>1.761479</v>
      </c>
      <c r="H82" s="174">
        <v>0.65507800000000005</v>
      </c>
      <c r="I82" s="174">
        <v>2.8661923680049899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3" customFormat="1" x14ac:dyDescent="0.25">
      <c r="A83" s="175" t="s">
        <v>99</v>
      </c>
      <c r="B83" s="165">
        <f t="shared" ref="B83:I83" si="7">B82/B81-1</f>
        <v>-5.561863353209362E-2</v>
      </c>
      <c r="C83" s="165">
        <f t="shared" si="7"/>
        <v>0.36871700797364859</v>
      </c>
      <c r="D83" s="165">
        <f t="shared" si="7"/>
        <v>-4.8999863895088036E-2</v>
      </c>
      <c r="E83" s="165">
        <f t="shared" si="7"/>
        <v>0.16661840256550509</v>
      </c>
      <c r="F83" s="165">
        <f t="shared" si="7"/>
        <v>0.31952295790140828</v>
      </c>
      <c r="G83" s="165">
        <f t="shared" si="7"/>
        <v>-1.0564588743275594E-2</v>
      </c>
      <c r="H83" s="165">
        <f t="shared" si="7"/>
        <v>-0.39305009288470705</v>
      </c>
      <c r="I83" s="165">
        <f t="shared" si="7"/>
        <v>0.32996730027437593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3" customFormat="1" x14ac:dyDescent="0.25">
      <c r="A84" s="144"/>
      <c r="B84" s="167"/>
      <c r="C84" s="167"/>
      <c r="D84" s="167"/>
      <c r="E84" s="167"/>
      <c r="F84" s="167"/>
      <c r="G84" s="167"/>
      <c r="H84" s="167"/>
      <c r="I84" s="16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3" customFormat="1" ht="15.75" x14ac:dyDescent="0.25">
      <c r="A85" s="160" t="s">
        <v>114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s="3" customFormat="1" x14ac:dyDescent="0.25">
      <c r="A86" s="148" t="s">
        <v>101</v>
      </c>
      <c r="B86" s="174">
        <v>1162.8230739999999</v>
      </c>
      <c r="C86" s="174">
        <v>2446.8246239999999</v>
      </c>
      <c r="D86" s="174">
        <v>597.33739800000001</v>
      </c>
      <c r="E86" s="174">
        <v>2.5272570000000001</v>
      </c>
      <c r="F86" s="174">
        <v>417.45509400000009</v>
      </c>
      <c r="G86" s="174">
        <v>10.305769</v>
      </c>
      <c r="H86" s="174">
        <v>7.3090350000000006</v>
      </c>
      <c r="I86" s="174">
        <v>14.525053887604777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3" customFormat="1" x14ac:dyDescent="0.25">
      <c r="A87" s="148" t="s">
        <v>102</v>
      </c>
      <c r="B87" s="174">
        <v>1282.2385170000002</v>
      </c>
      <c r="C87" s="174">
        <v>3089.8921559999999</v>
      </c>
      <c r="D87" s="174">
        <v>691.59637699999996</v>
      </c>
      <c r="E87" s="174">
        <v>2.6219570000000001</v>
      </c>
      <c r="F87" s="174">
        <v>501.03006499999992</v>
      </c>
      <c r="G87" s="174">
        <v>12.292161</v>
      </c>
      <c r="H87" s="174">
        <v>9.5573770000000007</v>
      </c>
      <c r="I87" s="174">
        <v>18.18265600901475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3" customFormat="1" x14ac:dyDescent="0.25">
      <c r="A88" s="175" t="s">
        <v>99</v>
      </c>
      <c r="B88" s="165">
        <f t="shared" ref="B88:I88" si="8">B87/B86-1</f>
        <v>0.10269442159349551</v>
      </c>
      <c r="C88" s="165">
        <f t="shared" si="8"/>
        <v>0.26281717361039614</v>
      </c>
      <c r="D88" s="165">
        <f t="shared" si="8"/>
        <v>0.1577985562524582</v>
      </c>
      <c r="E88" s="165">
        <f t="shared" si="8"/>
        <v>3.7471456207263554E-2</v>
      </c>
      <c r="F88" s="165">
        <f t="shared" si="8"/>
        <v>0.20020110474445385</v>
      </c>
      <c r="G88" s="165">
        <f t="shared" si="8"/>
        <v>0.19274563596370164</v>
      </c>
      <c r="H88" s="165">
        <f t="shared" si="8"/>
        <v>0.30761133309663991</v>
      </c>
      <c r="I88" s="165">
        <f t="shared" si="8"/>
        <v>0.25181332542464818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3" customFormat="1" x14ac:dyDescent="0.25">
      <c r="A89" s="144"/>
      <c r="B89" s="176"/>
      <c r="C89" s="176"/>
      <c r="D89" s="176"/>
      <c r="E89" s="176"/>
      <c r="F89" s="176"/>
      <c r="G89" s="176"/>
      <c r="H89" s="176"/>
      <c r="I89" s="17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3" customFormat="1" ht="15.75" x14ac:dyDescent="0.25">
      <c r="A90" s="160" t="s">
        <v>115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3" customFormat="1" x14ac:dyDescent="0.25">
      <c r="A91" s="148" t="s">
        <v>104</v>
      </c>
      <c r="B91" s="155">
        <v>195.79198299999999</v>
      </c>
      <c r="C91" s="155">
        <v>495.294826</v>
      </c>
      <c r="D91" s="155">
        <v>100.83636199999999</v>
      </c>
      <c r="E91" s="155">
        <v>0.39870299999999997</v>
      </c>
      <c r="F91" s="155">
        <v>50.81906</v>
      </c>
      <c r="G91" s="155">
        <v>1.475889</v>
      </c>
      <c r="H91" s="155">
        <v>1.2934429999999999</v>
      </c>
      <c r="I91" s="155">
        <v>3.1055244516312199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3" customFormat="1" x14ac:dyDescent="0.25">
      <c r="A92" s="148" t="s">
        <v>105</v>
      </c>
      <c r="B92" s="155">
        <v>188.03643400000001</v>
      </c>
      <c r="C92" s="155">
        <v>465.54548399999999</v>
      </c>
      <c r="D92" s="155">
        <v>78.508831000000001</v>
      </c>
      <c r="E92" s="155">
        <v>0.43508799999999997</v>
      </c>
      <c r="F92" s="155">
        <v>75.352108000000001</v>
      </c>
      <c r="G92" s="155">
        <v>1.761479</v>
      </c>
      <c r="H92" s="155">
        <v>0.65507800000000005</v>
      </c>
      <c r="I92" s="155">
        <v>2.8661923680049899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175" t="s">
        <v>99</v>
      </c>
      <c r="B93" s="165">
        <f>B92/B91-1</f>
        <v>-3.9611167327520125E-2</v>
      </c>
      <c r="C93" s="165">
        <f t="shared" ref="C93:I93" si="9">C92/C91-1</f>
        <v>-6.0063906260147348E-2</v>
      </c>
      <c r="D93" s="165">
        <f t="shared" si="9"/>
        <v>-0.22142340875010935</v>
      </c>
      <c r="E93" s="165">
        <f t="shared" si="9"/>
        <v>9.1258405379442742E-2</v>
      </c>
      <c r="F93" s="165">
        <f t="shared" si="9"/>
        <v>0.48275288838479113</v>
      </c>
      <c r="G93" s="165">
        <f t="shared" si="9"/>
        <v>0.19350371200002159</v>
      </c>
      <c r="H93" s="165">
        <f t="shared" si="9"/>
        <v>-0.49353933648409698</v>
      </c>
      <c r="I93" s="165">
        <f t="shared" si="9"/>
        <v>-7.7066559080066988E-2</v>
      </c>
    </row>
    <row r="96" spans="1:26" s="3" customFormat="1" x14ac:dyDescent="0.25">
      <c r="A96" s="757" t="s">
        <v>116</v>
      </c>
      <c r="B96" s="757"/>
      <c r="C96" s="757"/>
      <c r="D96" s="757"/>
      <c r="E96" s="757"/>
      <c r="F96" s="757"/>
      <c r="G96" s="757"/>
      <c r="H96" s="757"/>
      <c r="I96" s="75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112" spans="1:11" ht="165.75" customHeight="1" x14ac:dyDescent="0.25">
      <c r="A112" s="756" t="s">
        <v>117</v>
      </c>
      <c r="B112" s="756"/>
      <c r="C112" s="756"/>
      <c r="D112" s="756"/>
      <c r="E112" s="756"/>
      <c r="F112" s="756"/>
      <c r="G112" s="756"/>
      <c r="H112" s="756"/>
      <c r="I112" s="756"/>
      <c r="J112" s="177"/>
      <c r="K112" s="177"/>
    </row>
  </sheetData>
  <mergeCells count="3">
    <mergeCell ref="A42:K42"/>
    <mergeCell ref="A96:I96"/>
    <mergeCell ref="A112:I112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50"/>
  <sheetViews>
    <sheetView showGridLines="0" view="pageBreakPreview" zoomScaleNormal="85" zoomScaleSheetLayoutView="100" workbookViewId="0">
      <pane xSplit="1" ySplit="6" topLeftCell="J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28.7109375" defaultRowHeight="12" x14ac:dyDescent="0.2"/>
  <cols>
    <col min="1" max="1" width="61.5703125" style="6" bestFit="1" customWidth="1"/>
    <col min="2" max="18" width="7.7109375" style="6" customWidth="1"/>
    <col min="19" max="19" width="9.7109375" style="6" customWidth="1"/>
    <col min="20" max="20" width="10.28515625" style="6" customWidth="1"/>
    <col min="21" max="22" width="7.7109375" style="7" customWidth="1"/>
    <col min="23" max="23" width="10.5703125" style="7" customWidth="1"/>
    <col min="24" max="24" width="13.7109375" style="7" customWidth="1"/>
    <col min="25" max="251" width="28.7109375" style="7"/>
    <col min="252" max="253" width="0" style="7" hidden="1" customWidth="1"/>
    <col min="254" max="269" width="7.7109375" style="7" customWidth="1"/>
    <col min="270" max="270" width="8.7109375" style="7" customWidth="1"/>
    <col min="271" max="272" width="7.7109375" style="7" customWidth="1"/>
    <col min="273" max="273" width="5.42578125" style="7" customWidth="1"/>
    <col min="274" max="274" width="5.7109375" style="7" customWidth="1"/>
    <col min="275" max="275" width="9.7109375" style="7" customWidth="1"/>
    <col min="276" max="278" width="7.7109375" style="7" customWidth="1"/>
    <col min="279" max="279" width="10.5703125" style="7" customWidth="1"/>
    <col min="280" max="280" width="13.7109375" style="7" customWidth="1"/>
    <col min="281" max="507" width="28.7109375" style="7"/>
    <col min="508" max="509" width="0" style="7" hidden="1" customWidth="1"/>
    <col min="510" max="525" width="7.7109375" style="7" customWidth="1"/>
    <col min="526" max="526" width="8.7109375" style="7" customWidth="1"/>
    <col min="527" max="528" width="7.7109375" style="7" customWidth="1"/>
    <col min="529" max="529" width="5.42578125" style="7" customWidth="1"/>
    <col min="530" max="530" width="5.7109375" style="7" customWidth="1"/>
    <col min="531" max="531" width="9.7109375" style="7" customWidth="1"/>
    <col min="532" max="534" width="7.7109375" style="7" customWidth="1"/>
    <col min="535" max="535" width="10.5703125" style="7" customWidth="1"/>
    <col min="536" max="536" width="13.7109375" style="7" customWidth="1"/>
    <col min="537" max="763" width="28.7109375" style="7"/>
    <col min="764" max="765" width="0" style="7" hidden="1" customWidth="1"/>
    <col min="766" max="781" width="7.7109375" style="7" customWidth="1"/>
    <col min="782" max="782" width="8.7109375" style="7" customWidth="1"/>
    <col min="783" max="784" width="7.7109375" style="7" customWidth="1"/>
    <col min="785" max="785" width="5.42578125" style="7" customWidth="1"/>
    <col min="786" max="786" width="5.7109375" style="7" customWidth="1"/>
    <col min="787" max="787" width="9.7109375" style="7" customWidth="1"/>
    <col min="788" max="790" width="7.7109375" style="7" customWidth="1"/>
    <col min="791" max="791" width="10.5703125" style="7" customWidth="1"/>
    <col min="792" max="792" width="13.7109375" style="7" customWidth="1"/>
    <col min="793" max="1019" width="28.7109375" style="7"/>
    <col min="1020" max="1021" width="0" style="7" hidden="1" customWidth="1"/>
    <col min="1022" max="1037" width="7.7109375" style="7" customWidth="1"/>
    <col min="1038" max="1038" width="8.7109375" style="7" customWidth="1"/>
    <col min="1039" max="1040" width="7.7109375" style="7" customWidth="1"/>
    <col min="1041" max="1041" width="5.42578125" style="7" customWidth="1"/>
    <col min="1042" max="1042" width="5.7109375" style="7" customWidth="1"/>
    <col min="1043" max="1043" width="9.7109375" style="7" customWidth="1"/>
    <col min="1044" max="1046" width="7.7109375" style="7" customWidth="1"/>
    <col min="1047" max="1047" width="10.5703125" style="7" customWidth="1"/>
    <col min="1048" max="1048" width="13.7109375" style="7" customWidth="1"/>
    <col min="1049" max="1275" width="28.7109375" style="7"/>
    <col min="1276" max="1277" width="0" style="7" hidden="1" customWidth="1"/>
    <col min="1278" max="1293" width="7.7109375" style="7" customWidth="1"/>
    <col min="1294" max="1294" width="8.7109375" style="7" customWidth="1"/>
    <col min="1295" max="1296" width="7.7109375" style="7" customWidth="1"/>
    <col min="1297" max="1297" width="5.42578125" style="7" customWidth="1"/>
    <col min="1298" max="1298" width="5.7109375" style="7" customWidth="1"/>
    <col min="1299" max="1299" width="9.7109375" style="7" customWidth="1"/>
    <col min="1300" max="1302" width="7.7109375" style="7" customWidth="1"/>
    <col min="1303" max="1303" width="10.5703125" style="7" customWidth="1"/>
    <col min="1304" max="1304" width="13.7109375" style="7" customWidth="1"/>
    <col min="1305" max="1531" width="28.7109375" style="7"/>
    <col min="1532" max="1533" width="0" style="7" hidden="1" customWidth="1"/>
    <col min="1534" max="1549" width="7.7109375" style="7" customWidth="1"/>
    <col min="1550" max="1550" width="8.7109375" style="7" customWidth="1"/>
    <col min="1551" max="1552" width="7.7109375" style="7" customWidth="1"/>
    <col min="1553" max="1553" width="5.42578125" style="7" customWidth="1"/>
    <col min="1554" max="1554" width="5.7109375" style="7" customWidth="1"/>
    <col min="1555" max="1555" width="9.7109375" style="7" customWidth="1"/>
    <col min="1556" max="1558" width="7.7109375" style="7" customWidth="1"/>
    <col min="1559" max="1559" width="10.5703125" style="7" customWidth="1"/>
    <col min="1560" max="1560" width="13.7109375" style="7" customWidth="1"/>
    <col min="1561" max="1787" width="28.7109375" style="7"/>
    <col min="1788" max="1789" width="0" style="7" hidden="1" customWidth="1"/>
    <col min="1790" max="1805" width="7.7109375" style="7" customWidth="1"/>
    <col min="1806" max="1806" width="8.7109375" style="7" customWidth="1"/>
    <col min="1807" max="1808" width="7.7109375" style="7" customWidth="1"/>
    <col min="1809" max="1809" width="5.42578125" style="7" customWidth="1"/>
    <col min="1810" max="1810" width="5.7109375" style="7" customWidth="1"/>
    <col min="1811" max="1811" width="9.7109375" style="7" customWidth="1"/>
    <col min="1812" max="1814" width="7.7109375" style="7" customWidth="1"/>
    <col min="1815" max="1815" width="10.5703125" style="7" customWidth="1"/>
    <col min="1816" max="1816" width="13.7109375" style="7" customWidth="1"/>
    <col min="1817" max="2043" width="28.7109375" style="7"/>
    <col min="2044" max="2045" width="0" style="7" hidden="1" customWidth="1"/>
    <col min="2046" max="2061" width="7.7109375" style="7" customWidth="1"/>
    <col min="2062" max="2062" width="8.7109375" style="7" customWidth="1"/>
    <col min="2063" max="2064" width="7.7109375" style="7" customWidth="1"/>
    <col min="2065" max="2065" width="5.42578125" style="7" customWidth="1"/>
    <col min="2066" max="2066" width="5.7109375" style="7" customWidth="1"/>
    <col min="2067" max="2067" width="9.7109375" style="7" customWidth="1"/>
    <col min="2068" max="2070" width="7.7109375" style="7" customWidth="1"/>
    <col min="2071" max="2071" width="10.5703125" style="7" customWidth="1"/>
    <col min="2072" max="2072" width="13.7109375" style="7" customWidth="1"/>
    <col min="2073" max="2299" width="28.7109375" style="7"/>
    <col min="2300" max="2301" width="0" style="7" hidden="1" customWidth="1"/>
    <col min="2302" max="2317" width="7.7109375" style="7" customWidth="1"/>
    <col min="2318" max="2318" width="8.7109375" style="7" customWidth="1"/>
    <col min="2319" max="2320" width="7.7109375" style="7" customWidth="1"/>
    <col min="2321" max="2321" width="5.42578125" style="7" customWidth="1"/>
    <col min="2322" max="2322" width="5.7109375" style="7" customWidth="1"/>
    <col min="2323" max="2323" width="9.7109375" style="7" customWidth="1"/>
    <col min="2324" max="2326" width="7.7109375" style="7" customWidth="1"/>
    <col min="2327" max="2327" width="10.5703125" style="7" customWidth="1"/>
    <col min="2328" max="2328" width="13.7109375" style="7" customWidth="1"/>
    <col min="2329" max="2555" width="28.7109375" style="7"/>
    <col min="2556" max="2557" width="0" style="7" hidden="1" customWidth="1"/>
    <col min="2558" max="2573" width="7.7109375" style="7" customWidth="1"/>
    <col min="2574" max="2574" width="8.7109375" style="7" customWidth="1"/>
    <col min="2575" max="2576" width="7.7109375" style="7" customWidth="1"/>
    <col min="2577" max="2577" width="5.42578125" style="7" customWidth="1"/>
    <col min="2578" max="2578" width="5.7109375" style="7" customWidth="1"/>
    <col min="2579" max="2579" width="9.7109375" style="7" customWidth="1"/>
    <col min="2580" max="2582" width="7.7109375" style="7" customWidth="1"/>
    <col min="2583" max="2583" width="10.5703125" style="7" customWidth="1"/>
    <col min="2584" max="2584" width="13.7109375" style="7" customWidth="1"/>
    <col min="2585" max="2811" width="28.7109375" style="7"/>
    <col min="2812" max="2813" width="0" style="7" hidden="1" customWidth="1"/>
    <col min="2814" max="2829" width="7.7109375" style="7" customWidth="1"/>
    <col min="2830" max="2830" width="8.7109375" style="7" customWidth="1"/>
    <col min="2831" max="2832" width="7.7109375" style="7" customWidth="1"/>
    <col min="2833" max="2833" width="5.42578125" style="7" customWidth="1"/>
    <col min="2834" max="2834" width="5.7109375" style="7" customWidth="1"/>
    <col min="2835" max="2835" width="9.7109375" style="7" customWidth="1"/>
    <col min="2836" max="2838" width="7.7109375" style="7" customWidth="1"/>
    <col min="2839" max="2839" width="10.5703125" style="7" customWidth="1"/>
    <col min="2840" max="2840" width="13.7109375" style="7" customWidth="1"/>
    <col min="2841" max="3067" width="28.7109375" style="7"/>
    <col min="3068" max="3069" width="0" style="7" hidden="1" customWidth="1"/>
    <col min="3070" max="3085" width="7.7109375" style="7" customWidth="1"/>
    <col min="3086" max="3086" width="8.7109375" style="7" customWidth="1"/>
    <col min="3087" max="3088" width="7.7109375" style="7" customWidth="1"/>
    <col min="3089" max="3089" width="5.42578125" style="7" customWidth="1"/>
    <col min="3090" max="3090" width="5.7109375" style="7" customWidth="1"/>
    <col min="3091" max="3091" width="9.7109375" style="7" customWidth="1"/>
    <col min="3092" max="3094" width="7.7109375" style="7" customWidth="1"/>
    <col min="3095" max="3095" width="10.5703125" style="7" customWidth="1"/>
    <col min="3096" max="3096" width="13.7109375" style="7" customWidth="1"/>
    <col min="3097" max="3323" width="28.7109375" style="7"/>
    <col min="3324" max="3325" width="0" style="7" hidden="1" customWidth="1"/>
    <col min="3326" max="3341" width="7.7109375" style="7" customWidth="1"/>
    <col min="3342" max="3342" width="8.7109375" style="7" customWidth="1"/>
    <col min="3343" max="3344" width="7.7109375" style="7" customWidth="1"/>
    <col min="3345" max="3345" width="5.42578125" style="7" customWidth="1"/>
    <col min="3346" max="3346" width="5.7109375" style="7" customWidth="1"/>
    <col min="3347" max="3347" width="9.7109375" style="7" customWidth="1"/>
    <col min="3348" max="3350" width="7.7109375" style="7" customWidth="1"/>
    <col min="3351" max="3351" width="10.5703125" style="7" customWidth="1"/>
    <col min="3352" max="3352" width="13.7109375" style="7" customWidth="1"/>
    <col min="3353" max="3579" width="28.7109375" style="7"/>
    <col min="3580" max="3581" width="0" style="7" hidden="1" customWidth="1"/>
    <col min="3582" max="3597" width="7.7109375" style="7" customWidth="1"/>
    <col min="3598" max="3598" width="8.7109375" style="7" customWidth="1"/>
    <col min="3599" max="3600" width="7.7109375" style="7" customWidth="1"/>
    <col min="3601" max="3601" width="5.42578125" style="7" customWidth="1"/>
    <col min="3602" max="3602" width="5.7109375" style="7" customWidth="1"/>
    <col min="3603" max="3603" width="9.7109375" style="7" customWidth="1"/>
    <col min="3604" max="3606" width="7.7109375" style="7" customWidth="1"/>
    <col min="3607" max="3607" width="10.5703125" style="7" customWidth="1"/>
    <col min="3608" max="3608" width="13.7109375" style="7" customWidth="1"/>
    <col min="3609" max="3835" width="28.7109375" style="7"/>
    <col min="3836" max="3837" width="0" style="7" hidden="1" customWidth="1"/>
    <col min="3838" max="3853" width="7.7109375" style="7" customWidth="1"/>
    <col min="3854" max="3854" width="8.7109375" style="7" customWidth="1"/>
    <col min="3855" max="3856" width="7.7109375" style="7" customWidth="1"/>
    <col min="3857" max="3857" width="5.42578125" style="7" customWidth="1"/>
    <col min="3858" max="3858" width="5.7109375" style="7" customWidth="1"/>
    <col min="3859" max="3859" width="9.7109375" style="7" customWidth="1"/>
    <col min="3860" max="3862" width="7.7109375" style="7" customWidth="1"/>
    <col min="3863" max="3863" width="10.5703125" style="7" customWidth="1"/>
    <col min="3864" max="3864" width="13.7109375" style="7" customWidth="1"/>
    <col min="3865" max="4091" width="28.7109375" style="7"/>
    <col min="4092" max="4093" width="0" style="7" hidden="1" customWidth="1"/>
    <col min="4094" max="4109" width="7.7109375" style="7" customWidth="1"/>
    <col min="4110" max="4110" width="8.7109375" style="7" customWidth="1"/>
    <col min="4111" max="4112" width="7.7109375" style="7" customWidth="1"/>
    <col min="4113" max="4113" width="5.42578125" style="7" customWidth="1"/>
    <col min="4114" max="4114" width="5.7109375" style="7" customWidth="1"/>
    <col min="4115" max="4115" width="9.7109375" style="7" customWidth="1"/>
    <col min="4116" max="4118" width="7.7109375" style="7" customWidth="1"/>
    <col min="4119" max="4119" width="10.5703125" style="7" customWidth="1"/>
    <col min="4120" max="4120" width="13.7109375" style="7" customWidth="1"/>
    <col min="4121" max="4347" width="28.7109375" style="7"/>
    <col min="4348" max="4349" width="0" style="7" hidden="1" customWidth="1"/>
    <col min="4350" max="4365" width="7.7109375" style="7" customWidth="1"/>
    <col min="4366" max="4366" width="8.7109375" style="7" customWidth="1"/>
    <col min="4367" max="4368" width="7.7109375" style="7" customWidth="1"/>
    <col min="4369" max="4369" width="5.42578125" style="7" customWidth="1"/>
    <col min="4370" max="4370" width="5.7109375" style="7" customWidth="1"/>
    <col min="4371" max="4371" width="9.7109375" style="7" customWidth="1"/>
    <col min="4372" max="4374" width="7.7109375" style="7" customWidth="1"/>
    <col min="4375" max="4375" width="10.5703125" style="7" customWidth="1"/>
    <col min="4376" max="4376" width="13.7109375" style="7" customWidth="1"/>
    <col min="4377" max="4603" width="28.7109375" style="7"/>
    <col min="4604" max="4605" width="0" style="7" hidden="1" customWidth="1"/>
    <col min="4606" max="4621" width="7.7109375" style="7" customWidth="1"/>
    <col min="4622" max="4622" width="8.7109375" style="7" customWidth="1"/>
    <col min="4623" max="4624" width="7.7109375" style="7" customWidth="1"/>
    <col min="4625" max="4625" width="5.42578125" style="7" customWidth="1"/>
    <col min="4626" max="4626" width="5.7109375" style="7" customWidth="1"/>
    <col min="4627" max="4627" width="9.7109375" style="7" customWidth="1"/>
    <col min="4628" max="4630" width="7.7109375" style="7" customWidth="1"/>
    <col min="4631" max="4631" width="10.5703125" style="7" customWidth="1"/>
    <col min="4632" max="4632" width="13.7109375" style="7" customWidth="1"/>
    <col min="4633" max="4859" width="28.7109375" style="7"/>
    <col min="4860" max="4861" width="0" style="7" hidden="1" customWidth="1"/>
    <col min="4862" max="4877" width="7.7109375" style="7" customWidth="1"/>
    <col min="4878" max="4878" width="8.7109375" style="7" customWidth="1"/>
    <col min="4879" max="4880" width="7.7109375" style="7" customWidth="1"/>
    <col min="4881" max="4881" width="5.42578125" style="7" customWidth="1"/>
    <col min="4882" max="4882" width="5.7109375" style="7" customWidth="1"/>
    <col min="4883" max="4883" width="9.7109375" style="7" customWidth="1"/>
    <col min="4884" max="4886" width="7.7109375" style="7" customWidth="1"/>
    <col min="4887" max="4887" width="10.5703125" style="7" customWidth="1"/>
    <col min="4888" max="4888" width="13.7109375" style="7" customWidth="1"/>
    <col min="4889" max="5115" width="28.7109375" style="7"/>
    <col min="5116" max="5117" width="0" style="7" hidden="1" customWidth="1"/>
    <col min="5118" max="5133" width="7.7109375" style="7" customWidth="1"/>
    <col min="5134" max="5134" width="8.7109375" style="7" customWidth="1"/>
    <col min="5135" max="5136" width="7.7109375" style="7" customWidth="1"/>
    <col min="5137" max="5137" width="5.42578125" style="7" customWidth="1"/>
    <col min="5138" max="5138" width="5.7109375" style="7" customWidth="1"/>
    <col min="5139" max="5139" width="9.7109375" style="7" customWidth="1"/>
    <col min="5140" max="5142" width="7.7109375" style="7" customWidth="1"/>
    <col min="5143" max="5143" width="10.5703125" style="7" customWidth="1"/>
    <col min="5144" max="5144" width="13.7109375" style="7" customWidth="1"/>
    <col min="5145" max="5371" width="28.7109375" style="7"/>
    <col min="5372" max="5373" width="0" style="7" hidden="1" customWidth="1"/>
    <col min="5374" max="5389" width="7.7109375" style="7" customWidth="1"/>
    <col min="5390" max="5390" width="8.7109375" style="7" customWidth="1"/>
    <col min="5391" max="5392" width="7.7109375" style="7" customWidth="1"/>
    <col min="5393" max="5393" width="5.42578125" style="7" customWidth="1"/>
    <col min="5394" max="5394" width="5.7109375" style="7" customWidth="1"/>
    <col min="5395" max="5395" width="9.7109375" style="7" customWidth="1"/>
    <col min="5396" max="5398" width="7.7109375" style="7" customWidth="1"/>
    <col min="5399" max="5399" width="10.5703125" style="7" customWidth="1"/>
    <col min="5400" max="5400" width="13.7109375" style="7" customWidth="1"/>
    <col min="5401" max="5627" width="28.7109375" style="7"/>
    <col min="5628" max="5629" width="0" style="7" hidden="1" customWidth="1"/>
    <col min="5630" max="5645" width="7.7109375" style="7" customWidth="1"/>
    <col min="5646" max="5646" width="8.7109375" style="7" customWidth="1"/>
    <col min="5647" max="5648" width="7.7109375" style="7" customWidth="1"/>
    <col min="5649" max="5649" width="5.42578125" style="7" customWidth="1"/>
    <col min="5650" max="5650" width="5.7109375" style="7" customWidth="1"/>
    <col min="5651" max="5651" width="9.7109375" style="7" customWidth="1"/>
    <col min="5652" max="5654" width="7.7109375" style="7" customWidth="1"/>
    <col min="5655" max="5655" width="10.5703125" style="7" customWidth="1"/>
    <col min="5656" max="5656" width="13.7109375" style="7" customWidth="1"/>
    <col min="5657" max="5883" width="28.7109375" style="7"/>
    <col min="5884" max="5885" width="0" style="7" hidden="1" customWidth="1"/>
    <col min="5886" max="5901" width="7.7109375" style="7" customWidth="1"/>
    <col min="5902" max="5902" width="8.7109375" style="7" customWidth="1"/>
    <col min="5903" max="5904" width="7.7109375" style="7" customWidth="1"/>
    <col min="5905" max="5905" width="5.42578125" style="7" customWidth="1"/>
    <col min="5906" max="5906" width="5.7109375" style="7" customWidth="1"/>
    <col min="5907" max="5907" width="9.7109375" style="7" customWidth="1"/>
    <col min="5908" max="5910" width="7.7109375" style="7" customWidth="1"/>
    <col min="5911" max="5911" width="10.5703125" style="7" customWidth="1"/>
    <col min="5912" max="5912" width="13.7109375" style="7" customWidth="1"/>
    <col min="5913" max="6139" width="28.7109375" style="7"/>
    <col min="6140" max="6141" width="0" style="7" hidden="1" customWidth="1"/>
    <col min="6142" max="6157" width="7.7109375" style="7" customWidth="1"/>
    <col min="6158" max="6158" width="8.7109375" style="7" customWidth="1"/>
    <col min="6159" max="6160" width="7.7109375" style="7" customWidth="1"/>
    <col min="6161" max="6161" width="5.42578125" style="7" customWidth="1"/>
    <col min="6162" max="6162" width="5.7109375" style="7" customWidth="1"/>
    <col min="6163" max="6163" width="9.7109375" style="7" customWidth="1"/>
    <col min="6164" max="6166" width="7.7109375" style="7" customWidth="1"/>
    <col min="6167" max="6167" width="10.5703125" style="7" customWidth="1"/>
    <col min="6168" max="6168" width="13.7109375" style="7" customWidth="1"/>
    <col min="6169" max="6395" width="28.7109375" style="7"/>
    <col min="6396" max="6397" width="0" style="7" hidden="1" customWidth="1"/>
    <col min="6398" max="6413" width="7.7109375" style="7" customWidth="1"/>
    <col min="6414" max="6414" width="8.7109375" style="7" customWidth="1"/>
    <col min="6415" max="6416" width="7.7109375" style="7" customWidth="1"/>
    <col min="6417" max="6417" width="5.42578125" style="7" customWidth="1"/>
    <col min="6418" max="6418" width="5.7109375" style="7" customWidth="1"/>
    <col min="6419" max="6419" width="9.7109375" style="7" customWidth="1"/>
    <col min="6420" max="6422" width="7.7109375" style="7" customWidth="1"/>
    <col min="6423" max="6423" width="10.5703125" style="7" customWidth="1"/>
    <col min="6424" max="6424" width="13.7109375" style="7" customWidth="1"/>
    <col min="6425" max="6651" width="28.7109375" style="7"/>
    <col min="6652" max="6653" width="0" style="7" hidden="1" customWidth="1"/>
    <col min="6654" max="6669" width="7.7109375" style="7" customWidth="1"/>
    <col min="6670" max="6670" width="8.7109375" style="7" customWidth="1"/>
    <col min="6671" max="6672" width="7.7109375" style="7" customWidth="1"/>
    <col min="6673" max="6673" width="5.42578125" style="7" customWidth="1"/>
    <col min="6674" max="6674" width="5.7109375" style="7" customWidth="1"/>
    <col min="6675" max="6675" width="9.7109375" style="7" customWidth="1"/>
    <col min="6676" max="6678" width="7.7109375" style="7" customWidth="1"/>
    <col min="6679" max="6679" width="10.5703125" style="7" customWidth="1"/>
    <col min="6680" max="6680" width="13.7109375" style="7" customWidth="1"/>
    <col min="6681" max="6907" width="28.7109375" style="7"/>
    <col min="6908" max="6909" width="0" style="7" hidden="1" customWidth="1"/>
    <col min="6910" max="6925" width="7.7109375" style="7" customWidth="1"/>
    <col min="6926" max="6926" width="8.7109375" style="7" customWidth="1"/>
    <col min="6927" max="6928" width="7.7109375" style="7" customWidth="1"/>
    <col min="6929" max="6929" width="5.42578125" style="7" customWidth="1"/>
    <col min="6930" max="6930" width="5.7109375" style="7" customWidth="1"/>
    <col min="6931" max="6931" width="9.7109375" style="7" customWidth="1"/>
    <col min="6932" max="6934" width="7.7109375" style="7" customWidth="1"/>
    <col min="6935" max="6935" width="10.5703125" style="7" customWidth="1"/>
    <col min="6936" max="6936" width="13.7109375" style="7" customWidth="1"/>
    <col min="6937" max="7163" width="28.7109375" style="7"/>
    <col min="7164" max="7165" width="0" style="7" hidden="1" customWidth="1"/>
    <col min="7166" max="7181" width="7.7109375" style="7" customWidth="1"/>
    <col min="7182" max="7182" width="8.7109375" style="7" customWidth="1"/>
    <col min="7183" max="7184" width="7.7109375" style="7" customWidth="1"/>
    <col min="7185" max="7185" width="5.42578125" style="7" customWidth="1"/>
    <col min="7186" max="7186" width="5.7109375" style="7" customWidth="1"/>
    <col min="7187" max="7187" width="9.7109375" style="7" customWidth="1"/>
    <col min="7188" max="7190" width="7.7109375" style="7" customWidth="1"/>
    <col min="7191" max="7191" width="10.5703125" style="7" customWidth="1"/>
    <col min="7192" max="7192" width="13.7109375" style="7" customWidth="1"/>
    <col min="7193" max="7419" width="28.7109375" style="7"/>
    <col min="7420" max="7421" width="0" style="7" hidden="1" customWidth="1"/>
    <col min="7422" max="7437" width="7.7109375" style="7" customWidth="1"/>
    <col min="7438" max="7438" width="8.7109375" style="7" customWidth="1"/>
    <col min="7439" max="7440" width="7.7109375" style="7" customWidth="1"/>
    <col min="7441" max="7441" width="5.42578125" style="7" customWidth="1"/>
    <col min="7442" max="7442" width="5.7109375" style="7" customWidth="1"/>
    <col min="7443" max="7443" width="9.7109375" style="7" customWidth="1"/>
    <col min="7444" max="7446" width="7.7109375" style="7" customWidth="1"/>
    <col min="7447" max="7447" width="10.5703125" style="7" customWidth="1"/>
    <col min="7448" max="7448" width="13.7109375" style="7" customWidth="1"/>
    <col min="7449" max="7675" width="28.7109375" style="7"/>
    <col min="7676" max="7677" width="0" style="7" hidden="1" customWidth="1"/>
    <col min="7678" max="7693" width="7.7109375" style="7" customWidth="1"/>
    <col min="7694" max="7694" width="8.7109375" style="7" customWidth="1"/>
    <col min="7695" max="7696" width="7.7109375" style="7" customWidth="1"/>
    <col min="7697" max="7697" width="5.42578125" style="7" customWidth="1"/>
    <col min="7698" max="7698" width="5.7109375" style="7" customWidth="1"/>
    <col min="7699" max="7699" width="9.7109375" style="7" customWidth="1"/>
    <col min="7700" max="7702" width="7.7109375" style="7" customWidth="1"/>
    <col min="7703" max="7703" width="10.5703125" style="7" customWidth="1"/>
    <col min="7704" max="7704" width="13.7109375" style="7" customWidth="1"/>
    <col min="7705" max="7931" width="28.7109375" style="7"/>
    <col min="7932" max="7933" width="0" style="7" hidden="1" customWidth="1"/>
    <col min="7934" max="7949" width="7.7109375" style="7" customWidth="1"/>
    <col min="7950" max="7950" width="8.7109375" style="7" customWidth="1"/>
    <col min="7951" max="7952" width="7.7109375" style="7" customWidth="1"/>
    <col min="7953" max="7953" width="5.42578125" style="7" customWidth="1"/>
    <col min="7954" max="7954" width="5.7109375" style="7" customWidth="1"/>
    <col min="7955" max="7955" width="9.7109375" style="7" customWidth="1"/>
    <col min="7956" max="7958" width="7.7109375" style="7" customWidth="1"/>
    <col min="7959" max="7959" width="10.5703125" style="7" customWidth="1"/>
    <col min="7960" max="7960" width="13.7109375" style="7" customWidth="1"/>
    <col min="7961" max="8187" width="28.7109375" style="7"/>
    <col min="8188" max="8189" width="0" style="7" hidden="1" customWidth="1"/>
    <col min="8190" max="8205" width="7.7109375" style="7" customWidth="1"/>
    <col min="8206" max="8206" width="8.7109375" style="7" customWidth="1"/>
    <col min="8207" max="8208" width="7.7109375" style="7" customWidth="1"/>
    <col min="8209" max="8209" width="5.42578125" style="7" customWidth="1"/>
    <col min="8210" max="8210" width="5.7109375" style="7" customWidth="1"/>
    <col min="8211" max="8211" width="9.7109375" style="7" customWidth="1"/>
    <col min="8212" max="8214" width="7.7109375" style="7" customWidth="1"/>
    <col min="8215" max="8215" width="10.5703125" style="7" customWidth="1"/>
    <col min="8216" max="8216" width="13.7109375" style="7" customWidth="1"/>
    <col min="8217" max="8443" width="28.7109375" style="7"/>
    <col min="8444" max="8445" width="0" style="7" hidden="1" customWidth="1"/>
    <col min="8446" max="8461" width="7.7109375" style="7" customWidth="1"/>
    <col min="8462" max="8462" width="8.7109375" style="7" customWidth="1"/>
    <col min="8463" max="8464" width="7.7109375" style="7" customWidth="1"/>
    <col min="8465" max="8465" width="5.42578125" style="7" customWidth="1"/>
    <col min="8466" max="8466" width="5.7109375" style="7" customWidth="1"/>
    <col min="8467" max="8467" width="9.7109375" style="7" customWidth="1"/>
    <col min="8468" max="8470" width="7.7109375" style="7" customWidth="1"/>
    <col min="8471" max="8471" width="10.5703125" style="7" customWidth="1"/>
    <col min="8472" max="8472" width="13.7109375" style="7" customWidth="1"/>
    <col min="8473" max="8699" width="28.7109375" style="7"/>
    <col min="8700" max="8701" width="0" style="7" hidden="1" customWidth="1"/>
    <col min="8702" max="8717" width="7.7109375" style="7" customWidth="1"/>
    <col min="8718" max="8718" width="8.7109375" style="7" customWidth="1"/>
    <col min="8719" max="8720" width="7.7109375" style="7" customWidth="1"/>
    <col min="8721" max="8721" width="5.42578125" style="7" customWidth="1"/>
    <col min="8722" max="8722" width="5.7109375" style="7" customWidth="1"/>
    <col min="8723" max="8723" width="9.7109375" style="7" customWidth="1"/>
    <col min="8724" max="8726" width="7.7109375" style="7" customWidth="1"/>
    <col min="8727" max="8727" width="10.5703125" style="7" customWidth="1"/>
    <col min="8728" max="8728" width="13.7109375" style="7" customWidth="1"/>
    <col min="8729" max="8955" width="28.7109375" style="7"/>
    <col min="8956" max="8957" width="0" style="7" hidden="1" customWidth="1"/>
    <col min="8958" max="8973" width="7.7109375" style="7" customWidth="1"/>
    <col min="8974" max="8974" width="8.7109375" style="7" customWidth="1"/>
    <col min="8975" max="8976" width="7.7109375" style="7" customWidth="1"/>
    <col min="8977" max="8977" width="5.42578125" style="7" customWidth="1"/>
    <col min="8978" max="8978" width="5.7109375" style="7" customWidth="1"/>
    <col min="8979" max="8979" width="9.7109375" style="7" customWidth="1"/>
    <col min="8980" max="8982" width="7.7109375" style="7" customWidth="1"/>
    <col min="8983" max="8983" width="10.5703125" style="7" customWidth="1"/>
    <col min="8984" max="8984" width="13.7109375" style="7" customWidth="1"/>
    <col min="8985" max="9211" width="28.7109375" style="7"/>
    <col min="9212" max="9213" width="0" style="7" hidden="1" customWidth="1"/>
    <col min="9214" max="9229" width="7.7109375" style="7" customWidth="1"/>
    <col min="9230" max="9230" width="8.7109375" style="7" customWidth="1"/>
    <col min="9231" max="9232" width="7.7109375" style="7" customWidth="1"/>
    <col min="9233" max="9233" width="5.42578125" style="7" customWidth="1"/>
    <col min="9234" max="9234" width="5.7109375" style="7" customWidth="1"/>
    <col min="9235" max="9235" width="9.7109375" style="7" customWidth="1"/>
    <col min="9236" max="9238" width="7.7109375" style="7" customWidth="1"/>
    <col min="9239" max="9239" width="10.5703125" style="7" customWidth="1"/>
    <col min="9240" max="9240" width="13.7109375" style="7" customWidth="1"/>
    <col min="9241" max="9467" width="28.7109375" style="7"/>
    <col min="9468" max="9469" width="0" style="7" hidden="1" customWidth="1"/>
    <col min="9470" max="9485" width="7.7109375" style="7" customWidth="1"/>
    <col min="9486" max="9486" width="8.7109375" style="7" customWidth="1"/>
    <col min="9487" max="9488" width="7.7109375" style="7" customWidth="1"/>
    <col min="9489" max="9489" width="5.42578125" style="7" customWidth="1"/>
    <col min="9490" max="9490" width="5.7109375" style="7" customWidth="1"/>
    <col min="9491" max="9491" width="9.7109375" style="7" customWidth="1"/>
    <col min="9492" max="9494" width="7.7109375" style="7" customWidth="1"/>
    <col min="9495" max="9495" width="10.5703125" style="7" customWidth="1"/>
    <col min="9496" max="9496" width="13.7109375" style="7" customWidth="1"/>
    <col min="9497" max="9723" width="28.7109375" style="7"/>
    <col min="9724" max="9725" width="0" style="7" hidden="1" customWidth="1"/>
    <col min="9726" max="9741" width="7.7109375" style="7" customWidth="1"/>
    <col min="9742" max="9742" width="8.7109375" style="7" customWidth="1"/>
    <col min="9743" max="9744" width="7.7109375" style="7" customWidth="1"/>
    <col min="9745" max="9745" width="5.42578125" style="7" customWidth="1"/>
    <col min="9746" max="9746" width="5.7109375" style="7" customWidth="1"/>
    <col min="9747" max="9747" width="9.7109375" style="7" customWidth="1"/>
    <col min="9748" max="9750" width="7.7109375" style="7" customWidth="1"/>
    <col min="9751" max="9751" width="10.5703125" style="7" customWidth="1"/>
    <col min="9752" max="9752" width="13.7109375" style="7" customWidth="1"/>
    <col min="9753" max="9979" width="28.7109375" style="7"/>
    <col min="9980" max="9981" width="0" style="7" hidden="1" customWidth="1"/>
    <col min="9982" max="9997" width="7.7109375" style="7" customWidth="1"/>
    <col min="9998" max="9998" width="8.7109375" style="7" customWidth="1"/>
    <col min="9999" max="10000" width="7.7109375" style="7" customWidth="1"/>
    <col min="10001" max="10001" width="5.42578125" style="7" customWidth="1"/>
    <col min="10002" max="10002" width="5.7109375" style="7" customWidth="1"/>
    <col min="10003" max="10003" width="9.7109375" style="7" customWidth="1"/>
    <col min="10004" max="10006" width="7.7109375" style="7" customWidth="1"/>
    <col min="10007" max="10007" width="10.5703125" style="7" customWidth="1"/>
    <col min="10008" max="10008" width="13.7109375" style="7" customWidth="1"/>
    <col min="10009" max="10235" width="28.7109375" style="7"/>
    <col min="10236" max="10237" width="0" style="7" hidden="1" customWidth="1"/>
    <col min="10238" max="10253" width="7.7109375" style="7" customWidth="1"/>
    <col min="10254" max="10254" width="8.7109375" style="7" customWidth="1"/>
    <col min="10255" max="10256" width="7.7109375" style="7" customWidth="1"/>
    <col min="10257" max="10257" width="5.42578125" style="7" customWidth="1"/>
    <col min="10258" max="10258" width="5.7109375" style="7" customWidth="1"/>
    <col min="10259" max="10259" width="9.7109375" style="7" customWidth="1"/>
    <col min="10260" max="10262" width="7.7109375" style="7" customWidth="1"/>
    <col min="10263" max="10263" width="10.5703125" style="7" customWidth="1"/>
    <col min="10264" max="10264" width="13.7109375" style="7" customWidth="1"/>
    <col min="10265" max="10491" width="28.7109375" style="7"/>
    <col min="10492" max="10493" width="0" style="7" hidden="1" customWidth="1"/>
    <col min="10494" max="10509" width="7.7109375" style="7" customWidth="1"/>
    <col min="10510" max="10510" width="8.7109375" style="7" customWidth="1"/>
    <col min="10511" max="10512" width="7.7109375" style="7" customWidth="1"/>
    <col min="10513" max="10513" width="5.42578125" style="7" customWidth="1"/>
    <col min="10514" max="10514" width="5.7109375" style="7" customWidth="1"/>
    <col min="10515" max="10515" width="9.7109375" style="7" customWidth="1"/>
    <col min="10516" max="10518" width="7.7109375" style="7" customWidth="1"/>
    <col min="10519" max="10519" width="10.5703125" style="7" customWidth="1"/>
    <col min="10520" max="10520" width="13.7109375" style="7" customWidth="1"/>
    <col min="10521" max="10747" width="28.7109375" style="7"/>
    <col min="10748" max="10749" width="0" style="7" hidden="1" customWidth="1"/>
    <col min="10750" max="10765" width="7.7109375" style="7" customWidth="1"/>
    <col min="10766" max="10766" width="8.7109375" style="7" customWidth="1"/>
    <col min="10767" max="10768" width="7.7109375" style="7" customWidth="1"/>
    <col min="10769" max="10769" width="5.42578125" style="7" customWidth="1"/>
    <col min="10770" max="10770" width="5.7109375" style="7" customWidth="1"/>
    <col min="10771" max="10771" width="9.7109375" style="7" customWidth="1"/>
    <col min="10772" max="10774" width="7.7109375" style="7" customWidth="1"/>
    <col min="10775" max="10775" width="10.5703125" style="7" customWidth="1"/>
    <col min="10776" max="10776" width="13.7109375" style="7" customWidth="1"/>
    <col min="10777" max="11003" width="28.7109375" style="7"/>
    <col min="11004" max="11005" width="0" style="7" hidden="1" customWidth="1"/>
    <col min="11006" max="11021" width="7.7109375" style="7" customWidth="1"/>
    <col min="11022" max="11022" width="8.7109375" style="7" customWidth="1"/>
    <col min="11023" max="11024" width="7.7109375" style="7" customWidth="1"/>
    <col min="11025" max="11025" width="5.42578125" style="7" customWidth="1"/>
    <col min="11026" max="11026" width="5.7109375" style="7" customWidth="1"/>
    <col min="11027" max="11027" width="9.7109375" style="7" customWidth="1"/>
    <col min="11028" max="11030" width="7.7109375" style="7" customWidth="1"/>
    <col min="11031" max="11031" width="10.5703125" style="7" customWidth="1"/>
    <col min="11032" max="11032" width="13.7109375" style="7" customWidth="1"/>
    <col min="11033" max="11259" width="28.7109375" style="7"/>
    <col min="11260" max="11261" width="0" style="7" hidden="1" customWidth="1"/>
    <col min="11262" max="11277" width="7.7109375" style="7" customWidth="1"/>
    <col min="11278" max="11278" width="8.7109375" style="7" customWidth="1"/>
    <col min="11279" max="11280" width="7.7109375" style="7" customWidth="1"/>
    <col min="11281" max="11281" width="5.42578125" style="7" customWidth="1"/>
    <col min="11282" max="11282" width="5.7109375" style="7" customWidth="1"/>
    <col min="11283" max="11283" width="9.7109375" style="7" customWidth="1"/>
    <col min="11284" max="11286" width="7.7109375" style="7" customWidth="1"/>
    <col min="11287" max="11287" width="10.5703125" style="7" customWidth="1"/>
    <col min="11288" max="11288" width="13.7109375" style="7" customWidth="1"/>
    <col min="11289" max="11515" width="28.7109375" style="7"/>
    <col min="11516" max="11517" width="0" style="7" hidden="1" customWidth="1"/>
    <col min="11518" max="11533" width="7.7109375" style="7" customWidth="1"/>
    <col min="11534" max="11534" width="8.7109375" style="7" customWidth="1"/>
    <col min="11535" max="11536" width="7.7109375" style="7" customWidth="1"/>
    <col min="11537" max="11537" width="5.42578125" style="7" customWidth="1"/>
    <col min="11538" max="11538" width="5.7109375" style="7" customWidth="1"/>
    <col min="11539" max="11539" width="9.7109375" style="7" customWidth="1"/>
    <col min="11540" max="11542" width="7.7109375" style="7" customWidth="1"/>
    <col min="11543" max="11543" width="10.5703125" style="7" customWidth="1"/>
    <col min="11544" max="11544" width="13.7109375" style="7" customWidth="1"/>
    <col min="11545" max="11771" width="28.7109375" style="7"/>
    <col min="11772" max="11773" width="0" style="7" hidden="1" customWidth="1"/>
    <col min="11774" max="11789" width="7.7109375" style="7" customWidth="1"/>
    <col min="11790" max="11790" width="8.7109375" style="7" customWidth="1"/>
    <col min="11791" max="11792" width="7.7109375" style="7" customWidth="1"/>
    <col min="11793" max="11793" width="5.42578125" style="7" customWidth="1"/>
    <col min="11794" max="11794" width="5.7109375" style="7" customWidth="1"/>
    <col min="11795" max="11795" width="9.7109375" style="7" customWidth="1"/>
    <col min="11796" max="11798" width="7.7109375" style="7" customWidth="1"/>
    <col min="11799" max="11799" width="10.5703125" style="7" customWidth="1"/>
    <col min="11800" max="11800" width="13.7109375" style="7" customWidth="1"/>
    <col min="11801" max="12027" width="28.7109375" style="7"/>
    <col min="12028" max="12029" width="0" style="7" hidden="1" customWidth="1"/>
    <col min="12030" max="12045" width="7.7109375" style="7" customWidth="1"/>
    <col min="12046" max="12046" width="8.7109375" style="7" customWidth="1"/>
    <col min="12047" max="12048" width="7.7109375" style="7" customWidth="1"/>
    <col min="12049" max="12049" width="5.42578125" style="7" customWidth="1"/>
    <col min="12050" max="12050" width="5.7109375" style="7" customWidth="1"/>
    <col min="12051" max="12051" width="9.7109375" style="7" customWidth="1"/>
    <col min="12052" max="12054" width="7.7109375" style="7" customWidth="1"/>
    <col min="12055" max="12055" width="10.5703125" style="7" customWidth="1"/>
    <col min="12056" max="12056" width="13.7109375" style="7" customWidth="1"/>
    <col min="12057" max="12283" width="28.7109375" style="7"/>
    <col min="12284" max="12285" width="0" style="7" hidden="1" customWidth="1"/>
    <col min="12286" max="12301" width="7.7109375" style="7" customWidth="1"/>
    <col min="12302" max="12302" width="8.7109375" style="7" customWidth="1"/>
    <col min="12303" max="12304" width="7.7109375" style="7" customWidth="1"/>
    <col min="12305" max="12305" width="5.42578125" style="7" customWidth="1"/>
    <col min="12306" max="12306" width="5.7109375" style="7" customWidth="1"/>
    <col min="12307" max="12307" width="9.7109375" style="7" customWidth="1"/>
    <col min="12308" max="12310" width="7.7109375" style="7" customWidth="1"/>
    <col min="12311" max="12311" width="10.5703125" style="7" customWidth="1"/>
    <col min="12312" max="12312" width="13.7109375" style="7" customWidth="1"/>
    <col min="12313" max="12539" width="28.7109375" style="7"/>
    <col min="12540" max="12541" width="0" style="7" hidden="1" customWidth="1"/>
    <col min="12542" max="12557" width="7.7109375" style="7" customWidth="1"/>
    <col min="12558" max="12558" width="8.7109375" style="7" customWidth="1"/>
    <col min="12559" max="12560" width="7.7109375" style="7" customWidth="1"/>
    <col min="12561" max="12561" width="5.42578125" style="7" customWidth="1"/>
    <col min="12562" max="12562" width="5.7109375" style="7" customWidth="1"/>
    <col min="12563" max="12563" width="9.7109375" style="7" customWidth="1"/>
    <col min="12564" max="12566" width="7.7109375" style="7" customWidth="1"/>
    <col min="12567" max="12567" width="10.5703125" style="7" customWidth="1"/>
    <col min="12568" max="12568" width="13.7109375" style="7" customWidth="1"/>
    <col min="12569" max="12795" width="28.7109375" style="7"/>
    <col min="12796" max="12797" width="0" style="7" hidden="1" customWidth="1"/>
    <col min="12798" max="12813" width="7.7109375" style="7" customWidth="1"/>
    <col min="12814" max="12814" width="8.7109375" style="7" customWidth="1"/>
    <col min="12815" max="12816" width="7.7109375" style="7" customWidth="1"/>
    <col min="12817" max="12817" width="5.42578125" style="7" customWidth="1"/>
    <col min="12818" max="12818" width="5.7109375" style="7" customWidth="1"/>
    <col min="12819" max="12819" width="9.7109375" style="7" customWidth="1"/>
    <col min="12820" max="12822" width="7.7109375" style="7" customWidth="1"/>
    <col min="12823" max="12823" width="10.5703125" style="7" customWidth="1"/>
    <col min="12824" max="12824" width="13.7109375" style="7" customWidth="1"/>
    <col min="12825" max="13051" width="28.7109375" style="7"/>
    <col min="13052" max="13053" width="0" style="7" hidden="1" customWidth="1"/>
    <col min="13054" max="13069" width="7.7109375" style="7" customWidth="1"/>
    <col min="13070" max="13070" width="8.7109375" style="7" customWidth="1"/>
    <col min="13071" max="13072" width="7.7109375" style="7" customWidth="1"/>
    <col min="13073" max="13073" width="5.42578125" style="7" customWidth="1"/>
    <col min="13074" max="13074" width="5.7109375" style="7" customWidth="1"/>
    <col min="13075" max="13075" width="9.7109375" style="7" customWidth="1"/>
    <col min="13076" max="13078" width="7.7109375" style="7" customWidth="1"/>
    <col min="13079" max="13079" width="10.5703125" style="7" customWidth="1"/>
    <col min="13080" max="13080" width="13.7109375" style="7" customWidth="1"/>
    <col min="13081" max="13307" width="28.7109375" style="7"/>
    <col min="13308" max="13309" width="0" style="7" hidden="1" customWidth="1"/>
    <col min="13310" max="13325" width="7.7109375" style="7" customWidth="1"/>
    <col min="13326" max="13326" width="8.7109375" style="7" customWidth="1"/>
    <col min="13327" max="13328" width="7.7109375" style="7" customWidth="1"/>
    <col min="13329" max="13329" width="5.42578125" style="7" customWidth="1"/>
    <col min="13330" max="13330" width="5.7109375" style="7" customWidth="1"/>
    <col min="13331" max="13331" width="9.7109375" style="7" customWidth="1"/>
    <col min="13332" max="13334" width="7.7109375" style="7" customWidth="1"/>
    <col min="13335" max="13335" width="10.5703125" style="7" customWidth="1"/>
    <col min="13336" max="13336" width="13.7109375" style="7" customWidth="1"/>
    <col min="13337" max="13563" width="28.7109375" style="7"/>
    <col min="13564" max="13565" width="0" style="7" hidden="1" customWidth="1"/>
    <col min="13566" max="13581" width="7.7109375" style="7" customWidth="1"/>
    <col min="13582" max="13582" width="8.7109375" style="7" customWidth="1"/>
    <col min="13583" max="13584" width="7.7109375" style="7" customWidth="1"/>
    <col min="13585" max="13585" width="5.42578125" style="7" customWidth="1"/>
    <col min="13586" max="13586" width="5.7109375" style="7" customWidth="1"/>
    <col min="13587" max="13587" width="9.7109375" style="7" customWidth="1"/>
    <col min="13588" max="13590" width="7.7109375" style="7" customWidth="1"/>
    <col min="13591" max="13591" width="10.5703125" style="7" customWidth="1"/>
    <col min="13592" max="13592" width="13.7109375" style="7" customWidth="1"/>
    <col min="13593" max="13819" width="28.7109375" style="7"/>
    <col min="13820" max="13821" width="0" style="7" hidden="1" customWidth="1"/>
    <col min="13822" max="13837" width="7.7109375" style="7" customWidth="1"/>
    <col min="13838" max="13838" width="8.7109375" style="7" customWidth="1"/>
    <col min="13839" max="13840" width="7.7109375" style="7" customWidth="1"/>
    <col min="13841" max="13841" width="5.42578125" style="7" customWidth="1"/>
    <col min="13842" max="13842" width="5.7109375" style="7" customWidth="1"/>
    <col min="13843" max="13843" width="9.7109375" style="7" customWidth="1"/>
    <col min="13844" max="13846" width="7.7109375" style="7" customWidth="1"/>
    <col min="13847" max="13847" width="10.5703125" style="7" customWidth="1"/>
    <col min="13848" max="13848" width="13.7109375" style="7" customWidth="1"/>
    <col min="13849" max="14075" width="28.7109375" style="7"/>
    <col min="14076" max="14077" width="0" style="7" hidden="1" customWidth="1"/>
    <col min="14078" max="14093" width="7.7109375" style="7" customWidth="1"/>
    <col min="14094" max="14094" width="8.7109375" style="7" customWidth="1"/>
    <col min="14095" max="14096" width="7.7109375" style="7" customWidth="1"/>
    <col min="14097" max="14097" width="5.42578125" style="7" customWidth="1"/>
    <col min="14098" max="14098" width="5.7109375" style="7" customWidth="1"/>
    <col min="14099" max="14099" width="9.7109375" style="7" customWidth="1"/>
    <col min="14100" max="14102" width="7.7109375" style="7" customWidth="1"/>
    <col min="14103" max="14103" width="10.5703125" style="7" customWidth="1"/>
    <col min="14104" max="14104" width="13.7109375" style="7" customWidth="1"/>
    <col min="14105" max="14331" width="28.7109375" style="7"/>
    <col min="14332" max="14333" width="0" style="7" hidden="1" customWidth="1"/>
    <col min="14334" max="14349" width="7.7109375" style="7" customWidth="1"/>
    <col min="14350" max="14350" width="8.7109375" style="7" customWidth="1"/>
    <col min="14351" max="14352" width="7.7109375" style="7" customWidth="1"/>
    <col min="14353" max="14353" width="5.42578125" style="7" customWidth="1"/>
    <col min="14354" max="14354" width="5.7109375" style="7" customWidth="1"/>
    <col min="14355" max="14355" width="9.7109375" style="7" customWidth="1"/>
    <col min="14356" max="14358" width="7.7109375" style="7" customWidth="1"/>
    <col min="14359" max="14359" width="10.5703125" style="7" customWidth="1"/>
    <col min="14360" max="14360" width="13.7109375" style="7" customWidth="1"/>
    <col min="14361" max="14587" width="28.7109375" style="7"/>
    <col min="14588" max="14589" width="0" style="7" hidden="1" customWidth="1"/>
    <col min="14590" max="14605" width="7.7109375" style="7" customWidth="1"/>
    <col min="14606" max="14606" width="8.7109375" style="7" customWidth="1"/>
    <col min="14607" max="14608" width="7.7109375" style="7" customWidth="1"/>
    <col min="14609" max="14609" width="5.42578125" style="7" customWidth="1"/>
    <col min="14610" max="14610" width="5.7109375" style="7" customWidth="1"/>
    <col min="14611" max="14611" width="9.7109375" style="7" customWidth="1"/>
    <col min="14612" max="14614" width="7.7109375" style="7" customWidth="1"/>
    <col min="14615" max="14615" width="10.5703125" style="7" customWidth="1"/>
    <col min="14616" max="14616" width="13.7109375" style="7" customWidth="1"/>
    <col min="14617" max="14843" width="28.7109375" style="7"/>
    <col min="14844" max="14845" width="0" style="7" hidden="1" customWidth="1"/>
    <col min="14846" max="14861" width="7.7109375" style="7" customWidth="1"/>
    <col min="14862" max="14862" width="8.7109375" style="7" customWidth="1"/>
    <col min="14863" max="14864" width="7.7109375" style="7" customWidth="1"/>
    <col min="14865" max="14865" width="5.42578125" style="7" customWidth="1"/>
    <col min="14866" max="14866" width="5.7109375" style="7" customWidth="1"/>
    <col min="14867" max="14867" width="9.7109375" style="7" customWidth="1"/>
    <col min="14868" max="14870" width="7.7109375" style="7" customWidth="1"/>
    <col min="14871" max="14871" width="10.5703125" style="7" customWidth="1"/>
    <col min="14872" max="14872" width="13.7109375" style="7" customWidth="1"/>
    <col min="14873" max="15099" width="28.7109375" style="7"/>
    <col min="15100" max="15101" width="0" style="7" hidden="1" customWidth="1"/>
    <col min="15102" max="15117" width="7.7109375" style="7" customWidth="1"/>
    <col min="15118" max="15118" width="8.7109375" style="7" customWidth="1"/>
    <col min="15119" max="15120" width="7.7109375" style="7" customWidth="1"/>
    <col min="15121" max="15121" width="5.42578125" style="7" customWidth="1"/>
    <col min="15122" max="15122" width="5.7109375" style="7" customWidth="1"/>
    <col min="15123" max="15123" width="9.7109375" style="7" customWidth="1"/>
    <col min="15124" max="15126" width="7.7109375" style="7" customWidth="1"/>
    <col min="15127" max="15127" width="10.5703125" style="7" customWidth="1"/>
    <col min="15128" max="15128" width="13.7109375" style="7" customWidth="1"/>
    <col min="15129" max="15355" width="28.7109375" style="7"/>
    <col min="15356" max="15357" width="0" style="7" hidden="1" customWidth="1"/>
    <col min="15358" max="15373" width="7.7109375" style="7" customWidth="1"/>
    <col min="15374" max="15374" width="8.7109375" style="7" customWidth="1"/>
    <col min="15375" max="15376" width="7.7109375" style="7" customWidth="1"/>
    <col min="15377" max="15377" width="5.42578125" style="7" customWidth="1"/>
    <col min="15378" max="15378" width="5.7109375" style="7" customWidth="1"/>
    <col min="15379" max="15379" width="9.7109375" style="7" customWidth="1"/>
    <col min="15380" max="15382" width="7.7109375" style="7" customWidth="1"/>
    <col min="15383" max="15383" width="10.5703125" style="7" customWidth="1"/>
    <col min="15384" max="15384" width="13.7109375" style="7" customWidth="1"/>
    <col min="15385" max="15611" width="28.7109375" style="7"/>
    <col min="15612" max="15613" width="0" style="7" hidden="1" customWidth="1"/>
    <col min="15614" max="15629" width="7.7109375" style="7" customWidth="1"/>
    <col min="15630" max="15630" width="8.7109375" style="7" customWidth="1"/>
    <col min="15631" max="15632" width="7.7109375" style="7" customWidth="1"/>
    <col min="15633" max="15633" width="5.42578125" style="7" customWidth="1"/>
    <col min="15634" max="15634" width="5.7109375" style="7" customWidth="1"/>
    <col min="15635" max="15635" width="9.7109375" style="7" customWidth="1"/>
    <col min="15636" max="15638" width="7.7109375" style="7" customWidth="1"/>
    <col min="15639" max="15639" width="10.5703125" style="7" customWidth="1"/>
    <col min="15640" max="15640" width="13.7109375" style="7" customWidth="1"/>
    <col min="15641" max="15867" width="28.7109375" style="7"/>
    <col min="15868" max="15869" width="0" style="7" hidden="1" customWidth="1"/>
    <col min="15870" max="15885" width="7.7109375" style="7" customWidth="1"/>
    <col min="15886" max="15886" width="8.7109375" style="7" customWidth="1"/>
    <col min="15887" max="15888" width="7.7109375" style="7" customWidth="1"/>
    <col min="15889" max="15889" width="5.42578125" style="7" customWidth="1"/>
    <col min="15890" max="15890" width="5.7109375" style="7" customWidth="1"/>
    <col min="15891" max="15891" width="9.7109375" style="7" customWidth="1"/>
    <col min="15892" max="15894" width="7.7109375" style="7" customWidth="1"/>
    <col min="15895" max="15895" width="10.5703125" style="7" customWidth="1"/>
    <col min="15896" max="15896" width="13.7109375" style="7" customWidth="1"/>
    <col min="15897" max="16123" width="28.7109375" style="7"/>
    <col min="16124" max="16125" width="0" style="7" hidden="1" customWidth="1"/>
    <col min="16126" max="16141" width="7.7109375" style="7" customWidth="1"/>
    <col min="16142" max="16142" width="8.7109375" style="7" customWidth="1"/>
    <col min="16143" max="16144" width="7.7109375" style="7" customWidth="1"/>
    <col min="16145" max="16145" width="5.42578125" style="7" customWidth="1"/>
    <col min="16146" max="16146" width="5.7109375" style="7" customWidth="1"/>
    <col min="16147" max="16147" width="9.7109375" style="7" customWidth="1"/>
    <col min="16148" max="16150" width="7.7109375" style="7" customWidth="1"/>
    <col min="16151" max="16151" width="10.5703125" style="7" customWidth="1"/>
    <col min="16152" max="16152" width="13.7109375" style="7" customWidth="1"/>
    <col min="16153" max="16384" width="28.7109375" style="7"/>
  </cols>
  <sheetData>
    <row r="1" spans="1:25" ht="12.75" x14ac:dyDescent="0.2">
      <c r="A1" s="45" t="s">
        <v>118</v>
      </c>
      <c r="T1" s="7"/>
    </row>
    <row r="2" spans="1:25" ht="15.75" x14ac:dyDescent="0.25">
      <c r="A2" s="143" t="s">
        <v>119</v>
      </c>
      <c r="T2" s="7"/>
    </row>
    <row r="3" spans="1:25" x14ac:dyDescent="0.2">
      <c r="T3" s="7"/>
    </row>
    <row r="4" spans="1:25" s="180" customFormat="1" ht="24" customHeight="1" x14ac:dyDescent="0.25">
      <c r="A4" s="178" t="s">
        <v>120</v>
      </c>
      <c r="B4" s="179">
        <v>2011</v>
      </c>
      <c r="C4" s="179">
        <v>2012</v>
      </c>
      <c r="D4" s="179">
        <v>2013</v>
      </c>
      <c r="E4" s="179">
        <v>2014</v>
      </c>
      <c r="F4" s="179">
        <v>2015</v>
      </c>
      <c r="G4" s="179">
        <v>2016</v>
      </c>
      <c r="H4" s="179">
        <v>2017</v>
      </c>
      <c r="I4" s="179">
        <v>2018</v>
      </c>
      <c r="J4" s="179">
        <v>2019</v>
      </c>
      <c r="K4" s="179">
        <v>2020</v>
      </c>
      <c r="L4" s="758">
        <v>2021</v>
      </c>
      <c r="M4" s="758"/>
      <c r="N4" s="758"/>
      <c r="O4" s="758"/>
      <c r="P4" s="758"/>
      <c r="Q4" s="758"/>
      <c r="R4" s="759"/>
      <c r="S4" s="760">
        <v>2021</v>
      </c>
      <c r="T4" s="179" t="s">
        <v>121</v>
      </c>
    </row>
    <row r="5" spans="1:25" x14ac:dyDescent="0.2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 t="s">
        <v>122</v>
      </c>
      <c r="M5" s="182" t="s">
        <v>123</v>
      </c>
      <c r="N5" s="182" t="s">
        <v>124</v>
      </c>
      <c r="O5" s="182" t="s">
        <v>125</v>
      </c>
      <c r="P5" s="182" t="s">
        <v>126</v>
      </c>
      <c r="Q5" s="182" t="s">
        <v>127</v>
      </c>
      <c r="R5" s="182" t="s">
        <v>128</v>
      </c>
      <c r="S5" s="760"/>
      <c r="T5" s="182"/>
    </row>
    <row r="6" spans="1:25" x14ac:dyDescent="0.2">
      <c r="A6" s="183" t="s">
        <v>129</v>
      </c>
      <c r="B6" s="184">
        <v>27525.674821918601</v>
      </c>
      <c r="C6" s="184">
        <v>27466.6730899984</v>
      </c>
      <c r="D6" s="184">
        <v>23789.445431569598</v>
      </c>
      <c r="E6" s="184">
        <v>20545.413916138499</v>
      </c>
      <c r="F6" s="185">
        <v>18950.1400116443</v>
      </c>
      <c r="G6" s="184">
        <v>21819.0792898287</v>
      </c>
      <c r="H6" s="185">
        <v>27581.6072454104</v>
      </c>
      <c r="I6" s="185">
        <v>28898.6578662379</v>
      </c>
      <c r="J6" s="185">
        <v>28073.7927155424</v>
      </c>
      <c r="K6" s="185">
        <v>25773.551582888002</v>
      </c>
      <c r="L6" s="185">
        <v>2749.5459958603901</v>
      </c>
      <c r="M6" s="185">
        <v>2821.8506878912399</v>
      </c>
      <c r="N6" s="185">
        <v>3034.25366325402</v>
      </c>
      <c r="O6" s="185">
        <v>2989.7501448569301</v>
      </c>
      <c r="P6" s="185">
        <v>3441.8187528982899</v>
      </c>
      <c r="Q6" s="185">
        <v>3516.6705950228202</v>
      </c>
      <c r="R6" s="185">
        <v>3078.1688049588302</v>
      </c>
      <c r="S6" s="186">
        <f>SUM(L6:R6)</f>
        <v>21632.058644742519</v>
      </c>
      <c r="T6" s="187">
        <f>S6/$S$21</f>
        <v>0.65416889424879843</v>
      </c>
      <c r="V6" s="188"/>
    </row>
    <row r="7" spans="1:25" ht="15" x14ac:dyDescent="0.25">
      <c r="A7" s="189" t="s">
        <v>130</v>
      </c>
      <c r="B7" s="190">
        <v>4567.8024539648504</v>
      </c>
      <c r="C7" s="190">
        <v>4995.5372719897296</v>
      </c>
      <c r="D7" s="190">
        <v>5270.9630859503404</v>
      </c>
      <c r="E7" s="190">
        <v>4562.2725959758</v>
      </c>
      <c r="F7" s="191">
        <v>2302.3120197518501</v>
      </c>
      <c r="G7" s="190">
        <v>2216.6974493786001</v>
      </c>
      <c r="H7" s="191">
        <v>3368.85580752121</v>
      </c>
      <c r="I7" s="191">
        <v>4038.7122725853001</v>
      </c>
      <c r="J7" s="191">
        <v>2974.4449126598302</v>
      </c>
      <c r="K7" s="191">
        <v>1352.17268819834</v>
      </c>
      <c r="L7" s="191">
        <v>242.11239285847</v>
      </c>
      <c r="M7" s="191">
        <v>104.261821340716</v>
      </c>
      <c r="N7" s="191">
        <v>137.51019531876901</v>
      </c>
      <c r="O7" s="191">
        <v>134.87456898312999</v>
      </c>
      <c r="P7" s="191">
        <v>91.246534404792399</v>
      </c>
      <c r="Q7" s="191">
        <v>124.795515458544</v>
      </c>
      <c r="R7" s="191">
        <v>88.997446942558398</v>
      </c>
      <c r="S7" s="186">
        <f t="shared" ref="S7:S18" si="0">SUM(L7:R7)</f>
        <v>923.79847530697987</v>
      </c>
      <c r="T7" s="192">
        <f t="shared" ref="T7:T18" si="1">S7/$S$21</f>
        <v>2.7936325295011517E-2</v>
      </c>
      <c r="U7"/>
      <c r="V7" s="193"/>
      <c r="W7" s="193"/>
    </row>
    <row r="8" spans="1:25" x14ac:dyDescent="0.2">
      <c r="A8" s="189" t="s">
        <v>131</v>
      </c>
      <c r="B8" s="190">
        <v>2113.5156486492601</v>
      </c>
      <c r="C8" s="190">
        <v>2311.7126019672701</v>
      </c>
      <c r="D8" s="190">
        <v>1706.6950634617799</v>
      </c>
      <c r="E8" s="190">
        <v>1730.5254660543101</v>
      </c>
      <c r="F8" s="191">
        <v>1456.9481829951901</v>
      </c>
      <c r="G8" s="190">
        <v>1269.2528803730199</v>
      </c>
      <c r="H8" s="191">
        <v>1788.50447910976</v>
      </c>
      <c r="I8" s="191">
        <v>1938.0913091995601</v>
      </c>
      <c r="J8" s="191">
        <v>1928.81442549449</v>
      </c>
      <c r="K8" s="191">
        <v>1546.2684158058501</v>
      </c>
      <c r="L8" s="191">
        <v>198.93002308352399</v>
      </c>
      <c r="M8" s="191">
        <v>328.86582708136302</v>
      </c>
      <c r="N8" s="191">
        <v>242.74674127220601</v>
      </c>
      <c r="O8" s="191">
        <v>213.76925434029101</v>
      </c>
      <c r="P8" s="191">
        <v>133.60964721776</v>
      </c>
      <c r="Q8" s="191">
        <v>204.51837442931301</v>
      </c>
      <c r="R8" s="191">
        <v>278.96597065689599</v>
      </c>
      <c r="S8" s="186">
        <f t="shared" si="0"/>
        <v>1601.4058380813531</v>
      </c>
      <c r="T8" s="192">
        <f t="shared" si="1"/>
        <v>4.8427655617319466E-2</v>
      </c>
    </row>
    <row r="9" spans="1:25" x14ac:dyDescent="0.2">
      <c r="A9" s="189" t="s">
        <v>132</v>
      </c>
      <c r="B9" s="190">
        <v>1689.3502871967</v>
      </c>
      <c r="C9" s="190">
        <v>1094.8051389253701</v>
      </c>
      <c r="D9" s="190">
        <v>785.88057815768002</v>
      </c>
      <c r="E9" s="190">
        <v>847.43103959854795</v>
      </c>
      <c r="F9" s="191">
        <v>722.751799374862</v>
      </c>
      <c r="G9" s="190">
        <v>877.924800761558</v>
      </c>
      <c r="H9" s="191">
        <v>826.88744974230497</v>
      </c>
      <c r="I9" s="191">
        <v>762.26194432339298</v>
      </c>
      <c r="J9" s="191">
        <v>774.06771674063998</v>
      </c>
      <c r="K9" s="191">
        <v>732.61225800191005</v>
      </c>
      <c r="L9" s="191">
        <v>38.895345284707098</v>
      </c>
      <c r="M9" s="191">
        <v>17.148007298818001</v>
      </c>
      <c r="N9" s="191">
        <v>13.405316574909101</v>
      </c>
      <c r="O9" s="191">
        <v>13.027607021095401</v>
      </c>
      <c r="P9" s="191">
        <v>15.980117771967899</v>
      </c>
      <c r="Q9" s="191">
        <v>32.639856023122498</v>
      </c>
      <c r="R9" s="191">
        <v>59.953212755881999</v>
      </c>
      <c r="S9" s="186">
        <f t="shared" si="0"/>
        <v>191.049462730502</v>
      </c>
      <c r="T9" s="192">
        <f t="shared" si="1"/>
        <v>5.7774721229139452E-3</v>
      </c>
    </row>
    <row r="10" spans="1:25" x14ac:dyDescent="0.2">
      <c r="A10" s="189" t="s">
        <v>133</v>
      </c>
      <c r="B10" s="190">
        <v>2818.56025856</v>
      </c>
      <c r="C10" s="190">
        <v>3058.6154460500002</v>
      </c>
      <c r="D10" s="190">
        <v>3407.65602919</v>
      </c>
      <c r="E10" s="190">
        <v>4198.1496294299995</v>
      </c>
      <c r="F10" s="191">
        <v>4390.5687832699996</v>
      </c>
      <c r="G10" s="190">
        <v>4686.0392679400002</v>
      </c>
      <c r="H10" s="191">
        <v>5103.0639328999996</v>
      </c>
      <c r="I10" s="191">
        <v>5867.3235235599996</v>
      </c>
      <c r="J10" s="191">
        <v>6292.1172022600003</v>
      </c>
      <c r="K10" s="191">
        <v>6817.0717000000004</v>
      </c>
      <c r="L10" s="191">
        <v>738.9153</v>
      </c>
      <c r="M10" s="191">
        <v>544.20069999999998</v>
      </c>
      <c r="N10" s="191">
        <v>442.86630000000002</v>
      </c>
      <c r="O10" s="191">
        <v>484.88740000000001</v>
      </c>
      <c r="P10" s="191">
        <v>526.57799999999997</v>
      </c>
      <c r="Q10" s="191">
        <v>557.64009999999996</v>
      </c>
      <c r="R10" s="191">
        <v>655.29960000000005</v>
      </c>
      <c r="S10" s="186">
        <f t="shared" si="0"/>
        <v>3950.3874000000005</v>
      </c>
      <c r="T10" s="192">
        <f t="shared" si="1"/>
        <v>0.11946253473847983</v>
      </c>
    </row>
    <row r="11" spans="1:25" x14ac:dyDescent="0.2">
      <c r="A11" s="189" t="s">
        <v>134</v>
      </c>
      <c r="B11" s="190">
        <v>1066.39104144</v>
      </c>
      <c r="C11" s="190">
        <v>1041.0158539500001</v>
      </c>
      <c r="D11" s="190">
        <v>1066.97527081</v>
      </c>
      <c r="E11" s="190">
        <v>1188.50257057</v>
      </c>
      <c r="F11" s="191">
        <v>950.66641673000004</v>
      </c>
      <c r="G11" s="190">
        <v>926.43403206000005</v>
      </c>
      <c r="H11" s="194">
        <v>1088.6195671</v>
      </c>
      <c r="I11" s="194">
        <v>1374.83657644</v>
      </c>
      <c r="J11" s="194">
        <v>1613.0639977400001</v>
      </c>
      <c r="K11" s="194">
        <v>1321.0331000000001</v>
      </c>
      <c r="L11" s="194">
        <v>100.5797</v>
      </c>
      <c r="M11" s="194">
        <v>135.11850000000001</v>
      </c>
      <c r="N11" s="194">
        <v>153.6618</v>
      </c>
      <c r="O11" s="194">
        <v>159.21809999999999</v>
      </c>
      <c r="P11" s="194">
        <v>149.57689999999999</v>
      </c>
      <c r="Q11" s="194">
        <v>140.7063</v>
      </c>
      <c r="R11" s="194">
        <v>134.97479999999999</v>
      </c>
      <c r="S11" s="186">
        <f t="shared" si="0"/>
        <v>973.83609999999999</v>
      </c>
      <c r="T11" s="192">
        <f t="shared" si="1"/>
        <v>2.9449498782280367E-2</v>
      </c>
      <c r="W11" s="195"/>
      <c r="X11" s="195"/>
      <c r="Y11" s="195"/>
    </row>
    <row r="12" spans="1:25" x14ac:dyDescent="0.2">
      <c r="A12" s="189" t="s">
        <v>135</v>
      </c>
      <c r="B12" s="190">
        <v>1989.8615</v>
      </c>
      <c r="C12" s="190">
        <v>2177.0585999999998</v>
      </c>
      <c r="D12" s="190">
        <v>1927.9708000000001</v>
      </c>
      <c r="E12" s="190">
        <v>1800.1976</v>
      </c>
      <c r="F12" s="191">
        <v>1331.18</v>
      </c>
      <c r="G12" s="190">
        <v>1195.7919999999999</v>
      </c>
      <c r="H12" s="191">
        <v>1272.3398</v>
      </c>
      <c r="I12" s="191">
        <v>1401.9002</v>
      </c>
      <c r="J12" s="191">
        <v>1353.6442999999999</v>
      </c>
      <c r="K12" s="191">
        <v>1024.1785</v>
      </c>
      <c r="L12" s="191">
        <v>102.92149999999999</v>
      </c>
      <c r="M12" s="191">
        <v>118.3062</v>
      </c>
      <c r="N12" s="191">
        <v>131.20089999999999</v>
      </c>
      <c r="O12" s="191">
        <v>108.166</v>
      </c>
      <c r="P12" s="191">
        <v>137.80539999999999</v>
      </c>
      <c r="Q12" s="191">
        <v>127.53100000000001</v>
      </c>
      <c r="R12" s="191">
        <v>150.83359999999999</v>
      </c>
      <c r="S12" s="186">
        <f t="shared" si="0"/>
        <v>876.76459999999997</v>
      </c>
      <c r="T12" s="192">
        <f t="shared" si="1"/>
        <v>2.6513987333234547E-2</v>
      </c>
      <c r="W12" s="195"/>
      <c r="X12" s="195"/>
      <c r="Y12" s="195"/>
    </row>
    <row r="13" spans="1:25" ht="15" x14ac:dyDescent="0.25">
      <c r="A13" s="189" t="s">
        <v>136</v>
      </c>
      <c r="B13" s="190">
        <v>401.69369999999998</v>
      </c>
      <c r="C13" s="190">
        <v>438.08229999999998</v>
      </c>
      <c r="D13" s="190">
        <v>427.33409999999998</v>
      </c>
      <c r="E13" s="190">
        <v>416.25689999999997</v>
      </c>
      <c r="F13" s="191">
        <v>352.9803</v>
      </c>
      <c r="G13" s="190">
        <v>322.35930000000002</v>
      </c>
      <c r="H13" s="191">
        <v>343.81119999999999</v>
      </c>
      <c r="I13" s="191">
        <v>338.97039999999998</v>
      </c>
      <c r="J13" s="191">
        <v>320.98250000000002</v>
      </c>
      <c r="K13" s="191">
        <v>239.57060000000001</v>
      </c>
      <c r="L13" s="191">
        <v>18.177499999999998</v>
      </c>
      <c r="M13" s="191">
        <v>21.395600000000002</v>
      </c>
      <c r="N13" s="191">
        <v>21.609400000000001</v>
      </c>
      <c r="O13" s="191">
        <v>27.6996</v>
      </c>
      <c r="P13" s="191">
        <v>23.618200000000002</v>
      </c>
      <c r="Q13" s="191">
        <v>20.497900000000001</v>
      </c>
      <c r="R13" s="191">
        <v>24.043800000000001</v>
      </c>
      <c r="S13" s="186">
        <f t="shared" si="0"/>
        <v>157.042</v>
      </c>
      <c r="T13" s="192">
        <f t="shared" si="1"/>
        <v>4.7490621756236737E-3</v>
      </c>
      <c r="V13"/>
      <c r="W13" s="195"/>
      <c r="X13" s="195"/>
      <c r="Y13" s="195"/>
    </row>
    <row r="14" spans="1:25" ht="12.75" x14ac:dyDescent="0.2">
      <c r="A14" s="189" t="s">
        <v>137</v>
      </c>
      <c r="B14" s="190">
        <v>1654.8217</v>
      </c>
      <c r="C14" s="190">
        <v>1636.3206</v>
      </c>
      <c r="D14" s="190">
        <v>1510.0326</v>
      </c>
      <c r="E14" s="190">
        <v>1514.9664</v>
      </c>
      <c r="F14" s="191">
        <v>1405.9457</v>
      </c>
      <c r="G14" s="190">
        <v>1343.8013000000001</v>
      </c>
      <c r="H14" s="191">
        <v>1384.7514000000001</v>
      </c>
      <c r="I14" s="191">
        <v>1562.3112000000001</v>
      </c>
      <c r="J14" s="191">
        <v>1600.18</v>
      </c>
      <c r="K14" s="191">
        <v>1558.3697999999999</v>
      </c>
      <c r="L14" s="191">
        <v>131.27539999999999</v>
      </c>
      <c r="M14" s="191">
        <v>133.02529999999999</v>
      </c>
      <c r="N14" s="191">
        <v>141.66560000000001</v>
      </c>
      <c r="O14" s="191">
        <v>167.3107</v>
      </c>
      <c r="P14" s="191">
        <v>177.90809999999999</v>
      </c>
      <c r="Q14" s="191">
        <v>130.90299999999999</v>
      </c>
      <c r="R14" s="191">
        <v>172.85560000000001</v>
      </c>
      <c r="S14" s="186">
        <f t="shared" si="0"/>
        <v>1054.9437</v>
      </c>
      <c r="T14" s="192">
        <f t="shared" si="1"/>
        <v>3.1902250500391541E-2</v>
      </c>
      <c r="V14" s="193"/>
      <c r="W14" s="195"/>
      <c r="X14" s="195"/>
      <c r="Y14" s="195"/>
    </row>
    <row r="15" spans="1:25" ht="12.75" x14ac:dyDescent="0.2">
      <c r="A15" s="183" t="s">
        <v>138</v>
      </c>
      <c r="B15" s="184">
        <v>491.9676</v>
      </c>
      <c r="C15" s="184">
        <v>722.26499999999999</v>
      </c>
      <c r="D15" s="184">
        <v>721.94380000000001</v>
      </c>
      <c r="E15" s="184">
        <v>663.60569999999996</v>
      </c>
      <c r="F15" s="185">
        <v>698.46230000000003</v>
      </c>
      <c r="G15" s="184">
        <v>642.0874</v>
      </c>
      <c r="H15" s="184">
        <v>587.74400000000003</v>
      </c>
      <c r="I15" s="184">
        <v>629.21400000000006</v>
      </c>
      <c r="J15" s="184">
        <v>604.25620000000004</v>
      </c>
      <c r="K15" s="184">
        <v>446.46379999999999</v>
      </c>
      <c r="L15" s="184">
        <v>47.6233</v>
      </c>
      <c r="M15" s="184">
        <v>52.007300000000001</v>
      </c>
      <c r="N15" s="184">
        <v>51.410499999999999</v>
      </c>
      <c r="O15" s="184">
        <v>48.622</v>
      </c>
      <c r="P15" s="184">
        <v>43.837499999999999</v>
      </c>
      <c r="Q15" s="184">
        <v>48.843699999999998</v>
      </c>
      <c r="R15" s="184">
        <v>64.0137</v>
      </c>
      <c r="S15" s="186">
        <f t="shared" si="0"/>
        <v>356.35799999999995</v>
      </c>
      <c r="T15" s="187">
        <f t="shared" si="1"/>
        <v>1.0776520286171222E-2</v>
      </c>
      <c r="V15" s="193"/>
      <c r="W15" s="195"/>
      <c r="X15" s="195"/>
      <c r="Y15" s="195"/>
    </row>
    <row r="16" spans="1:25" x14ac:dyDescent="0.2">
      <c r="A16" s="189" t="s">
        <v>139</v>
      </c>
      <c r="B16" s="190">
        <v>1129.5879</v>
      </c>
      <c r="C16" s="190">
        <v>1301.0627999999999</v>
      </c>
      <c r="D16" s="190">
        <v>1320.0777</v>
      </c>
      <c r="E16" s="190">
        <v>1148.5263</v>
      </c>
      <c r="F16" s="191">
        <v>1080.6343999999999</v>
      </c>
      <c r="G16" s="190">
        <v>1085.3510000000001</v>
      </c>
      <c r="H16" s="190">
        <v>1272.5274999999999</v>
      </c>
      <c r="I16" s="190">
        <v>1324.7054000000001</v>
      </c>
      <c r="J16" s="190">
        <v>1309.7793999999999</v>
      </c>
      <c r="K16" s="190">
        <v>929.25919999999996</v>
      </c>
      <c r="L16" s="190">
        <v>104.9877</v>
      </c>
      <c r="M16" s="190">
        <v>111.89700000000001</v>
      </c>
      <c r="N16" s="190">
        <v>128.0411</v>
      </c>
      <c r="O16" s="190">
        <v>143.566</v>
      </c>
      <c r="P16" s="190">
        <v>123.127</v>
      </c>
      <c r="Q16" s="190">
        <v>114.49550000000001</v>
      </c>
      <c r="R16" s="190">
        <v>157.3399</v>
      </c>
      <c r="S16" s="186">
        <f t="shared" si="0"/>
        <v>883.4541999999999</v>
      </c>
      <c r="T16" s="192">
        <f t="shared" si="1"/>
        <v>2.6716285612230307E-2</v>
      </c>
      <c r="W16" s="192"/>
      <c r="X16" s="195"/>
      <c r="Y16" s="195"/>
    </row>
    <row r="17" spans="1:25" x14ac:dyDescent="0.2">
      <c r="A17" s="189" t="s">
        <v>140</v>
      </c>
      <c r="B17" s="190">
        <v>475.91149999999999</v>
      </c>
      <c r="C17" s="190">
        <v>545.32429999999999</v>
      </c>
      <c r="D17" s="190">
        <v>544.48760000000004</v>
      </c>
      <c r="E17" s="190">
        <v>581.29719999999998</v>
      </c>
      <c r="F17" s="191">
        <v>533.19579999999996</v>
      </c>
      <c r="G17" s="190">
        <v>450.20920000000001</v>
      </c>
      <c r="H17" s="190">
        <v>520.43029999999999</v>
      </c>
      <c r="I17" s="190">
        <v>590.50450000000001</v>
      </c>
      <c r="J17" s="190">
        <v>558.19389999999999</v>
      </c>
      <c r="K17" s="190">
        <v>458.22250000000003</v>
      </c>
      <c r="L17" s="190">
        <v>35.842799999999997</v>
      </c>
      <c r="M17" s="190">
        <v>36.779600000000002</v>
      </c>
      <c r="N17" s="190">
        <v>33.007399999999997</v>
      </c>
      <c r="O17" s="190">
        <v>49.083799999999997</v>
      </c>
      <c r="P17" s="190">
        <v>43.666699999999999</v>
      </c>
      <c r="Q17" s="190">
        <v>43.6036</v>
      </c>
      <c r="R17" s="190">
        <v>48.570399999999999</v>
      </c>
      <c r="S17" s="186">
        <f t="shared" si="0"/>
        <v>290.55429999999996</v>
      </c>
      <c r="T17" s="192">
        <f t="shared" si="1"/>
        <v>8.7865694278907135E-3</v>
      </c>
      <c r="W17" s="195"/>
      <c r="X17" s="195"/>
      <c r="Y17" s="195"/>
    </row>
    <row r="18" spans="1:25" x14ac:dyDescent="0.2">
      <c r="A18" s="189" t="s">
        <v>141</v>
      </c>
      <c r="B18" s="190">
        <v>450.82314215000002</v>
      </c>
      <c r="C18" s="190">
        <v>622.13367848000007</v>
      </c>
      <c r="D18" s="190">
        <v>381.17453501</v>
      </c>
      <c r="E18" s="190">
        <v>335.53756859999999</v>
      </c>
      <c r="F18" s="191">
        <v>238.56881154000001</v>
      </c>
      <c r="G18" s="190">
        <v>246.71012199</v>
      </c>
      <c r="H18" s="190">
        <v>282.45076269000003</v>
      </c>
      <c r="I18" s="190">
        <v>338.98661541000001</v>
      </c>
      <c r="J18" s="190">
        <v>284.90353783</v>
      </c>
      <c r="K18" s="190">
        <v>214.06864999999982</v>
      </c>
      <c r="L18" s="190">
        <v>21.916486000000418</v>
      </c>
      <c r="M18" s="190">
        <v>21.671993000000143</v>
      </c>
      <c r="N18" s="190">
        <v>27.419810999999982</v>
      </c>
      <c r="O18" s="190">
        <v>24.190632999999909</v>
      </c>
      <c r="P18" s="190">
        <v>27.8403099999997</v>
      </c>
      <c r="Q18" s="190">
        <v>24.953489000000101</v>
      </c>
      <c r="R18" s="190">
        <v>28.357078999999899</v>
      </c>
      <c r="S18" s="186">
        <f t="shared" si="0"/>
        <v>176.34980100000013</v>
      </c>
      <c r="T18" s="192">
        <f t="shared" si="1"/>
        <v>5.3329438596545035E-3</v>
      </c>
      <c r="W18" s="195"/>
      <c r="X18" s="195"/>
      <c r="Y18" s="195"/>
    </row>
    <row r="19" spans="1:25" ht="15" x14ac:dyDescent="0.25">
      <c r="A19" s="189"/>
      <c r="B19" s="190"/>
      <c r="C19" s="190"/>
      <c r="D19" s="190"/>
      <c r="E19" s="190"/>
      <c r="G19" s="196"/>
      <c r="H19" s="190"/>
      <c r="I19" s="190"/>
      <c r="J19" s="190"/>
      <c r="K19" s="190"/>
      <c r="L19"/>
      <c r="M19"/>
      <c r="N19"/>
      <c r="O19"/>
      <c r="P19"/>
      <c r="Q19"/>
      <c r="R19"/>
      <c r="S19" s="197"/>
      <c r="T19" s="198"/>
      <c r="W19" s="195"/>
      <c r="X19" s="195"/>
      <c r="Y19" s="195"/>
    </row>
    <row r="20" spans="1:25" x14ac:dyDescent="0.2">
      <c r="A20" s="189"/>
      <c r="B20" s="190"/>
      <c r="C20" s="190"/>
      <c r="D20" s="190"/>
      <c r="E20" s="190"/>
      <c r="S20" s="197"/>
      <c r="T20" s="199"/>
      <c r="W20" s="195"/>
      <c r="X20" s="195"/>
      <c r="Y20" s="195"/>
    </row>
    <row r="21" spans="1:25" x14ac:dyDescent="0.2">
      <c r="A21" s="200" t="s">
        <v>142</v>
      </c>
      <c r="B21" s="201">
        <f>SUM(B6:B18)</f>
        <v>46375.961553879424</v>
      </c>
      <c r="C21" s="201">
        <f t="shared" ref="C21:S21" si="2">SUM(C6:C18)</f>
        <v>47410.606681360769</v>
      </c>
      <c r="D21" s="201">
        <f t="shared" si="2"/>
        <v>42860.636594149408</v>
      </c>
      <c r="E21" s="201">
        <f t="shared" si="2"/>
        <v>39532.682886367154</v>
      </c>
      <c r="F21" s="201">
        <f t="shared" si="2"/>
        <v>34414.354525306204</v>
      </c>
      <c r="G21" s="201">
        <f t="shared" si="2"/>
        <v>37081.738042331868</v>
      </c>
      <c r="H21" s="201">
        <f t="shared" si="2"/>
        <v>45421.59344447367</v>
      </c>
      <c r="I21" s="201">
        <f t="shared" si="2"/>
        <v>49066.475807756164</v>
      </c>
      <c r="J21" s="201">
        <f t="shared" si="2"/>
        <v>47688.240808267365</v>
      </c>
      <c r="K21" s="201">
        <f t="shared" si="2"/>
        <v>42412.84279489411</v>
      </c>
      <c r="L21" s="201">
        <f t="shared" si="2"/>
        <v>4531.7234430870913</v>
      </c>
      <c r="M21" s="201">
        <f t="shared" si="2"/>
        <v>4446.5285366121361</v>
      </c>
      <c r="N21" s="201">
        <f t="shared" si="2"/>
        <v>4558.7987274199058</v>
      </c>
      <c r="O21" s="201">
        <f t="shared" si="2"/>
        <v>4564.1658082014465</v>
      </c>
      <c r="P21" s="201">
        <f t="shared" si="2"/>
        <v>4936.6131622928087</v>
      </c>
      <c r="Q21" s="201">
        <f t="shared" si="2"/>
        <v>5087.7989299338005</v>
      </c>
      <c r="R21" s="201">
        <f t="shared" si="2"/>
        <v>4942.3739143141665</v>
      </c>
      <c r="S21" s="202">
        <f t="shared" si="2"/>
        <v>33068.002521861352</v>
      </c>
      <c r="T21" s="203">
        <f>SUM(T6:T18)</f>
        <v>0.99999999999999989</v>
      </c>
      <c r="W21" s="195"/>
      <c r="X21" s="195"/>
      <c r="Y21" s="195"/>
    </row>
    <row r="22" spans="1:25" x14ac:dyDescent="0.2">
      <c r="A22" s="204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6"/>
      <c r="T22" s="7"/>
    </row>
    <row r="23" spans="1:25" ht="26.25" customHeight="1" x14ac:dyDescent="0.2">
      <c r="A23" s="207" t="s">
        <v>143</v>
      </c>
      <c r="B23" s="208">
        <f t="shared" ref="B23:S23" si="3">B6+B15</f>
        <v>28017.642421918601</v>
      </c>
      <c r="C23" s="208">
        <f t="shared" si="3"/>
        <v>28188.938089998399</v>
      </c>
      <c r="D23" s="208">
        <f t="shared" si="3"/>
        <v>24511.389231569599</v>
      </c>
      <c r="E23" s="208">
        <f t="shared" si="3"/>
        <v>21209.019616138499</v>
      </c>
      <c r="F23" s="208">
        <f t="shared" si="3"/>
        <v>19648.602311644299</v>
      </c>
      <c r="G23" s="208">
        <f t="shared" si="3"/>
        <v>22461.1666898287</v>
      </c>
      <c r="H23" s="208">
        <f t="shared" si="3"/>
        <v>28169.351245410398</v>
      </c>
      <c r="I23" s="208">
        <f t="shared" si="3"/>
        <v>29527.8718662379</v>
      </c>
      <c r="J23" s="208">
        <f t="shared" si="3"/>
        <v>28678.0489155424</v>
      </c>
      <c r="K23" s="208">
        <f t="shared" si="3"/>
        <v>26220.015382888003</v>
      </c>
      <c r="L23" s="208">
        <f t="shared" si="3"/>
        <v>2797.1692958603903</v>
      </c>
      <c r="M23" s="208">
        <f t="shared" si="3"/>
        <v>2873.8579878912401</v>
      </c>
      <c r="N23" s="208">
        <f t="shared" si="3"/>
        <v>3085.66416325402</v>
      </c>
      <c r="O23" s="208">
        <f t="shared" si="3"/>
        <v>3038.3721448569299</v>
      </c>
      <c r="P23" s="208">
        <f t="shared" si="3"/>
        <v>3485.6562528982899</v>
      </c>
      <c r="Q23" s="208">
        <f t="shared" si="3"/>
        <v>3565.5142950228201</v>
      </c>
      <c r="R23" s="208">
        <f t="shared" si="3"/>
        <v>3142.1825049588301</v>
      </c>
      <c r="S23" s="209">
        <f t="shared" si="3"/>
        <v>21988.41664474252</v>
      </c>
      <c r="T23" s="210">
        <f>+S23/S21</f>
        <v>0.66494541453496969</v>
      </c>
    </row>
    <row r="24" spans="1:25" x14ac:dyDescent="0.2">
      <c r="O24" s="211"/>
      <c r="P24" s="211"/>
      <c r="Q24" s="211"/>
      <c r="R24" s="211"/>
      <c r="S24" s="212"/>
      <c r="T24" s="212"/>
    </row>
    <row r="25" spans="1:25" ht="33" customHeight="1" x14ac:dyDescent="0.2">
      <c r="A25" s="761" t="s">
        <v>144</v>
      </c>
      <c r="B25" s="761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2"/>
      <c r="P25" s="762"/>
      <c r="Q25" s="762"/>
      <c r="R25" s="762"/>
      <c r="S25" s="762"/>
      <c r="T25" s="762"/>
    </row>
    <row r="26" spans="1:25" x14ac:dyDescent="0.2">
      <c r="T26" s="7"/>
    </row>
    <row r="27" spans="1:25" customFormat="1" ht="15" x14ac:dyDescent="0.25"/>
    <row r="28" spans="1:25" customFormat="1" ht="15" x14ac:dyDescent="0.25">
      <c r="G28" s="193"/>
      <c r="H28" s="193"/>
      <c r="I28" s="193"/>
      <c r="J28" s="193"/>
      <c r="K28" s="193"/>
      <c r="L28" s="213"/>
      <c r="M28" s="213"/>
      <c r="N28" s="213"/>
      <c r="O28" s="213"/>
      <c r="P28" s="213"/>
      <c r="Q28" s="213"/>
      <c r="R28" s="213"/>
    </row>
    <row r="29" spans="1:25" customFormat="1" ht="15" x14ac:dyDescent="0.25">
      <c r="G29" s="193"/>
      <c r="H29" s="193"/>
      <c r="I29" s="193"/>
      <c r="J29" s="193"/>
      <c r="K29" s="193"/>
      <c r="L29" s="213"/>
      <c r="M29" s="213"/>
      <c r="N29" s="213"/>
      <c r="O29" s="213"/>
      <c r="P29" s="213"/>
      <c r="Q29" s="213"/>
      <c r="R29" s="213"/>
    </row>
    <row r="30" spans="1:25" customFormat="1" ht="15" x14ac:dyDescent="0.25">
      <c r="G30" s="193"/>
      <c r="H30" s="193"/>
      <c r="I30" s="193"/>
      <c r="J30" s="193"/>
      <c r="K30" s="193"/>
      <c r="L30" s="213"/>
      <c r="M30" s="213"/>
      <c r="N30" s="213"/>
      <c r="O30" s="213"/>
      <c r="P30" s="213"/>
      <c r="Q30" s="213"/>
      <c r="R30" s="213"/>
    </row>
    <row r="31" spans="1:25" customFormat="1" ht="15" x14ac:dyDescent="0.25"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</row>
    <row r="32" spans="1:25" customFormat="1" ht="15" x14ac:dyDescent="0.25"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</row>
    <row r="33" spans="7:18" customFormat="1" ht="15" x14ac:dyDescent="0.25"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</row>
    <row r="34" spans="7:18" customFormat="1" ht="15" x14ac:dyDescent="0.25"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</row>
    <row r="35" spans="7:18" customFormat="1" ht="15" x14ac:dyDescent="0.25"/>
    <row r="36" spans="7:18" customFormat="1" ht="15" x14ac:dyDescent="0.25"/>
    <row r="37" spans="7:18" customFormat="1" ht="15" x14ac:dyDescent="0.25"/>
    <row r="38" spans="7:18" customFormat="1" ht="15" x14ac:dyDescent="0.25"/>
    <row r="39" spans="7:18" customFormat="1" ht="15" x14ac:dyDescent="0.25"/>
    <row r="40" spans="7:18" customFormat="1" ht="15" x14ac:dyDescent="0.25"/>
    <row r="41" spans="7:18" customFormat="1" ht="15" x14ac:dyDescent="0.25"/>
    <row r="42" spans="7:18" customFormat="1" ht="15" x14ac:dyDescent="0.25"/>
    <row r="43" spans="7:18" customFormat="1" ht="15" x14ac:dyDescent="0.25"/>
    <row r="44" spans="7:18" customFormat="1" ht="15" x14ac:dyDescent="0.25"/>
    <row r="45" spans="7:18" customFormat="1" ht="15" x14ac:dyDescent="0.25"/>
    <row r="46" spans="7:18" customFormat="1" ht="15" x14ac:dyDescent="0.25"/>
    <row r="47" spans="7:18" customFormat="1" ht="15" x14ac:dyDescent="0.25"/>
    <row r="48" spans="7:18" customFormat="1" ht="15" x14ac:dyDescent="0.25"/>
    <row r="49" customFormat="1" ht="15" x14ac:dyDescent="0.25"/>
    <row r="50" customFormat="1" ht="15" x14ac:dyDescent="0.25"/>
  </sheetData>
  <mergeCells count="3">
    <mergeCell ref="L4:R4"/>
    <mergeCell ref="S4:S5"/>
    <mergeCell ref="A25:T25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1. PRODUCCIÓN METÁLICA</vt:lpstr>
      <vt:lpstr>2. PRODUCCIÓN EMPRESAS</vt:lpstr>
      <vt:lpstr>3. PRODUCCIÓN REGIONES</vt:lpstr>
      <vt:lpstr>4. NO METÁLICA</vt:lpstr>
      <vt:lpstr>4.1. NO METÁLICA REGIONES</vt:lpstr>
      <vt:lpstr>4.2. CARBONÍFERA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13.2 ÁREAS RESTRINGIDAS</vt:lpstr>
      <vt:lpstr>14. RECAUDACIÓN</vt:lpstr>
      <vt:lpstr>'10. EMPLEO'!Área_de_impresión</vt:lpstr>
      <vt:lpstr>'11. TRANSFERENCIAS'!Área_de_impresión</vt:lpstr>
      <vt:lpstr>'12. TRANSFERENCIAS 2'!Área_de_impresión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Anghela Segura Parraguez</dc:creator>
  <cp:lastModifiedBy>DGPSM</cp:lastModifiedBy>
  <dcterms:created xsi:type="dcterms:W3CDTF">2021-02-25T21:18:08Z</dcterms:created>
  <dcterms:modified xsi:type="dcterms:W3CDTF">2021-10-04T15:04:19Z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{B6E2BAF9-61C8-408A-BAB6-94EC5949AFB7}</vt:lpwstr>
  </property>
</Properties>
</file>