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REVALO\Disco C\ESTADISTICA 2019\PRODUCCION\MES-OCTUBRE-2019\"/>
    </mc:Choice>
  </mc:AlternateContent>
  <bookViews>
    <workbookView xWindow="120" yWindow="90" windowWidth="12120" windowHeight="8520"/>
  </bookViews>
  <sheets>
    <sheet name="InformacionGeneral 5 " sheetId="1" r:id="rId1"/>
  </sheets>
  <calcPr calcId="152511"/>
</workbook>
</file>

<file path=xl/calcChain.xml><?xml version="1.0" encoding="utf-8"?>
<calcChain xmlns="http://schemas.openxmlformats.org/spreadsheetml/2006/main">
  <c r="V26" i="1" l="1"/>
  <c r="U26" i="1" l="1"/>
  <c r="V13" i="1" l="1"/>
  <c r="U13" i="1" l="1"/>
  <c r="V8" i="1" l="1"/>
  <c r="S24" i="1" l="1"/>
  <c r="R24" i="1"/>
  <c r="P24" i="1"/>
  <c r="O24" i="1"/>
  <c r="M24" i="1"/>
  <c r="L24" i="1"/>
  <c r="J24" i="1"/>
  <c r="I24" i="1"/>
  <c r="K24" i="1" l="1"/>
  <c r="Q24" i="1"/>
  <c r="N24" i="1"/>
  <c r="T24" i="1"/>
  <c r="S11" i="1"/>
  <c r="S30" i="1" s="1"/>
  <c r="R11" i="1"/>
  <c r="R30" i="1" s="1"/>
  <c r="P11" i="1"/>
  <c r="P30" i="1" s="1"/>
  <c r="O11" i="1"/>
  <c r="O30" i="1" s="1"/>
  <c r="M11" i="1"/>
  <c r="M30" i="1" s="1"/>
  <c r="L11" i="1"/>
  <c r="L30" i="1" s="1"/>
  <c r="J11" i="1"/>
  <c r="J30" i="1" s="1"/>
  <c r="I11" i="1"/>
  <c r="I30" i="1" s="1"/>
  <c r="V24" i="1" l="1"/>
  <c r="U24" i="1"/>
  <c r="T11" i="1"/>
  <c r="T30" i="1" s="1"/>
  <c r="Q11" i="1"/>
  <c r="Q30" i="1" s="1"/>
  <c r="V28" i="1"/>
  <c r="V9" i="1"/>
  <c r="U9" i="1"/>
  <c r="U28" i="1" l="1"/>
  <c r="V6" i="1" l="1"/>
  <c r="U6" i="1"/>
  <c r="K11" i="1" l="1"/>
  <c r="K30" i="1" s="1"/>
  <c r="N11" i="1"/>
  <c r="N30" i="1" s="1"/>
  <c r="V11" i="1" l="1"/>
  <c r="V30" i="1"/>
  <c r="U30" i="1"/>
  <c r="U11" i="1"/>
</calcChain>
</file>

<file path=xl/sharedStrings.xml><?xml version="1.0" encoding="utf-8"?>
<sst xmlns="http://schemas.openxmlformats.org/spreadsheetml/2006/main" count="157" uniqueCount="66">
  <si>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</si>
  <si>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</si>
  <si>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</si>
  <si>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</si>
  <si>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</si>
  <si>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</si>
  <si>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</si>
  <si>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</si>
  <si>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</si>
  <si>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</si>
  <si>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</si>
  <si>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</si>
  <si>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</si>
  <si>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Cifras Preliminares</t>
  </si>
  <si>
    <t>SUB TOTAL: SOUTHERN PERU COPPER CORPORATION SUCURSAL DEL PERU</t>
  </si>
  <si>
    <t>FLOTACIÓN</t>
  </si>
  <si>
    <t>COMPAÑIA MINERA ANTAMINA S.A.</t>
  </si>
  <si>
    <t>ANTAMINA</t>
  </si>
  <si>
    <t>ANCASH</t>
  </si>
  <si>
    <t>HUARI</t>
  </si>
  <si>
    <t>SAN MARCOS</t>
  </si>
  <si>
    <t>SOCIEDAD MINERA CERRO VERDE S.A.A.</t>
  </si>
  <si>
    <t>CERRO VERDE 1,2,3</t>
  </si>
  <si>
    <t>AREQUIPA</t>
  </si>
  <si>
    <t>YARABAMBA</t>
  </si>
  <si>
    <t>RÉGIMEN GENERAL</t>
  </si>
  <si>
    <t>SOUTHERN PERU COPPER CORPORATION SUCURSAL DEL PERU</t>
  </si>
  <si>
    <t>ACUMULACION CUAJONE</t>
  </si>
  <si>
    <t>MOQUEGUA</t>
  </si>
  <si>
    <t>MARISCAL NIETO</t>
  </si>
  <si>
    <t>TORATA</t>
  </si>
  <si>
    <t>TACNA</t>
  </si>
  <si>
    <t>JORGE BASADRE</t>
  </si>
  <si>
    <t>ILABAYA</t>
  </si>
  <si>
    <t>TOROMOCHO</t>
  </si>
  <si>
    <t>JUNIN</t>
  </si>
  <si>
    <t>YAULI</t>
  </si>
  <si>
    <t>MOROCOCHA</t>
  </si>
  <si>
    <t>---</t>
  </si>
  <si>
    <t>HUDBAY PERU S.A.C.</t>
  </si>
  <si>
    <t>CONSTANCIA</t>
  </si>
  <si>
    <t>CUSCO</t>
  </si>
  <si>
    <t>CHUMBIVILCAS</t>
  </si>
  <si>
    <t>MINERA LAS BAMBAS S.A.</t>
  </si>
  <si>
    <t>FERROBAMBA</t>
  </si>
  <si>
    <t>APURIMAC</t>
  </si>
  <si>
    <t>COTABAMBAS</t>
  </si>
  <si>
    <t>CHALLHUAHUACHO</t>
  </si>
  <si>
    <t>ACUMULACION TOQUEPALA 1</t>
  </si>
  <si>
    <t>MINERA CHINALCO PERU S.A.</t>
  </si>
  <si>
    <t>SUB TOTAL: COMPAÑIA MINERA ANTAMINA S.A.</t>
  </si>
  <si>
    <r>
      <t>FUENTE:</t>
    </r>
    <r>
      <rPr>
        <sz val="10"/>
        <rFont val="Arial"/>
        <family val="2"/>
      </rPr>
      <t xml:space="preserve">  DIRECCIÓN GENERAL DE MINERÍA - DGES - Dirección de Gestión Minera</t>
    </r>
  </si>
  <si>
    <t>PRODUCCIÓN MINERA METÁLICA DE MOLIBDENO (TMF) - 2019/2018</t>
  </si>
  <si>
    <t>ANTAMINA 7</t>
  </si>
  <si>
    <t>ANTAMINA Nº 1</t>
  </si>
  <si>
    <t>ACUMULACION ANTAMINA PRINCIPAL</t>
  </si>
  <si>
    <t>LIVITACA</t>
  </si>
  <si>
    <t>TOTAL - OCTUBRE</t>
  </si>
  <si>
    <t>TOTAL ACUMULADO ENERO - OCTUBRE</t>
  </si>
  <si>
    <t>Var. % 2019/2018 - OCTUBRE</t>
  </si>
  <si>
    <t>Var. % 2019/2018 - ENERO - OCTUBRE</t>
  </si>
  <si>
    <t>DPRINCIPAL ANTA 2</t>
  </si>
  <si>
    <t>YANACANCHA 1</t>
  </si>
  <si>
    <t>YANACANCHA 2</t>
  </si>
  <si>
    <t>SAN PEDRO DE CHANA</t>
  </si>
  <si>
    <t>YANACANCHA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</si>
</sst>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/>
    <xf numFmtId="0" fontId="4" fillId="0" borderId="0" xfId="0" applyFont="1" applyBorder="1"/>
    <xf numFmtId="0" fontId="4" fillId="0" borderId="0" xfId="0" applyFont="1" applyAlignment="1"/>
    <xf numFmtId="0" fontId="3" fillId="0" borderId="0" xfId="0" applyFont="1" applyAlignment="1"/>
    <xf numFmtId="0" fontId="7" fillId="0" borderId="0" xfId="0" applyFont="1" applyAlignment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/>
    <xf numFmtId="3" fontId="7" fillId="0" borderId="1" xfId="0" applyNumberFormat="1" applyFont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7" fillId="0" borderId="4" xfId="0" applyNumberFormat="1" applyFont="1" applyBorder="1" applyAlignment="1">
      <alignment horizontal="right"/>
    </xf>
    <xf numFmtId="3" fontId="7" fillId="2" borderId="5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vertical="center" wrapText="1"/>
    </xf>
    <xf numFmtId="3" fontId="6" fillId="2" borderId="5" xfId="0" applyNumberFormat="1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3" fontId="6" fillId="3" borderId="6" xfId="0" applyNumberFormat="1" applyFont="1" applyFill="1" applyBorder="1" applyAlignment="1">
      <alignment wrapText="1"/>
    </xf>
    <xf numFmtId="3" fontId="6" fillId="3" borderId="7" xfId="0" applyNumberFormat="1" applyFont="1" applyFill="1" applyBorder="1" applyAlignment="1">
      <alignment wrapText="1"/>
    </xf>
    <xf numFmtId="3" fontId="6" fillId="3" borderId="8" xfId="0" applyNumberFormat="1" applyFont="1" applyFill="1" applyBorder="1" applyAlignment="1">
      <alignment wrapText="1"/>
    </xf>
    <xf numFmtId="4" fontId="7" fillId="0" borderId="3" xfId="0" applyNumberFormat="1" applyFont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/>
    <xf numFmtId="4" fontId="7" fillId="0" borderId="5" xfId="0" applyNumberFormat="1" applyFont="1" applyBorder="1"/>
    <xf numFmtId="0" fontId="10" fillId="0" borderId="0" xfId="0" applyFont="1"/>
    <xf numFmtId="4" fontId="6" fillId="3" borderId="11" xfId="0" applyNumberFormat="1" applyFont="1" applyFill="1" applyBorder="1"/>
    <xf numFmtId="4" fontId="6" fillId="3" borderId="6" xfId="0" applyNumberFormat="1" applyFont="1" applyFill="1" applyBorder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0" borderId="0" xfId="0" applyFont="1" applyAlignment="1"/>
    <xf numFmtId="4" fontId="7" fillId="0" borderId="3" xfId="0" quotePrefix="1" applyNumberFormat="1" applyFont="1" applyBorder="1" applyAlignment="1">
      <alignment horizontal="right"/>
    </xf>
    <xf numFmtId="4" fontId="7" fillId="0" borderId="5" xfId="0" quotePrefix="1" applyNumberFormat="1" applyFont="1" applyBorder="1" applyAlignment="1">
      <alignment horizontal="right"/>
    </xf>
    <xf numFmtId="0" fontId="8" fillId="3" borderId="6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showGridLines="0" tabSelected="1" zoomScale="75" workbookViewId="0">
      <selection activeCell="A2" sqref="A2"/>
    </sheetView>
  </sheetViews>
  <sheetFormatPr baseColWidth="10" defaultColWidth="11.42578125" defaultRowHeight="12.75" x14ac:dyDescent="0.2"/>
  <cols>
    <col min="1" max="1" width="20" style="1" customWidth="1"/>
    <col min="2" max="2" width="13.28515625" style="1" customWidth="1"/>
    <col min="3" max="3" width="25.85546875" style="1" bestFit="1" customWidth="1"/>
    <col min="4" max="4" width="61" style="1" bestFit="1" customWidth="1"/>
    <col min="5" max="5" width="36.28515625" style="1" bestFit="1" customWidth="1"/>
    <col min="6" max="6" width="12.5703125" style="1" bestFit="1" customWidth="1"/>
    <col min="7" max="7" width="17" style="1" hidden="1" customWidth="1"/>
    <col min="8" max="8" width="13.710937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28515625" style="1" bestFit="1" customWidth="1"/>
    <col min="23" max="16384" width="11.42578125" style="1"/>
  </cols>
  <sheetData>
    <row r="1" spans="1:23" ht="18" x14ac:dyDescent="0.25">
      <c r="A1" s="39" t="s">
        <v>52</v>
      </c>
      <c r="B1" s="3"/>
    </row>
    <row r="2" spans="1:23" ht="13.5" thickBot="1" x14ac:dyDescent="0.25">
      <c r="A2" s="59"/>
    </row>
    <row r="3" spans="1:23" customFormat="1" ht="13.5" thickBot="1" x14ac:dyDescent="0.25">
      <c r="A3" s="42"/>
      <c r="I3" s="52">
        <v>2019</v>
      </c>
      <c r="J3" s="53"/>
      <c r="K3" s="53"/>
      <c r="L3" s="53"/>
      <c r="M3" s="53"/>
      <c r="N3" s="54"/>
      <c r="O3" s="52">
        <v>2018</v>
      </c>
      <c r="P3" s="53"/>
      <c r="Q3" s="53"/>
      <c r="R3" s="53"/>
      <c r="S3" s="53"/>
      <c r="T3" s="54"/>
      <c r="U3" s="4"/>
      <c r="V3" s="4"/>
    </row>
    <row r="4" spans="1:23" customFormat="1" ht="73.5" customHeight="1" x14ac:dyDescent="0.2">
      <c r="A4" s="43" t="s">
        <v>0</v>
      </c>
      <c r="B4" s="34" t="s">
        <v>1</v>
      </c>
      <c r="C4" s="34" t="s">
        <v>10</v>
      </c>
      <c r="D4" s="34" t="s">
        <v>2</v>
      </c>
      <c r="E4" s="34" t="s">
        <v>3</v>
      </c>
      <c r="F4" s="34" t="s">
        <v>4</v>
      </c>
      <c r="G4" s="34" t="s">
        <v>5</v>
      </c>
      <c r="H4" s="35" t="s">
        <v>6</v>
      </c>
      <c r="I4" s="43" t="s">
        <v>11</v>
      </c>
      <c r="J4" s="34" t="s">
        <v>7</v>
      </c>
      <c r="K4" s="34" t="s">
        <v>57</v>
      </c>
      <c r="L4" s="34" t="s">
        <v>12</v>
      </c>
      <c r="M4" s="34" t="s">
        <v>8</v>
      </c>
      <c r="N4" s="44" t="s">
        <v>58</v>
      </c>
      <c r="O4" s="43" t="s">
        <v>11</v>
      </c>
      <c r="P4" s="34" t="s">
        <v>7</v>
      </c>
      <c r="Q4" s="34" t="s">
        <v>57</v>
      </c>
      <c r="R4" s="34" t="s">
        <v>12</v>
      </c>
      <c r="S4" s="34" t="s">
        <v>8</v>
      </c>
      <c r="T4" s="44" t="s">
        <v>58</v>
      </c>
      <c r="U4" s="45" t="s">
        <v>59</v>
      </c>
      <c r="V4" s="44" t="s">
        <v>60</v>
      </c>
    </row>
    <row r="5" spans="1:23" x14ac:dyDescent="0.2">
      <c r="A5" s="22"/>
      <c r="B5" s="9"/>
      <c r="C5" s="9"/>
      <c r="D5" s="9"/>
      <c r="E5" s="9"/>
      <c r="F5" s="9"/>
      <c r="G5" s="9"/>
      <c r="H5" s="19"/>
      <c r="I5" s="22"/>
      <c r="J5" s="9"/>
      <c r="K5" s="10"/>
      <c r="L5" s="9"/>
      <c r="M5" s="9"/>
      <c r="N5" s="23"/>
      <c r="O5" s="22"/>
      <c r="P5" s="9"/>
      <c r="Q5" s="10"/>
      <c r="R5" s="9"/>
      <c r="S5" s="9"/>
      <c r="T5" s="23"/>
      <c r="U5" s="21"/>
      <c r="V5" s="36"/>
    </row>
    <row r="6" spans="1:23" ht="15" x14ac:dyDescent="0.2">
      <c r="A6" s="37" t="s">
        <v>9</v>
      </c>
      <c r="B6" s="11" t="s">
        <v>15</v>
      </c>
      <c r="C6" s="11" t="s">
        <v>25</v>
      </c>
      <c r="D6" s="11" t="s">
        <v>21</v>
      </c>
      <c r="E6" s="11" t="s">
        <v>22</v>
      </c>
      <c r="F6" s="11" t="s">
        <v>23</v>
      </c>
      <c r="G6" s="11" t="s">
        <v>23</v>
      </c>
      <c r="H6" s="20" t="s">
        <v>24</v>
      </c>
      <c r="I6" s="24">
        <v>1068.9424079999999</v>
      </c>
      <c r="J6" s="12">
        <v>0</v>
      </c>
      <c r="K6" s="13">
        <v>1068.9424079999999</v>
      </c>
      <c r="L6" s="12">
        <v>10579.768823</v>
      </c>
      <c r="M6" s="12">
        <v>0</v>
      </c>
      <c r="N6" s="25">
        <v>10579.768823</v>
      </c>
      <c r="O6" s="24">
        <v>1351.0420859999999</v>
      </c>
      <c r="P6" s="12">
        <v>0</v>
      </c>
      <c r="Q6" s="13">
        <v>1351.0420859999999</v>
      </c>
      <c r="R6" s="12">
        <v>10555.615366</v>
      </c>
      <c r="S6" s="12">
        <v>0</v>
      </c>
      <c r="T6" s="25">
        <v>10555.615366</v>
      </c>
      <c r="U6" s="33">
        <f>+((K6/Q6)-1)*100</f>
        <v>-20.880154728207334</v>
      </c>
      <c r="V6" s="38">
        <f>+((N6/T6)-1)*100</f>
        <v>0.22882092765335038</v>
      </c>
      <c r="W6" s="7"/>
    </row>
    <row r="7" spans="1:23" x14ac:dyDescent="0.2">
      <c r="A7" s="22"/>
      <c r="B7" s="9"/>
      <c r="C7" s="9"/>
      <c r="D7" s="9"/>
      <c r="E7" s="9"/>
      <c r="F7" s="9"/>
      <c r="G7" s="9"/>
      <c r="H7" s="19"/>
      <c r="I7" s="22"/>
      <c r="J7" s="9"/>
      <c r="K7" s="10"/>
      <c r="L7" s="9"/>
      <c r="M7" s="9"/>
      <c r="N7" s="23"/>
      <c r="O7" s="22"/>
      <c r="P7" s="9"/>
      <c r="Q7" s="10"/>
      <c r="R7" s="9"/>
      <c r="S7" s="9"/>
      <c r="T7" s="23"/>
      <c r="U7" s="21"/>
      <c r="V7" s="36"/>
    </row>
    <row r="8" spans="1:23" ht="15" x14ac:dyDescent="0.2">
      <c r="A8" s="37" t="s">
        <v>9</v>
      </c>
      <c r="B8" s="11" t="s">
        <v>15</v>
      </c>
      <c r="C8" s="11" t="s">
        <v>25</v>
      </c>
      <c r="D8" s="11" t="s">
        <v>26</v>
      </c>
      <c r="E8" s="11" t="s">
        <v>48</v>
      </c>
      <c r="F8" s="11" t="s">
        <v>31</v>
      </c>
      <c r="G8" s="11" t="s">
        <v>32</v>
      </c>
      <c r="H8" s="20" t="s">
        <v>33</v>
      </c>
      <c r="I8" s="24">
        <v>928.55760199999997</v>
      </c>
      <c r="J8" s="12">
        <v>0</v>
      </c>
      <c r="K8" s="13">
        <v>928.55760199999997</v>
      </c>
      <c r="L8" s="12">
        <v>5444.0470299999997</v>
      </c>
      <c r="M8" s="12">
        <v>0</v>
      </c>
      <c r="N8" s="25">
        <v>5444.0470299999997</v>
      </c>
      <c r="O8" s="24">
        <v>380.35512</v>
      </c>
      <c r="P8" s="12">
        <v>0</v>
      </c>
      <c r="Q8" s="13">
        <v>380.35512</v>
      </c>
      <c r="R8" s="12">
        <v>3505.3788949999998</v>
      </c>
      <c r="S8" s="12">
        <v>0</v>
      </c>
      <c r="T8" s="25">
        <v>3505.3788949999998</v>
      </c>
      <c r="U8" s="47" t="s">
        <v>38</v>
      </c>
      <c r="V8" s="38">
        <f>+((N8/T8)-1)*100</f>
        <v>55.305523113785959</v>
      </c>
      <c r="W8" s="2"/>
    </row>
    <row r="9" spans="1:23" ht="15" x14ac:dyDescent="0.2">
      <c r="A9" s="37" t="s">
        <v>9</v>
      </c>
      <c r="B9" s="11" t="s">
        <v>15</v>
      </c>
      <c r="C9" s="11" t="s">
        <v>25</v>
      </c>
      <c r="D9" s="11" t="s">
        <v>26</v>
      </c>
      <c r="E9" s="11" t="s">
        <v>27</v>
      </c>
      <c r="F9" s="11" t="s">
        <v>28</v>
      </c>
      <c r="G9" s="11" t="s">
        <v>29</v>
      </c>
      <c r="H9" s="20" t="s">
        <v>30</v>
      </c>
      <c r="I9" s="24">
        <v>256.40485200000001</v>
      </c>
      <c r="J9" s="12">
        <v>0</v>
      </c>
      <c r="K9" s="13">
        <v>256.40485200000001</v>
      </c>
      <c r="L9" s="12">
        <v>2641.1383919999998</v>
      </c>
      <c r="M9" s="12">
        <v>0</v>
      </c>
      <c r="N9" s="25">
        <v>2641.1383919999998</v>
      </c>
      <c r="O9" s="24">
        <v>262.85576400000002</v>
      </c>
      <c r="P9" s="12">
        <v>0</v>
      </c>
      <c r="Q9" s="13">
        <v>262.85576400000002</v>
      </c>
      <c r="R9" s="12">
        <v>2540.0359530000001</v>
      </c>
      <c r="S9" s="12">
        <v>0</v>
      </c>
      <c r="T9" s="25">
        <v>2540.0359530000001</v>
      </c>
      <c r="U9" s="33">
        <f>+((K9/Q9)-1)*100</f>
        <v>-2.4541641780394863</v>
      </c>
      <c r="V9" s="38">
        <f>+((N9/T9)-1)*100</f>
        <v>3.9803546434289405</v>
      </c>
      <c r="W9" s="2"/>
    </row>
    <row r="10" spans="1:23" ht="15" x14ac:dyDescent="0.2">
      <c r="A10" s="37"/>
      <c r="B10" s="11"/>
      <c r="C10" s="11"/>
      <c r="D10" s="11"/>
      <c r="E10" s="11"/>
      <c r="F10" s="11"/>
      <c r="G10" s="11"/>
      <c r="H10" s="20"/>
      <c r="I10" s="24"/>
      <c r="J10" s="12"/>
      <c r="K10" s="13"/>
      <c r="L10" s="12"/>
      <c r="M10" s="12"/>
      <c r="N10" s="25"/>
      <c r="O10" s="24"/>
      <c r="P10" s="12"/>
      <c r="Q10" s="13"/>
      <c r="R10" s="12"/>
      <c r="S10" s="12"/>
      <c r="T10" s="25"/>
      <c r="U10" s="33"/>
      <c r="V10" s="38"/>
      <c r="W10" s="2"/>
    </row>
    <row r="11" spans="1:23" ht="15.75" customHeight="1" x14ac:dyDescent="0.2">
      <c r="A11" s="55" t="s">
        <v>14</v>
      </c>
      <c r="B11" s="56"/>
      <c r="C11" s="56"/>
      <c r="D11" s="56"/>
      <c r="E11" s="56"/>
      <c r="F11" s="56"/>
      <c r="G11" s="56"/>
      <c r="H11" s="57"/>
      <c r="I11" s="26">
        <f>SUM(I8:I9)</f>
        <v>1184.962454</v>
      </c>
      <c r="J11" s="15">
        <f>SUM(J8:J9)</f>
        <v>0</v>
      </c>
      <c r="K11" s="16">
        <f>SUM(I11:J11)</f>
        <v>1184.962454</v>
      </c>
      <c r="L11" s="14">
        <f>SUM(L8:L9)</f>
        <v>8085.1854219999996</v>
      </c>
      <c r="M11" s="15">
        <f>SUM(M8:M9)</f>
        <v>0</v>
      </c>
      <c r="N11" s="27">
        <f>SUM(L11:M11)</f>
        <v>8085.1854219999996</v>
      </c>
      <c r="O11" s="26">
        <f>SUM(O8:O9)</f>
        <v>643.21088400000008</v>
      </c>
      <c r="P11" s="15">
        <f>SUM(P8:P9)</f>
        <v>0</v>
      </c>
      <c r="Q11" s="16">
        <f>SUM(O11:P11)</f>
        <v>643.21088400000008</v>
      </c>
      <c r="R11" s="14">
        <f>SUM(R8:R9)</f>
        <v>6045.4148480000003</v>
      </c>
      <c r="S11" s="15">
        <f>SUM(S8:S9)</f>
        <v>0</v>
      </c>
      <c r="T11" s="27">
        <f>SUM(R11:S11)</f>
        <v>6045.4148480000003</v>
      </c>
      <c r="U11" s="33">
        <f>+((K11/Q11)-1)*100</f>
        <v>84.226119842835217</v>
      </c>
      <c r="V11" s="38">
        <f>+((N11/T11)-1)*100</f>
        <v>33.740787444468182</v>
      </c>
      <c r="W11" s="7"/>
    </row>
    <row r="12" spans="1:23" ht="15.75" x14ac:dyDescent="0.2">
      <c r="A12" s="22"/>
      <c r="B12" s="9"/>
      <c r="C12" s="9"/>
      <c r="D12" s="9"/>
      <c r="E12" s="9"/>
      <c r="F12" s="9"/>
      <c r="G12" s="9"/>
      <c r="H12" s="19"/>
      <c r="I12" s="28"/>
      <c r="J12" s="17"/>
      <c r="K12" s="18"/>
      <c r="L12" s="17"/>
      <c r="M12" s="17"/>
      <c r="N12" s="29"/>
      <c r="O12" s="28"/>
      <c r="P12" s="17"/>
      <c r="Q12" s="18"/>
      <c r="R12" s="17"/>
      <c r="S12" s="17"/>
      <c r="T12" s="29"/>
      <c r="U12" s="33"/>
      <c r="V12" s="38"/>
    </row>
    <row r="13" spans="1:23" ht="15" x14ac:dyDescent="0.2">
      <c r="A13" s="37" t="s">
        <v>9</v>
      </c>
      <c r="B13" s="11" t="s">
        <v>15</v>
      </c>
      <c r="C13" s="11" t="s">
        <v>25</v>
      </c>
      <c r="D13" s="11" t="s">
        <v>43</v>
      </c>
      <c r="E13" s="11" t="s">
        <v>44</v>
      </c>
      <c r="F13" s="11" t="s">
        <v>45</v>
      </c>
      <c r="G13" s="11" t="s">
        <v>46</v>
      </c>
      <c r="H13" s="20" t="s">
        <v>47</v>
      </c>
      <c r="I13" s="24">
        <v>66.474536999999998</v>
      </c>
      <c r="J13" s="12">
        <v>0</v>
      </c>
      <c r="K13" s="13">
        <v>66.474536999999998</v>
      </c>
      <c r="L13" s="12">
        <v>1608.354124</v>
      </c>
      <c r="M13" s="12">
        <v>0</v>
      </c>
      <c r="N13" s="25">
        <v>1608.354124</v>
      </c>
      <c r="O13" s="24">
        <v>146.12575100000001</v>
      </c>
      <c r="P13" s="12">
        <v>0</v>
      </c>
      <c r="Q13" s="13">
        <v>146.12575100000001</v>
      </c>
      <c r="R13" s="12">
        <v>1658.4953579999999</v>
      </c>
      <c r="S13" s="12">
        <v>0</v>
      </c>
      <c r="T13" s="25">
        <v>1658.4953579999999</v>
      </c>
      <c r="U13" s="33">
        <f>+((K13/Q13)-1)*100</f>
        <v>-54.508677255660444</v>
      </c>
      <c r="V13" s="38">
        <f>+((N13/T13)-1)*100</f>
        <v>-3.0232966138938</v>
      </c>
      <c r="W13" s="2"/>
    </row>
    <row r="14" spans="1:23" ht="15.75" x14ac:dyDescent="0.2">
      <c r="A14" s="22"/>
      <c r="B14" s="9"/>
      <c r="C14" s="9"/>
      <c r="D14" s="9"/>
      <c r="E14" s="9"/>
      <c r="F14" s="9"/>
      <c r="G14" s="9"/>
      <c r="H14" s="19"/>
      <c r="I14" s="28"/>
      <c r="J14" s="17"/>
      <c r="K14" s="18"/>
      <c r="L14" s="17"/>
      <c r="M14" s="17"/>
      <c r="N14" s="29"/>
      <c r="O14" s="28"/>
      <c r="P14" s="17"/>
      <c r="Q14" s="18"/>
      <c r="R14" s="17"/>
      <c r="S14" s="17"/>
      <c r="T14" s="29"/>
      <c r="U14" s="33"/>
      <c r="V14" s="38"/>
    </row>
    <row r="15" spans="1:23" ht="15" x14ac:dyDescent="0.2">
      <c r="A15" s="37" t="s">
        <v>9</v>
      </c>
      <c r="B15" s="11" t="s">
        <v>15</v>
      </c>
      <c r="C15" s="11" t="s">
        <v>25</v>
      </c>
      <c r="D15" s="11" t="s">
        <v>16</v>
      </c>
      <c r="E15" s="11" t="s">
        <v>55</v>
      </c>
      <c r="F15" s="11" t="s">
        <v>18</v>
      </c>
      <c r="G15" s="11" t="s">
        <v>19</v>
      </c>
      <c r="H15" s="20" t="s">
        <v>20</v>
      </c>
      <c r="I15" s="24">
        <v>0</v>
      </c>
      <c r="J15" s="12">
        <v>0</v>
      </c>
      <c r="K15" s="13">
        <v>0</v>
      </c>
      <c r="L15" s="12">
        <v>1969.711675</v>
      </c>
      <c r="M15" s="12">
        <v>0</v>
      </c>
      <c r="N15" s="25">
        <v>1969.711675</v>
      </c>
      <c r="O15" s="24">
        <v>0</v>
      </c>
      <c r="P15" s="12">
        <v>0</v>
      </c>
      <c r="Q15" s="13">
        <v>0</v>
      </c>
      <c r="R15" s="12">
        <v>0</v>
      </c>
      <c r="S15" s="12">
        <v>0</v>
      </c>
      <c r="T15" s="25">
        <v>0</v>
      </c>
      <c r="U15" s="47" t="s">
        <v>38</v>
      </c>
      <c r="V15" s="48" t="s">
        <v>38</v>
      </c>
      <c r="W15" s="2"/>
    </row>
    <row r="16" spans="1:23" ht="15" x14ac:dyDescent="0.2">
      <c r="A16" s="37" t="s">
        <v>9</v>
      </c>
      <c r="B16" s="11" t="s">
        <v>15</v>
      </c>
      <c r="C16" s="11" t="s">
        <v>25</v>
      </c>
      <c r="D16" s="11" t="s">
        <v>16</v>
      </c>
      <c r="E16" s="11" t="s">
        <v>61</v>
      </c>
      <c r="F16" s="11" t="s">
        <v>18</v>
      </c>
      <c r="G16" s="11" t="s">
        <v>19</v>
      </c>
      <c r="H16" s="20" t="s">
        <v>20</v>
      </c>
      <c r="I16" s="24">
        <v>102.40964</v>
      </c>
      <c r="J16" s="12">
        <v>0</v>
      </c>
      <c r="K16" s="13">
        <v>102.40964</v>
      </c>
      <c r="L16" s="12">
        <v>102.40964</v>
      </c>
      <c r="M16" s="12">
        <v>0</v>
      </c>
      <c r="N16" s="25">
        <v>102.40964</v>
      </c>
      <c r="O16" s="24">
        <v>0</v>
      </c>
      <c r="P16" s="12">
        <v>0</v>
      </c>
      <c r="Q16" s="13">
        <v>0</v>
      </c>
      <c r="R16" s="12">
        <v>0</v>
      </c>
      <c r="S16" s="12">
        <v>0</v>
      </c>
      <c r="T16" s="25">
        <v>0</v>
      </c>
      <c r="U16" s="47" t="s">
        <v>38</v>
      </c>
      <c r="V16" s="48" t="s">
        <v>38</v>
      </c>
      <c r="W16" s="2"/>
    </row>
    <row r="17" spans="1:23" ht="15" x14ac:dyDescent="0.2">
      <c r="A17" s="37" t="s">
        <v>9</v>
      </c>
      <c r="B17" s="11" t="s">
        <v>15</v>
      </c>
      <c r="C17" s="11" t="s">
        <v>25</v>
      </c>
      <c r="D17" s="11" t="s">
        <v>16</v>
      </c>
      <c r="E17" s="11" t="s">
        <v>62</v>
      </c>
      <c r="F17" s="11" t="s">
        <v>18</v>
      </c>
      <c r="G17" s="11" t="s">
        <v>19</v>
      </c>
      <c r="H17" s="20" t="s">
        <v>20</v>
      </c>
      <c r="I17" s="24">
        <v>73.723472000000001</v>
      </c>
      <c r="J17" s="12">
        <v>0</v>
      </c>
      <c r="K17" s="13">
        <v>73.723472000000001</v>
      </c>
      <c r="L17" s="12">
        <v>73.723472000000001</v>
      </c>
      <c r="M17" s="12">
        <v>0</v>
      </c>
      <c r="N17" s="25">
        <v>73.723472000000001</v>
      </c>
      <c r="O17" s="24">
        <v>0</v>
      </c>
      <c r="P17" s="12">
        <v>0</v>
      </c>
      <c r="Q17" s="13">
        <v>0</v>
      </c>
      <c r="R17" s="12">
        <v>0</v>
      </c>
      <c r="S17" s="12">
        <v>0</v>
      </c>
      <c r="T17" s="25">
        <v>0</v>
      </c>
      <c r="U17" s="47" t="s">
        <v>38</v>
      </c>
      <c r="V17" s="48" t="s">
        <v>38</v>
      </c>
      <c r="W17" s="2"/>
    </row>
    <row r="18" spans="1:23" ht="15" x14ac:dyDescent="0.2">
      <c r="A18" s="37" t="s">
        <v>9</v>
      </c>
      <c r="B18" s="11" t="s">
        <v>15</v>
      </c>
      <c r="C18" s="11" t="s">
        <v>25</v>
      </c>
      <c r="D18" s="11" t="s">
        <v>16</v>
      </c>
      <c r="E18" s="11" t="s">
        <v>63</v>
      </c>
      <c r="F18" s="11" t="s">
        <v>18</v>
      </c>
      <c r="G18" s="11" t="s">
        <v>19</v>
      </c>
      <c r="H18" s="20" t="s">
        <v>64</v>
      </c>
      <c r="I18" s="24">
        <v>8.7408719999999995</v>
      </c>
      <c r="J18" s="12">
        <v>0</v>
      </c>
      <c r="K18" s="13">
        <v>8.7408719999999995</v>
      </c>
      <c r="L18" s="12">
        <v>8.7408719999999995</v>
      </c>
      <c r="M18" s="12">
        <v>0</v>
      </c>
      <c r="N18" s="25">
        <v>8.7408719999999995</v>
      </c>
      <c r="O18" s="24">
        <v>0</v>
      </c>
      <c r="P18" s="12">
        <v>0</v>
      </c>
      <c r="Q18" s="13">
        <v>0</v>
      </c>
      <c r="R18" s="12">
        <v>0</v>
      </c>
      <c r="S18" s="12">
        <v>0</v>
      </c>
      <c r="T18" s="25">
        <v>0</v>
      </c>
      <c r="U18" s="47" t="s">
        <v>38</v>
      </c>
      <c r="V18" s="48" t="s">
        <v>38</v>
      </c>
      <c r="W18" s="2"/>
    </row>
    <row r="19" spans="1:23" ht="15" x14ac:dyDescent="0.2">
      <c r="A19" s="37" t="s">
        <v>9</v>
      </c>
      <c r="B19" s="11" t="s">
        <v>15</v>
      </c>
      <c r="C19" s="11" t="s">
        <v>25</v>
      </c>
      <c r="D19" s="11" t="s">
        <v>16</v>
      </c>
      <c r="E19" s="11" t="s">
        <v>65</v>
      </c>
      <c r="F19" s="11" t="s">
        <v>18</v>
      </c>
      <c r="G19" s="11" t="s">
        <v>19</v>
      </c>
      <c r="H19" s="20" t="s">
        <v>20</v>
      </c>
      <c r="I19" s="24">
        <v>1.6739520000000001</v>
      </c>
      <c r="J19" s="12">
        <v>0</v>
      </c>
      <c r="K19" s="13">
        <v>1.6739520000000001</v>
      </c>
      <c r="L19" s="12">
        <v>1.6739520000000001</v>
      </c>
      <c r="M19" s="12">
        <v>0</v>
      </c>
      <c r="N19" s="25">
        <v>1.6739520000000001</v>
      </c>
      <c r="O19" s="24">
        <v>0</v>
      </c>
      <c r="P19" s="12">
        <v>0</v>
      </c>
      <c r="Q19" s="13">
        <v>0</v>
      </c>
      <c r="R19" s="12">
        <v>0</v>
      </c>
      <c r="S19" s="12">
        <v>0</v>
      </c>
      <c r="T19" s="25">
        <v>0</v>
      </c>
      <c r="U19" s="47" t="s">
        <v>38</v>
      </c>
      <c r="V19" s="48" t="s">
        <v>38</v>
      </c>
      <c r="W19" s="2"/>
    </row>
    <row r="20" spans="1:23" ht="15" x14ac:dyDescent="0.2">
      <c r="A20" s="37" t="s">
        <v>9</v>
      </c>
      <c r="B20" s="11" t="s">
        <v>15</v>
      </c>
      <c r="C20" s="11" t="s">
        <v>25</v>
      </c>
      <c r="D20" s="11" t="s">
        <v>16</v>
      </c>
      <c r="E20" s="11" t="s">
        <v>17</v>
      </c>
      <c r="F20" s="11" t="s">
        <v>18</v>
      </c>
      <c r="G20" s="11" t="s">
        <v>19</v>
      </c>
      <c r="H20" s="20" t="s">
        <v>20</v>
      </c>
      <c r="I20" s="24">
        <v>0</v>
      </c>
      <c r="J20" s="12">
        <v>0</v>
      </c>
      <c r="K20" s="13">
        <v>0</v>
      </c>
      <c r="L20" s="12">
        <v>0</v>
      </c>
      <c r="M20" s="12">
        <v>0</v>
      </c>
      <c r="N20" s="25">
        <v>0</v>
      </c>
      <c r="O20" s="24">
        <v>499.14198900000002</v>
      </c>
      <c r="P20" s="12">
        <v>0</v>
      </c>
      <c r="Q20" s="13">
        <v>499.14198900000002</v>
      </c>
      <c r="R20" s="12">
        <v>3885.771581</v>
      </c>
      <c r="S20" s="12">
        <v>0</v>
      </c>
      <c r="T20" s="25">
        <v>3885.771581</v>
      </c>
      <c r="U20" s="47" t="s">
        <v>38</v>
      </c>
      <c r="V20" s="48" t="s">
        <v>38</v>
      </c>
      <c r="W20" s="2"/>
    </row>
    <row r="21" spans="1:23" ht="15" x14ac:dyDescent="0.2">
      <c r="A21" s="37" t="s">
        <v>9</v>
      </c>
      <c r="B21" s="11" t="s">
        <v>15</v>
      </c>
      <c r="C21" s="11" t="s">
        <v>25</v>
      </c>
      <c r="D21" s="11" t="s">
        <v>16</v>
      </c>
      <c r="E21" s="11" t="s">
        <v>53</v>
      </c>
      <c r="F21" s="11" t="s">
        <v>18</v>
      </c>
      <c r="G21" s="11" t="s">
        <v>19</v>
      </c>
      <c r="H21" s="20" t="s">
        <v>20</v>
      </c>
      <c r="I21" s="24">
        <v>0</v>
      </c>
      <c r="J21" s="12">
        <v>0</v>
      </c>
      <c r="K21" s="13">
        <v>0</v>
      </c>
      <c r="L21" s="12">
        <v>0</v>
      </c>
      <c r="M21" s="12">
        <v>0</v>
      </c>
      <c r="N21" s="25">
        <v>0</v>
      </c>
      <c r="O21" s="24">
        <v>0</v>
      </c>
      <c r="P21" s="12">
        <v>0</v>
      </c>
      <c r="Q21" s="13">
        <v>0</v>
      </c>
      <c r="R21" s="12">
        <v>2.0389900000000001</v>
      </c>
      <c r="S21" s="12">
        <v>0</v>
      </c>
      <c r="T21" s="25">
        <v>2.0389900000000001</v>
      </c>
      <c r="U21" s="47" t="s">
        <v>38</v>
      </c>
      <c r="V21" s="48" t="s">
        <v>38</v>
      </c>
      <c r="W21" s="2"/>
    </row>
    <row r="22" spans="1:23" ht="15" x14ac:dyDescent="0.2">
      <c r="A22" s="37" t="s">
        <v>9</v>
      </c>
      <c r="B22" s="11" t="s">
        <v>15</v>
      </c>
      <c r="C22" s="11" t="s">
        <v>25</v>
      </c>
      <c r="D22" s="11" t="s">
        <v>16</v>
      </c>
      <c r="E22" s="11" t="s">
        <v>54</v>
      </c>
      <c r="F22" s="11" t="s">
        <v>18</v>
      </c>
      <c r="G22" s="11" t="s">
        <v>19</v>
      </c>
      <c r="H22" s="20" t="s">
        <v>20</v>
      </c>
      <c r="I22" s="24">
        <v>0</v>
      </c>
      <c r="J22" s="12">
        <v>0</v>
      </c>
      <c r="K22" s="13">
        <v>0</v>
      </c>
      <c r="L22" s="12">
        <v>0</v>
      </c>
      <c r="M22" s="12">
        <v>0</v>
      </c>
      <c r="N22" s="25">
        <v>0</v>
      </c>
      <c r="O22" s="24">
        <v>0</v>
      </c>
      <c r="P22" s="12">
        <v>0</v>
      </c>
      <c r="Q22" s="13">
        <v>0</v>
      </c>
      <c r="R22" s="12">
        <v>3.7307190000000001</v>
      </c>
      <c r="S22" s="12">
        <v>0</v>
      </c>
      <c r="T22" s="25">
        <v>3.7307190000000001</v>
      </c>
      <c r="U22" s="47" t="s">
        <v>38</v>
      </c>
      <c r="V22" s="48" t="s">
        <v>38</v>
      </c>
      <c r="W22" s="2"/>
    </row>
    <row r="23" spans="1:23" ht="15" x14ac:dyDescent="0.2">
      <c r="A23" s="37"/>
      <c r="B23" s="11"/>
      <c r="C23" s="11"/>
      <c r="D23" s="11"/>
      <c r="E23" s="11"/>
      <c r="F23" s="11"/>
      <c r="G23" s="11"/>
      <c r="H23" s="20"/>
      <c r="I23" s="24"/>
      <c r="J23" s="12"/>
      <c r="K23" s="13"/>
      <c r="L23" s="12"/>
      <c r="M23" s="12"/>
      <c r="N23" s="25"/>
      <c r="O23" s="24"/>
      <c r="P23" s="12"/>
      <c r="Q23" s="13"/>
      <c r="R23" s="12"/>
      <c r="S23" s="12"/>
      <c r="T23" s="25"/>
      <c r="U23" s="47"/>
      <c r="V23" s="48"/>
      <c r="W23" s="2"/>
    </row>
    <row r="24" spans="1:23" ht="15.75" customHeight="1" x14ac:dyDescent="0.2">
      <c r="A24" s="55" t="s">
        <v>50</v>
      </c>
      <c r="B24" s="56"/>
      <c r="C24" s="56"/>
      <c r="D24" s="56"/>
      <c r="E24" s="56"/>
      <c r="F24" s="56"/>
      <c r="G24" s="56"/>
      <c r="H24" s="57"/>
      <c r="I24" s="26">
        <f>SUM(I15:I22)</f>
        <v>186.54793599999999</v>
      </c>
      <c r="J24" s="15">
        <f>SUM(J15:J22)</f>
        <v>0</v>
      </c>
      <c r="K24" s="16">
        <f>SUM(I24:J24)</f>
        <v>186.54793599999999</v>
      </c>
      <c r="L24" s="14">
        <f>SUM(L15:L22)</f>
        <v>2156.2596109999999</v>
      </c>
      <c r="M24" s="15">
        <f>SUM(M15:M22)</f>
        <v>0</v>
      </c>
      <c r="N24" s="27">
        <f>SUM(L24:M24)</f>
        <v>2156.2596109999999</v>
      </c>
      <c r="O24" s="26">
        <f>SUM(O15:O22)</f>
        <v>499.14198900000002</v>
      </c>
      <c r="P24" s="15">
        <f>SUM(P15:P22)</f>
        <v>0</v>
      </c>
      <c r="Q24" s="16">
        <f>SUM(O24:P24)</f>
        <v>499.14198900000002</v>
      </c>
      <c r="R24" s="14">
        <f>SUM(R15:R22)</f>
        <v>3891.5412900000001</v>
      </c>
      <c r="S24" s="15">
        <f>SUM(S15:S22)</f>
        <v>0</v>
      </c>
      <c r="T24" s="27">
        <f>SUM(R24:S24)</f>
        <v>3891.5412900000001</v>
      </c>
      <c r="U24" s="33">
        <f>+((K24/Q24)-1)*100</f>
        <v>-62.62627867197925</v>
      </c>
      <c r="V24" s="38">
        <f>+((N24/T24)-1)*100</f>
        <v>-44.591115696475114</v>
      </c>
      <c r="W24" s="7"/>
    </row>
    <row r="25" spans="1:23" ht="15" x14ac:dyDescent="0.2">
      <c r="A25" s="37"/>
      <c r="B25" s="11"/>
      <c r="C25" s="11"/>
      <c r="D25" s="11"/>
      <c r="E25" s="11"/>
      <c r="F25" s="11"/>
      <c r="G25" s="11"/>
      <c r="H25" s="20"/>
      <c r="I25" s="24"/>
      <c r="J25" s="12"/>
      <c r="K25" s="13"/>
      <c r="L25" s="12"/>
      <c r="M25" s="12"/>
      <c r="N25" s="25"/>
      <c r="O25" s="24"/>
      <c r="P25" s="12"/>
      <c r="Q25" s="13"/>
      <c r="R25" s="12"/>
      <c r="S25" s="12"/>
      <c r="T25" s="25"/>
      <c r="U25" s="33"/>
      <c r="V25" s="38"/>
      <c r="W25" s="2"/>
    </row>
    <row r="26" spans="1:23" ht="15" x14ac:dyDescent="0.2">
      <c r="A26" s="37" t="s">
        <v>9</v>
      </c>
      <c r="B26" s="11" t="s">
        <v>15</v>
      </c>
      <c r="C26" s="11" t="s">
        <v>25</v>
      </c>
      <c r="D26" s="11" t="s">
        <v>39</v>
      </c>
      <c r="E26" s="11" t="s">
        <v>40</v>
      </c>
      <c r="F26" s="11" t="s">
        <v>41</v>
      </c>
      <c r="G26" s="11" t="s">
        <v>42</v>
      </c>
      <c r="H26" s="20" t="s">
        <v>56</v>
      </c>
      <c r="I26" s="24">
        <v>66.948063000000005</v>
      </c>
      <c r="J26" s="12">
        <v>0</v>
      </c>
      <c r="K26" s="13">
        <v>66.948063000000005</v>
      </c>
      <c r="L26" s="12">
        <v>967.37722399999996</v>
      </c>
      <c r="M26" s="12">
        <v>0</v>
      </c>
      <c r="N26" s="25">
        <v>967.37722399999996</v>
      </c>
      <c r="O26" s="24">
        <v>127.900364</v>
      </c>
      <c r="P26" s="12">
        <v>0</v>
      </c>
      <c r="Q26" s="13">
        <v>127.900364</v>
      </c>
      <c r="R26" s="12">
        <v>703.09408599999995</v>
      </c>
      <c r="S26" s="12">
        <v>0</v>
      </c>
      <c r="T26" s="25">
        <v>703.09408599999995</v>
      </c>
      <c r="U26" s="33">
        <f>+((K26/Q26)-1)*100</f>
        <v>-47.656080947510034</v>
      </c>
      <c r="V26" s="38">
        <f>+((N26/T26)-1)*100</f>
        <v>37.588587823792331</v>
      </c>
      <c r="W26" s="2"/>
    </row>
    <row r="27" spans="1:23" ht="15" x14ac:dyDescent="0.2">
      <c r="A27" s="37"/>
      <c r="B27" s="11"/>
      <c r="C27" s="11"/>
      <c r="D27" s="11"/>
      <c r="E27" s="11"/>
      <c r="F27" s="11"/>
      <c r="G27" s="11"/>
      <c r="H27" s="20"/>
      <c r="I27" s="24"/>
      <c r="J27" s="12"/>
      <c r="K27" s="13"/>
      <c r="L27" s="12"/>
      <c r="M27" s="12"/>
      <c r="N27" s="25"/>
      <c r="O27" s="24"/>
      <c r="P27" s="12"/>
      <c r="Q27" s="13"/>
      <c r="R27" s="12"/>
      <c r="S27" s="12"/>
      <c r="T27" s="25"/>
      <c r="U27" s="33"/>
      <c r="V27" s="38"/>
      <c r="W27" s="2"/>
    </row>
    <row r="28" spans="1:23" ht="15" x14ac:dyDescent="0.2">
      <c r="A28" s="37" t="s">
        <v>9</v>
      </c>
      <c r="B28" s="11" t="s">
        <v>15</v>
      </c>
      <c r="C28" s="11" t="s">
        <v>25</v>
      </c>
      <c r="D28" s="11" t="s">
        <v>49</v>
      </c>
      <c r="E28" s="11" t="s">
        <v>34</v>
      </c>
      <c r="F28" s="11" t="s">
        <v>35</v>
      </c>
      <c r="G28" s="11" t="s">
        <v>36</v>
      </c>
      <c r="H28" s="20" t="s">
        <v>37</v>
      </c>
      <c r="I28" s="24">
        <v>0</v>
      </c>
      <c r="J28" s="12">
        <v>43.466079999999998</v>
      </c>
      <c r="K28" s="13">
        <v>43.466079999999998</v>
      </c>
      <c r="L28" s="12">
        <v>0</v>
      </c>
      <c r="M28" s="12">
        <v>231.31573299999999</v>
      </c>
      <c r="N28" s="25">
        <v>231.31573299999999</v>
      </c>
      <c r="O28" s="24">
        <v>0</v>
      </c>
      <c r="P28" s="12">
        <v>39.613236000000001</v>
      </c>
      <c r="Q28" s="13">
        <v>39.613236000000001</v>
      </c>
      <c r="R28" s="12">
        <v>0</v>
      </c>
      <c r="S28" s="12">
        <v>612.22830699999997</v>
      </c>
      <c r="T28" s="25">
        <v>612.22830699999997</v>
      </c>
      <c r="U28" s="33">
        <f>+((K28/Q28)-1)*100</f>
        <v>9.7261531473974863</v>
      </c>
      <c r="V28" s="38">
        <f>+((N28/T28)-1)*100</f>
        <v>-62.217406422535774</v>
      </c>
      <c r="W28" s="2"/>
    </row>
    <row r="29" spans="1:23" ht="15" x14ac:dyDescent="0.2">
      <c r="A29" s="37"/>
      <c r="B29" s="11"/>
      <c r="C29" s="11"/>
      <c r="D29" s="11"/>
      <c r="E29" s="11"/>
      <c r="F29" s="11"/>
      <c r="G29" s="11"/>
      <c r="H29" s="20"/>
      <c r="I29" s="24"/>
      <c r="J29" s="12"/>
      <c r="K29" s="13"/>
      <c r="L29" s="12"/>
      <c r="M29" s="12"/>
      <c r="N29" s="25"/>
      <c r="O29" s="24"/>
      <c r="P29" s="12"/>
      <c r="Q29" s="13"/>
      <c r="R29" s="12"/>
      <c r="S29" s="12"/>
      <c r="T29" s="25"/>
      <c r="U29" s="33"/>
      <c r="V29" s="38"/>
      <c r="W29" s="2"/>
    </row>
    <row r="30" spans="1:23" s="8" customFormat="1" ht="21" thickBot="1" x14ac:dyDescent="0.35">
      <c r="A30" s="49" t="s">
        <v>9</v>
      </c>
      <c r="B30" s="50"/>
      <c r="C30" s="50"/>
      <c r="D30" s="50"/>
      <c r="E30" s="50"/>
      <c r="F30" s="50"/>
      <c r="G30" s="50"/>
      <c r="H30" s="51"/>
      <c r="I30" s="30">
        <f>SUM(I6,I11,I13,I24,I26,I28)</f>
        <v>2573.8753979999997</v>
      </c>
      <c r="J30" s="31">
        <f>SUM(J6,J11,J13,J24,J26,J28)</f>
        <v>43.466079999999998</v>
      </c>
      <c r="K30" s="31">
        <f>SUM(K6,K11,K13,K24,K26,K28)</f>
        <v>2617.3414779999998</v>
      </c>
      <c r="L30" s="31">
        <f>SUM(L6,L11,L13,L24,L26,L28)</f>
        <v>23396.945204000003</v>
      </c>
      <c r="M30" s="31">
        <f>SUM(M6,M11,M13,M24,M26,M28)</f>
        <v>231.31573299999999</v>
      </c>
      <c r="N30" s="32">
        <f>SUM(N6,N11,N13,N24,N26,N28)</f>
        <v>23628.260937000003</v>
      </c>
      <c r="O30" s="30">
        <f>SUM(O6,O11,O13,O24,O26,O28)</f>
        <v>2767.4210740000003</v>
      </c>
      <c r="P30" s="31">
        <f>SUM(P6,P11,P13,P24,P26,P28)</f>
        <v>39.613236000000001</v>
      </c>
      <c r="Q30" s="31">
        <f>SUM(Q6,Q11,Q13,Q24,Q26,Q28)</f>
        <v>2807.0343100000005</v>
      </c>
      <c r="R30" s="31">
        <f>SUM(R6,R11,R13,R24,R26,R28)</f>
        <v>22854.160948000001</v>
      </c>
      <c r="S30" s="31">
        <f>SUM(S6,S11,S13,S24,S26,S28)</f>
        <v>612.22830699999997</v>
      </c>
      <c r="T30" s="32">
        <f>SUM(T6,T11,T13,T24,T26,T28)</f>
        <v>23466.389255000002</v>
      </c>
      <c r="U30" s="41">
        <f>+((K30/Q30)-1)*100</f>
        <v>-6.7577667762814269</v>
      </c>
      <c r="V30" s="40">
        <f>+((N30/T30)-1)*100</f>
        <v>0.68980225394288386</v>
      </c>
    </row>
    <row r="31" spans="1:23" x14ac:dyDescent="0.2">
      <c r="A31" s="58"/>
      <c r="B31" s="58"/>
      <c r="C31" s="58"/>
      <c r="D31" s="58"/>
      <c r="E31" s="58"/>
      <c r="F31" s="58"/>
      <c r="G31" s="58"/>
      <c r="H31" s="58"/>
    </row>
    <row r="32" spans="1:23" x14ac:dyDescent="0.2">
      <c r="A32" s="5" t="s">
        <v>13</v>
      </c>
      <c r="B32" s="6"/>
    </row>
    <row r="33" spans="1:1" x14ac:dyDescent="0.2">
      <c r="A33" s="46" t="s">
        <v>51</v>
      </c>
    </row>
  </sheetData>
  <mergeCells count="6">
    <mergeCell ref="A30:H30"/>
    <mergeCell ref="I3:N3"/>
    <mergeCell ref="O3:T3"/>
    <mergeCell ref="A11:H11"/>
    <mergeCell ref="A31:H31"/>
    <mergeCell ref="A24:H24"/>
  </mergeCells>
  <phoneticPr fontId="9" type="noConversion"/>
  <printOptions horizontalCentered="1"/>
  <pageMargins left="0.11811023622047245" right="0.11811023622047245" top="0.98425196850393704" bottom="0.98425196850393704" header="0" footer="0"/>
  <pageSetup paperSize="9" scale="4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5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 Fernando</cp:lastModifiedBy>
  <cp:lastPrinted>2009-02-18T17:03:19Z</cp:lastPrinted>
  <dcterms:created xsi:type="dcterms:W3CDTF">2007-03-24T16:53:29Z</dcterms:created>
  <dcterms:modified xsi:type="dcterms:W3CDTF">2019-11-18T20:11:06Z</dcterms:modified>
</cp:coreProperties>
</file>