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2120" windowHeight="8520"/>
  </bookViews>
  <sheets>
    <sheet name="InformacionGeneral 5 " sheetId="1" r:id="rId1"/>
  </sheets>
  <calcPr calcId="145621"/>
</workbook>
</file>

<file path=xl/calcChain.xml><?xml version="1.0" encoding="utf-8"?>
<calcChain xmlns="http://schemas.openxmlformats.org/spreadsheetml/2006/main">
  <c r="V18" i="1" l="1"/>
  <c r="U18" i="1" l="1"/>
  <c r="V8" i="1" l="1"/>
  <c r="U8" i="1" l="1"/>
  <c r="S16" i="1" l="1"/>
  <c r="R16" i="1"/>
  <c r="P16" i="1"/>
  <c r="O16" i="1"/>
  <c r="M16" i="1"/>
  <c r="L16" i="1"/>
  <c r="J16" i="1"/>
  <c r="I16" i="1"/>
  <c r="K16" i="1" l="1"/>
  <c r="Q16" i="1"/>
  <c r="N16" i="1"/>
  <c r="T16" i="1"/>
  <c r="S11" i="1"/>
  <c r="S24" i="1" s="1"/>
  <c r="R11" i="1"/>
  <c r="R24" i="1" s="1"/>
  <c r="P11" i="1"/>
  <c r="P24" i="1" s="1"/>
  <c r="O11" i="1"/>
  <c r="O24" i="1" s="1"/>
  <c r="M11" i="1"/>
  <c r="M24" i="1" s="1"/>
  <c r="L11" i="1"/>
  <c r="L24" i="1" s="1"/>
  <c r="J11" i="1"/>
  <c r="J24" i="1" s="1"/>
  <c r="I11" i="1"/>
  <c r="I24" i="1" s="1"/>
  <c r="V16" i="1" l="1"/>
  <c r="U16" i="1"/>
  <c r="T11" i="1"/>
  <c r="T24" i="1" s="1"/>
  <c r="Q11" i="1"/>
  <c r="Q24" i="1" s="1"/>
  <c r="V20" i="1"/>
  <c r="V9" i="1"/>
  <c r="U9" i="1"/>
  <c r="U20" i="1" l="1"/>
  <c r="V6" i="1" l="1"/>
  <c r="U6" i="1"/>
  <c r="K11" i="1" l="1"/>
  <c r="K24" i="1" s="1"/>
  <c r="N11" i="1"/>
  <c r="V11" i="1" l="1"/>
  <c r="N24" i="1"/>
  <c r="V24" i="1" s="1"/>
  <c r="U24" i="1"/>
  <c r="U11" i="1"/>
</calcChain>
</file>

<file path=xl/sharedStrings.xml><?xml version="1.0" encoding="utf-8"?>
<sst xmlns="http://schemas.openxmlformats.org/spreadsheetml/2006/main" count="96" uniqueCount="59">
  <si>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</si>
  <si>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</si>
  <si>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</si>
  <si>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</si>
  <si>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</si>
  <si>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</si>
  <si>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</si>
  <si>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</si>
  <si>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</si>
  <si>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</si>
  <si>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</si>
  <si>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</si>
  <si>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</si>
  <si>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Cifras Preliminares</t>
  </si>
  <si>
    <t>SUB TOTAL: SOUTHERN PERU COPPER CORPORATION SUCURSAL DEL PERU</t>
  </si>
  <si>
    <t>FLOTACIÓN</t>
  </si>
  <si>
    <t>COMPAÑIA MINERA ANTAMINA S.A.</t>
  </si>
  <si>
    <t>ANTAMINA</t>
  </si>
  <si>
    <t>ANCASH</t>
  </si>
  <si>
    <t>HUARI</t>
  </si>
  <si>
    <t>SAN MARCOS</t>
  </si>
  <si>
    <t>SOCIEDAD MINERA CERRO VERDE S.A.A.</t>
  </si>
  <si>
    <t>CERRO VERDE 1,2,3</t>
  </si>
  <si>
    <t>AREQUIPA</t>
  </si>
  <si>
    <t>YARABAMBA</t>
  </si>
  <si>
    <t>RÉGIMEN GENERAL</t>
  </si>
  <si>
    <t>SOUTHERN PERU COPPER CORPORATION SUCURSAL DEL PERU</t>
  </si>
  <si>
    <t>ACUMULACION CUAJONE</t>
  </si>
  <si>
    <t>MOQUEGUA</t>
  </si>
  <si>
    <t>MARISCAL NIETO</t>
  </si>
  <si>
    <t>TORATA</t>
  </si>
  <si>
    <t>TACNA</t>
  </si>
  <si>
    <t>JORGE BASADRE</t>
  </si>
  <si>
    <t>ILABAYA</t>
  </si>
  <si>
    <t>TOROMOCHO</t>
  </si>
  <si>
    <t>JUNIN</t>
  </si>
  <si>
    <t>YAULI</t>
  </si>
  <si>
    <t>MOROCOCHA</t>
  </si>
  <si>
    <t>---</t>
  </si>
  <si>
    <t>HUDBAY PERU S.A.C.</t>
  </si>
  <si>
    <t>CONSTANCIA</t>
  </si>
  <si>
    <t>CUSCO</t>
  </si>
  <si>
    <t>CHUMBIVILCAS</t>
  </si>
  <si>
    <t>VELILLE</t>
  </si>
  <si>
    <t>MINERA LAS BAMBAS S.A.</t>
  </si>
  <si>
    <t>FERROBAMBA</t>
  </si>
  <si>
    <t>APURIMAC</t>
  </si>
  <si>
    <t>COTABAMBAS</t>
  </si>
  <si>
    <t>CHALLHUAHUACHO</t>
  </si>
  <si>
    <t>ACUMULACION TOQUEPALA 1</t>
  </si>
  <si>
    <t>MINERA CHINALCO PERU S.A.</t>
  </si>
  <si>
    <t>SUB TOTAL: COMPAÑIA MINERA ANTAMINA S.A.</t>
  </si>
  <si>
    <t>ANTAMINA PRINCIPAL</t>
  </si>
  <si>
    <r>
      <t>FUENTE:</t>
    </r>
    <r>
      <rPr>
        <sz val="10"/>
        <rFont val="Arial"/>
        <family val="2"/>
      </rPr>
      <t xml:space="preserve">  DIRECCIÓN GENERAL DE MINERÍA - DGES - Dirección de Gestión Minera</t>
    </r>
  </si>
  <si>
    <t>TOTAL - ENERO</t>
  </si>
  <si>
    <t>TOTAL ACUMULADO ENERO - ENERO</t>
  </si>
  <si>
    <t>Var. % 2019/2018 - ENERO</t>
  </si>
  <si>
    <t>Var. % 2019/2018 - ENERO - ENERO</t>
  </si>
  <si>
    <t>PRODUCCIÓN MINERA METÁLICA DE MOLIBDENO (TMF) - 2019/2018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</si>
</sst>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medium">
        <color indexed="64"/>
      </right>
      <top style="thin">
        <color indexed="23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/>
    <xf numFmtId="0" fontId="4" fillId="0" borderId="0" xfId="0" applyFont="1" applyBorder="1"/>
    <xf numFmtId="0" fontId="4" fillId="0" borderId="0" xfId="0" applyFont="1" applyAlignment="1"/>
    <xf numFmtId="0" fontId="3" fillId="0" borderId="0" xfId="0" applyFont="1" applyAlignment="1"/>
    <xf numFmtId="0" fontId="7" fillId="0" borderId="0" xfId="0" applyFont="1" applyAlignment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/>
    <xf numFmtId="3" fontId="7" fillId="0" borderId="1" xfId="0" applyNumberFormat="1" applyFont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7" fillId="0" borderId="4" xfId="0" applyNumberFormat="1" applyFont="1" applyBorder="1" applyAlignment="1">
      <alignment horizontal="right"/>
    </xf>
    <xf numFmtId="3" fontId="7" fillId="2" borderId="5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vertical="center" wrapText="1"/>
    </xf>
    <xf numFmtId="3" fontId="6" fillId="2" borderId="5" xfId="0" applyNumberFormat="1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3" fontId="6" fillId="3" borderId="6" xfId="0" applyNumberFormat="1" applyFont="1" applyFill="1" applyBorder="1" applyAlignment="1">
      <alignment wrapText="1"/>
    </xf>
    <xf numFmtId="3" fontId="6" fillId="3" borderId="7" xfId="0" applyNumberFormat="1" applyFont="1" applyFill="1" applyBorder="1" applyAlignment="1">
      <alignment wrapText="1"/>
    </xf>
    <xf numFmtId="3" fontId="6" fillId="3" borderId="8" xfId="0" applyNumberFormat="1" applyFont="1" applyFill="1" applyBorder="1" applyAlignment="1">
      <alignment wrapText="1"/>
    </xf>
    <xf numFmtId="4" fontId="7" fillId="0" borderId="3" xfId="0" applyNumberFormat="1" applyFont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/>
    <xf numFmtId="4" fontId="7" fillId="0" borderId="5" xfId="0" applyNumberFormat="1" applyFont="1" applyBorder="1"/>
    <xf numFmtId="0" fontId="10" fillId="0" borderId="0" xfId="0" applyFont="1"/>
    <xf numFmtId="4" fontId="6" fillId="3" borderId="11" xfId="0" applyNumberFormat="1" applyFont="1" applyFill="1" applyBorder="1"/>
    <xf numFmtId="4" fontId="6" fillId="3" borderId="6" xfId="0" applyNumberFormat="1" applyFont="1" applyFill="1" applyBorder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0" borderId="0" xfId="0" applyFont="1" applyAlignment="1"/>
    <xf numFmtId="4" fontId="7" fillId="0" borderId="3" xfId="0" quotePrefix="1" applyNumberFormat="1" applyFont="1" applyBorder="1" applyAlignment="1">
      <alignment horizontal="right"/>
    </xf>
    <xf numFmtId="4" fontId="7" fillId="0" borderId="5" xfId="0" quotePrefix="1" applyNumberFormat="1" applyFont="1" applyBorder="1" applyAlignment="1">
      <alignment horizontal="right"/>
    </xf>
    <xf numFmtId="0" fontId="0" fillId="0" borderId="22" xfId="0" applyBorder="1" applyAlignment="1"/>
    <xf numFmtId="0" fontId="0" fillId="0" borderId="23" xfId="0" applyBorder="1" applyAlignment="1"/>
    <xf numFmtId="0" fontId="0" fillId="0" borderId="24" xfId="0" applyBorder="1" applyAlignment="1"/>
    <xf numFmtId="3" fontId="7" fillId="0" borderId="22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3" fontId="7" fillId="2" borderId="23" xfId="0" applyNumberFormat="1" applyFont="1" applyFill="1" applyBorder="1" applyAlignment="1">
      <alignment horizontal="right"/>
    </xf>
    <xf numFmtId="3" fontId="7" fillId="2" borderId="25" xfId="0" applyNumberFormat="1" applyFont="1" applyFill="1" applyBorder="1" applyAlignment="1">
      <alignment horizontal="right"/>
    </xf>
    <xf numFmtId="4" fontId="7" fillId="0" borderId="26" xfId="0" quotePrefix="1" applyNumberFormat="1" applyFont="1" applyBorder="1" applyAlignment="1">
      <alignment horizontal="right"/>
    </xf>
    <xf numFmtId="4" fontId="7" fillId="0" borderId="27" xfId="0" quotePrefix="1" applyNumberFormat="1" applyFont="1" applyBorder="1" applyAlignment="1">
      <alignment horizontal="right"/>
    </xf>
    <xf numFmtId="0" fontId="8" fillId="3" borderId="6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20" style="1" customWidth="1"/>
    <col min="2" max="2" width="13.28515625" style="1" customWidth="1"/>
    <col min="3" max="3" width="25.85546875" style="1" bestFit="1" customWidth="1"/>
    <col min="4" max="4" width="61" style="1" bestFit="1" customWidth="1"/>
    <col min="5" max="5" width="28.85546875" style="1" bestFit="1" customWidth="1"/>
    <col min="6" max="6" width="12.5703125" style="1" bestFit="1" customWidth="1"/>
    <col min="7" max="7" width="17" style="1" hidden="1" customWidth="1"/>
    <col min="8" max="8" width="13.710937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28515625" style="1" bestFit="1" customWidth="1"/>
    <col min="23" max="16384" width="11.42578125" style="1"/>
  </cols>
  <sheetData>
    <row r="1" spans="1:23" ht="18" x14ac:dyDescent="0.25">
      <c r="A1" s="39" t="s">
        <v>58</v>
      </c>
      <c r="B1" s="3"/>
    </row>
    <row r="2" spans="1:23" ht="13.5" thickBot="1" x14ac:dyDescent="0.25">
      <c r="A2" s="68"/>
    </row>
    <row r="3" spans="1:23" customFormat="1" ht="13.5" thickBot="1" x14ac:dyDescent="0.25">
      <c r="A3" s="42"/>
      <c r="I3" s="61">
        <v>2019</v>
      </c>
      <c r="J3" s="62"/>
      <c r="K3" s="62"/>
      <c r="L3" s="62"/>
      <c r="M3" s="62"/>
      <c r="N3" s="63"/>
      <c r="O3" s="61">
        <v>2018</v>
      </c>
      <c r="P3" s="62"/>
      <c r="Q3" s="62"/>
      <c r="R3" s="62"/>
      <c r="S3" s="62"/>
      <c r="T3" s="63"/>
      <c r="U3" s="4"/>
      <c r="V3" s="4"/>
    </row>
    <row r="4" spans="1:23" customFormat="1" ht="73.5" customHeight="1" x14ac:dyDescent="0.2">
      <c r="A4" s="43" t="s">
        <v>0</v>
      </c>
      <c r="B4" s="34" t="s">
        <v>1</v>
      </c>
      <c r="C4" s="34" t="s">
        <v>10</v>
      </c>
      <c r="D4" s="34" t="s">
        <v>2</v>
      </c>
      <c r="E4" s="34" t="s">
        <v>3</v>
      </c>
      <c r="F4" s="34" t="s">
        <v>4</v>
      </c>
      <c r="G4" s="34" t="s">
        <v>5</v>
      </c>
      <c r="H4" s="35" t="s">
        <v>6</v>
      </c>
      <c r="I4" s="43" t="s">
        <v>11</v>
      </c>
      <c r="J4" s="34" t="s">
        <v>7</v>
      </c>
      <c r="K4" s="34" t="s">
        <v>54</v>
      </c>
      <c r="L4" s="34" t="s">
        <v>12</v>
      </c>
      <c r="M4" s="34" t="s">
        <v>8</v>
      </c>
      <c r="N4" s="44" t="s">
        <v>55</v>
      </c>
      <c r="O4" s="43" t="s">
        <v>11</v>
      </c>
      <c r="P4" s="34" t="s">
        <v>7</v>
      </c>
      <c r="Q4" s="34" t="s">
        <v>54</v>
      </c>
      <c r="R4" s="34" t="s">
        <v>12</v>
      </c>
      <c r="S4" s="34" t="s">
        <v>8</v>
      </c>
      <c r="T4" s="44" t="s">
        <v>55</v>
      </c>
      <c r="U4" s="45" t="s">
        <v>56</v>
      </c>
      <c r="V4" s="44" t="s">
        <v>57</v>
      </c>
    </row>
    <row r="5" spans="1:23" x14ac:dyDescent="0.2">
      <c r="A5" s="22"/>
      <c r="B5" s="9"/>
      <c r="C5" s="9"/>
      <c r="D5" s="9"/>
      <c r="E5" s="9"/>
      <c r="F5" s="9"/>
      <c r="G5" s="9"/>
      <c r="H5" s="19"/>
      <c r="I5" s="22"/>
      <c r="J5" s="9"/>
      <c r="K5" s="10"/>
      <c r="L5" s="9"/>
      <c r="M5" s="9"/>
      <c r="N5" s="23"/>
      <c r="O5" s="22"/>
      <c r="P5" s="9"/>
      <c r="Q5" s="10"/>
      <c r="R5" s="9"/>
      <c r="S5" s="9"/>
      <c r="T5" s="23"/>
      <c r="U5" s="21"/>
      <c r="V5" s="36"/>
    </row>
    <row r="6" spans="1:23" ht="15" x14ac:dyDescent="0.2">
      <c r="A6" s="37" t="s">
        <v>9</v>
      </c>
      <c r="B6" s="11" t="s">
        <v>15</v>
      </c>
      <c r="C6" s="11" t="s">
        <v>25</v>
      </c>
      <c r="D6" s="11" t="s">
        <v>21</v>
      </c>
      <c r="E6" s="11" t="s">
        <v>22</v>
      </c>
      <c r="F6" s="11" t="s">
        <v>23</v>
      </c>
      <c r="G6" s="11" t="s">
        <v>23</v>
      </c>
      <c r="H6" s="20" t="s">
        <v>24</v>
      </c>
      <c r="I6" s="24">
        <v>1233.903775</v>
      </c>
      <c r="J6" s="12">
        <v>0</v>
      </c>
      <c r="K6" s="13">
        <v>1233.903775</v>
      </c>
      <c r="L6" s="12">
        <v>1233.903775</v>
      </c>
      <c r="M6" s="12">
        <v>0</v>
      </c>
      <c r="N6" s="25">
        <v>1233.903775</v>
      </c>
      <c r="O6" s="24">
        <v>1051.6755310000001</v>
      </c>
      <c r="P6" s="12">
        <v>0</v>
      </c>
      <c r="Q6" s="13">
        <v>1051.6755310000001</v>
      </c>
      <c r="R6" s="12">
        <v>1051.6755310000001</v>
      </c>
      <c r="S6" s="12">
        <v>0</v>
      </c>
      <c r="T6" s="25">
        <v>1051.6755310000001</v>
      </c>
      <c r="U6" s="33">
        <f>+((K6/Q6)-1)*100</f>
        <v>17.327420732773511</v>
      </c>
      <c r="V6" s="38">
        <f>+((N6/T6)-1)*100</f>
        <v>17.327420732773511</v>
      </c>
      <c r="W6" s="7"/>
    </row>
    <row r="7" spans="1:23" x14ac:dyDescent="0.2">
      <c r="A7" s="22"/>
      <c r="B7" s="9"/>
      <c r="C7" s="9"/>
      <c r="D7" s="9"/>
      <c r="E7" s="9"/>
      <c r="F7" s="9"/>
      <c r="G7" s="9"/>
      <c r="H7" s="19"/>
      <c r="I7" s="22"/>
      <c r="J7" s="9"/>
      <c r="K7" s="10"/>
      <c r="L7" s="9"/>
      <c r="M7" s="9"/>
      <c r="N7" s="23"/>
      <c r="O7" s="22"/>
      <c r="P7" s="9"/>
      <c r="Q7" s="10"/>
      <c r="R7" s="9"/>
      <c r="S7" s="9"/>
      <c r="T7" s="23"/>
      <c r="U7" s="21"/>
      <c r="V7" s="36"/>
    </row>
    <row r="8" spans="1:23" ht="15" x14ac:dyDescent="0.2">
      <c r="A8" s="37" t="s">
        <v>9</v>
      </c>
      <c r="B8" s="11" t="s">
        <v>15</v>
      </c>
      <c r="C8" s="11" t="s">
        <v>25</v>
      </c>
      <c r="D8" s="11" t="s">
        <v>26</v>
      </c>
      <c r="E8" s="11" t="s">
        <v>27</v>
      </c>
      <c r="F8" s="11" t="s">
        <v>28</v>
      </c>
      <c r="G8" s="11" t="s">
        <v>29</v>
      </c>
      <c r="H8" s="20" t="s">
        <v>30</v>
      </c>
      <c r="I8" s="24">
        <v>232.20592199999999</v>
      </c>
      <c r="J8" s="12">
        <v>0</v>
      </c>
      <c r="K8" s="13">
        <v>232.20592199999999</v>
      </c>
      <c r="L8" s="12">
        <v>232.20592199999999</v>
      </c>
      <c r="M8" s="12">
        <v>0</v>
      </c>
      <c r="N8" s="25">
        <v>232.20592199999999</v>
      </c>
      <c r="O8" s="24">
        <v>212.40962500000001</v>
      </c>
      <c r="P8" s="12">
        <v>0</v>
      </c>
      <c r="Q8" s="13">
        <v>212.40962500000001</v>
      </c>
      <c r="R8" s="12">
        <v>212.40962500000001</v>
      </c>
      <c r="S8" s="12">
        <v>0</v>
      </c>
      <c r="T8" s="25">
        <v>212.40962500000001</v>
      </c>
      <c r="U8" s="33">
        <f>+((K8/Q8)-1)*100</f>
        <v>9.3198681556920793</v>
      </c>
      <c r="V8" s="38">
        <f>+((N8/T8)-1)*100</f>
        <v>9.3198681556920793</v>
      </c>
      <c r="W8" s="2"/>
    </row>
    <row r="9" spans="1:23" ht="15" x14ac:dyDescent="0.2">
      <c r="A9" s="37" t="s">
        <v>9</v>
      </c>
      <c r="B9" s="11" t="s">
        <v>15</v>
      </c>
      <c r="C9" s="11" t="s">
        <v>25</v>
      </c>
      <c r="D9" s="11" t="s">
        <v>26</v>
      </c>
      <c r="E9" s="11" t="s">
        <v>49</v>
      </c>
      <c r="F9" s="11" t="s">
        <v>31</v>
      </c>
      <c r="G9" s="11" t="s">
        <v>32</v>
      </c>
      <c r="H9" s="20" t="s">
        <v>33</v>
      </c>
      <c r="I9" s="24">
        <v>188.486064</v>
      </c>
      <c r="J9" s="12">
        <v>0</v>
      </c>
      <c r="K9" s="13">
        <v>188.486064</v>
      </c>
      <c r="L9" s="12">
        <v>188.486064</v>
      </c>
      <c r="M9" s="12">
        <v>0</v>
      </c>
      <c r="N9" s="25">
        <v>188.486064</v>
      </c>
      <c r="O9" s="24">
        <v>307.10342000000003</v>
      </c>
      <c r="P9" s="12">
        <v>0</v>
      </c>
      <c r="Q9" s="13">
        <v>307.10342000000003</v>
      </c>
      <c r="R9" s="12">
        <v>307.10342000000003</v>
      </c>
      <c r="S9" s="12">
        <v>0</v>
      </c>
      <c r="T9" s="25">
        <v>307.10342000000003</v>
      </c>
      <c r="U9" s="33">
        <f>+((K9/Q9)-1)*100</f>
        <v>-38.624563673045401</v>
      </c>
      <c r="V9" s="38">
        <f>+((N9/T9)-1)*100</f>
        <v>-38.624563673045401</v>
      </c>
      <c r="W9" s="2"/>
    </row>
    <row r="10" spans="1:23" ht="15" x14ac:dyDescent="0.2">
      <c r="A10" s="37"/>
      <c r="B10" s="11"/>
      <c r="C10" s="11"/>
      <c r="D10" s="11"/>
      <c r="E10" s="11"/>
      <c r="F10" s="11"/>
      <c r="G10" s="11"/>
      <c r="H10" s="20"/>
      <c r="I10" s="24"/>
      <c r="J10" s="12"/>
      <c r="K10" s="13"/>
      <c r="L10" s="12"/>
      <c r="M10" s="12"/>
      <c r="N10" s="25"/>
      <c r="O10" s="24"/>
      <c r="P10" s="12"/>
      <c r="Q10" s="13"/>
      <c r="R10" s="12"/>
      <c r="S10" s="12"/>
      <c r="T10" s="25"/>
      <c r="U10" s="33"/>
      <c r="V10" s="38"/>
      <c r="W10" s="2"/>
    </row>
    <row r="11" spans="1:23" ht="15.75" customHeight="1" x14ac:dyDescent="0.2">
      <c r="A11" s="64" t="s">
        <v>14</v>
      </c>
      <c r="B11" s="65"/>
      <c r="C11" s="65"/>
      <c r="D11" s="65"/>
      <c r="E11" s="65"/>
      <c r="F11" s="65"/>
      <c r="G11" s="65"/>
      <c r="H11" s="66"/>
      <c r="I11" s="26">
        <f>SUM(I8:I9)</f>
        <v>420.69198599999999</v>
      </c>
      <c r="J11" s="15">
        <f>SUM(J8:J9)</f>
        <v>0</v>
      </c>
      <c r="K11" s="16">
        <f>SUM(I11:J11)</f>
        <v>420.69198599999999</v>
      </c>
      <c r="L11" s="14">
        <f>SUM(L8:L9)</f>
        <v>420.69198599999999</v>
      </c>
      <c r="M11" s="15">
        <f>SUM(M8:M9)</f>
        <v>0</v>
      </c>
      <c r="N11" s="27">
        <f>SUM(L11:M11)</f>
        <v>420.69198599999999</v>
      </c>
      <c r="O11" s="26">
        <f>SUM(O8:O9)</f>
        <v>519.51304500000003</v>
      </c>
      <c r="P11" s="15">
        <f>SUM(P8:P9)</f>
        <v>0</v>
      </c>
      <c r="Q11" s="16">
        <f>SUM(O11:P11)</f>
        <v>519.51304500000003</v>
      </c>
      <c r="R11" s="14">
        <f>SUM(R8:R9)</f>
        <v>519.51304500000003</v>
      </c>
      <c r="S11" s="15">
        <f>SUM(S8:S9)</f>
        <v>0</v>
      </c>
      <c r="T11" s="27">
        <f>SUM(R11:S11)</f>
        <v>519.51304500000003</v>
      </c>
      <c r="U11" s="33">
        <f>+((K11/Q11)-1)*100</f>
        <v>-19.021862867755335</v>
      </c>
      <c r="V11" s="38">
        <f>+((N11/T11)-1)*100</f>
        <v>-19.021862867755335</v>
      </c>
      <c r="W11" s="7"/>
    </row>
    <row r="12" spans="1:23" ht="15.75" x14ac:dyDescent="0.2">
      <c r="A12" s="22"/>
      <c r="B12" s="9"/>
      <c r="C12" s="9"/>
      <c r="D12" s="9"/>
      <c r="E12" s="9"/>
      <c r="F12" s="9"/>
      <c r="G12" s="9"/>
      <c r="H12" s="19"/>
      <c r="I12" s="28"/>
      <c r="J12" s="17"/>
      <c r="K12" s="18"/>
      <c r="L12" s="17"/>
      <c r="M12" s="17"/>
      <c r="N12" s="29"/>
      <c r="O12" s="28"/>
      <c r="P12" s="17"/>
      <c r="Q12" s="18"/>
      <c r="R12" s="17"/>
      <c r="S12" s="17"/>
      <c r="T12" s="29"/>
      <c r="U12" s="33"/>
      <c r="V12" s="38"/>
    </row>
    <row r="13" spans="1:23" ht="15" x14ac:dyDescent="0.2">
      <c r="A13" s="37" t="s">
        <v>9</v>
      </c>
      <c r="B13" s="11" t="s">
        <v>15</v>
      </c>
      <c r="C13" s="11" t="s">
        <v>25</v>
      </c>
      <c r="D13" s="11" t="s">
        <v>16</v>
      </c>
      <c r="E13" s="11" t="s">
        <v>52</v>
      </c>
      <c r="F13" s="11" t="s">
        <v>18</v>
      </c>
      <c r="G13" s="11" t="s">
        <v>19</v>
      </c>
      <c r="H13" s="20" t="s">
        <v>20</v>
      </c>
      <c r="I13" s="24">
        <v>48.791739999999997</v>
      </c>
      <c r="J13" s="12">
        <v>0</v>
      </c>
      <c r="K13" s="13">
        <v>48.791739999999997</v>
      </c>
      <c r="L13" s="12">
        <v>48.791739999999997</v>
      </c>
      <c r="M13" s="12">
        <v>0</v>
      </c>
      <c r="N13" s="25">
        <v>48.791739999999997</v>
      </c>
      <c r="O13" s="24">
        <v>0</v>
      </c>
      <c r="P13" s="12">
        <v>0</v>
      </c>
      <c r="Q13" s="13">
        <v>0</v>
      </c>
      <c r="R13" s="12">
        <v>0</v>
      </c>
      <c r="S13" s="12">
        <v>0</v>
      </c>
      <c r="T13" s="25">
        <v>0</v>
      </c>
      <c r="U13" s="47" t="s">
        <v>38</v>
      </c>
      <c r="V13" s="48" t="s">
        <v>38</v>
      </c>
      <c r="W13" s="2"/>
    </row>
    <row r="14" spans="1:23" ht="15" x14ac:dyDescent="0.2">
      <c r="A14" s="37" t="s">
        <v>9</v>
      </c>
      <c r="B14" s="11" t="s">
        <v>15</v>
      </c>
      <c r="C14" s="11" t="s">
        <v>25</v>
      </c>
      <c r="D14" s="11" t="s">
        <v>16</v>
      </c>
      <c r="E14" s="11" t="s">
        <v>17</v>
      </c>
      <c r="F14" s="11" t="s">
        <v>18</v>
      </c>
      <c r="G14" s="11" t="s">
        <v>19</v>
      </c>
      <c r="H14" s="20" t="s">
        <v>20</v>
      </c>
      <c r="I14" s="24">
        <v>0</v>
      </c>
      <c r="J14" s="12">
        <v>0</v>
      </c>
      <c r="K14" s="13">
        <v>0</v>
      </c>
      <c r="L14" s="12">
        <v>0</v>
      </c>
      <c r="M14" s="12">
        <v>0</v>
      </c>
      <c r="N14" s="25">
        <v>0</v>
      </c>
      <c r="O14" s="24">
        <v>357.55071400000003</v>
      </c>
      <c r="P14" s="12">
        <v>0</v>
      </c>
      <c r="Q14" s="13">
        <v>357.55071400000003</v>
      </c>
      <c r="R14" s="12">
        <v>357.55071400000003</v>
      </c>
      <c r="S14" s="12">
        <v>0</v>
      </c>
      <c r="T14" s="25">
        <v>357.55071400000003</v>
      </c>
      <c r="U14" s="33"/>
      <c r="V14" s="38"/>
      <c r="W14" s="2"/>
    </row>
    <row r="15" spans="1:23" ht="15" x14ac:dyDescent="0.2">
      <c r="A15" s="37"/>
      <c r="B15" s="11"/>
      <c r="C15" s="11"/>
      <c r="D15" s="11"/>
      <c r="E15" s="11"/>
      <c r="F15" s="11"/>
      <c r="G15" s="11"/>
      <c r="H15" s="20"/>
      <c r="I15" s="24"/>
      <c r="J15" s="12"/>
      <c r="K15" s="13"/>
      <c r="L15" s="12"/>
      <c r="M15" s="12"/>
      <c r="N15" s="25"/>
      <c r="O15" s="24"/>
      <c r="P15" s="12"/>
      <c r="Q15" s="13"/>
      <c r="R15" s="12"/>
      <c r="S15" s="12"/>
      <c r="T15" s="25"/>
      <c r="U15" s="47"/>
      <c r="V15" s="48"/>
      <c r="W15" s="2"/>
    </row>
    <row r="16" spans="1:23" ht="15.75" customHeight="1" x14ac:dyDescent="0.2">
      <c r="A16" s="64" t="s">
        <v>51</v>
      </c>
      <c r="B16" s="65"/>
      <c r="C16" s="65"/>
      <c r="D16" s="65"/>
      <c r="E16" s="65"/>
      <c r="F16" s="65"/>
      <c r="G16" s="65"/>
      <c r="H16" s="66"/>
      <c r="I16" s="26">
        <f>SUM(I13:I14)</f>
        <v>48.791739999999997</v>
      </c>
      <c r="J16" s="15">
        <f>SUM(J13:J14)</f>
        <v>0</v>
      </c>
      <c r="K16" s="16">
        <f>SUM(I16:J16)</f>
        <v>48.791739999999997</v>
      </c>
      <c r="L16" s="14">
        <f>SUM(L13:L14)</f>
        <v>48.791739999999997</v>
      </c>
      <c r="M16" s="15">
        <f>SUM(M13:M14)</f>
        <v>0</v>
      </c>
      <c r="N16" s="27">
        <f>SUM(L16:M16)</f>
        <v>48.791739999999997</v>
      </c>
      <c r="O16" s="26">
        <f>SUM(O13:O14)</f>
        <v>357.55071400000003</v>
      </c>
      <c r="P16" s="15">
        <f>SUM(P13:P14)</f>
        <v>0</v>
      </c>
      <c r="Q16" s="16">
        <f>SUM(O16:P16)</f>
        <v>357.55071400000003</v>
      </c>
      <c r="R16" s="14">
        <f>SUM(R13:R14)</f>
        <v>357.55071400000003</v>
      </c>
      <c r="S16" s="15">
        <f>SUM(S13:S14)</f>
        <v>0</v>
      </c>
      <c r="T16" s="27">
        <f>SUM(R16:S16)</f>
        <v>357.55071400000003</v>
      </c>
      <c r="U16" s="33">
        <f>+((K16/Q16)-1)*100</f>
        <v>-86.353896639121245</v>
      </c>
      <c r="V16" s="38">
        <f>+((N16/T16)-1)*100</f>
        <v>-86.353896639121245</v>
      </c>
      <c r="W16" s="7"/>
    </row>
    <row r="17" spans="1:23" ht="15" x14ac:dyDescent="0.2">
      <c r="A17" s="37"/>
      <c r="B17" s="11"/>
      <c r="C17" s="11"/>
      <c r="D17" s="11"/>
      <c r="E17" s="11"/>
      <c r="F17" s="11"/>
      <c r="G17" s="11"/>
      <c r="H17" s="20"/>
      <c r="I17" s="24"/>
      <c r="J17" s="12"/>
      <c r="K17" s="13"/>
      <c r="L17" s="12"/>
      <c r="M17" s="12"/>
      <c r="N17" s="25"/>
      <c r="O17" s="24"/>
      <c r="P17" s="12"/>
      <c r="Q17" s="13"/>
      <c r="R17" s="12"/>
      <c r="S17" s="12"/>
      <c r="T17" s="25"/>
      <c r="U17" s="33"/>
      <c r="V17" s="38"/>
      <c r="W17" s="2"/>
    </row>
    <row r="18" spans="1:23" ht="15" x14ac:dyDescent="0.2">
      <c r="A18" s="37" t="s">
        <v>9</v>
      </c>
      <c r="B18" s="11" t="s">
        <v>15</v>
      </c>
      <c r="C18" s="11" t="s">
        <v>25</v>
      </c>
      <c r="D18" s="11" t="s">
        <v>44</v>
      </c>
      <c r="E18" s="11" t="s">
        <v>45</v>
      </c>
      <c r="F18" s="11" t="s">
        <v>46</v>
      </c>
      <c r="G18" s="11" t="s">
        <v>47</v>
      </c>
      <c r="H18" s="20" t="s">
        <v>48</v>
      </c>
      <c r="I18" s="24">
        <v>173.908512</v>
      </c>
      <c r="J18" s="12">
        <v>0</v>
      </c>
      <c r="K18" s="13">
        <v>173.908512</v>
      </c>
      <c r="L18" s="12">
        <v>173.908512</v>
      </c>
      <c r="M18" s="12">
        <v>0</v>
      </c>
      <c r="N18" s="25">
        <v>173.908512</v>
      </c>
      <c r="O18" s="24">
        <v>168.618548</v>
      </c>
      <c r="P18" s="12">
        <v>0</v>
      </c>
      <c r="Q18" s="13">
        <v>168.618548</v>
      </c>
      <c r="R18" s="12">
        <v>168.618548</v>
      </c>
      <c r="S18" s="12">
        <v>0</v>
      </c>
      <c r="T18" s="25">
        <v>168.618548</v>
      </c>
      <c r="U18" s="33">
        <f>+((K18/Q18)-1)*100</f>
        <v>3.1372373103343287</v>
      </c>
      <c r="V18" s="38">
        <f>+((N18/T18)-1)*100</f>
        <v>3.1372373103343287</v>
      </c>
      <c r="W18" s="2"/>
    </row>
    <row r="19" spans="1:23" ht="15" x14ac:dyDescent="0.2">
      <c r="A19" s="37"/>
      <c r="B19" s="11"/>
      <c r="C19" s="11"/>
      <c r="D19" s="11"/>
      <c r="E19" s="11"/>
      <c r="F19" s="11"/>
      <c r="G19" s="11"/>
      <c r="H19" s="20"/>
      <c r="I19" s="24"/>
      <c r="J19" s="12"/>
      <c r="K19" s="13"/>
      <c r="L19" s="12"/>
      <c r="M19" s="12"/>
      <c r="N19" s="25"/>
      <c r="O19" s="24"/>
      <c r="P19" s="12"/>
      <c r="Q19" s="13"/>
      <c r="R19" s="12"/>
      <c r="S19" s="12"/>
      <c r="T19" s="25"/>
      <c r="U19" s="33"/>
      <c r="V19" s="38"/>
      <c r="W19" s="2"/>
    </row>
    <row r="20" spans="1:23" ht="15" x14ac:dyDescent="0.2">
      <c r="A20" s="37" t="s">
        <v>9</v>
      </c>
      <c r="B20" s="11" t="s">
        <v>15</v>
      </c>
      <c r="C20" s="11" t="s">
        <v>25</v>
      </c>
      <c r="D20" s="11" t="s">
        <v>50</v>
      </c>
      <c r="E20" s="11" t="s">
        <v>34</v>
      </c>
      <c r="F20" s="11" t="s">
        <v>35</v>
      </c>
      <c r="G20" s="11" t="s">
        <v>36</v>
      </c>
      <c r="H20" s="20" t="s">
        <v>37</v>
      </c>
      <c r="I20" s="24">
        <v>0</v>
      </c>
      <c r="J20" s="12">
        <v>13.62175</v>
      </c>
      <c r="K20" s="13">
        <v>13.62175</v>
      </c>
      <c r="L20" s="12">
        <v>0</v>
      </c>
      <c r="M20" s="12">
        <v>13.62175</v>
      </c>
      <c r="N20" s="25">
        <v>13.62175</v>
      </c>
      <c r="O20" s="24">
        <v>0</v>
      </c>
      <c r="P20" s="12">
        <v>84.848500000000001</v>
      </c>
      <c r="Q20" s="13">
        <v>84.848500000000001</v>
      </c>
      <c r="R20" s="12">
        <v>0</v>
      </c>
      <c r="S20" s="12">
        <v>84.848500000000001</v>
      </c>
      <c r="T20" s="25">
        <v>84.848500000000001</v>
      </c>
      <c r="U20" s="33">
        <f>+((K20/Q20)-1)*100</f>
        <v>-83.945797509679011</v>
      </c>
      <c r="V20" s="38">
        <f>+((N20/T20)-1)*100</f>
        <v>-83.945797509679011</v>
      </c>
      <c r="W20" s="2"/>
    </row>
    <row r="21" spans="1:23" ht="15" x14ac:dyDescent="0.2">
      <c r="A21" s="37"/>
      <c r="B21" s="11"/>
      <c r="C21" s="11"/>
      <c r="D21" s="11"/>
      <c r="E21" s="11"/>
      <c r="F21" s="11"/>
      <c r="G21" s="11"/>
      <c r="H21" s="20"/>
      <c r="I21" s="24"/>
      <c r="J21" s="12"/>
      <c r="K21" s="13"/>
      <c r="L21" s="12"/>
      <c r="M21" s="12"/>
      <c r="N21" s="25"/>
      <c r="O21" s="24"/>
      <c r="P21" s="12"/>
      <c r="Q21" s="13"/>
      <c r="R21" s="12"/>
      <c r="S21" s="12"/>
      <c r="T21" s="25"/>
      <c r="U21" s="33"/>
      <c r="V21" s="38"/>
      <c r="W21" s="2"/>
    </row>
    <row r="22" spans="1:23" ht="15" x14ac:dyDescent="0.2">
      <c r="A22" s="37" t="s">
        <v>9</v>
      </c>
      <c r="B22" s="11" t="s">
        <v>15</v>
      </c>
      <c r="C22" s="11" t="s">
        <v>25</v>
      </c>
      <c r="D22" s="11" t="s">
        <v>39</v>
      </c>
      <c r="E22" s="11" t="s">
        <v>40</v>
      </c>
      <c r="F22" s="11" t="s">
        <v>41</v>
      </c>
      <c r="G22" s="11" t="s">
        <v>42</v>
      </c>
      <c r="H22" s="20" t="s">
        <v>43</v>
      </c>
      <c r="I22" s="24">
        <v>117.68136199999999</v>
      </c>
      <c r="J22" s="12">
        <v>0</v>
      </c>
      <c r="K22" s="13">
        <v>117.68136199999999</v>
      </c>
      <c r="L22" s="12">
        <v>117.68136199999999</v>
      </c>
      <c r="M22" s="12">
        <v>0</v>
      </c>
      <c r="N22" s="25">
        <v>117.68136199999999</v>
      </c>
      <c r="O22" s="24">
        <v>38.367089</v>
      </c>
      <c r="P22" s="12">
        <v>0</v>
      </c>
      <c r="Q22" s="13">
        <v>38.367089</v>
      </c>
      <c r="R22" s="12">
        <v>38.367089</v>
      </c>
      <c r="S22" s="12">
        <v>0</v>
      </c>
      <c r="T22" s="25">
        <v>38.367089</v>
      </c>
      <c r="U22" s="47" t="s">
        <v>38</v>
      </c>
      <c r="V22" s="48" t="s">
        <v>38</v>
      </c>
      <c r="W22" s="2"/>
    </row>
    <row r="23" spans="1:23" ht="15" x14ac:dyDescent="0.2">
      <c r="A23" s="49"/>
      <c r="B23" s="50"/>
      <c r="C23" s="50"/>
      <c r="D23" s="50"/>
      <c r="E23" s="50"/>
      <c r="F23" s="50"/>
      <c r="G23" s="50"/>
      <c r="H23" s="51"/>
      <c r="I23" s="52"/>
      <c r="J23" s="53"/>
      <c r="K23" s="54"/>
      <c r="L23" s="53"/>
      <c r="M23" s="53"/>
      <c r="N23" s="55"/>
      <c r="O23" s="52"/>
      <c r="P23" s="53"/>
      <c r="Q23" s="54"/>
      <c r="R23" s="53"/>
      <c r="S23" s="53"/>
      <c r="T23" s="55"/>
      <c r="U23" s="56"/>
      <c r="V23" s="57"/>
      <c r="W23" s="2"/>
    </row>
    <row r="24" spans="1:23" s="8" customFormat="1" ht="21" thickBot="1" x14ac:dyDescent="0.35">
      <c r="A24" s="58" t="s">
        <v>9</v>
      </c>
      <c r="B24" s="59"/>
      <c r="C24" s="59"/>
      <c r="D24" s="59"/>
      <c r="E24" s="59"/>
      <c r="F24" s="59"/>
      <c r="G24" s="59"/>
      <c r="H24" s="60"/>
      <c r="I24" s="30">
        <f>SUM(I6,I11,I16,I18,I20,I22)</f>
        <v>1994.9773749999999</v>
      </c>
      <c r="J24" s="31">
        <f>SUM(J6,J11,J16,J18,J20,J22)</f>
        <v>13.62175</v>
      </c>
      <c r="K24" s="31">
        <f>SUM(K6,K11,K16,K18,K20,K22)</f>
        <v>2008.599125</v>
      </c>
      <c r="L24" s="31">
        <f>SUM(L6,L11,L16,L18,L20,L22)</f>
        <v>1994.9773749999999</v>
      </c>
      <c r="M24" s="31">
        <f>SUM(M6,M11,M16,M18,M20,M22)</f>
        <v>13.62175</v>
      </c>
      <c r="N24" s="32">
        <f>SUM(N6,N11,N16,N18,N20,N22)</f>
        <v>2008.599125</v>
      </c>
      <c r="O24" s="30">
        <f>SUM(O6,O11,O16,O18,O20,O22)</f>
        <v>2135.7249269999998</v>
      </c>
      <c r="P24" s="31">
        <f>SUM(P6,P11,P16,P18,P20,P22)</f>
        <v>84.848500000000001</v>
      </c>
      <c r="Q24" s="31">
        <f>SUM(Q6,Q11,Q16,Q18,Q20,Q22)</f>
        <v>2220.5734269999998</v>
      </c>
      <c r="R24" s="31">
        <f>SUM(R6,R11,R16,R18,R20,R22)</f>
        <v>2135.7249269999998</v>
      </c>
      <c r="S24" s="31">
        <f>SUM(S6,S11,S16,S18,S20,S22)</f>
        <v>84.848500000000001</v>
      </c>
      <c r="T24" s="32">
        <f>SUM(T6,T11,T16,T18,T20,T22)</f>
        <v>2220.5734269999998</v>
      </c>
      <c r="U24" s="41">
        <f>+((K24/Q24)-1)*100</f>
        <v>-9.5459262649277736</v>
      </c>
      <c r="V24" s="40">
        <f>+((N24/T24)-1)*100</f>
        <v>-9.5459262649277736</v>
      </c>
    </row>
    <row r="25" spans="1:23" x14ac:dyDescent="0.2">
      <c r="A25" s="67"/>
      <c r="B25" s="67"/>
      <c r="C25" s="67"/>
      <c r="D25" s="67"/>
      <c r="E25" s="67"/>
      <c r="F25" s="67"/>
      <c r="G25" s="67"/>
      <c r="H25" s="67"/>
    </row>
    <row r="26" spans="1:23" x14ac:dyDescent="0.2">
      <c r="A26" s="5" t="s">
        <v>13</v>
      </c>
      <c r="B26" s="6"/>
    </row>
    <row r="27" spans="1:23" x14ac:dyDescent="0.2">
      <c r="A27" s="46" t="s">
        <v>53</v>
      </c>
    </row>
  </sheetData>
  <mergeCells count="6">
    <mergeCell ref="A24:H24"/>
    <mergeCell ref="I3:N3"/>
    <mergeCell ref="O3:T3"/>
    <mergeCell ref="A11:H11"/>
    <mergeCell ref="A25:H25"/>
    <mergeCell ref="A16:H16"/>
  </mergeCells>
  <phoneticPr fontId="9" type="noConversion"/>
  <printOptions horizontalCentered="1"/>
  <pageMargins left="0.11811023622047245" right="0.11811023622047245" top="0.98425196850393704" bottom="0.98425196850393704" header="0" footer="0"/>
  <pageSetup paperSize="9" scale="4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5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 Fernando</cp:lastModifiedBy>
  <cp:lastPrinted>2009-02-18T17:03:19Z</cp:lastPrinted>
  <dcterms:created xsi:type="dcterms:W3CDTF">2007-03-24T16:53:29Z</dcterms:created>
  <dcterms:modified xsi:type="dcterms:W3CDTF">2019-02-18T20:49:32Z</dcterms:modified>
</cp:coreProperties>
</file>