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MES-DICIEMBRE-2019\"/>
    </mc:Choice>
  </mc:AlternateContent>
  <bookViews>
    <workbookView xWindow="120" yWindow="90" windowWidth="12120" windowHeight="852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105" i="1" l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3" i="1"/>
  <c r="U93" i="1"/>
  <c r="V92" i="1"/>
  <c r="U92" i="1"/>
  <c r="V91" i="1"/>
  <c r="U91" i="1"/>
  <c r="V90" i="1"/>
  <c r="U90" i="1"/>
  <c r="V88" i="1"/>
  <c r="V87" i="1"/>
  <c r="V85" i="1"/>
  <c r="U85" i="1"/>
  <c r="V82" i="1"/>
  <c r="U82" i="1"/>
  <c r="V80" i="1"/>
  <c r="U80" i="1"/>
  <c r="V79" i="1"/>
  <c r="U79" i="1"/>
  <c r="V78" i="1"/>
  <c r="U78" i="1"/>
  <c r="U77" i="1"/>
  <c r="V75" i="1"/>
  <c r="U75" i="1"/>
  <c r="V71" i="1"/>
  <c r="U71" i="1"/>
  <c r="V70" i="1"/>
  <c r="U70" i="1"/>
  <c r="V69" i="1"/>
  <c r="U69" i="1"/>
  <c r="V67" i="1"/>
  <c r="V66" i="1"/>
  <c r="V64" i="1"/>
  <c r="V62" i="1"/>
  <c r="U62" i="1"/>
  <c r="V61" i="1"/>
  <c r="U61" i="1"/>
  <c r="V59" i="1"/>
  <c r="U59" i="1"/>
  <c r="V58" i="1"/>
  <c r="U58" i="1"/>
  <c r="V56" i="1"/>
  <c r="U56" i="1"/>
  <c r="V52" i="1"/>
  <c r="V50" i="1"/>
  <c r="V49" i="1"/>
  <c r="U49" i="1"/>
  <c r="U48" i="1"/>
  <c r="V47" i="1"/>
  <c r="U47" i="1"/>
  <c r="V46" i="1"/>
  <c r="U46" i="1"/>
  <c r="V44" i="1"/>
  <c r="U44" i="1"/>
  <c r="V43" i="1"/>
  <c r="V42" i="1"/>
  <c r="U42" i="1"/>
  <c r="V41" i="1"/>
  <c r="U41" i="1"/>
  <c r="V40" i="1"/>
  <c r="U40" i="1"/>
  <c r="V39" i="1"/>
  <c r="U39" i="1"/>
  <c r="V37" i="1"/>
  <c r="U37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5" i="1"/>
  <c r="U25" i="1"/>
  <c r="V16" i="1"/>
  <c r="U16" i="1"/>
  <c r="V15" i="1"/>
  <c r="V12" i="1"/>
  <c r="V10" i="1"/>
  <c r="V9" i="1"/>
  <c r="U7" i="1" l="1"/>
  <c r="V6" i="1"/>
  <c r="V8" i="1" l="1"/>
  <c r="U8" i="1"/>
  <c r="V113" i="1" l="1"/>
  <c r="U113" i="1" l="1"/>
  <c r="U109" i="1" l="1"/>
  <c r="T107" i="1" l="1"/>
  <c r="S107" i="1"/>
  <c r="R107" i="1"/>
  <c r="Q107" i="1"/>
  <c r="P107" i="1"/>
  <c r="O107" i="1"/>
  <c r="N107" i="1"/>
  <c r="M107" i="1"/>
  <c r="L107" i="1"/>
  <c r="K107" i="1"/>
  <c r="J107" i="1"/>
  <c r="I107" i="1"/>
  <c r="V107" i="1" l="1"/>
  <c r="T116" i="1"/>
  <c r="S116" i="1"/>
  <c r="R116" i="1"/>
  <c r="Q116" i="1"/>
  <c r="P116" i="1"/>
  <c r="O116" i="1"/>
  <c r="N116" i="1"/>
  <c r="M116" i="1"/>
  <c r="L116" i="1"/>
  <c r="K116" i="1"/>
  <c r="J116" i="1"/>
  <c r="I116" i="1"/>
  <c r="V114" i="1"/>
  <c r="U114" i="1"/>
  <c r="V109" i="1"/>
  <c r="K111" i="1"/>
  <c r="Q111" i="1"/>
  <c r="T111" i="1"/>
  <c r="S111" i="1"/>
  <c r="R111" i="1"/>
  <c r="P111" i="1"/>
  <c r="O111" i="1"/>
  <c r="N111" i="1"/>
  <c r="M111" i="1"/>
  <c r="L111" i="1"/>
  <c r="J111" i="1"/>
  <c r="I111" i="1"/>
  <c r="V116" i="1" l="1"/>
  <c r="U116" i="1"/>
  <c r="U111" i="1"/>
  <c r="V111" i="1"/>
  <c r="U107" i="1"/>
</calcChain>
</file>

<file path=xl/sharedStrings.xml><?xml version="1.0" encoding="utf-8"?>
<sst xmlns="http://schemas.openxmlformats.org/spreadsheetml/2006/main" count="938" uniqueCount="307">
  <si>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</si>
  <si>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</si>
  <si>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</si>
  <si>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</si>
  <si>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</si>
  <si>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</si>
  <si>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</si>
  <si>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</si>
  <si>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</si>
  <si>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</si>
  <si>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</si>
  <si>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</si>
  <si>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</si>
  <si>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</si>
  <si>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</si>
  <si>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</si>
  <si>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</si>
  <si>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</si>
  <si>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</si>
  <si>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</si>
  <si>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</si>
  <si>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</si>
  <si>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</si>
  <si>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</si>
  <si>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</si>
  <si>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</si>
  <si>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</si>
  <si>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</si>
  <si>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FLOTACIÓN</t>
  </si>
  <si>
    <t>PEQUEÑO PRODUCTOR MINERO</t>
  </si>
  <si>
    <t>ANCASH</t>
  </si>
  <si>
    <t>AMAPOLA 5 S.A.C.</t>
  </si>
  <si>
    <t>AMAPOLA 5</t>
  </si>
  <si>
    <t>AIJA</t>
  </si>
  <si>
    <t>LA MERCED</t>
  </si>
  <si>
    <t>LIXIViACIÓN</t>
  </si>
  <si>
    <t>BALDEON SALCEDO ABEL</t>
  </si>
  <si>
    <t>LAJAS</t>
  </si>
  <si>
    <t>AYACUCHO</t>
  </si>
  <si>
    <t>SUCRE</t>
  </si>
  <si>
    <t>CHALCOS</t>
  </si>
  <si>
    <t>BEDON ESPIRITU GERARDO DAVID</t>
  </si>
  <si>
    <t>VIRGEN DE LA MERCED I</t>
  </si>
  <si>
    <t>OCROS</t>
  </si>
  <si>
    <t>SANTIAGO DE CHILCAS</t>
  </si>
  <si>
    <t>VIRGEN DE LA MERCED</t>
  </si>
  <si>
    <t>CATALINA HUANCA SOCIEDAD MINERA S.A.C.</t>
  </si>
  <si>
    <t>CATALINA HUANCA</t>
  </si>
  <si>
    <t>VICTOR FAJARDO</t>
  </si>
  <si>
    <t>CANARIA</t>
  </si>
  <si>
    <t>COMPAÑÍA DE MINAS BUENAVENTURA S.A.A.</t>
  </si>
  <si>
    <t>JULCANI</t>
  </si>
  <si>
    <t>HUANCAVELICA</t>
  </si>
  <si>
    <t>ANGARAES</t>
  </si>
  <si>
    <t>CCOCHACCASA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</si>
  <si>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</si>
  <si>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</si>
  <si>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</si>
  <si>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</si>
  <si>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</si>
  <si>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</si>
  <si>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</si>
  <si>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</si>
  <si>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GRAVIMETRÍA</t>
  </si>
  <si>
    <t>COMPAÑIA MINERA ARGENTUM S.A.</t>
  </si>
  <si>
    <t>MOROCOCHA</t>
  </si>
  <si>
    <t>JUNIN</t>
  </si>
  <si>
    <t>YAULI</t>
  </si>
  <si>
    <t>ANTICONA</t>
  </si>
  <si>
    <t>MANUELITA</t>
  </si>
  <si>
    <t>ATACOCHA</t>
  </si>
  <si>
    <t>PASCO</t>
  </si>
  <si>
    <t>SAN FRANCISCO DE ASIS DE YARUSYACAN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</si>
  <si>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</si>
  <si>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</si>
  <si>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</si>
  <si>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</si>
  <si>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</si>
  <si>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</si>
  <si>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</si>
  <si>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</si>
  <si>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</si>
  <si>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</si>
  <si>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</si>
  <si>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</si>
  <si>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</si>
  <si>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</si>
  <si>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</si>
  <si>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</si>
  <si>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</si>
  <si>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</si>
  <si>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CERRO LINDO</t>
  </si>
  <si>
    <t>ICA</t>
  </si>
  <si>
    <t>CHINCHA</t>
  </si>
  <si>
    <t>CHAVIN</t>
  </si>
  <si>
    <t>COMPAÑIA MINERA RAURA S.A.</t>
  </si>
  <si>
    <t>ACUMULACION RAURA</t>
  </si>
  <si>
    <t>HUANUCO</t>
  </si>
  <si>
    <t>LAURICOCHA</t>
  </si>
  <si>
    <t>SAN MIGUEL DE CAURI</t>
  </si>
  <si>
    <t>CAJAMARCA</t>
  </si>
  <si>
    <t>HUALGAYOC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</si>
  <si>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</si>
  <si>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</si>
  <si>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</si>
  <si>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</si>
  <si>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</si>
  <si>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</si>
  <si>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</si>
  <si>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</si>
  <si>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</si>
  <si>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</si>
  <si>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</si>
  <si>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</si>
  <si>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</si>
  <si>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</si>
  <si>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</si>
  <si>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</si>
  <si>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</si>
  <si>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</si>
  <si>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DOE RUN PERU S.R.L. EN LIQUIDACION EN MARCHA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</si>
  <si>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</si>
  <si>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</si>
  <si>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</si>
  <si>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</si>
  <si>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</si>
  <si>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</si>
  <si>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</si>
  <si>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</si>
  <si>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</si>
  <si>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SIMON BOLIVAR</t>
  </si>
  <si>
    <t>EMPRESA MINERA LOS QUENUALES S.A.</t>
  </si>
  <si>
    <t>ACUMULACION YAULIYACU</t>
  </si>
  <si>
    <t>HUAROCHIRI</t>
  </si>
  <si>
    <t>CHICLA</t>
  </si>
  <si>
    <t>EMPRESA MINERA MINAS ICAS S.A.C.</t>
  </si>
  <si>
    <t>ICA Nº 1 DE CLARITA FIN</t>
  </si>
  <si>
    <t>SANTIAGO</t>
  </si>
  <si>
    <t>GOLD FIELDS LA CIMA S.A.</t>
  </si>
  <si>
    <t>CAROLINA Nº1</t>
  </si>
  <si>
    <t>HUDBAY PERU S.A.C.</t>
  </si>
  <si>
    <t>CONSTANCIA</t>
  </si>
  <si>
    <t>CHUMBIVILCAS</t>
  </si>
  <si>
    <t>KARTIKAY PERUVIAN MINING COMPANY S.A.C.</t>
  </si>
  <si>
    <t>ACUMULACION LOS INCAS I</t>
  </si>
  <si>
    <t>NASCA</t>
  </si>
  <si>
    <t>VISTA ALEGRE</t>
  </si>
  <si>
    <t>MILPO Nº1</t>
  </si>
  <si>
    <t>MINERA BATEAS S.A.C.</t>
  </si>
  <si>
    <t>SAN CRISTOBAL</t>
  </si>
  <si>
    <t>AREQUIPA</t>
  </si>
  <si>
    <t>CAYLLOMA</t>
  </si>
  <si>
    <t>TOROMOCHO</t>
  </si>
  <si>
    <t>MINERA COLQUISIRI S.A.</t>
  </si>
  <si>
    <t>MARIA TERESA</t>
  </si>
  <si>
    <t>HUARAL</t>
  </si>
  <si>
    <t>CARAVELI</t>
  </si>
  <si>
    <t>MINERA DON ELISEO S.A.C.</t>
  </si>
  <si>
    <t>PARARRAYO</t>
  </si>
  <si>
    <t>AQUIA</t>
  </si>
  <si>
    <t>MINERA HUINAC S.A.C.</t>
  </si>
  <si>
    <t>ADMIRADA-ATILA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</si>
  <si>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</si>
  <si>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</si>
  <si>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</si>
  <si>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</si>
  <si>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</si>
  <si>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</si>
  <si>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</si>
  <si>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</si>
  <si>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</si>
  <si>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</si>
  <si>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</si>
  <si>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</si>
  <si>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</si>
  <si>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</si>
  <si>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</si>
  <si>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PAN AMERICAN SILVER HUARON S.A.</t>
  </si>
  <si>
    <t>HUARON</t>
  </si>
  <si>
    <t>PROCESADORA COSTA SUR S.A.C.</t>
  </si>
  <si>
    <t>RAUL 40</t>
  </si>
  <si>
    <t>HUANUHUANU</t>
  </si>
  <si>
    <t>PROCESADORA SANTA ANA S.A.C.</t>
  </si>
  <si>
    <t>ZORRO I 2008</t>
  </si>
  <si>
    <t>S.M.R.L. GOTAS DE ORO</t>
  </si>
  <si>
    <t>EL SOL NACIENTE TERCERO</t>
  </si>
  <si>
    <t>HUAYTARA</t>
  </si>
  <si>
    <t>SOCIEDAD MINERA AUSTRIA DUVAZ S.A.C.</t>
  </si>
  <si>
    <t>UEA 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</si>
  <si>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</si>
  <si>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</si>
  <si>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</si>
  <si>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</si>
  <si>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</si>
  <si>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DE RECURSOS LINCEARES MAGISTRAL DE HUARAZ S.A.C.</t>
  </si>
  <si>
    <t>SOCIEDAD MINERA EL BROCAL S.A.A.</t>
  </si>
  <si>
    <t>COLQUIJIRCA N°1</t>
  </si>
  <si>
    <t>COLQUIJIRCA Nº 2</t>
  </si>
  <si>
    <t>TINYAHUARCO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</si>
  <si>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</si>
  <si>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</si>
  <si>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</si>
  <si>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</si>
  <si>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</si>
  <si>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</si>
  <si>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</si>
  <si>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</si>
  <si>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</si>
  <si>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</si>
  <si>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TICLIO</t>
  </si>
  <si>
    <t>ACUMULACION ANDAYCHAGUA</t>
  </si>
  <si>
    <t>HUAY-HUAY</t>
  </si>
  <si>
    <t>CARAHUACRA</t>
  </si>
  <si>
    <t>AURIFERA SACRAMENTO S.A.</t>
  </si>
  <si>
    <t>SACRAMENTO</t>
  </si>
  <si>
    <t>ACUMULACION TOQUEPALA 1</t>
  </si>
  <si>
    <t>MINERA CHINALCO PERU S.A.</t>
  </si>
  <si>
    <t>YANACANCHA</t>
  </si>
  <si>
    <t>AC AGREGADOS S.A.</t>
  </si>
  <si>
    <t>AREQUIPA-M</t>
  </si>
  <si>
    <t>CARHUAZ</t>
  </si>
  <si>
    <t>SAN MIGUEL DE ACO</t>
  </si>
  <si>
    <t>ACARI</t>
  </si>
  <si>
    <t>MINERA FERCAR E.I.R.L.</t>
  </si>
  <si>
    <t>RAQUEL</t>
  </si>
  <si>
    <t>YAUCA DEL ROSARIO</t>
  </si>
  <si>
    <t>MINERA GERMANIA S.A.</t>
  </si>
  <si>
    <t>PACOCOCHA</t>
  </si>
  <si>
    <t>SAN MATEO</t>
  </si>
  <si>
    <t>OXIDOS DE PASCO S.A.C.</t>
  </si>
  <si>
    <t>OXIDOS DE PASCO</t>
  </si>
  <si>
    <t>NEXA RESOURCES CAJAMARQUILLA S.A.</t>
  </si>
  <si>
    <t>AGROMIN LA BONITA S.A.C.</t>
  </si>
  <si>
    <t>ACUMULACION LA PURISIMA</t>
  </si>
  <si>
    <t>NEXA RESOURCES ATACOCHA S.A.A.</t>
  </si>
  <si>
    <t>NEXA RESOURCES PERU S.A.A.</t>
  </si>
  <si>
    <t>NEXA RESOURCES EL PORVENIR S.A.C.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</si>
  <si>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</si>
  <si>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COMPAÑIA MINERA LOS CHUNCHOS S.A.C.</t>
  </si>
  <si>
    <t>HERALDOS NEGROS</t>
  </si>
  <si>
    <t>ACOBAMBILLA</t>
  </si>
  <si>
    <t>LOS HERALDOS NEGROS</t>
  </si>
  <si>
    <t>HUANCAYO</t>
  </si>
  <si>
    <t>CHONGOS ALTO</t>
  </si>
  <si>
    <t>PRODUCCIÓN MINERA METÁLICA DE COBRE (TMF) - 2019/2018</t>
  </si>
  <si>
    <t>ADRIANA V-12</t>
  </si>
  <si>
    <t>ANTAMINA 7</t>
  </si>
  <si>
    <t>ANTAMINA Nº 1</t>
  </si>
  <si>
    <t>MINERA CUPRIFERA G.J. PICKMANN E.I.R.L.</t>
  </si>
  <si>
    <t>NANCY</t>
  </si>
  <si>
    <t>MINERIA CORPORATIVA S.A.C.</t>
  </si>
  <si>
    <t>COPE MINA</t>
  </si>
  <si>
    <t>CASTROVIRREYNA</t>
  </si>
  <si>
    <t>CAPILLAS</t>
  </si>
  <si>
    <t>LOS ZORROS</t>
  </si>
  <si>
    <t>ACUMULACION ANTAMINA PRINCIPAL</t>
  </si>
  <si>
    <t>LIVITACA</t>
  </si>
  <si>
    <t>GREAT PANTHER CORICANCHA S.A.</t>
  </si>
  <si>
    <t>MINA CORICANCHA</t>
  </si>
  <si>
    <t>PLANTA CONCENTRADORA MARIA MERCEDES S.A.C.</t>
  </si>
  <si>
    <t>PLANTA CONCENTRADORA MARIA MERCEDES I</t>
  </si>
  <si>
    <t>ANDAHUAYLAS</t>
  </si>
  <si>
    <t>TUMAY HUARACA</t>
  </si>
  <si>
    <t>COMPAÑIA MINERA FLORA JULIA DOS S.A.C.</t>
  </si>
  <si>
    <t>LA PURISIMA Nº 10</t>
  </si>
  <si>
    <t>EXPLORACIONES PORVENIR S.A.C.</t>
  </si>
  <si>
    <t>HUINLLO CARRIZAL</t>
  </si>
  <si>
    <t>QUICACHA</t>
  </si>
  <si>
    <t>BRYNAJOM S.R.L.</t>
  </si>
  <si>
    <t>VERDE</t>
  </si>
  <si>
    <t>SUITUCANCHA</t>
  </si>
  <si>
    <t>MINERALS &amp; METAL PERU S.A.C.</t>
  </si>
  <si>
    <t>YETA NEGRA</t>
  </si>
  <si>
    <t>HUAURA</t>
  </si>
  <si>
    <t>SAYAN</t>
  </si>
  <si>
    <t>ACUMULACION ISCAYCRUZ</t>
  </si>
  <si>
    <t>OYON</t>
  </si>
  <si>
    <t>MINERA AURIFERA HH PICKMANN E.I.R.L.</t>
  </si>
  <si>
    <t>JESUS</t>
  </si>
  <si>
    <t>NERUDA 2R</t>
  </si>
  <si>
    <t>RECUAY</t>
  </si>
  <si>
    <t>COTAPARACO</t>
  </si>
  <si>
    <t>PARIGUANA MONCCA PLACIDO REMIGIO</t>
  </si>
  <si>
    <t>PIERO</t>
  </si>
  <si>
    <t>LA UNION</t>
  </si>
  <si>
    <t>HUAYNACOTAS</t>
  </si>
  <si>
    <t>YANACANCHA 1</t>
  </si>
  <si>
    <t>YANACANCHA 2</t>
  </si>
  <si>
    <t>SAN PEDRO DE CHANA</t>
  </si>
  <si>
    <t>YANACANCHA 4</t>
  </si>
  <si>
    <t>SOCIEDAD MINERA ANDEREAL S.A.C.</t>
  </si>
  <si>
    <t>CUNCA</t>
  </si>
  <si>
    <t>CANAS</t>
  </si>
  <si>
    <t>LAYO</t>
  </si>
  <si>
    <t>ALPAYANA S.A.</t>
  </si>
  <si>
    <t>YANACANCHA 3</t>
  </si>
  <si>
    <t>TOTAL - DICIEMBRE</t>
  </si>
  <si>
    <t>TOTAL ACUMULADO ENERO - DICIEMBRE</t>
  </si>
  <si>
    <t>Var. % 2019/2018 - DICIEMBRE</t>
  </si>
  <si>
    <t>Var. % 2019/2018 - ENERO - DICIEMBRE</t>
  </si>
  <si>
    <t>Cifras Ajustadas (ene-dic-2018-2019)</t>
  </si>
  <si>
    <t>COMPAÑIA MINERA ARCO DE ORO S.A.C.</t>
  </si>
  <si>
    <t>ORO 6</t>
  </si>
  <si>
    <t>SANTA EULALIA</t>
  </si>
  <si>
    <t>EXPLORACIONES ANDINAS S.A.C</t>
  </si>
  <si>
    <t>U.E.A. EXPLORACIONES ANDINAS S.A.C.</t>
  </si>
  <si>
    <t>PUQUIO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</si>
</sst>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Alignment="1"/>
    <xf numFmtId="3" fontId="5" fillId="0" borderId="0" xfId="0" applyNumberFormat="1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4" fontId="4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3" fontId="5" fillId="0" borderId="19" xfId="0" applyNumberFormat="1" applyFont="1" applyBorder="1" applyAlignment="1"/>
    <xf numFmtId="4" fontId="4" fillId="3" borderId="11" xfId="0" applyNumberFormat="1" applyFont="1" applyFill="1" applyBorder="1"/>
    <xf numFmtId="0" fontId="3" fillId="0" borderId="2" xfId="0" applyFont="1" applyBorder="1" applyAlignment="1"/>
    <xf numFmtId="0" fontId="0" fillId="4" borderId="0" xfId="0" applyFill="1" applyAlignment="1"/>
    <xf numFmtId="0" fontId="9" fillId="0" borderId="0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7"/>
  <sheetViews>
    <sheetView showGridLines="0" tabSelected="1" zoomScale="85" zoomScaleNormal="85" workbookViewId="0">
      <selection activeCell="A2" sqref="A2"/>
    </sheetView>
  </sheetViews>
  <sheetFormatPr baseColWidth="10" defaultColWidth="11.42578125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4" t="s">
        <v>244</v>
      </c>
    </row>
    <row r="2" spans="1:22" ht="13.5" thickBot="1" x14ac:dyDescent="0.25">
      <c r="A2" s="53"/>
    </row>
    <row r="3" spans="1:22" customFormat="1" ht="13.5" thickBot="1" x14ac:dyDescent="0.25">
      <c r="A3" s="45"/>
      <c r="I3" s="58">
        <v>2019</v>
      </c>
      <c r="J3" s="59"/>
      <c r="K3" s="59"/>
      <c r="L3" s="59"/>
      <c r="M3" s="59"/>
      <c r="N3" s="60"/>
      <c r="O3" s="58">
        <v>2018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46" t="s">
        <v>0</v>
      </c>
      <c r="B4" s="28" t="s">
        <v>1</v>
      </c>
      <c r="C4" s="28" t="s">
        <v>11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6" t="s">
        <v>12</v>
      </c>
      <c r="J4" s="28" t="s">
        <v>7</v>
      </c>
      <c r="K4" s="28" t="s">
        <v>296</v>
      </c>
      <c r="L4" s="28" t="s">
        <v>13</v>
      </c>
      <c r="M4" s="28" t="s">
        <v>8</v>
      </c>
      <c r="N4" s="47" t="s">
        <v>297</v>
      </c>
      <c r="O4" s="46" t="s">
        <v>12</v>
      </c>
      <c r="P4" s="28" t="s">
        <v>7</v>
      </c>
      <c r="Q4" s="28" t="s">
        <v>296</v>
      </c>
      <c r="R4" s="28" t="s">
        <v>13</v>
      </c>
      <c r="S4" s="28" t="s">
        <v>8</v>
      </c>
      <c r="T4" s="47" t="s">
        <v>297</v>
      </c>
      <c r="U4" s="48" t="s">
        <v>298</v>
      </c>
      <c r="V4" s="47" t="s">
        <v>299</v>
      </c>
    </row>
    <row r="5" spans="1:22" x14ac:dyDescent="0.2">
      <c r="A5" s="16"/>
      <c r="B5" s="9"/>
      <c r="C5" s="9"/>
      <c r="D5" s="9"/>
      <c r="E5" s="9"/>
      <c r="F5" s="9"/>
      <c r="G5" s="9"/>
      <c r="H5" s="14"/>
      <c r="I5" s="16"/>
      <c r="J5" s="9"/>
      <c r="K5" s="10"/>
      <c r="L5" s="9"/>
      <c r="M5" s="9"/>
      <c r="N5" s="17"/>
      <c r="O5" s="16"/>
      <c r="P5" s="9"/>
      <c r="Q5" s="10"/>
      <c r="R5" s="9"/>
      <c r="S5" s="9"/>
      <c r="T5" s="17"/>
      <c r="U5" s="15"/>
      <c r="V5" s="30"/>
    </row>
    <row r="6" spans="1:22" ht="15" x14ac:dyDescent="0.2">
      <c r="A6" s="40" t="s">
        <v>9</v>
      </c>
      <c r="B6" s="37" t="s">
        <v>28</v>
      </c>
      <c r="C6" s="37" t="s">
        <v>29</v>
      </c>
      <c r="D6" s="37" t="s">
        <v>218</v>
      </c>
      <c r="E6" s="37" t="s">
        <v>219</v>
      </c>
      <c r="F6" s="37" t="s">
        <v>30</v>
      </c>
      <c r="G6" s="37" t="s">
        <v>220</v>
      </c>
      <c r="H6" s="41" t="s">
        <v>221</v>
      </c>
      <c r="I6" s="42">
        <v>5.3128739999999999</v>
      </c>
      <c r="J6" s="38">
        <v>3.5528400000000002</v>
      </c>
      <c r="K6" s="39">
        <v>8.8657140000000005</v>
      </c>
      <c r="L6" s="38">
        <v>81.921533999999994</v>
      </c>
      <c r="M6" s="38">
        <v>53.177633</v>
      </c>
      <c r="N6" s="43">
        <v>135.099166</v>
      </c>
      <c r="O6" s="42">
        <v>0</v>
      </c>
      <c r="P6" s="38">
        <v>0</v>
      </c>
      <c r="Q6" s="39">
        <v>0</v>
      </c>
      <c r="R6" s="38">
        <v>124.112117</v>
      </c>
      <c r="S6" s="38">
        <v>59.418512</v>
      </c>
      <c r="T6" s="43">
        <v>183.530629</v>
      </c>
      <c r="U6" s="35" t="s">
        <v>24</v>
      </c>
      <c r="V6" s="31">
        <f t="shared" ref="V6:V7" si="0">+((N6/T6)-1)*100</f>
        <v>-26.388763152988492</v>
      </c>
    </row>
    <row r="7" spans="1:22" ht="15" x14ac:dyDescent="0.2">
      <c r="A7" s="40" t="s">
        <v>9</v>
      </c>
      <c r="B7" s="37" t="s">
        <v>28</v>
      </c>
      <c r="C7" s="37" t="s">
        <v>29</v>
      </c>
      <c r="D7" s="37" t="s">
        <v>232</v>
      </c>
      <c r="E7" s="37" t="s">
        <v>233</v>
      </c>
      <c r="F7" s="37" t="s">
        <v>150</v>
      </c>
      <c r="G7" s="37" t="s">
        <v>156</v>
      </c>
      <c r="H7" s="41" t="s">
        <v>222</v>
      </c>
      <c r="I7" s="42">
        <v>263.42393099999998</v>
      </c>
      <c r="J7" s="38">
        <v>0</v>
      </c>
      <c r="K7" s="39">
        <v>263.42393099999998</v>
      </c>
      <c r="L7" s="38">
        <v>3120.8882560000002</v>
      </c>
      <c r="M7" s="38">
        <v>0</v>
      </c>
      <c r="N7" s="43">
        <v>3120.8882560000002</v>
      </c>
      <c r="O7" s="42">
        <v>271.35000000000002</v>
      </c>
      <c r="P7" s="38">
        <v>0</v>
      </c>
      <c r="Q7" s="39">
        <v>271.35000000000002</v>
      </c>
      <c r="R7" s="38">
        <v>990.721</v>
      </c>
      <c r="S7" s="38">
        <v>0</v>
      </c>
      <c r="T7" s="43">
        <v>990.721</v>
      </c>
      <c r="U7" s="25">
        <f t="shared" ref="U6:U7" si="1">+((K7/Q7)-1)*100</f>
        <v>-2.920976229961314</v>
      </c>
      <c r="V7" s="36" t="s">
        <v>24</v>
      </c>
    </row>
    <row r="8" spans="1:22" ht="15" x14ac:dyDescent="0.2">
      <c r="A8" s="40" t="s">
        <v>9</v>
      </c>
      <c r="B8" s="37" t="s">
        <v>28</v>
      </c>
      <c r="C8" s="37" t="s">
        <v>27</v>
      </c>
      <c r="D8" s="37" t="s">
        <v>294</v>
      </c>
      <c r="E8" s="37" t="s">
        <v>73</v>
      </c>
      <c r="F8" s="37" t="s">
        <v>66</v>
      </c>
      <c r="G8" s="37" t="s">
        <v>67</v>
      </c>
      <c r="H8" s="41" t="s">
        <v>67</v>
      </c>
      <c r="I8" s="42">
        <v>189.724298</v>
      </c>
      <c r="J8" s="38">
        <v>0</v>
      </c>
      <c r="K8" s="39">
        <v>189.724298</v>
      </c>
      <c r="L8" s="38">
        <v>2093.9564719999998</v>
      </c>
      <c r="M8" s="38">
        <v>0</v>
      </c>
      <c r="N8" s="43">
        <v>2093.9564719999998</v>
      </c>
      <c r="O8" s="42">
        <v>228.32611199999999</v>
      </c>
      <c r="P8" s="38">
        <v>76.744525999999993</v>
      </c>
      <c r="Q8" s="39">
        <v>305.07063799999997</v>
      </c>
      <c r="R8" s="38">
        <v>2970.5444189999998</v>
      </c>
      <c r="S8" s="38">
        <v>131.060472</v>
      </c>
      <c r="T8" s="43">
        <v>3101.604891</v>
      </c>
      <c r="U8" s="25">
        <f t="shared" ref="U8" si="2">+((K8/Q8)-1)*100</f>
        <v>-37.80971540106065</v>
      </c>
      <c r="V8" s="31">
        <f t="shared" ref="V8" si="3">+((N8/T8)-1)*100</f>
        <v>-32.487968468321583</v>
      </c>
    </row>
    <row r="9" spans="1:22" ht="15" x14ac:dyDescent="0.2">
      <c r="A9" s="40" t="s">
        <v>9</v>
      </c>
      <c r="B9" s="37" t="s">
        <v>28</v>
      </c>
      <c r="C9" s="37" t="s">
        <v>29</v>
      </c>
      <c r="D9" s="37" t="s">
        <v>31</v>
      </c>
      <c r="E9" s="37" t="s">
        <v>32</v>
      </c>
      <c r="F9" s="37" t="s">
        <v>30</v>
      </c>
      <c r="G9" s="37" t="s">
        <v>33</v>
      </c>
      <c r="H9" s="41" t="s">
        <v>34</v>
      </c>
      <c r="I9" s="42">
        <v>0</v>
      </c>
      <c r="J9" s="38">
        <v>16.002921000000001</v>
      </c>
      <c r="K9" s="39">
        <v>16.002921000000001</v>
      </c>
      <c r="L9" s="38">
        <v>0</v>
      </c>
      <c r="M9" s="38">
        <v>165.60281900000001</v>
      </c>
      <c r="N9" s="43">
        <v>165.60281900000001</v>
      </c>
      <c r="O9" s="42">
        <v>0</v>
      </c>
      <c r="P9" s="38">
        <v>5.815728</v>
      </c>
      <c r="Q9" s="39">
        <v>5.815728</v>
      </c>
      <c r="R9" s="38">
        <v>0</v>
      </c>
      <c r="S9" s="38">
        <v>127.362486</v>
      </c>
      <c r="T9" s="43">
        <v>127.362486</v>
      </c>
      <c r="U9" s="35" t="s">
        <v>24</v>
      </c>
      <c r="V9" s="31">
        <f t="shared" ref="V9:V34" si="4">+((N9/T9)-1)*100</f>
        <v>30.024801023434811</v>
      </c>
    </row>
    <row r="10" spans="1:22" ht="15" x14ac:dyDescent="0.2">
      <c r="A10" s="40" t="s">
        <v>9</v>
      </c>
      <c r="B10" s="37" t="s">
        <v>28</v>
      </c>
      <c r="C10" s="37" t="s">
        <v>29</v>
      </c>
      <c r="D10" s="37" t="s">
        <v>213</v>
      </c>
      <c r="E10" s="37" t="s">
        <v>214</v>
      </c>
      <c r="F10" s="37" t="s">
        <v>52</v>
      </c>
      <c r="G10" s="37" t="s">
        <v>186</v>
      </c>
      <c r="H10" s="41" t="s">
        <v>186</v>
      </c>
      <c r="I10" s="42">
        <v>20.798881000000002</v>
      </c>
      <c r="J10" s="38">
        <v>0</v>
      </c>
      <c r="K10" s="39">
        <v>20.798881000000002</v>
      </c>
      <c r="L10" s="38">
        <v>86.193712000000005</v>
      </c>
      <c r="M10" s="38">
        <v>0</v>
      </c>
      <c r="N10" s="43">
        <v>86.193712000000005</v>
      </c>
      <c r="O10" s="42">
        <v>0</v>
      </c>
      <c r="P10" s="38">
        <v>0</v>
      </c>
      <c r="Q10" s="39">
        <v>0</v>
      </c>
      <c r="R10" s="38">
        <v>78.053428999999994</v>
      </c>
      <c r="S10" s="38">
        <v>0</v>
      </c>
      <c r="T10" s="43">
        <v>78.053428999999994</v>
      </c>
      <c r="U10" s="35" t="s">
        <v>24</v>
      </c>
      <c r="V10" s="31">
        <f t="shared" si="4"/>
        <v>10.429116445351827</v>
      </c>
    </row>
    <row r="11" spans="1:22" ht="15" x14ac:dyDescent="0.2">
      <c r="A11" s="40" t="s">
        <v>9</v>
      </c>
      <c r="B11" s="37" t="s">
        <v>28</v>
      </c>
      <c r="C11" s="37" t="s">
        <v>29</v>
      </c>
      <c r="D11" s="37" t="s">
        <v>36</v>
      </c>
      <c r="E11" s="37" t="s">
        <v>37</v>
      </c>
      <c r="F11" s="37" t="s">
        <v>38</v>
      </c>
      <c r="G11" s="37" t="s">
        <v>39</v>
      </c>
      <c r="H11" s="41" t="s">
        <v>40</v>
      </c>
      <c r="I11" s="42">
        <v>0</v>
      </c>
      <c r="J11" s="38">
        <v>0</v>
      </c>
      <c r="K11" s="39">
        <v>0</v>
      </c>
      <c r="L11" s="38">
        <v>0</v>
      </c>
      <c r="M11" s="38">
        <v>0</v>
      </c>
      <c r="N11" s="43">
        <v>0</v>
      </c>
      <c r="O11" s="42">
        <v>0</v>
      </c>
      <c r="P11" s="38">
        <v>0</v>
      </c>
      <c r="Q11" s="39">
        <v>0</v>
      </c>
      <c r="R11" s="38">
        <v>10.976067</v>
      </c>
      <c r="S11" s="38">
        <v>0</v>
      </c>
      <c r="T11" s="43">
        <v>10.976067</v>
      </c>
      <c r="U11" s="35" t="s">
        <v>24</v>
      </c>
      <c r="V11" s="36" t="s">
        <v>24</v>
      </c>
    </row>
    <row r="12" spans="1:22" ht="15" x14ac:dyDescent="0.2">
      <c r="A12" s="40" t="s">
        <v>9</v>
      </c>
      <c r="B12" s="37" t="s">
        <v>28</v>
      </c>
      <c r="C12" s="37" t="s">
        <v>29</v>
      </c>
      <c r="D12" s="37" t="s">
        <v>41</v>
      </c>
      <c r="E12" s="37" t="s">
        <v>45</v>
      </c>
      <c r="F12" s="37" t="s">
        <v>30</v>
      </c>
      <c r="G12" s="37" t="s">
        <v>43</v>
      </c>
      <c r="H12" s="41" t="s">
        <v>44</v>
      </c>
      <c r="I12" s="42">
        <v>20</v>
      </c>
      <c r="J12" s="38">
        <v>0</v>
      </c>
      <c r="K12" s="39">
        <v>20</v>
      </c>
      <c r="L12" s="38">
        <v>45.74</v>
      </c>
      <c r="M12" s="38">
        <v>0</v>
      </c>
      <c r="N12" s="43">
        <v>45.74</v>
      </c>
      <c r="O12" s="42">
        <v>0</v>
      </c>
      <c r="P12" s="38">
        <v>0</v>
      </c>
      <c r="Q12" s="39">
        <v>0</v>
      </c>
      <c r="R12" s="38">
        <v>79.52</v>
      </c>
      <c r="S12" s="38">
        <v>0</v>
      </c>
      <c r="T12" s="43">
        <v>79.52</v>
      </c>
      <c r="U12" s="35" t="s">
        <v>24</v>
      </c>
      <c r="V12" s="31">
        <f t="shared" si="4"/>
        <v>-42.479879275653921</v>
      </c>
    </row>
    <row r="13" spans="1:22" ht="15" x14ac:dyDescent="0.2">
      <c r="A13" s="40" t="s">
        <v>9</v>
      </c>
      <c r="B13" s="37" t="s">
        <v>28</v>
      </c>
      <c r="C13" s="37" t="s">
        <v>29</v>
      </c>
      <c r="D13" s="37" t="s">
        <v>41</v>
      </c>
      <c r="E13" s="37" t="s">
        <v>42</v>
      </c>
      <c r="F13" s="37" t="s">
        <v>30</v>
      </c>
      <c r="G13" s="37" t="s">
        <v>43</v>
      </c>
      <c r="H13" s="41" t="s">
        <v>44</v>
      </c>
      <c r="I13" s="42">
        <v>0</v>
      </c>
      <c r="J13" s="38">
        <v>0</v>
      </c>
      <c r="K13" s="39">
        <v>0</v>
      </c>
      <c r="L13" s="38">
        <v>0</v>
      </c>
      <c r="M13" s="38">
        <v>0</v>
      </c>
      <c r="N13" s="43">
        <v>0</v>
      </c>
      <c r="O13" s="42">
        <v>0</v>
      </c>
      <c r="P13" s="38">
        <v>0</v>
      </c>
      <c r="Q13" s="39">
        <v>0</v>
      </c>
      <c r="R13" s="38">
        <v>51.19</v>
      </c>
      <c r="S13" s="38">
        <v>0</v>
      </c>
      <c r="T13" s="43">
        <v>51.19</v>
      </c>
      <c r="U13" s="35" t="s">
        <v>24</v>
      </c>
      <c r="V13" s="36" t="s">
        <v>24</v>
      </c>
    </row>
    <row r="14" spans="1:22" ht="15" x14ac:dyDescent="0.2">
      <c r="A14" s="40" t="s">
        <v>9</v>
      </c>
      <c r="B14" s="37" t="s">
        <v>28</v>
      </c>
      <c r="C14" s="37" t="s">
        <v>27</v>
      </c>
      <c r="D14" s="37" t="s">
        <v>268</v>
      </c>
      <c r="E14" s="37" t="s">
        <v>269</v>
      </c>
      <c r="F14" s="37" t="s">
        <v>66</v>
      </c>
      <c r="G14" s="37" t="s">
        <v>67</v>
      </c>
      <c r="H14" s="41" t="s">
        <v>270</v>
      </c>
      <c r="I14" s="42">
        <v>0</v>
      </c>
      <c r="J14" s="38">
        <v>0</v>
      </c>
      <c r="K14" s="39">
        <v>0</v>
      </c>
      <c r="L14" s="38">
        <v>0</v>
      </c>
      <c r="M14" s="38">
        <v>0</v>
      </c>
      <c r="N14" s="43">
        <v>0</v>
      </c>
      <c r="O14" s="42">
        <v>0</v>
      </c>
      <c r="P14" s="38">
        <v>0</v>
      </c>
      <c r="Q14" s="39">
        <v>0</v>
      </c>
      <c r="R14" s="38">
        <v>0</v>
      </c>
      <c r="S14" s="38">
        <v>12.729950000000001</v>
      </c>
      <c r="T14" s="43">
        <v>12.729950000000001</v>
      </c>
      <c r="U14" s="35" t="s">
        <v>24</v>
      </c>
      <c r="V14" s="36" t="s">
        <v>24</v>
      </c>
    </row>
    <row r="15" spans="1:22" ht="15" x14ac:dyDescent="0.2">
      <c r="A15" s="40" t="s">
        <v>9</v>
      </c>
      <c r="B15" s="37" t="s">
        <v>28</v>
      </c>
      <c r="C15" s="37" t="s">
        <v>27</v>
      </c>
      <c r="D15" s="37" t="s">
        <v>46</v>
      </c>
      <c r="E15" s="37" t="s">
        <v>47</v>
      </c>
      <c r="F15" s="37" t="s">
        <v>38</v>
      </c>
      <c r="G15" s="37" t="s">
        <v>48</v>
      </c>
      <c r="H15" s="41" t="s">
        <v>49</v>
      </c>
      <c r="I15" s="42">
        <v>0</v>
      </c>
      <c r="J15" s="38">
        <v>40.889581</v>
      </c>
      <c r="K15" s="39">
        <v>40.889581</v>
      </c>
      <c r="L15" s="38">
        <v>0</v>
      </c>
      <c r="M15" s="38">
        <v>491.501307</v>
      </c>
      <c r="N15" s="43">
        <v>491.501307</v>
      </c>
      <c r="O15" s="42">
        <v>0</v>
      </c>
      <c r="P15" s="38">
        <v>5.7004289999999997</v>
      </c>
      <c r="Q15" s="39">
        <v>5.7004289999999997</v>
      </c>
      <c r="R15" s="38">
        <v>0</v>
      </c>
      <c r="S15" s="38">
        <v>357.78972599999997</v>
      </c>
      <c r="T15" s="43">
        <v>357.78972599999997</v>
      </c>
      <c r="U15" s="35" t="s">
        <v>24</v>
      </c>
      <c r="V15" s="31">
        <f t="shared" si="4"/>
        <v>37.371554095435378</v>
      </c>
    </row>
    <row r="16" spans="1:22" ht="15" x14ac:dyDescent="0.2">
      <c r="A16" s="40" t="s">
        <v>9</v>
      </c>
      <c r="B16" s="37" t="s">
        <v>28</v>
      </c>
      <c r="C16" s="37" t="s">
        <v>27</v>
      </c>
      <c r="D16" s="37" t="s">
        <v>50</v>
      </c>
      <c r="E16" s="37" t="s">
        <v>51</v>
      </c>
      <c r="F16" s="37" t="s">
        <v>52</v>
      </c>
      <c r="G16" s="37" t="s">
        <v>53</v>
      </c>
      <c r="H16" s="41" t="s">
        <v>54</v>
      </c>
      <c r="I16" s="42">
        <v>0</v>
      </c>
      <c r="J16" s="38">
        <v>15.647008</v>
      </c>
      <c r="K16" s="39">
        <v>15.647008</v>
      </c>
      <c r="L16" s="38">
        <v>0</v>
      </c>
      <c r="M16" s="38">
        <v>185.05573899999999</v>
      </c>
      <c r="N16" s="43">
        <v>185.05573899999999</v>
      </c>
      <c r="O16" s="42">
        <v>0</v>
      </c>
      <c r="P16" s="38">
        <v>14.244859999999999</v>
      </c>
      <c r="Q16" s="39">
        <v>14.244859999999999</v>
      </c>
      <c r="R16" s="38">
        <v>0</v>
      </c>
      <c r="S16" s="38">
        <v>168.539601</v>
      </c>
      <c r="T16" s="43">
        <v>168.539601</v>
      </c>
      <c r="U16" s="25">
        <f t="shared" ref="U9:U34" si="5">+((K16/Q16)-1)*100</f>
        <v>9.8431855420130443</v>
      </c>
      <c r="V16" s="31">
        <f t="shared" si="4"/>
        <v>9.7995592145729393</v>
      </c>
    </row>
    <row r="17" spans="1:22" ht="15" x14ac:dyDescent="0.2">
      <c r="A17" s="40" t="s">
        <v>9</v>
      </c>
      <c r="B17" s="37" t="s">
        <v>28</v>
      </c>
      <c r="C17" s="37" t="s">
        <v>27</v>
      </c>
      <c r="D17" s="37" t="s">
        <v>55</v>
      </c>
      <c r="E17" s="37" t="s">
        <v>255</v>
      </c>
      <c r="F17" s="37" t="s">
        <v>30</v>
      </c>
      <c r="G17" s="37" t="s">
        <v>57</v>
      </c>
      <c r="H17" s="41" t="s">
        <v>58</v>
      </c>
      <c r="I17" s="42">
        <v>0</v>
      </c>
      <c r="J17" s="38">
        <v>0</v>
      </c>
      <c r="K17" s="39">
        <v>0</v>
      </c>
      <c r="L17" s="38">
        <v>337096.48781299999</v>
      </c>
      <c r="M17" s="38">
        <v>8025.4862190000003</v>
      </c>
      <c r="N17" s="43">
        <v>345121.974032</v>
      </c>
      <c r="O17" s="42">
        <v>47845.153464000003</v>
      </c>
      <c r="P17" s="38">
        <v>689.38474199999996</v>
      </c>
      <c r="Q17" s="39">
        <v>48534.538205999997</v>
      </c>
      <c r="R17" s="38">
        <v>83676.925621000002</v>
      </c>
      <c r="S17" s="38">
        <v>1513.7904020000001</v>
      </c>
      <c r="T17" s="43">
        <v>85190.716023000001</v>
      </c>
      <c r="U17" s="35" t="s">
        <v>24</v>
      </c>
      <c r="V17" s="36" t="s">
        <v>24</v>
      </c>
    </row>
    <row r="18" spans="1:22" ht="15" x14ac:dyDescent="0.2">
      <c r="A18" s="40" t="s">
        <v>9</v>
      </c>
      <c r="B18" s="37" t="s">
        <v>28</v>
      </c>
      <c r="C18" s="37" t="s">
        <v>27</v>
      </c>
      <c r="D18" s="37" t="s">
        <v>55</v>
      </c>
      <c r="E18" s="37" t="s">
        <v>295</v>
      </c>
      <c r="F18" s="37" t="s">
        <v>30</v>
      </c>
      <c r="G18" s="37" t="s">
        <v>57</v>
      </c>
      <c r="H18" s="41" t="s">
        <v>58</v>
      </c>
      <c r="I18" s="42">
        <v>19599.741158000001</v>
      </c>
      <c r="J18" s="38">
        <v>578.99647100000004</v>
      </c>
      <c r="K18" s="39">
        <v>20178.737628999999</v>
      </c>
      <c r="L18" s="38">
        <v>63980.647600999997</v>
      </c>
      <c r="M18" s="38">
        <v>1616.06539</v>
      </c>
      <c r="N18" s="43">
        <v>65596.712990999993</v>
      </c>
      <c r="O18" s="42">
        <v>0</v>
      </c>
      <c r="P18" s="38">
        <v>0</v>
      </c>
      <c r="Q18" s="39">
        <v>0</v>
      </c>
      <c r="R18" s="38">
        <v>0</v>
      </c>
      <c r="S18" s="38">
        <v>0</v>
      </c>
      <c r="T18" s="43">
        <v>0</v>
      </c>
      <c r="U18" s="35" t="s">
        <v>24</v>
      </c>
      <c r="V18" s="36" t="s">
        <v>24</v>
      </c>
    </row>
    <row r="19" spans="1:22" ht="15" x14ac:dyDescent="0.2">
      <c r="A19" s="40" t="s">
        <v>9</v>
      </c>
      <c r="B19" s="37" t="s">
        <v>28</v>
      </c>
      <c r="C19" s="37" t="s">
        <v>27</v>
      </c>
      <c r="D19" s="37" t="s">
        <v>55</v>
      </c>
      <c r="E19" s="37" t="s">
        <v>286</v>
      </c>
      <c r="F19" s="37" t="s">
        <v>30</v>
      </c>
      <c r="G19" s="37" t="s">
        <v>57</v>
      </c>
      <c r="H19" s="41" t="s">
        <v>58</v>
      </c>
      <c r="I19" s="42">
        <v>18752.272889</v>
      </c>
      <c r="J19" s="38">
        <v>553.96137299999998</v>
      </c>
      <c r="K19" s="39">
        <v>19306.234262000002</v>
      </c>
      <c r="L19" s="38">
        <v>42519.461828</v>
      </c>
      <c r="M19" s="38">
        <v>1199.5679640000001</v>
      </c>
      <c r="N19" s="43">
        <v>43719.029792000001</v>
      </c>
      <c r="O19" s="42">
        <v>0</v>
      </c>
      <c r="P19" s="38">
        <v>0</v>
      </c>
      <c r="Q19" s="39">
        <v>0</v>
      </c>
      <c r="R19" s="38">
        <v>0</v>
      </c>
      <c r="S19" s="38">
        <v>0</v>
      </c>
      <c r="T19" s="43">
        <v>0</v>
      </c>
      <c r="U19" s="35" t="s">
        <v>24</v>
      </c>
      <c r="V19" s="36" t="s">
        <v>24</v>
      </c>
    </row>
    <row r="20" spans="1:22" ht="15" x14ac:dyDescent="0.2">
      <c r="A20" s="40" t="s">
        <v>9</v>
      </c>
      <c r="B20" s="37" t="s">
        <v>28</v>
      </c>
      <c r="C20" s="37" t="s">
        <v>27</v>
      </c>
      <c r="D20" s="37" t="s">
        <v>55</v>
      </c>
      <c r="E20" s="37" t="s">
        <v>287</v>
      </c>
      <c r="F20" s="37" t="s">
        <v>30</v>
      </c>
      <c r="G20" s="37" t="s">
        <v>57</v>
      </c>
      <c r="H20" s="41" t="s">
        <v>288</v>
      </c>
      <c r="I20" s="42">
        <v>552.13689399999998</v>
      </c>
      <c r="J20" s="38">
        <v>16.310724</v>
      </c>
      <c r="K20" s="39">
        <v>568.44761700000004</v>
      </c>
      <c r="L20" s="38">
        <v>4672.030632</v>
      </c>
      <c r="M20" s="38">
        <v>108.95096700000001</v>
      </c>
      <c r="N20" s="43">
        <v>4780.9815989999997</v>
      </c>
      <c r="O20" s="42">
        <v>0</v>
      </c>
      <c r="P20" s="38">
        <v>0</v>
      </c>
      <c r="Q20" s="39">
        <v>0</v>
      </c>
      <c r="R20" s="38">
        <v>0</v>
      </c>
      <c r="S20" s="38">
        <v>0</v>
      </c>
      <c r="T20" s="43">
        <v>0</v>
      </c>
      <c r="U20" s="35" t="s">
        <v>24</v>
      </c>
      <c r="V20" s="36" t="s">
        <v>24</v>
      </c>
    </row>
    <row r="21" spans="1:22" ht="15" x14ac:dyDescent="0.2">
      <c r="A21" s="40" t="s">
        <v>9</v>
      </c>
      <c r="B21" s="37" t="s">
        <v>28</v>
      </c>
      <c r="C21" s="37" t="s">
        <v>27</v>
      </c>
      <c r="D21" s="37" t="s">
        <v>55</v>
      </c>
      <c r="E21" s="37" t="s">
        <v>289</v>
      </c>
      <c r="F21" s="37" t="s">
        <v>30</v>
      </c>
      <c r="G21" s="37" t="s">
        <v>57</v>
      </c>
      <c r="H21" s="41" t="s">
        <v>58</v>
      </c>
      <c r="I21" s="42">
        <v>0</v>
      </c>
      <c r="J21" s="38">
        <v>0</v>
      </c>
      <c r="K21" s="39">
        <v>0</v>
      </c>
      <c r="L21" s="38">
        <v>283.31406399999997</v>
      </c>
      <c r="M21" s="38">
        <v>11.458027</v>
      </c>
      <c r="N21" s="43">
        <v>294.77209099999999</v>
      </c>
      <c r="O21" s="42">
        <v>0</v>
      </c>
      <c r="P21" s="38">
        <v>0</v>
      </c>
      <c r="Q21" s="39">
        <v>0</v>
      </c>
      <c r="R21" s="38">
        <v>0</v>
      </c>
      <c r="S21" s="38">
        <v>0</v>
      </c>
      <c r="T21" s="43">
        <v>0</v>
      </c>
      <c r="U21" s="35" t="s">
        <v>24</v>
      </c>
      <c r="V21" s="36" t="s">
        <v>24</v>
      </c>
    </row>
    <row r="22" spans="1:22" ht="15" x14ac:dyDescent="0.2">
      <c r="A22" s="40" t="s">
        <v>9</v>
      </c>
      <c r="B22" s="37" t="s">
        <v>28</v>
      </c>
      <c r="C22" s="37" t="s">
        <v>27</v>
      </c>
      <c r="D22" s="37" t="s">
        <v>55</v>
      </c>
      <c r="E22" s="37" t="s">
        <v>56</v>
      </c>
      <c r="F22" s="37" t="s">
        <v>30</v>
      </c>
      <c r="G22" s="37" t="s">
        <v>57</v>
      </c>
      <c r="H22" s="41" t="s">
        <v>58</v>
      </c>
      <c r="I22" s="42">
        <v>0</v>
      </c>
      <c r="J22" s="38">
        <v>0</v>
      </c>
      <c r="K22" s="39">
        <v>0</v>
      </c>
      <c r="L22" s="38">
        <v>0</v>
      </c>
      <c r="M22" s="38">
        <v>0</v>
      </c>
      <c r="N22" s="43">
        <v>0</v>
      </c>
      <c r="O22" s="42">
        <v>0</v>
      </c>
      <c r="P22" s="38">
        <v>0</v>
      </c>
      <c r="Q22" s="39">
        <v>0</v>
      </c>
      <c r="R22" s="38">
        <v>361889.42515999998</v>
      </c>
      <c r="S22" s="38">
        <v>11921.717291999999</v>
      </c>
      <c r="T22" s="43">
        <v>373811.142452</v>
      </c>
      <c r="U22" s="35" t="s">
        <v>24</v>
      </c>
      <c r="V22" s="36" t="s">
        <v>24</v>
      </c>
    </row>
    <row r="23" spans="1:22" ht="15" x14ac:dyDescent="0.2">
      <c r="A23" s="40" t="s">
        <v>9</v>
      </c>
      <c r="B23" s="37" t="s">
        <v>28</v>
      </c>
      <c r="C23" s="37" t="s">
        <v>27</v>
      </c>
      <c r="D23" s="37" t="s">
        <v>55</v>
      </c>
      <c r="E23" s="37" t="s">
        <v>246</v>
      </c>
      <c r="F23" s="37" t="s">
        <v>30</v>
      </c>
      <c r="G23" s="37" t="s">
        <v>57</v>
      </c>
      <c r="H23" s="41" t="s">
        <v>58</v>
      </c>
      <c r="I23" s="42">
        <v>0</v>
      </c>
      <c r="J23" s="38">
        <v>0</v>
      </c>
      <c r="K23" s="39">
        <v>0</v>
      </c>
      <c r="L23" s="38">
        <v>0</v>
      </c>
      <c r="M23" s="38">
        <v>0</v>
      </c>
      <c r="N23" s="43">
        <v>0</v>
      </c>
      <c r="O23" s="42">
        <v>0</v>
      </c>
      <c r="P23" s="38">
        <v>0</v>
      </c>
      <c r="Q23" s="39">
        <v>0</v>
      </c>
      <c r="R23" s="38">
        <v>186.699701</v>
      </c>
      <c r="S23" s="38">
        <v>5.3360469999999998</v>
      </c>
      <c r="T23" s="43">
        <v>192.03574800000001</v>
      </c>
      <c r="U23" s="35" t="s">
        <v>24</v>
      </c>
      <c r="V23" s="36" t="s">
        <v>24</v>
      </c>
    </row>
    <row r="24" spans="1:22" ht="15" x14ac:dyDescent="0.2">
      <c r="A24" s="40" t="s">
        <v>9</v>
      </c>
      <c r="B24" s="37" t="s">
        <v>28</v>
      </c>
      <c r="C24" s="37" t="s">
        <v>27</v>
      </c>
      <c r="D24" s="37" t="s">
        <v>55</v>
      </c>
      <c r="E24" s="37" t="s">
        <v>247</v>
      </c>
      <c r="F24" s="37" t="s">
        <v>30</v>
      </c>
      <c r="G24" s="37" t="s">
        <v>57</v>
      </c>
      <c r="H24" s="41" t="s">
        <v>58</v>
      </c>
      <c r="I24" s="42">
        <v>0</v>
      </c>
      <c r="J24" s="38">
        <v>0</v>
      </c>
      <c r="K24" s="39">
        <v>0</v>
      </c>
      <c r="L24" s="38">
        <v>0</v>
      </c>
      <c r="M24" s="38">
        <v>0</v>
      </c>
      <c r="N24" s="43">
        <v>0</v>
      </c>
      <c r="O24" s="42">
        <v>0</v>
      </c>
      <c r="P24" s="38">
        <v>0</v>
      </c>
      <c r="Q24" s="39">
        <v>0</v>
      </c>
      <c r="R24" s="38">
        <v>334.84865300000001</v>
      </c>
      <c r="S24" s="38">
        <v>10.333842000000001</v>
      </c>
      <c r="T24" s="43">
        <v>345.18249500000002</v>
      </c>
      <c r="U24" s="35" t="s">
        <v>24</v>
      </c>
      <c r="V24" s="36" t="s">
        <v>24</v>
      </c>
    </row>
    <row r="25" spans="1:22" ht="15" x14ac:dyDescent="0.2">
      <c r="A25" s="40" t="s">
        <v>9</v>
      </c>
      <c r="B25" s="37" t="s">
        <v>28</v>
      </c>
      <c r="C25" s="37" t="s">
        <v>27</v>
      </c>
      <c r="D25" s="37" t="s">
        <v>59</v>
      </c>
      <c r="E25" s="37" t="s">
        <v>60</v>
      </c>
      <c r="F25" s="37" t="s">
        <v>61</v>
      </c>
      <c r="G25" s="37" t="s">
        <v>62</v>
      </c>
      <c r="H25" s="41" t="s">
        <v>62</v>
      </c>
      <c r="I25" s="42">
        <v>15686.844810000001</v>
      </c>
      <c r="J25" s="38">
        <v>0</v>
      </c>
      <c r="K25" s="39">
        <v>15686.844810000001</v>
      </c>
      <c r="L25" s="38">
        <v>197586.12552</v>
      </c>
      <c r="M25" s="38">
        <v>0</v>
      </c>
      <c r="N25" s="43">
        <v>197586.12552</v>
      </c>
      <c r="O25" s="42">
        <v>18133.647000000001</v>
      </c>
      <c r="P25" s="38">
        <v>0</v>
      </c>
      <c r="Q25" s="39">
        <v>18133.647000000001</v>
      </c>
      <c r="R25" s="38">
        <v>205395.77170000001</v>
      </c>
      <c r="S25" s="38">
        <v>0</v>
      </c>
      <c r="T25" s="43">
        <v>205395.77170000001</v>
      </c>
      <c r="U25" s="25">
        <f t="shared" si="5"/>
        <v>-13.493161028225597</v>
      </c>
      <c r="V25" s="31">
        <f t="shared" si="4"/>
        <v>-3.8022429163764526</v>
      </c>
    </row>
    <row r="26" spans="1:22" ht="15" x14ac:dyDescent="0.2">
      <c r="A26" s="40" t="s">
        <v>9</v>
      </c>
      <c r="B26" s="37" t="s">
        <v>63</v>
      </c>
      <c r="C26" s="37" t="s">
        <v>27</v>
      </c>
      <c r="D26" s="37" t="s">
        <v>59</v>
      </c>
      <c r="E26" s="37" t="s">
        <v>60</v>
      </c>
      <c r="F26" s="37" t="s">
        <v>61</v>
      </c>
      <c r="G26" s="37" t="s">
        <v>62</v>
      </c>
      <c r="H26" s="41" t="s">
        <v>62</v>
      </c>
      <c r="I26" s="42">
        <v>0</v>
      </c>
      <c r="J26" s="38">
        <v>1.8294589999999999</v>
      </c>
      <c r="K26" s="39">
        <v>1.8294589999999999</v>
      </c>
      <c r="L26" s="38">
        <v>0</v>
      </c>
      <c r="M26" s="38">
        <v>42.411327999999997</v>
      </c>
      <c r="N26" s="43">
        <v>42.411327999999997</v>
      </c>
      <c r="O26" s="42">
        <v>0</v>
      </c>
      <c r="P26" s="38">
        <v>0.50795199999999996</v>
      </c>
      <c r="Q26" s="39">
        <v>0.50795199999999996</v>
      </c>
      <c r="R26" s="38">
        <v>0</v>
      </c>
      <c r="S26" s="38">
        <v>18.201581999999998</v>
      </c>
      <c r="T26" s="43">
        <v>18.201581999999998</v>
      </c>
      <c r="U26" s="35" t="s">
        <v>24</v>
      </c>
      <c r="V26" s="36" t="s">
        <v>24</v>
      </c>
    </row>
    <row r="27" spans="1:22" ht="15" x14ac:dyDescent="0.2">
      <c r="A27" s="40" t="s">
        <v>9</v>
      </c>
      <c r="B27" s="37" t="s">
        <v>28</v>
      </c>
      <c r="C27" s="37" t="s">
        <v>29</v>
      </c>
      <c r="D27" s="37" t="s">
        <v>301</v>
      </c>
      <c r="E27" s="37" t="s">
        <v>302</v>
      </c>
      <c r="F27" s="37" t="s">
        <v>16</v>
      </c>
      <c r="G27" s="37" t="s">
        <v>133</v>
      </c>
      <c r="H27" s="41" t="s">
        <v>303</v>
      </c>
      <c r="I27" s="42">
        <v>0</v>
      </c>
      <c r="J27" s="38">
        <v>0</v>
      </c>
      <c r="K27" s="39">
        <v>0</v>
      </c>
      <c r="L27" s="38">
        <v>19.04</v>
      </c>
      <c r="M27" s="38">
        <v>0</v>
      </c>
      <c r="N27" s="43">
        <v>19.04</v>
      </c>
      <c r="O27" s="42">
        <v>0</v>
      </c>
      <c r="P27" s="38">
        <v>0</v>
      </c>
      <c r="Q27" s="39">
        <v>0</v>
      </c>
      <c r="R27" s="38">
        <v>0</v>
      </c>
      <c r="S27" s="38">
        <v>0</v>
      </c>
      <c r="T27" s="43">
        <v>0</v>
      </c>
      <c r="U27" s="35" t="s">
        <v>24</v>
      </c>
      <c r="V27" s="36" t="s">
        <v>24</v>
      </c>
    </row>
    <row r="28" spans="1:22" ht="15" x14ac:dyDescent="0.2">
      <c r="A28" s="40" t="s">
        <v>9</v>
      </c>
      <c r="B28" s="37" t="s">
        <v>28</v>
      </c>
      <c r="C28" s="37" t="s">
        <v>27</v>
      </c>
      <c r="D28" s="37" t="s">
        <v>64</v>
      </c>
      <c r="E28" s="37" t="s">
        <v>65</v>
      </c>
      <c r="F28" s="37" t="s">
        <v>66</v>
      </c>
      <c r="G28" s="37" t="s">
        <v>67</v>
      </c>
      <c r="H28" s="41" t="s">
        <v>65</v>
      </c>
      <c r="I28" s="42">
        <v>77.306025000000005</v>
      </c>
      <c r="J28" s="38">
        <v>30.469139999999999</v>
      </c>
      <c r="K28" s="39">
        <v>107.775165</v>
      </c>
      <c r="L28" s="38">
        <v>786.97135400000002</v>
      </c>
      <c r="M28" s="38">
        <v>423.47432900000001</v>
      </c>
      <c r="N28" s="43">
        <v>1210.4456829999999</v>
      </c>
      <c r="O28" s="42">
        <v>78.558480000000003</v>
      </c>
      <c r="P28" s="38">
        <v>23.132123</v>
      </c>
      <c r="Q28" s="39">
        <v>101.690603</v>
      </c>
      <c r="R28" s="38">
        <v>1325.9881580000001</v>
      </c>
      <c r="S28" s="38">
        <v>299.77259800000002</v>
      </c>
      <c r="T28" s="43">
        <v>1625.7607559999999</v>
      </c>
      <c r="U28" s="25">
        <f t="shared" ref="U26:U89" si="6">+((K28/Q28)-1)*100</f>
        <v>5.9834063526990944</v>
      </c>
      <c r="V28" s="31">
        <f t="shared" ref="V26:V89" si="7">+((N28/T28)-1)*100</f>
        <v>-25.545891144637768</v>
      </c>
    </row>
    <row r="29" spans="1:22" ht="15" x14ac:dyDescent="0.2">
      <c r="A29" s="40" t="s">
        <v>9</v>
      </c>
      <c r="B29" s="37" t="s">
        <v>28</v>
      </c>
      <c r="C29" s="37" t="s">
        <v>27</v>
      </c>
      <c r="D29" s="37" t="s">
        <v>64</v>
      </c>
      <c r="E29" s="37" t="s">
        <v>69</v>
      </c>
      <c r="F29" s="37" t="s">
        <v>66</v>
      </c>
      <c r="G29" s="37" t="s">
        <v>67</v>
      </c>
      <c r="H29" s="41" t="s">
        <v>67</v>
      </c>
      <c r="I29" s="42">
        <v>80.957970000000003</v>
      </c>
      <c r="J29" s="38">
        <v>19.146208999999999</v>
      </c>
      <c r="K29" s="39">
        <v>100.104179</v>
      </c>
      <c r="L29" s="38">
        <v>908.78847800000005</v>
      </c>
      <c r="M29" s="38">
        <v>281.21443299999999</v>
      </c>
      <c r="N29" s="43">
        <v>1190.002911</v>
      </c>
      <c r="O29" s="42">
        <v>83.244285000000005</v>
      </c>
      <c r="P29" s="38">
        <v>14.88162</v>
      </c>
      <c r="Q29" s="39">
        <v>98.125905000000003</v>
      </c>
      <c r="R29" s="38">
        <v>1407.052653</v>
      </c>
      <c r="S29" s="38">
        <v>231.71686600000001</v>
      </c>
      <c r="T29" s="43">
        <v>1638.7695189999999</v>
      </c>
      <c r="U29" s="25">
        <f t="shared" si="6"/>
        <v>2.01605682006194</v>
      </c>
      <c r="V29" s="31">
        <f t="shared" si="7"/>
        <v>-27.384363865508288</v>
      </c>
    </row>
    <row r="30" spans="1:22" ht="15" x14ac:dyDescent="0.2">
      <c r="A30" s="40" t="s">
        <v>9</v>
      </c>
      <c r="B30" s="37" t="s">
        <v>28</v>
      </c>
      <c r="C30" s="37" t="s">
        <v>27</v>
      </c>
      <c r="D30" s="37" t="s">
        <v>64</v>
      </c>
      <c r="E30" s="37" t="s">
        <v>68</v>
      </c>
      <c r="F30" s="37" t="s">
        <v>66</v>
      </c>
      <c r="G30" s="37" t="s">
        <v>67</v>
      </c>
      <c r="H30" s="41" t="s">
        <v>67</v>
      </c>
      <c r="I30" s="42">
        <v>60.550111999999999</v>
      </c>
      <c r="J30" s="38">
        <v>46.778424999999999</v>
      </c>
      <c r="K30" s="39">
        <v>107.328537</v>
      </c>
      <c r="L30" s="38">
        <v>353.40916099999998</v>
      </c>
      <c r="M30" s="38">
        <v>334.573848</v>
      </c>
      <c r="N30" s="43">
        <v>687.98300900000004</v>
      </c>
      <c r="O30" s="42">
        <v>60.369540000000001</v>
      </c>
      <c r="P30" s="38">
        <v>36.147416</v>
      </c>
      <c r="Q30" s="39">
        <v>96.516955999999993</v>
      </c>
      <c r="R30" s="38">
        <v>933.26194099999998</v>
      </c>
      <c r="S30" s="38">
        <v>382.87037199999997</v>
      </c>
      <c r="T30" s="43">
        <v>1316.1323130000001</v>
      </c>
      <c r="U30" s="25">
        <f t="shared" si="6"/>
        <v>11.201742624373701</v>
      </c>
      <c r="V30" s="31">
        <f t="shared" si="7"/>
        <v>-47.726911481125533</v>
      </c>
    </row>
    <row r="31" spans="1:22" ht="15" x14ac:dyDescent="0.2">
      <c r="A31" s="40" t="s">
        <v>9</v>
      </c>
      <c r="B31" s="37" t="s">
        <v>28</v>
      </c>
      <c r="C31" s="37" t="s">
        <v>27</v>
      </c>
      <c r="D31" s="37" t="s">
        <v>74</v>
      </c>
      <c r="E31" s="37" t="s">
        <v>75</v>
      </c>
      <c r="F31" s="37" t="s">
        <v>71</v>
      </c>
      <c r="G31" s="37" t="s">
        <v>71</v>
      </c>
      <c r="H31" s="41" t="s">
        <v>76</v>
      </c>
      <c r="I31" s="42">
        <v>0</v>
      </c>
      <c r="J31" s="38">
        <v>168.804754</v>
      </c>
      <c r="K31" s="39">
        <v>168.804754</v>
      </c>
      <c r="L31" s="38">
        <v>0</v>
      </c>
      <c r="M31" s="38">
        <v>1585.7335889999999</v>
      </c>
      <c r="N31" s="43">
        <v>1585.7335889999999</v>
      </c>
      <c r="O31" s="42">
        <v>0</v>
      </c>
      <c r="P31" s="38">
        <v>157.78682699999999</v>
      </c>
      <c r="Q31" s="39">
        <v>157.78682699999999</v>
      </c>
      <c r="R31" s="38">
        <v>0</v>
      </c>
      <c r="S31" s="38">
        <v>1653.8597589999999</v>
      </c>
      <c r="T31" s="43">
        <v>1653.8597589999999</v>
      </c>
      <c r="U31" s="25">
        <f t="shared" si="6"/>
        <v>6.9827926763493586</v>
      </c>
      <c r="V31" s="31">
        <f t="shared" si="7"/>
        <v>-4.1192229044373256</v>
      </c>
    </row>
    <row r="32" spans="1:22" ht="15" x14ac:dyDescent="0.2">
      <c r="A32" s="40" t="s">
        <v>9</v>
      </c>
      <c r="B32" s="37" t="s">
        <v>28</v>
      </c>
      <c r="C32" s="37" t="s">
        <v>27</v>
      </c>
      <c r="D32" s="37" t="s">
        <v>74</v>
      </c>
      <c r="E32" s="37" t="s">
        <v>77</v>
      </c>
      <c r="F32" s="37" t="s">
        <v>66</v>
      </c>
      <c r="G32" s="37" t="s">
        <v>67</v>
      </c>
      <c r="H32" s="41" t="s">
        <v>78</v>
      </c>
      <c r="I32" s="42">
        <v>0</v>
      </c>
      <c r="J32" s="38">
        <v>31.113965</v>
      </c>
      <c r="K32" s="39">
        <v>31.113965</v>
      </c>
      <c r="L32" s="38">
        <v>0</v>
      </c>
      <c r="M32" s="38">
        <v>392.81290100000001</v>
      </c>
      <c r="N32" s="43">
        <v>392.81290100000001</v>
      </c>
      <c r="O32" s="42">
        <v>0</v>
      </c>
      <c r="P32" s="38">
        <v>35.389735000000002</v>
      </c>
      <c r="Q32" s="39">
        <v>35.389735000000002</v>
      </c>
      <c r="R32" s="38">
        <v>0</v>
      </c>
      <c r="S32" s="38">
        <v>464.55980399999999</v>
      </c>
      <c r="T32" s="43">
        <v>464.55980399999999</v>
      </c>
      <c r="U32" s="25">
        <f t="shared" si="6"/>
        <v>-12.081949751813625</v>
      </c>
      <c r="V32" s="31">
        <f t="shared" si="7"/>
        <v>-15.444061750981785</v>
      </c>
    </row>
    <row r="33" spans="1:22" ht="15" x14ac:dyDescent="0.2">
      <c r="A33" s="40" t="s">
        <v>9</v>
      </c>
      <c r="B33" s="37" t="s">
        <v>28</v>
      </c>
      <c r="C33" s="37" t="s">
        <v>27</v>
      </c>
      <c r="D33" s="37" t="s">
        <v>74</v>
      </c>
      <c r="E33" s="37" t="s">
        <v>79</v>
      </c>
      <c r="F33" s="37" t="s">
        <v>71</v>
      </c>
      <c r="G33" s="37" t="s">
        <v>71</v>
      </c>
      <c r="H33" s="41" t="s">
        <v>76</v>
      </c>
      <c r="I33" s="42">
        <v>0</v>
      </c>
      <c r="J33" s="38">
        <v>10.628265000000001</v>
      </c>
      <c r="K33" s="39">
        <v>10.628265000000001</v>
      </c>
      <c r="L33" s="38">
        <v>0</v>
      </c>
      <c r="M33" s="38">
        <v>140.75851499999999</v>
      </c>
      <c r="N33" s="43">
        <v>140.75851499999999</v>
      </c>
      <c r="O33" s="42">
        <v>0</v>
      </c>
      <c r="P33" s="38">
        <v>13.734052999999999</v>
      </c>
      <c r="Q33" s="39">
        <v>13.734052999999999</v>
      </c>
      <c r="R33" s="38">
        <v>0</v>
      </c>
      <c r="S33" s="38">
        <v>130.0171</v>
      </c>
      <c r="T33" s="43">
        <v>130.0171</v>
      </c>
      <c r="U33" s="25">
        <f t="shared" si="6"/>
        <v>-22.613776137313568</v>
      </c>
      <c r="V33" s="31">
        <f t="shared" si="7"/>
        <v>8.2615402127873772</v>
      </c>
    </row>
    <row r="34" spans="1:22" ht="15" x14ac:dyDescent="0.2">
      <c r="A34" s="40" t="s">
        <v>9</v>
      </c>
      <c r="B34" s="37" t="s">
        <v>28</v>
      </c>
      <c r="C34" s="37" t="s">
        <v>27</v>
      </c>
      <c r="D34" s="37" t="s">
        <v>80</v>
      </c>
      <c r="E34" s="37" t="s">
        <v>81</v>
      </c>
      <c r="F34" s="37" t="s">
        <v>16</v>
      </c>
      <c r="G34" s="37" t="s">
        <v>82</v>
      </c>
      <c r="H34" s="41" t="s">
        <v>83</v>
      </c>
      <c r="I34" s="42">
        <v>1619.3879400000001</v>
      </c>
      <c r="J34" s="38">
        <v>0</v>
      </c>
      <c r="K34" s="39">
        <v>1619.3879400000001</v>
      </c>
      <c r="L34" s="38">
        <v>18158.421460000001</v>
      </c>
      <c r="M34" s="38">
        <v>0</v>
      </c>
      <c r="N34" s="43">
        <v>18158.421460000001</v>
      </c>
      <c r="O34" s="42">
        <v>1562.6856</v>
      </c>
      <c r="P34" s="38">
        <v>0</v>
      </c>
      <c r="Q34" s="39">
        <v>1562.6856</v>
      </c>
      <c r="R34" s="38">
        <v>18737.110728</v>
      </c>
      <c r="S34" s="38">
        <v>0</v>
      </c>
      <c r="T34" s="43">
        <v>18737.110728</v>
      </c>
      <c r="U34" s="25">
        <f t="shared" si="6"/>
        <v>3.6285187500288085</v>
      </c>
      <c r="V34" s="31">
        <f t="shared" si="7"/>
        <v>-3.0884658600817683</v>
      </c>
    </row>
    <row r="35" spans="1:22" ht="15" x14ac:dyDescent="0.2">
      <c r="A35" s="40" t="s">
        <v>9</v>
      </c>
      <c r="B35" s="37" t="s">
        <v>28</v>
      </c>
      <c r="C35" s="37" t="s">
        <v>29</v>
      </c>
      <c r="D35" s="37" t="s">
        <v>263</v>
      </c>
      <c r="E35" s="37" t="s">
        <v>264</v>
      </c>
      <c r="F35" s="37" t="s">
        <v>150</v>
      </c>
      <c r="G35" s="37" t="s">
        <v>156</v>
      </c>
      <c r="H35" s="41" t="s">
        <v>222</v>
      </c>
      <c r="I35" s="42">
        <v>0</v>
      </c>
      <c r="J35" s="38">
        <v>0</v>
      </c>
      <c r="K35" s="39">
        <v>0</v>
      </c>
      <c r="L35" s="38">
        <v>6.1139999999999999</v>
      </c>
      <c r="M35" s="38">
        <v>0</v>
      </c>
      <c r="N35" s="43">
        <v>6.1139999999999999</v>
      </c>
      <c r="O35" s="42">
        <v>0</v>
      </c>
      <c r="P35" s="38">
        <v>0</v>
      </c>
      <c r="Q35" s="39">
        <v>0</v>
      </c>
      <c r="R35" s="38">
        <v>2.8454999999999999</v>
      </c>
      <c r="S35" s="38">
        <v>0</v>
      </c>
      <c r="T35" s="43">
        <v>2.8454999999999999</v>
      </c>
      <c r="U35" s="35" t="s">
        <v>24</v>
      </c>
      <c r="V35" s="36" t="s">
        <v>24</v>
      </c>
    </row>
    <row r="36" spans="1:22" ht="15" x14ac:dyDescent="0.2">
      <c r="A36" s="40" t="s">
        <v>9</v>
      </c>
      <c r="B36" s="37" t="s">
        <v>28</v>
      </c>
      <c r="C36" s="37" t="s">
        <v>27</v>
      </c>
      <c r="D36" s="37" t="s">
        <v>84</v>
      </c>
      <c r="E36" s="37" t="s">
        <v>85</v>
      </c>
      <c r="F36" s="37" t="s">
        <v>38</v>
      </c>
      <c r="G36" s="37" t="s">
        <v>86</v>
      </c>
      <c r="H36" s="41" t="s">
        <v>87</v>
      </c>
      <c r="I36" s="42">
        <v>0</v>
      </c>
      <c r="J36" s="38">
        <v>0</v>
      </c>
      <c r="K36" s="39">
        <v>0</v>
      </c>
      <c r="L36" s="38">
        <v>0</v>
      </c>
      <c r="M36" s="38">
        <v>0</v>
      </c>
      <c r="N36" s="43">
        <v>0</v>
      </c>
      <c r="O36" s="42">
        <v>0</v>
      </c>
      <c r="P36" s="38">
        <v>0</v>
      </c>
      <c r="Q36" s="39">
        <v>0</v>
      </c>
      <c r="R36" s="38">
        <v>3.7253180000000001</v>
      </c>
      <c r="S36" s="38">
        <v>0</v>
      </c>
      <c r="T36" s="43">
        <v>3.7253180000000001</v>
      </c>
      <c r="U36" s="35" t="s">
        <v>24</v>
      </c>
      <c r="V36" s="36" t="s">
        <v>24</v>
      </c>
    </row>
    <row r="37" spans="1:22" ht="15" x14ac:dyDescent="0.2">
      <c r="A37" s="40" t="s">
        <v>9</v>
      </c>
      <c r="B37" s="37" t="s">
        <v>28</v>
      </c>
      <c r="C37" s="37" t="s">
        <v>27</v>
      </c>
      <c r="D37" s="37" t="s">
        <v>88</v>
      </c>
      <c r="E37" s="37" t="s">
        <v>89</v>
      </c>
      <c r="F37" s="37" t="s">
        <v>52</v>
      </c>
      <c r="G37" s="37" t="s">
        <v>52</v>
      </c>
      <c r="H37" s="41" t="s">
        <v>90</v>
      </c>
      <c r="I37" s="42">
        <v>50.079672000000002</v>
      </c>
      <c r="J37" s="38">
        <v>50.872979999999998</v>
      </c>
      <c r="K37" s="39">
        <v>100.952652</v>
      </c>
      <c r="L37" s="38">
        <v>95.592169999999996</v>
      </c>
      <c r="M37" s="38">
        <v>881.75507400000004</v>
      </c>
      <c r="N37" s="43">
        <v>977.34724400000005</v>
      </c>
      <c r="O37" s="42">
        <v>0</v>
      </c>
      <c r="P37" s="38">
        <v>74.776539999999997</v>
      </c>
      <c r="Q37" s="39">
        <v>74.776539999999997</v>
      </c>
      <c r="R37" s="38">
        <v>33.909274000000003</v>
      </c>
      <c r="S37" s="38">
        <v>795.21310100000005</v>
      </c>
      <c r="T37" s="43">
        <v>829.12237500000003</v>
      </c>
      <c r="U37" s="25">
        <f t="shared" si="6"/>
        <v>35.005781224967095</v>
      </c>
      <c r="V37" s="31">
        <f t="shared" si="7"/>
        <v>17.877321064939288</v>
      </c>
    </row>
    <row r="38" spans="1:22" ht="15" x14ac:dyDescent="0.2">
      <c r="A38" s="40" t="s">
        <v>9</v>
      </c>
      <c r="B38" s="37" t="s">
        <v>28</v>
      </c>
      <c r="C38" s="37" t="s">
        <v>27</v>
      </c>
      <c r="D38" s="37" t="s">
        <v>238</v>
      </c>
      <c r="E38" s="37" t="s">
        <v>239</v>
      </c>
      <c r="F38" s="37" t="s">
        <v>52</v>
      </c>
      <c r="G38" s="37" t="s">
        <v>52</v>
      </c>
      <c r="H38" s="41" t="s">
        <v>240</v>
      </c>
      <c r="I38" s="42">
        <v>0</v>
      </c>
      <c r="J38" s="38">
        <v>0</v>
      </c>
      <c r="K38" s="39">
        <v>0</v>
      </c>
      <c r="L38" s="38">
        <v>0</v>
      </c>
      <c r="M38" s="38">
        <v>0</v>
      </c>
      <c r="N38" s="43">
        <v>0</v>
      </c>
      <c r="O38" s="42">
        <v>0</v>
      </c>
      <c r="P38" s="38">
        <v>0</v>
      </c>
      <c r="Q38" s="39">
        <v>0</v>
      </c>
      <c r="R38" s="38">
        <v>0</v>
      </c>
      <c r="S38" s="38">
        <v>29.809833000000001</v>
      </c>
      <c r="T38" s="43">
        <v>29.809833000000001</v>
      </c>
      <c r="U38" s="35" t="s">
        <v>24</v>
      </c>
      <c r="V38" s="36" t="s">
        <v>24</v>
      </c>
    </row>
    <row r="39" spans="1:22" ht="15" x14ac:dyDescent="0.2">
      <c r="A39" s="40" t="s">
        <v>9</v>
      </c>
      <c r="B39" s="37" t="s">
        <v>28</v>
      </c>
      <c r="C39" s="37" t="s">
        <v>27</v>
      </c>
      <c r="D39" s="37" t="s">
        <v>95</v>
      </c>
      <c r="E39" s="37" t="s">
        <v>96</v>
      </c>
      <c r="F39" s="37" t="s">
        <v>97</v>
      </c>
      <c r="G39" s="37" t="s">
        <v>98</v>
      </c>
      <c r="H39" s="41" t="s">
        <v>99</v>
      </c>
      <c r="I39" s="42">
        <v>38.042670000000001</v>
      </c>
      <c r="J39" s="38">
        <v>130.63809000000001</v>
      </c>
      <c r="K39" s="39">
        <v>168.68075999999999</v>
      </c>
      <c r="L39" s="38">
        <v>698.14985999999999</v>
      </c>
      <c r="M39" s="38">
        <v>1419.65059</v>
      </c>
      <c r="N39" s="43">
        <v>2117.8004500000002</v>
      </c>
      <c r="O39" s="42">
        <v>65.109549999999999</v>
      </c>
      <c r="P39" s="38">
        <v>133.80409</v>
      </c>
      <c r="Q39" s="39">
        <v>198.91363999999999</v>
      </c>
      <c r="R39" s="38">
        <v>543.94083000000001</v>
      </c>
      <c r="S39" s="38">
        <v>1385.1577500000001</v>
      </c>
      <c r="T39" s="43">
        <v>1929.0985800000001</v>
      </c>
      <c r="U39" s="25">
        <f t="shared" si="6"/>
        <v>-15.198997916884938</v>
      </c>
      <c r="V39" s="31">
        <f t="shared" si="7"/>
        <v>9.7818676534405125</v>
      </c>
    </row>
    <row r="40" spans="1:22" ht="15" x14ac:dyDescent="0.2">
      <c r="A40" s="40" t="s">
        <v>9</v>
      </c>
      <c r="B40" s="37" t="s">
        <v>28</v>
      </c>
      <c r="C40" s="37" t="s">
        <v>27</v>
      </c>
      <c r="D40" s="37" t="s">
        <v>102</v>
      </c>
      <c r="E40" s="37" t="s">
        <v>241</v>
      </c>
      <c r="F40" s="37" t="s">
        <v>66</v>
      </c>
      <c r="G40" s="37" t="s">
        <v>242</v>
      </c>
      <c r="H40" s="41" t="s">
        <v>243</v>
      </c>
      <c r="I40" s="42">
        <v>0</v>
      </c>
      <c r="J40" s="38">
        <v>6.7934760000000001</v>
      </c>
      <c r="K40" s="39">
        <v>6.7934760000000001</v>
      </c>
      <c r="L40" s="38">
        <v>0</v>
      </c>
      <c r="M40" s="38">
        <v>89.785246000000001</v>
      </c>
      <c r="N40" s="43">
        <v>89.785246000000001</v>
      </c>
      <c r="O40" s="42">
        <v>0</v>
      </c>
      <c r="P40" s="38">
        <v>6.5305580000000001</v>
      </c>
      <c r="Q40" s="39">
        <v>6.5305580000000001</v>
      </c>
      <c r="R40" s="38">
        <v>0</v>
      </c>
      <c r="S40" s="38">
        <v>58.201115000000001</v>
      </c>
      <c r="T40" s="43">
        <v>58.201115000000001</v>
      </c>
      <c r="U40" s="25">
        <f t="shared" si="6"/>
        <v>4.0259653156744069</v>
      </c>
      <c r="V40" s="31">
        <f t="shared" si="7"/>
        <v>54.267226667392876</v>
      </c>
    </row>
    <row r="41" spans="1:22" ht="15" x14ac:dyDescent="0.2">
      <c r="A41" s="40" t="s">
        <v>9</v>
      </c>
      <c r="B41" s="37" t="s">
        <v>28</v>
      </c>
      <c r="C41" s="37" t="s">
        <v>27</v>
      </c>
      <c r="D41" s="37" t="s">
        <v>105</v>
      </c>
      <c r="E41" s="37" t="s">
        <v>106</v>
      </c>
      <c r="F41" s="37" t="s">
        <v>30</v>
      </c>
      <c r="G41" s="37" t="s">
        <v>107</v>
      </c>
      <c r="H41" s="41" t="s">
        <v>108</v>
      </c>
      <c r="I41" s="42">
        <v>62.758800000000001</v>
      </c>
      <c r="J41" s="38">
        <v>101.0874</v>
      </c>
      <c r="K41" s="39">
        <v>163.84620000000001</v>
      </c>
      <c r="L41" s="38">
        <v>617.89218100000005</v>
      </c>
      <c r="M41" s="38">
        <v>1056.1289999999999</v>
      </c>
      <c r="N41" s="43">
        <v>1674.0211810000001</v>
      </c>
      <c r="O41" s="42">
        <v>48.812800000000003</v>
      </c>
      <c r="P41" s="38">
        <v>97.968000000000004</v>
      </c>
      <c r="Q41" s="39">
        <v>146.7808</v>
      </c>
      <c r="R41" s="38">
        <v>455.92790000000002</v>
      </c>
      <c r="S41" s="38">
        <v>987.55700000000002</v>
      </c>
      <c r="T41" s="43">
        <v>1443.4848999999999</v>
      </c>
      <c r="U41" s="25">
        <f t="shared" si="6"/>
        <v>11.626452506049855</v>
      </c>
      <c r="V41" s="31">
        <f t="shared" si="7"/>
        <v>15.970813480625967</v>
      </c>
    </row>
    <row r="42" spans="1:22" ht="15" x14ac:dyDescent="0.2">
      <c r="A42" s="40" t="s">
        <v>9</v>
      </c>
      <c r="B42" s="37" t="s">
        <v>28</v>
      </c>
      <c r="C42" s="37" t="s">
        <v>27</v>
      </c>
      <c r="D42" s="37" t="s">
        <v>105</v>
      </c>
      <c r="E42" s="37" t="s">
        <v>110</v>
      </c>
      <c r="F42" s="37" t="s">
        <v>30</v>
      </c>
      <c r="G42" s="37" t="s">
        <v>107</v>
      </c>
      <c r="H42" s="41" t="s">
        <v>111</v>
      </c>
      <c r="I42" s="42">
        <v>6.7392000000000003</v>
      </c>
      <c r="J42" s="38">
        <v>43.8264</v>
      </c>
      <c r="K42" s="39">
        <v>50.565600000000003</v>
      </c>
      <c r="L42" s="38">
        <v>101.19382899999999</v>
      </c>
      <c r="M42" s="38">
        <v>416.68090000000001</v>
      </c>
      <c r="N42" s="43">
        <v>517.874729</v>
      </c>
      <c r="O42" s="42">
        <v>9.6783999999999999</v>
      </c>
      <c r="P42" s="38">
        <v>30.241700000000002</v>
      </c>
      <c r="Q42" s="39">
        <v>39.920099999999998</v>
      </c>
      <c r="R42" s="38">
        <v>71.315700000000007</v>
      </c>
      <c r="S42" s="38">
        <v>325.21480000000003</v>
      </c>
      <c r="T42" s="43">
        <v>396.53050000000002</v>
      </c>
      <c r="U42" s="25">
        <f t="shared" si="6"/>
        <v>26.667017367190972</v>
      </c>
      <c r="V42" s="31">
        <f t="shared" si="7"/>
        <v>30.601486896972617</v>
      </c>
    </row>
    <row r="43" spans="1:22" ht="15" x14ac:dyDescent="0.2">
      <c r="A43" s="40" t="s">
        <v>9</v>
      </c>
      <c r="B43" s="37" t="s">
        <v>28</v>
      </c>
      <c r="C43" s="37" t="s">
        <v>27</v>
      </c>
      <c r="D43" s="37" t="s">
        <v>105</v>
      </c>
      <c r="E43" s="37" t="s">
        <v>109</v>
      </c>
      <c r="F43" s="37" t="s">
        <v>30</v>
      </c>
      <c r="G43" s="37" t="s">
        <v>107</v>
      </c>
      <c r="H43" s="41" t="s">
        <v>108</v>
      </c>
      <c r="I43" s="42">
        <v>26.535599999999999</v>
      </c>
      <c r="J43" s="38">
        <v>42.559800000000003</v>
      </c>
      <c r="K43" s="39">
        <v>69.095399999999998</v>
      </c>
      <c r="L43" s="38">
        <v>190.40143</v>
      </c>
      <c r="M43" s="38">
        <v>310.04419999999999</v>
      </c>
      <c r="N43" s="43">
        <v>500.44562999999999</v>
      </c>
      <c r="O43" s="42">
        <v>10.3096</v>
      </c>
      <c r="P43" s="38">
        <v>20.4087</v>
      </c>
      <c r="Q43" s="39">
        <v>30.718299999999999</v>
      </c>
      <c r="R43" s="38">
        <v>108.0198</v>
      </c>
      <c r="S43" s="38">
        <v>250.48429999999999</v>
      </c>
      <c r="T43" s="43">
        <v>358.50409999999999</v>
      </c>
      <c r="U43" s="35" t="s">
        <v>24</v>
      </c>
      <c r="V43" s="31">
        <f t="shared" si="7"/>
        <v>39.592721533728614</v>
      </c>
    </row>
    <row r="44" spans="1:22" ht="15" x14ac:dyDescent="0.2">
      <c r="A44" s="40" t="s">
        <v>9</v>
      </c>
      <c r="B44" s="37" t="s">
        <v>28</v>
      </c>
      <c r="C44" s="37" t="s">
        <v>27</v>
      </c>
      <c r="D44" s="37" t="s">
        <v>112</v>
      </c>
      <c r="E44" s="37" t="s">
        <v>113</v>
      </c>
      <c r="F44" s="37" t="s">
        <v>114</v>
      </c>
      <c r="G44" s="37" t="s">
        <v>115</v>
      </c>
      <c r="H44" s="41" t="s">
        <v>116</v>
      </c>
      <c r="I44" s="42">
        <v>154.19069099999999</v>
      </c>
      <c r="J44" s="38">
        <v>0</v>
      </c>
      <c r="K44" s="39">
        <v>154.19069099999999</v>
      </c>
      <c r="L44" s="38">
        <v>3185.8254069999998</v>
      </c>
      <c r="M44" s="38">
        <v>85.703174000000004</v>
      </c>
      <c r="N44" s="43">
        <v>3271.5285800000001</v>
      </c>
      <c r="O44" s="42">
        <v>275.58999999999997</v>
      </c>
      <c r="P44" s="38">
        <v>0</v>
      </c>
      <c r="Q44" s="39">
        <v>275.58999999999997</v>
      </c>
      <c r="R44" s="38">
        <v>3538.3328710000001</v>
      </c>
      <c r="S44" s="38">
        <v>0</v>
      </c>
      <c r="T44" s="43">
        <v>3538.3328710000001</v>
      </c>
      <c r="U44" s="25">
        <f t="shared" si="6"/>
        <v>-44.050694509960451</v>
      </c>
      <c r="V44" s="31">
        <f t="shared" si="7"/>
        <v>-7.5403954553488912</v>
      </c>
    </row>
    <row r="45" spans="1:22" ht="15" x14ac:dyDescent="0.2">
      <c r="A45" s="40" t="s">
        <v>9</v>
      </c>
      <c r="B45" s="37" t="s">
        <v>28</v>
      </c>
      <c r="C45" s="37" t="s">
        <v>27</v>
      </c>
      <c r="D45" s="37" t="s">
        <v>117</v>
      </c>
      <c r="E45" s="37" t="s">
        <v>118</v>
      </c>
      <c r="F45" s="37" t="s">
        <v>30</v>
      </c>
      <c r="G45" s="37" t="s">
        <v>57</v>
      </c>
      <c r="H45" s="41" t="s">
        <v>119</v>
      </c>
      <c r="I45" s="42">
        <v>0</v>
      </c>
      <c r="J45" s="38">
        <v>0</v>
      </c>
      <c r="K45" s="39">
        <v>0</v>
      </c>
      <c r="L45" s="38">
        <v>0</v>
      </c>
      <c r="M45" s="38">
        <v>0</v>
      </c>
      <c r="N45" s="43">
        <v>0</v>
      </c>
      <c r="O45" s="42">
        <v>0</v>
      </c>
      <c r="P45" s="38">
        <v>0</v>
      </c>
      <c r="Q45" s="39">
        <v>0</v>
      </c>
      <c r="R45" s="38">
        <v>2087.6540960000002</v>
      </c>
      <c r="S45" s="38">
        <v>274.95496100000003</v>
      </c>
      <c r="T45" s="43">
        <v>2362.6090570000001</v>
      </c>
      <c r="U45" s="35" t="s">
        <v>24</v>
      </c>
      <c r="V45" s="36" t="s">
        <v>24</v>
      </c>
    </row>
    <row r="46" spans="1:22" ht="15" x14ac:dyDescent="0.2">
      <c r="A46" s="40" t="s">
        <v>9</v>
      </c>
      <c r="B46" s="37" t="s">
        <v>28</v>
      </c>
      <c r="C46" s="37" t="s">
        <v>27</v>
      </c>
      <c r="D46" s="37" t="s">
        <v>120</v>
      </c>
      <c r="E46" s="37" t="s">
        <v>121</v>
      </c>
      <c r="F46" s="37" t="s">
        <v>52</v>
      </c>
      <c r="G46" s="37" t="s">
        <v>122</v>
      </c>
      <c r="H46" s="41" t="s">
        <v>123</v>
      </c>
      <c r="I46" s="42">
        <v>551.07696799999997</v>
      </c>
      <c r="J46" s="38">
        <v>0</v>
      </c>
      <c r="K46" s="39">
        <v>551.07696799999997</v>
      </c>
      <c r="L46" s="38">
        <v>7628.7342550000003</v>
      </c>
      <c r="M46" s="38">
        <v>0</v>
      </c>
      <c r="N46" s="43">
        <v>7628.7342550000003</v>
      </c>
      <c r="O46" s="42">
        <v>1007.12964</v>
      </c>
      <c r="P46" s="38">
        <v>0</v>
      </c>
      <c r="Q46" s="39">
        <v>1007.12964</v>
      </c>
      <c r="R46" s="38">
        <v>11734.21948</v>
      </c>
      <c r="S46" s="38">
        <v>0</v>
      </c>
      <c r="T46" s="43">
        <v>11734.21948</v>
      </c>
      <c r="U46" s="25">
        <f t="shared" si="6"/>
        <v>-45.282419848153808</v>
      </c>
      <c r="V46" s="31">
        <f t="shared" si="7"/>
        <v>-34.987288519679197</v>
      </c>
    </row>
    <row r="47" spans="1:22" ht="15" x14ac:dyDescent="0.2">
      <c r="A47" s="40" t="s">
        <v>9</v>
      </c>
      <c r="B47" s="37" t="s">
        <v>28</v>
      </c>
      <c r="C47" s="37" t="s">
        <v>29</v>
      </c>
      <c r="D47" s="37" t="s">
        <v>124</v>
      </c>
      <c r="E47" s="37" t="s">
        <v>125</v>
      </c>
      <c r="F47" s="37" t="s">
        <v>30</v>
      </c>
      <c r="G47" s="37" t="s">
        <v>126</v>
      </c>
      <c r="H47" s="41" t="s">
        <v>127</v>
      </c>
      <c r="I47" s="42">
        <v>28.720352999999999</v>
      </c>
      <c r="J47" s="38">
        <v>0</v>
      </c>
      <c r="K47" s="39">
        <v>28.720352999999999</v>
      </c>
      <c r="L47" s="38">
        <v>53.146208999999999</v>
      </c>
      <c r="M47" s="38">
        <v>0</v>
      </c>
      <c r="N47" s="43">
        <v>53.146208999999999</v>
      </c>
      <c r="O47" s="42">
        <v>27.052152</v>
      </c>
      <c r="P47" s="38">
        <v>0</v>
      </c>
      <c r="Q47" s="39">
        <v>27.052152</v>
      </c>
      <c r="R47" s="38">
        <v>89.219313999999997</v>
      </c>
      <c r="S47" s="38">
        <v>0</v>
      </c>
      <c r="T47" s="43">
        <v>89.219313999999997</v>
      </c>
      <c r="U47" s="25">
        <f t="shared" si="6"/>
        <v>6.1666110703503252</v>
      </c>
      <c r="V47" s="31">
        <f t="shared" si="7"/>
        <v>-40.431946159101827</v>
      </c>
    </row>
    <row r="48" spans="1:22" ht="15" x14ac:dyDescent="0.2">
      <c r="A48" s="40" t="s">
        <v>9</v>
      </c>
      <c r="B48" s="37" t="s">
        <v>28</v>
      </c>
      <c r="C48" s="37" t="s">
        <v>27</v>
      </c>
      <c r="D48" s="37" t="s">
        <v>128</v>
      </c>
      <c r="E48" s="37" t="s">
        <v>129</v>
      </c>
      <c r="F48" s="37" t="s">
        <v>71</v>
      </c>
      <c r="G48" s="37" t="s">
        <v>71</v>
      </c>
      <c r="H48" s="41" t="s">
        <v>130</v>
      </c>
      <c r="I48" s="42">
        <v>0</v>
      </c>
      <c r="J48" s="38">
        <v>20.226289000000001</v>
      </c>
      <c r="K48" s="39">
        <v>20.226289000000001</v>
      </c>
      <c r="L48" s="38">
        <v>0</v>
      </c>
      <c r="M48" s="38">
        <v>429.57123899999999</v>
      </c>
      <c r="N48" s="43">
        <v>429.57123899999999</v>
      </c>
      <c r="O48" s="42">
        <v>0</v>
      </c>
      <c r="P48" s="38">
        <v>35.530464000000002</v>
      </c>
      <c r="Q48" s="39">
        <v>35.530464000000002</v>
      </c>
      <c r="R48" s="38">
        <v>0</v>
      </c>
      <c r="S48" s="38">
        <v>121.221909</v>
      </c>
      <c r="T48" s="43">
        <v>121.221909</v>
      </c>
      <c r="U48" s="25">
        <f t="shared" si="6"/>
        <v>-43.073389078172461</v>
      </c>
      <c r="V48" s="36" t="s">
        <v>24</v>
      </c>
    </row>
    <row r="49" spans="1:22" ht="15" x14ac:dyDescent="0.2">
      <c r="A49" s="40" t="s">
        <v>9</v>
      </c>
      <c r="B49" s="37" t="s">
        <v>28</v>
      </c>
      <c r="C49" s="37" t="s">
        <v>27</v>
      </c>
      <c r="D49" s="37" t="s">
        <v>131</v>
      </c>
      <c r="E49" s="37" t="s">
        <v>132</v>
      </c>
      <c r="F49" s="37" t="s">
        <v>16</v>
      </c>
      <c r="G49" s="37" t="s">
        <v>133</v>
      </c>
      <c r="H49" s="41" t="s">
        <v>134</v>
      </c>
      <c r="I49" s="42">
        <v>0</v>
      </c>
      <c r="J49" s="38">
        <v>201.7792</v>
      </c>
      <c r="K49" s="39">
        <v>201.7792</v>
      </c>
      <c r="L49" s="38">
        <v>0</v>
      </c>
      <c r="M49" s="38">
        <v>2506.5722999999998</v>
      </c>
      <c r="N49" s="43">
        <v>2506.5722999999998</v>
      </c>
      <c r="O49" s="42">
        <v>0</v>
      </c>
      <c r="P49" s="38">
        <v>146.0864</v>
      </c>
      <c r="Q49" s="39">
        <v>146.0864</v>
      </c>
      <c r="R49" s="38">
        <v>0</v>
      </c>
      <c r="S49" s="38">
        <v>2281.8670999999999</v>
      </c>
      <c r="T49" s="43">
        <v>2281.8670999999999</v>
      </c>
      <c r="U49" s="25">
        <f t="shared" si="6"/>
        <v>38.123192850258491</v>
      </c>
      <c r="V49" s="31">
        <f t="shared" si="7"/>
        <v>9.8474271354365825</v>
      </c>
    </row>
    <row r="50" spans="1:22" ht="15" x14ac:dyDescent="0.2">
      <c r="A50" s="40" t="s">
        <v>9</v>
      </c>
      <c r="B50" s="37" t="s">
        <v>28</v>
      </c>
      <c r="C50" s="37" t="s">
        <v>27</v>
      </c>
      <c r="D50" s="37" t="s">
        <v>131</v>
      </c>
      <c r="E50" s="37" t="s">
        <v>118</v>
      </c>
      <c r="F50" s="37" t="s">
        <v>30</v>
      </c>
      <c r="G50" s="37" t="s">
        <v>57</v>
      </c>
      <c r="H50" s="41" t="s">
        <v>119</v>
      </c>
      <c r="I50" s="42">
        <v>0</v>
      </c>
      <c r="J50" s="38">
        <v>0</v>
      </c>
      <c r="K50" s="39">
        <v>0</v>
      </c>
      <c r="L50" s="38">
        <v>887.53039999999999</v>
      </c>
      <c r="M50" s="38">
        <v>168.84899999999999</v>
      </c>
      <c r="N50" s="43">
        <v>1056.3794</v>
      </c>
      <c r="O50" s="42">
        <v>211.08500000000001</v>
      </c>
      <c r="P50" s="38">
        <v>33.418999999999997</v>
      </c>
      <c r="Q50" s="39">
        <v>244.50399999999999</v>
      </c>
      <c r="R50" s="38">
        <v>781.67470000000003</v>
      </c>
      <c r="S50" s="38">
        <v>123.3597</v>
      </c>
      <c r="T50" s="43">
        <v>905.03440000000001</v>
      </c>
      <c r="U50" s="35" t="s">
        <v>24</v>
      </c>
      <c r="V50" s="31">
        <f t="shared" si="7"/>
        <v>16.722568777496207</v>
      </c>
    </row>
    <row r="51" spans="1:22" ht="15" x14ac:dyDescent="0.2">
      <c r="A51" s="40" t="s">
        <v>9</v>
      </c>
      <c r="B51" s="37" t="s">
        <v>28</v>
      </c>
      <c r="C51" s="37" t="s">
        <v>27</v>
      </c>
      <c r="D51" s="37" t="s">
        <v>131</v>
      </c>
      <c r="E51" s="37" t="s">
        <v>275</v>
      </c>
      <c r="F51" s="37" t="s">
        <v>16</v>
      </c>
      <c r="G51" s="37" t="s">
        <v>276</v>
      </c>
      <c r="H51" s="41" t="s">
        <v>276</v>
      </c>
      <c r="I51" s="42">
        <v>0</v>
      </c>
      <c r="J51" s="38">
        <v>194.17181099999999</v>
      </c>
      <c r="K51" s="39">
        <v>194.17181099999999</v>
      </c>
      <c r="L51" s="38">
        <v>0</v>
      </c>
      <c r="M51" s="38">
        <v>539.732123</v>
      </c>
      <c r="N51" s="43">
        <v>539.732123</v>
      </c>
      <c r="O51" s="42">
        <v>0</v>
      </c>
      <c r="P51" s="38">
        <v>0</v>
      </c>
      <c r="Q51" s="39">
        <v>0</v>
      </c>
      <c r="R51" s="38">
        <v>0</v>
      </c>
      <c r="S51" s="38">
        <v>0</v>
      </c>
      <c r="T51" s="43">
        <v>0</v>
      </c>
      <c r="U51" s="35" t="s">
        <v>24</v>
      </c>
      <c r="V51" s="36" t="s">
        <v>24</v>
      </c>
    </row>
    <row r="52" spans="1:22" ht="15" x14ac:dyDescent="0.2">
      <c r="A52" s="40" t="s">
        <v>9</v>
      </c>
      <c r="B52" s="37" t="s">
        <v>28</v>
      </c>
      <c r="C52" s="37" t="s">
        <v>29</v>
      </c>
      <c r="D52" s="37" t="s">
        <v>135</v>
      </c>
      <c r="E52" s="37" t="s">
        <v>136</v>
      </c>
      <c r="F52" s="37" t="s">
        <v>92</v>
      </c>
      <c r="G52" s="37" t="s">
        <v>92</v>
      </c>
      <c r="H52" s="41" t="s">
        <v>137</v>
      </c>
      <c r="I52" s="42">
        <v>0</v>
      </c>
      <c r="J52" s="38">
        <v>0</v>
      </c>
      <c r="K52" s="39">
        <v>0</v>
      </c>
      <c r="L52" s="38">
        <v>1.0192000000000001</v>
      </c>
      <c r="M52" s="38">
        <v>0</v>
      </c>
      <c r="N52" s="43">
        <v>1.0192000000000001</v>
      </c>
      <c r="O52" s="42">
        <v>5.25</v>
      </c>
      <c r="P52" s="38">
        <v>0</v>
      </c>
      <c r="Q52" s="39">
        <v>5.25</v>
      </c>
      <c r="R52" s="38">
        <v>114.435986</v>
      </c>
      <c r="S52" s="38">
        <v>0</v>
      </c>
      <c r="T52" s="43">
        <v>114.435986</v>
      </c>
      <c r="U52" s="35" t="s">
        <v>24</v>
      </c>
      <c r="V52" s="31">
        <f t="shared" si="7"/>
        <v>-99.109371067943613</v>
      </c>
    </row>
    <row r="53" spans="1:22" ht="15" x14ac:dyDescent="0.2">
      <c r="A53" s="40" t="s">
        <v>9</v>
      </c>
      <c r="B53" s="37" t="s">
        <v>28</v>
      </c>
      <c r="C53" s="37" t="s">
        <v>29</v>
      </c>
      <c r="D53" s="37" t="s">
        <v>135</v>
      </c>
      <c r="E53" s="37" t="s">
        <v>185</v>
      </c>
      <c r="F53" s="37" t="s">
        <v>92</v>
      </c>
      <c r="G53" s="37" t="s">
        <v>92</v>
      </c>
      <c r="H53" s="41" t="s">
        <v>137</v>
      </c>
      <c r="I53" s="42">
        <v>0</v>
      </c>
      <c r="J53" s="38">
        <v>0</v>
      </c>
      <c r="K53" s="39">
        <v>0</v>
      </c>
      <c r="L53" s="38">
        <v>0</v>
      </c>
      <c r="M53" s="38">
        <v>0</v>
      </c>
      <c r="N53" s="43">
        <v>0</v>
      </c>
      <c r="O53" s="42">
        <v>0</v>
      </c>
      <c r="P53" s="38">
        <v>0</v>
      </c>
      <c r="Q53" s="39">
        <v>0</v>
      </c>
      <c r="R53" s="38">
        <v>3.9312499999999999</v>
      </c>
      <c r="S53" s="38">
        <v>0</v>
      </c>
      <c r="T53" s="43">
        <v>3.9312499999999999</v>
      </c>
      <c r="U53" s="35" t="s">
        <v>24</v>
      </c>
      <c r="V53" s="36" t="s">
        <v>24</v>
      </c>
    </row>
    <row r="54" spans="1:22" ht="15" x14ac:dyDescent="0.2">
      <c r="A54" s="40" t="s">
        <v>9</v>
      </c>
      <c r="B54" s="37" t="s">
        <v>28</v>
      </c>
      <c r="C54" s="37" t="s">
        <v>29</v>
      </c>
      <c r="D54" s="37" t="s">
        <v>304</v>
      </c>
      <c r="E54" s="37" t="s">
        <v>305</v>
      </c>
      <c r="F54" s="37" t="s">
        <v>38</v>
      </c>
      <c r="G54" s="37" t="s">
        <v>86</v>
      </c>
      <c r="H54" s="41" t="s">
        <v>306</v>
      </c>
      <c r="I54" s="42">
        <v>0</v>
      </c>
      <c r="J54" s="38">
        <v>0</v>
      </c>
      <c r="K54" s="39">
        <v>0</v>
      </c>
      <c r="L54" s="38">
        <v>0</v>
      </c>
      <c r="M54" s="38">
        <v>0.641351</v>
      </c>
      <c r="N54" s="43">
        <v>0.641351</v>
      </c>
      <c r="O54" s="42">
        <v>0</v>
      </c>
      <c r="P54" s="38">
        <v>0</v>
      </c>
      <c r="Q54" s="39">
        <v>0</v>
      </c>
      <c r="R54" s="38">
        <v>0</v>
      </c>
      <c r="S54" s="38">
        <v>0</v>
      </c>
      <c r="T54" s="43">
        <v>0</v>
      </c>
      <c r="U54" s="35" t="s">
        <v>24</v>
      </c>
      <c r="V54" s="36" t="s">
        <v>24</v>
      </c>
    </row>
    <row r="55" spans="1:22" ht="15" x14ac:dyDescent="0.2">
      <c r="A55" s="40" t="s">
        <v>9</v>
      </c>
      <c r="B55" s="37" t="s">
        <v>28</v>
      </c>
      <c r="C55" s="37" t="s">
        <v>29</v>
      </c>
      <c r="D55" s="37" t="s">
        <v>265</v>
      </c>
      <c r="E55" s="37" t="s">
        <v>266</v>
      </c>
      <c r="F55" s="37" t="s">
        <v>150</v>
      </c>
      <c r="G55" s="37" t="s">
        <v>156</v>
      </c>
      <c r="H55" s="41" t="s">
        <v>267</v>
      </c>
      <c r="I55" s="42">
        <v>0</v>
      </c>
      <c r="J55" s="38">
        <v>0</v>
      </c>
      <c r="K55" s="39">
        <v>0</v>
      </c>
      <c r="L55" s="38">
        <v>0</v>
      </c>
      <c r="M55" s="38">
        <v>8.6053250000000006</v>
      </c>
      <c r="N55" s="43">
        <v>8.6053250000000006</v>
      </c>
      <c r="O55" s="42">
        <v>0</v>
      </c>
      <c r="P55" s="38">
        <v>0</v>
      </c>
      <c r="Q55" s="39">
        <v>0</v>
      </c>
      <c r="R55" s="38">
        <v>0</v>
      </c>
      <c r="S55" s="38">
        <v>0</v>
      </c>
      <c r="T55" s="43">
        <v>0</v>
      </c>
      <c r="U55" s="35" t="s">
        <v>24</v>
      </c>
      <c r="V55" s="36" t="s">
        <v>24</v>
      </c>
    </row>
    <row r="56" spans="1:22" ht="15" x14ac:dyDescent="0.2">
      <c r="A56" s="40" t="s">
        <v>9</v>
      </c>
      <c r="B56" s="37" t="s">
        <v>28</v>
      </c>
      <c r="C56" s="37" t="s">
        <v>27</v>
      </c>
      <c r="D56" s="37" t="s">
        <v>138</v>
      </c>
      <c r="E56" s="37" t="s">
        <v>139</v>
      </c>
      <c r="F56" s="37" t="s">
        <v>100</v>
      </c>
      <c r="G56" s="37" t="s">
        <v>101</v>
      </c>
      <c r="H56" s="41" t="s">
        <v>101</v>
      </c>
      <c r="I56" s="42">
        <v>3003.4366319999999</v>
      </c>
      <c r="J56" s="38">
        <v>0</v>
      </c>
      <c r="K56" s="39">
        <v>3003.4366319999999</v>
      </c>
      <c r="L56" s="38">
        <v>32650.550569999999</v>
      </c>
      <c r="M56" s="38">
        <v>0</v>
      </c>
      <c r="N56" s="43">
        <v>32650.550569999999</v>
      </c>
      <c r="O56" s="42">
        <v>3348.7592439999999</v>
      </c>
      <c r="P56" s="38">
        <v>0</v>
      </c>
      <c r="Q56" s="39">
        <v>3348.7592439999999</v>
      </c>
      <c r="R56" s="38">
        <v>33482.596153999999</v>
      </c>
      <c r="S56" s="38">
        <v>0</v>
      </c>
      <c r="T56" s="43">
        <v>33482.596153999999</v>
      </c>
      <c r="U56" s="25">
        <f t="shared" si="6"/>
        <v>-10.311956961932012</v>
      </c>
      <c r="V56" s="31">
        <f t="shared" si="7"/>
        <v>-2.4850091676675401</v>
      </c>
    </row>
    <row r="57" spans="1:22" ht="15" x14ac:dyDescent="0.2">
      <c r="A57" s="40" t="s">
        <v>9</v>
      </c>
      <c r="B57" s="37" t="s">
        <v>28</v>
      </c>
      <c r="C57" s="37" t="s">
        <v>27</v>
      </c>
      <c r="D57" s="37" t="s">
        <v>257</v>
      </c>
      <c r="E57" s="37" t="s">
        <v>258</v>
      </c>
      <c r="F57" s="37" t="s">
        <v>16</v>
      </c>
      <c r="G57" s="37" t="s">
        <v>133</v>
      </c>
      <c r="H57" s="41" t="s">
        <v>228</v>
      </c>
      <c r="I57" s="42">
        <v>0</v>
      </c>
      <c r="J57" s="38">
        <v>0.90265799999999996</v>
      </c>
      <c r="K57" s="39">
        <v>0.90265799999999996</v>
      </c>
      <c r="L57" s="38">
        <v>6.3922650000000001</v>
      </c>
      <c r="M57" s="38">
        <v>9.4225180000000002</v>
      </c>
      <c r="N57" s="43">
        <v>15.814783</v>
      </c>
      <c r="O57" s="42">
        <v>0</v>
      </c>
      <c r="P57" s="38">
        <v>0</v>
      </c>
      <c r="Q57" s="39">
        <v>0</v>
      </c>
      <c r="R57" s="38">
        <v>0</v>
      </c>
      <c r="S57" s="38">
        <v>0</v>
      </c>
      <c r="T57" s="43">
        <v>0</v>
      </c>
      <c r="U57" s="35" t="s">
        <v>24</v>
      </c>
      <c r="V57" s="36" t="s">
        <v>24</v>
      </c>
    </row>
    <row r="58" spans="1:22" ht="15" x14ac:dyDescent="0.2">
      <c r="A58" s="40" t="s">
        <v>9</v>
      </c>
      <c r="B58" s="37" t="s">
        <v>28</v>
      </c>
      <c r="C58" s="37" t="s">
        <v>27</v>
      </c>
      <c r="D58" s="37" t="s">
        <v>140</v>
      </c>
      <c r="E58" s="37" t="s">
        <v>141</v>
      </c>
      <c r="F58" s="37" t="s">
        <v>61</v>
      </c>
      <c r="G58" s="37" t="s">
        <v>142</v>
      </c>
      <c r="H58" s="41" t="s">
        <v>256</v>
      </c>
      <c r="I58" s="42">
        <v>10400.366252</v>
      </c>
      <c r="J58" s="38">
        <v>0</v>
      </c>
      <c r="K58" s="39">
        <v>10400.366252</v>
      </c>
      <c r="L58" s="38">
        <v>113910.271027</v>
      </c>
      <c r="M58" s="38">
        <v>0</v>
      </c>
      <c r="N58" s="43">
        <v>113910.271027</v>
      </c>
      <c r="O58" s="42">
        <v>9925.1094580000008</v>
      </c>
      <c r="P58" s="38">
        <v>0</v>
      </c>
      <c r="Q58" s="39">
        <v>9925.1094580000008</v>
      </c>
      <c r="R58" s="38">
        <v>122178.242745</v>
      </c>
      <c r="S58" s="38">
        <v>0</v>
      </c>
      <c r="T58" s="43">
        <v>122178.242745</v>
      </c>
      <c r="U58" s="25">
        <f t="shared" si="6"/>
        <v>4.7884287423845429</v>
      </c>
      <c r="V58" s="31">
        <f t="shared" si="7"/>
        <v>-6.7671391667141645</v>
      </c>
    </row>
    <row r="59" spans="1:22" ht="15" x14ac:dyDescent="0.2">
      <c r="A59" s="40" t="s">
        <v>9</v>
      </c>
      <c r="B59" s="37" t="s">
        <v>28</v>
      </c>
      <c r="C59" s="37" t="s">
        <v>27</v>
      </c>
      <c r="D59" s="37" t="s">
        <v>143</v>
      </c>
      <c r="E59" s="37" t="s">
        <v>144</v>
      </c>
      <c r="F59" s="37" t="s">
        <v>92</v>
      </c>
      <c r="G59" s="37" t="s">
        <v>145</v>
      </c>
      <c r="H59" s="41" t="s">
        <v>146</v>
      </c>
      <c r="I59" s="42">
        <v>0.58869300000000002</v>
      </c>
      <c r="J59" s="38">
        <v>0</v>
      </c>
      <c r="K59" s="39">
        <v>0.58869300000000002</v>
      </c>
      <c r="L59" s="38">
        <v>11.610516000000001</v>
      </c>
      <c r="M59" s="38">
        <v>0</v>
      </c>
      <c r="N59" s="43">
        <v>11.610516000000001</v>
      </c>
      <c r="O59" s="42">
        <v>0.73530099999999998</v>
      </c>
      <c r="P59" s="38">
        <v>0</v>
      </c>
      <c r="Q59" s="39">
        <v>0.73530099999999998</v>
      </c>
      <c r="R59" s="38">
        <v>19.765765999999999</v>
      </c>
      <c r="S59" s="38">
        <v>0</v>
      </c>
      <c r="T59" s="43">
        <v>19.765765999999999</v>
      </c>
      <c r="U59" s="25">
        <f t="shared" si="6"/>
        <v>-19.938501375627116</v>
      </c>
      <c r="V59" s="31">
        <f t="shared" si="7"/>
        <v>-41.25946851743565</v>
      </c>
    </row>
    <row r="60" spans="1:22" ht="15.6" customHeight="1" x14ac:dyDescent="0.2">
      <c r="A60" s="40" t="s">
        <v>9</v>
      </c>
      <c r="B60" s="37" t="s">
        <v>28</v>
      </c>
      <c r="C60" s="37" t="s">
        <v>29</v>
      </c>
      <c r="D60" s="37" t="s">
        <v>277</v>
      </c>
      <c r="E60" s="37" t="s">
        <v>278</v>
      </c>
      <c r="F60" s="37" t="s">
        <v>92</v>
      </c>
      <c r="G60" s="37" t="s">
        <v>145</v>
      </c>
      <c r="H60" s="41" t="s">
        <v>145</v>
      </c>
      <c r="I60" s="42">
        <v>0</v>
      </c>
      <c r="J60" s="38">
        <v>0</v>
      </c>
      <c r="K60" s="39">
        <v>0</v>
      </c>
      <c r="L60" s="38">
        <v>34.5</v>
      </c>
      <c r="M60" s="38">
        <v>0</v>
      </c>
      <c r="N60" s="43">
        <v>34.5</v>
      </c>
      <c r="O60" s="42">
        <v>0</v>
      </c>
      <c r="P60" s="38">
        <v>0</v>
      </c>
      <c r="Q60" s="39">
        <v>0</v>
      </c>
      <c r="R60" s="38">
        <v>0</v>
      </c>
      <c r="S60" s="38">
        <v>0</v>
      </c>
      <c r="T60" s="43">
        <v>0</v>
      </c>
      <c r="U60" s="35" t="s">
        <v>24</v>
      </c>
      <c r="V60" s="36" t="s">
        <v>24</v>
      </c>
    </row>
    <row r="61" spans="1:22" ht="15" x14ac:dyDescent="0.2">
      <c r="A61" s="40" t="s">
        <v>9</v>
      </c>
      <c r="B61" s="37" t="s">
        <v>28</v>
      </c>
      <c r="C61" s="37" t="s">
        <v>27</v>
      </c>
      <c r="D61" s="37" t="s">
        <v>148</v>
      </c>
      <c r="E61" s="37" t="s">
        <v>149</v>
      </c>
      <c r="F61" s="37" t="s">
        <v>150</v>
      </c>
      <c r="G61" s="37" t="s">
        <v>151</v>
      </c>
      <c r="H61" s="41" t="s">
        <v>151</v>
      </c>
      <c r="I61" s="42">
        <v>0</v>
      </c>
      <c r="J61" s="38">
        <v>110.735736</v>
      </c>
      <c r="K61" s="39">
        <v>110.735736</v>
      </c>
      <c r="L61" s="38">
        <v>0</v>
      </c>
      <c r="M61" s="38">
        <v>1002.573235</v>
      </c>
      <c r="N61" s="43">
        <v>1002.573235</v>
      </c>
      <c r="O61" s="42">
        <v>0</v>
      </c>
      <c r="P61" s="38">
        <v>74.421603000000005</v>
      </c>
      <c r="Q61" s="39">
        <v>74.421603000000005</v>
      </c>
      <c r="R61" s="38">
        <v>0</v>
      </c>
      <c r="S61" s="38">
        <v>844.13786700000003</v>
      </c>
      <c r="T61" s="43">
        <v>844.13786700000003</v>
      </c>
      <c r="U61" s="25">
        <f t="shared" si="6"/>
        <v>48.795150246898068</v>
      </c>
      <c r="V61" s="31">
        <f t="shared" si="7"/>
        <v>18.768897142722295</v>
      </c>
    </row>
    <row r="62" spans="1:22" ht="15" x14ac:dyDescent="0.2">
      <c r="A62" s="40" t="s">
        <v>9</v>
      </c>
      <c r="B62" s="37" t="s">
        <v>28</v>
      </c>
      <c r="C62" s="37" t="s">
        <v>27</v>
      </c>
      <c r="D62" s="37" t="s">
        <v>216</v>
      </c>
      <c r="E62" s="37" t="s">
        <v>152</v>
      </c>
      <c r="F62" s="37" t="s">
        <v>66</v>
      </c>
      <c r="G62" s="37" t="s">
        <v>67</v>
      </c>
      <c r="H62" s="41" t="s">
        <v>65</v>
      </c>
      <c r="I62" s="42">
        <v>22123.141299999999</v>
      </c>
      <c r="J62" s="38">
        <v>0</v>
      </c>
      <c r="K62" s="39">
        <v>22123.141299999999</v>
      </c>
      <c r="L62" s="38">
        <v>190014.34260900001</v>
      </c>
      <c r="M62" s="38">
        <v>0</v>
      </c>
      <c r="N62" s="43">
        <v>190014.34260900001</v>
      </c>
      <c r="O62" s="42">
        <v>17108.066800000001</v>
      </c>
      <c r="P62" s="38">
        <v>0</v>
      </c>
      <c r="Q62" s="39">
        <v>17108.066800000001</v>
      </c>
      <c r="R62" s="38">
        <v>208298.38832900001</v>
      </c>
      <c r="S62" s="38">
        <v>0</v>
      </c>
      <c r="T62" s="43">
        <v>208298.38832900001</v>
      </c>
      <c r="U62" s="25">
        <f t="shared" si="6"/>
        <v>29.31409234385265</v>
      </c>
      <c r="V62" s="31">
        <f t="shared" si="7"/>
        <v>-8.7778143012422039</v>
      </c>
    </row>
    <row r="63" spans="1:22" ht="15" x14ac:dyDescent="0.2">
      <c r="A63" s="40" t="s">
        <v>9</v>
      </c>
      <c r="B63" s="37" t="s">
        <v>28</v>
      </c>
      <c r="C63" s="37" t="s">
        <v>27</v>
      </c>
      <c r="D63" s="37" t="s">
        <v>153</v>
      </c>
      <c r="E63" s="37" t="s">
        <v>154</v>
      </c>
      <c r="F63" s="37" t="s">
        <v>16</v>
      </c>
      <c r="G63" s="37" t="s">
        <v>155</v>
      </c>
      <c r="H63" s="41" t="s">
        <v>155</v>
      </c>
      <c r="I63" s="42">
        <v>426.125629</v>
      </c>
      <c r="J63" s="38">
        <v>71.837918000000002</v>
      </c>
      <c r="K63" s="39">
        <v>497.96354700000001</v>
      </c>
      <c r="L63" s="38">
        <v>3562.080512</v>
      </c>
      <c r="M63" s="38">
        <v>1026.003107</v>
      </c>
      <c r="N63" s="43">
        <v>4588.083619</v>
      </c>
      <c r="O63" s="42">
        <v>169.93428299999999</v>
      </c>
      <c r="P63" s="38">
        <v>78.186491000000004</v>
      </c>
      <c r="Q63" s="39">
        <v>248.12077300000001</v>
      </c>
      <c r="R63" s="38">
        <v>1449.4386099999999</v>
      </c>
      <c r="S63" s="38">
        <v>539.44666900000004</v>
      </c>
      <c r="T63" s="43">
        <v>1988.8852790000001</v>
      </c>
      <c r="U63" s="35" t="s">
        <v>24</v>
      </c>
      <c r="V63" s="36" t="s">
        <v>24</v>
      </c>
    </row>
    <row r="64" spans="1:22" ht="15" x14ac:dyDescent="0.2">
      <c r="A64" s="40" t="s">
        <v>9</v>
      </c>
      <c r="B64" s="37" t="s">
        <v>28</v>
      </c>
      <c r="C64" s="37" t="s">
        <v>29</v>
      </c>
      <c r="D64" s="37" t="s">
        <v>248</v>
      </c>
      <c r="E64" s="37" t="s">
        <v>249</v>
      </c>
      <c r="F64" s="37" t="s">
        <v>150</v>
      </c>
      <c r="G64" s="37" t="s">
        <v>156</v>
      </c>
      <c r="H64" s="41" t="s">
        <v>222</v>
      </c>
      <c r="I64" s="42">
        <v>0</v>
      </c>
      <c r="J64" s="38">
        <v>0</v>
      </c>
      <c r="K64" s="39">
        <v>0</v>
      </c>
      <c r="L64" s="38">
        <v>36</v>
      </c>
      <c r="M64" s="38">
        <v>0</v>
      </c>
      <c r="N64" s="43">
        <v>36</v>
      </c>
      <c r="O64" s="42">
        <v>0</v>
      </c>
      <c r="P64" s="38">
        <v>0</v>
      </c>
      <c r="Q64" s="39">
        <v>0</v>
      </c>
      <c r="R64" s="38">
        <v>53.64</v>
      </c>
      <c r="S64" s="38">
        <v>0</v>
      </c>
      <c r="T64" s="43">
        <v>53.64</v>
      </c>
      <c r="U64" s="35" t="s">
        <v>24</v>
      </c>
      <c r="V64" s="31">
        <f t="shared" si="7"/>
        <v>-32.885906040268452</v>
      </c>
    </row>
    <row r="65" spans="1:22" ht="15" x14ac:dyDescent="0.2">
      <c r="A65" s="40" t="s">
        <v>9</v>
      </c>
      <c r="B65" s="37" t="s">
        <v>28</v>
      </c>
      <c r="C65" s="37" t="s">
        <v>29</v>
      </c>
      <c r="D65" s="37" t="s">
        <v>157</v>
      </c>
      <c r="E65" s="37" t="s">
        <v>279</v>
      </c>
      <c r="F65" s="37" t="s">
        <v>30</v>
      </c>
      <c r="G65" s="37" t="s">
        <v>280</v>
      </c>
      <c r="H65" s="41" t="s">
        <v>281</v>
      </c>
      <c r="I65" s="42">
        <v>0</v>
      </c>
      <c r="J65" s="38">
        <v>0</v>
      </c>
      <c r="K65" s="39">
        <v>0</v>
      </c>
      <c r="L65" s="38">
        <v>109.15</v>
      </c>
      <c r="M65" s="38">
        <v>0</v>
      </c>
      <c r="N65" s="43">
        <v>109.15</v>
      </c>
      <c r="O65" s="42">
        <v>0</v>
      </c>
      <c r="P65" s="38">
        <v>0</v>
      </c>
      <c r="Q65" s="39">
        <v>0</v>
      </c>
      <c r="R65" s="38">
        <v>0</v>
      </c>
      <c r="S65" s="38">
        <v>0</v>
      </c>
      <c r="T65" s="43">
        <v>0</v>
      </c>
      <c r="U65" s="35" t="s">
        <v>24</v>
      </c>
      <c r="V65" s="36" t="s">
        <v>24</v>
      </c>
    </row>
    <row r="66" spans="1:22" ht="15" x14ac:dyDescent="0.2">
      <c r="A66" s="40" t="s">
        <v>9</v>
      </c>
      <c r="B66" s="37" t="s">
        <v>28</v>
      </c>
      <c r="C66" s="37" t="s">
        <v>29</v>
      </c>
      <c r="D66" s="37" t="s">
        <v>157</v>
      </c>
      <c r="E66" s="37" t="s">
        <v>158</v>
      </c>
      <c r="F66" s="37" t="s">
        <v>30</v>
      </c>
      <c r="G66" s="37" t="s">
        <v>107</v>
      </c>
      <c r="H66" s="41" t="s">
        <v>159</v>
      </c>
      <c r="I66" s="42">
        <v>0</v>
      </c>
      <c r="J66" s="38">
        <v>0</v>
      </c>
      <c r="K66" s="39">
        <v>0</v>
      </c>
      <c r="L66" s="38">
        <v>89.05</v>
      </c>
      <c r="M66" s="38">
        <v>0</v>
      </c>
      <c r="N66" s="43">
        <v>89.05</v>
      </c>
      <c r="O66" s="42">
        <v>0</v>
      </c>
      <c r="P66" s="38">
        <v>0</v>
      </c>
      <c r="Q66" s="39">
        <v>0</v>
      </c>
      <c r="R66" s="38">
        <v>71.72</v>
      </c>
      <c r="S66" s="38">
        <v>5</v>
      </c>
      <c r="T66" s="43">
        <v>76.72</v>
      </c>
      <c r="U66" s="35" t="s">
        <v>24</v>
      </c>
      <c r="V66" s="31">
        <f t="shared" si="7"/>
        <v>16.071428571428559</v>
      </c>
    </row>
    <row r="67" spans="1:22" ht="15" x14ac:dyDescent="0.2">
      <c r="A67" s="40" t="s">
        <v>9</v>
      </c>
      <c r="B67" s="37" t="s">
        <v>28</v>
      </c>
      <c r="C67" s="37" t="s">
        <v>29</v>
      </c>
      <c r="D67" s="37" t="s">
        <v>223</v>
      </c>
      <c r="E67" s="37" t="s">
        <v>224</v>
      </c>
      <c r="F67" s="37" t="s">
        <v>92</v>
      </c>
      <c r="G67" s="37" t="s">
        <v>92</v>
      </c>
      <c r="H67" s="41" t="s">
        <v>225</v>
      </c>
      <c r="I67" s="42">
        <v>15.243803</v>
      </c>
      <c r="J67" s="38">
        <v>0</v>
      </c>
      <c r="K67" s="39">
        <v>15.243803</v>
      </c>
      <c r="L67" s="38">
        <v>178.73424399999999</v>
      </c>
      <c r="M67" s="38">
        <v>0</v>
      </c>
      <c r="N67" s="43">
        <v>178.73424399999999</v>
      </c>
      <c r="O67" s="42">
        <v>0</v>
      </c>
      <c r="P67" s="38">
        <v>0</v>
      </c>
      <c r="Q67" s="39">
        <v>0</v>
      </c>
      <c r="R67" s="38">
        <v>248.65626</v>
      </c>
      <c r="S67" s="38">
        <v>0</v>
      </c>
      <c r="T67" s="43">
        <v>248.65626</v>
      </c>
      <c r="U67" s="35" t="s">
        <v>24</v>
      </c>
      <c r="V67" s="31">
        <f t="shared" si="7"/>
        <v>-28.119950006486871</v>
      </c>
    </row>
    <row r="68" spans="1:22" ht="15" x14ac:dyDescent="0.2">
      <c r="A68" s="40" t="s">
        <v>9</v>
      </c>
      <c r="B68" s="37" t="s">
        <v>28</v>
      </c>
      <c r="C68" s="37" t="s">
        <v>29</v>
      </c>
      <c r="D68" s="37" t="s">
        <v>226</v>
      </c>
      <c r="E68" s="37" t="s">
        <v>227</v>
      </c>
      <c r="F68" s="37" t="s">
        <v>16</v>
      </c>
      <c r="G68" s="37" t="s">
        <v>133</v>
      </c>
      <c r="H68" s="41" t="s">
        <v>228</v>
      </c>
      <c r="I68" s="42">
        <v>0</v>
      </c>
      <c r="J68" s="38">
        <v>0</v>
      </c>
      <c r="K68" s="39">
        <v>0</v>
      </c>
      <c r="L68" s="38">
        <v>0</v>
      </c>
      <c r="M68" s="38">
        <v>0</v>
      </c>
      <c r="N68" s="43">
        <v>0</v>
      </c>
      <c r="O68" s="42">
        <v>0</v>
      </c>
      <c r="P68" s="38">
        <v>0</v>
      </c>
      <c r="Q68" s="39">
        <v>0</v>
      </c>
      <c r="R68" s="38">
        <v>51.440800000000003</v>
      </c>
      <c r="S68" s="38">
        <v>9.2772000000000006</v>
      </c>
      <c r="T68" s="43">
        <v>60.718000000000004</v>
      </c>
      <c r="U68" s="35" t="s">
        <v>24</v>
      </c>
      <c r="V68" s="36" t="s">
        <v>24</v>
      </c>
    </row>
    <row r="69" spans="1:22" ht="15" x14ac:dyDescent="0.2">
      <c r="A69" s="40" t="s">
        <v>9</v>
      </c>
      <c r="B69" s="37" t="s">
        <v>28</v>
      </c>
      <c r="C69" s="37" t="s">
        <v>29</v>
      </c>
      <c r="D69" s="37" t="s">
        <v>160</v>
      </c>
      <c r="E69" s="37" t="s">
        <v>161</v>
      </c>
      <c r="F69" s="37" t="s">
        <v>30</v>
      </c>
      <c r="G69" s="37" t="s">
        <v>33</v>
      </c>
      <c r="H69" s="41" t="s">
        <v>34</v>
      </c>
      <c r="I69" s="42">
        <v>0</v>
      </c>
      <c r="J69" s="38">
        <v>17.747105000000001</v>
      </c>
      <c r="K69" s="39">
        <v>17.747105000000001</v>
      </c>
      <c r="L69" s="38">
        <v>0</v>
      </c>
      <c r="M69" s="38">
        <v>289.55460199999999</v>
      </c>
      <c r="N69" s="43">
        <v>289.55460199999999</v>
      </c>
      <c r="O69" s="42">
        <v>0</v>
      </c>
      <c r="P69" s="38">
        <v>15.257676999999999</v>
      </c>
      <c r="Q69" s="39">
        <v>15.257676999999999</v>
      </c>
      <c r="R69" s="38">
        <v>13.987679999999999</v>
      </c>
      <c r="S69" s="38">
        <v>141.80288300000001</v>
      </c>
      <c r="T69" s="43">
        <v>155.79056299999999</v>
      </c>
      <c r="U69" s="25">
        <f t="shared" si="6"/>
        <v>16.315904446004481</v>
      </c>
      <c r="V69" s="31">
        <f t="shared" si="7"/>
        <v>85.86145169781561</v>
      </c>
    </row>
    <row r="70" spans="1:22" ht="15" x14ac:dyDescent="0.2">
      <c r="A70" s="40" t="s">
        <v>9</v>
      </c>
      <c r="B70" s="37" t="s">
        <v>28</v>
      </c>
      <c r="C70" s="37" t="s">
        <v>27</v>
      </c>
      <c r="D70" s="37" t="s">
        <v>162</v>
      </c>
      <c r="E70" s="37" t="s">
        <v>163</v>
      </c>
      <c r="F70" s="37" t="s">
        <v>164</v>
      </c>
      <c r="G70" s="37" t="s">
        <v>165</v>
      </c>
      <c r="H70" s="52" t="s">
        <v>166</v>
      </c>
      <c r="I70" s="42">
        <v>33940.320562000001</v>
      </c>
      <c r="J70" s="38">
        <v>0</v>
      </c>
      <c r="K70" s="39">
        <v>33940.320562000001</v>
      </c>
      <c r="L70" s="38">
        <v>382524.17244200001</v>
      </c>
      <c r="M70" s="38">
        <v>0</v>
      </c>
      <c r="N70" s="43">
        <v>382524.17244200001</v>
      </c>
      <c r="O70" s="42">
        <v>39164.232134999998</v>
      </c>
      <c r="P70" s="38">
        <v>0</v>
      </c>
      <c r="Q70" s="39">
        <v>39164.232134999998</v>
      </c>
      <c r="R70" s="38">
        <v>385308.13605299999</v>
      </c>
      <c r="S70" s="38">
        <v>0</v>
      </c>
      <c r="T70" s="43">
        <v>385308.13605299999</v>
      </c>
      <c r="U70" s="25">
        <f t="shared" si="6"/>
        <v>-13.338475665737693</v>
      </c>
      <c r="V70" s="31">
        <f t="shared" si="7"/>
        <v>-0.7225291527758082</v>
      </c>
    </row>
    <row r="71" spans="1:22" ht="15" x14ac:dyDescent="0.2">
      <c r="A71" s="40" t="s">
        <v>9</v>
      </c>
      <c r="B71" s="37" t="s">
        <v>28</v>
      </c>
      <c r="C71" s="37" t="s">
        <v>27</v>
      </c>
      <c r="D71" s="37" t="s">
        <v>167</v>
      </c>
      <c r="E71" s="37" t="s">
        <v>168</v>
      </c>
      <c r="F71" s="37" t="s">
        <v>92</v>
      </c>
      <c r="G71" s="37" t="s">
        <v>145</v>
      </c>
      <c r="H71" s="41" t="s">
        <v>169</v>
      </c>
      <c r="I71" s="42">
        <v>1346.78656</v>
      </c>
      <c r="J71" s="38">
        <v>0</v>
      </c>
      <c r="K71" s="39">
        <v>1346.78656</v>
      </c>
      <c r="L71" s="38">
        <v>17082.549255999998</v>
      </c>
      <c r="M71" s="38">
        <v>0</v>
      </c>
      <c r="N71" s="43">
        <v>17082.549255999998</v>
      </c>
      <c r="O71" s="42">
        <v>1260.8949640000001</v>
      </c>
      <c r="P71" s="38">
        <v>0</v>
      </c>
      <c r="Q71" s="39">
        <v>1260.8949640000001</v>
      </c>
      <c r="R71" s="38">
        <v>19627.735546</v>
      </c>
      <c r="S71" s="38">
        <v>0</v>
      </c>
      <c r="T71" s="43">
        <v>19627.735546</v>
      </c>
      <c r="U71" s="25">
        <f t="shared" si="6"/>
        <v>6.8119548774722372</v>
      </c>
      <c r="V71" s="31">
        <f t="shared" si="7"/>
        <v>-12.967294592058497</v>
      </c>
    </row>
    <row r="72" spans="1:22" ht="15" x14ac:dyDescent="0.2">
      <c r="A72" s="40" t="s">
        <v>9</v>
      </c>
      <c r="B72" s="37" t="s">
        <v>28</v>
      </c>
      <c r="C72" s="37" t="s">
        <v>29</v>
      </c>
      <c r="D72" s="37" t="s">
        <v>170</v>
      </c>
      <c r="E72" s="37" t="s">
        <v>171</v>
      </c>
      <c r="F72" s="37" t="s">
        <v>30</v>
      </c>
      <c r="G72" s="37" t="s">
        <v>172</v>
      </c>
      <c r="H72" s="41" t="s">
        <v>173</v>
      </c>
      <c r="I72" s="42">
        <v>120.21890399999999</v>
      </c>
      <c r="J72" s="38">
        <v>0</v>
      </c>
      <c r="K72" s="39">
        <v>120.21890399999999</v>
      </c>
      <c r="L72" s="38">
        <v>1338.9736869999999</v>
      </c>
      <c r="M72" s="38">
        <v>0</v>
      </c>
      <c r="N72" s="43">
        <v>1338.9736869999999</v>
      </c>
      <c r="O72" s="42">
        <v>0</v>
      </c>
      <c r="P72" s="38">
        <v>0</v>
      </c>
      <c r="Q72" s="39">
        <v>0</v>
      </c>
      <c r="R72" s="38">
        <v>0</v>
      </c>
      <c r="S72" s="38">
        <v>0</v>
      </c>
      <c r="T72" s="43">
        <v>0</v>
      </c>
      <c r="U72" s="35" t="s">
        <v>24</v>
      </c>
      <c r="V72" s="36" t="s">
        <v>24</v>
      </c>
    </row>
    <row r="73" spans="1:22" ht="15" x14ac:dyDescent="0.2">
      <c r="A73" s="40" t="s">
        <v>9</v>
      </c>
      <c r="B73" s="37" t="s">
        <v>28</v>
      </c>
      <c r="C73" s="37" t="s">
        <v>29</v>
      </c>
      <c r="D73" s="37" t="s">
        <v>170</v>
      </c>
      <c r="E73" s="37" t="s">
        <v>245</v>
      </c>
      <c r="F73" s="37" t="s">
        <v>30</v>
      </c>
      <c r="G73" s="37" t="s">
        <v>172</v>
      </c>
      <c r="H73" s="41" t="s">
        <v>173</v>
      </c>
      <c r="I73" s="42">
        <v>0</v>
      </c>
      <c r="J73" s="38">
        <v>0</v>
      </c>
      <c r="K73" s="39">
        <v>0</v>
      </c>
      <c r="L73" s="38">
        <v>264.61041699999998</v>
      </c>
      <c r="M73" s="38">
        <v>0</v>
      </c>
      <c r="N73" s="43">
        <v>264.61041699999998</v>
      </c>
      <c r="O73" s="42">
        <v>127.114125</v>
      </c>
      <c r="P73" s="38">
        <v>0</v>
      </c>
      <c r="Q73" s="39">
        <v>127.114125</v>
      </c>
      <c r="R73" s="38">
        <v>127.114125</v>
      </c>
      <c r="S73" s="38">
        <v>0</v>
      </c>
      <c r="T73" s="43">
        <v>127.114125</v>
      </c>
      <c r="U73" s="35" t="s">
        <v>24</v>
      </c>
      <c r="V73" s="36" t="s">
        <v>24</v>
      </c>
    </row>
    <row r="74" spans="1:22" ht="15" x14ac:dyDescent="0.2">
      <c r="A74" s="40" t="s">
        <v>9</v>
      </c>
      <c r="B74" s="37" t="s">
        <v>28</v>
      </c>
      <c r="C74" s="37" t="s">
        <v>29</v>
      </c>
      <c r="D74" s="37" t="s">
        <v>170</v>
      </c>
      <c r="E74" s="37" t="s">
        <v>171</v>
      </c>
      <c r="F74" s="37" t="s">
        <v>30</v>
      </c>
      <c r="G74" s="37" t="s">
        <v>172</v>
      </c>
      <c r="H74" s="41" t="s">
        <v>173</v>
      </c>
      <c r="I74" s="42">
        <v>0</v>
      </c>
      <c r="J74" s="38">
        <v>0</v>
      </c>
      <c r="K74" s="39">
        <v>0</v>
      </c>
      <c r="L74" s="38">
        <v>0</v>
      </c>
      <c r="M74" s="38">
        <v>0</v>
      </c>
      <c r="N74" s="43">
        <v>0</v>
      </c>
      <c r="O74" s="42">
        <v>0</v>
      </c>
      <c r="P74" s="38">
        <v>0</v>
      </c>
      <c r="Q74" s="39">
        <v>0</v>
      </c>
      <c r="R74" s="38">
        <v>1755.681953</v>
      </c>
      <c r="S74" s="38">
        <v>0</v>
      </c>
      <c r="T74" s="43">
        <v>1755.681953</v>
      </c>
      <c r="U74" s="35" t="s">
        <v>24</v>
      </c>
      <c r="V74" s="36" t="s">
        <v>24</v>
      </c>
    </row>
    <row r="75" spans="1:22" ht="15" x14ac:dyDescent="0.2">
      <c r="A75" s="40" t="s">
        <v>9</v>
      </c>
      <c r="B75" s="37" t="s">
        <v>28</v>
      </c>
      <c r="C75" s="37" t="s">
        <v>27</v>
      </c>
      <c r="D75" s="37" t="s">
        <v>174</v>
      </c>
      <c r="E75" s="37" t="s">
        <v>175</v>
      </c>
      <c r="F75" s="37" t="s">
        <v>150</v>
      </c>
      <c r="G75" s="37" t="s">
        <v>156</v>
      </c>
      <c r="H75" s="41" t="s">
        <v>176</v>
      </c>
      <c r="I75" s="42">
        <v>37.63617</v>
      </c>
      <c r="J75" s="38">
        <v>0</v>
      </c>
      <c r="K75" s="39">
        <v>37.63617</v>
      </c>
      <c r="L75" s="38">
        <v>410.54389400000002</v>
      </c>
      <c r="M75" s="38">
        <v>0</v>
      </c>
      <c r="N75" s="43">
        <v>410.54389400000002</v>
      </c>
      <c r="O75" s="42">
        <v>33.771419999999999</v>
      </c>
      <c r="P75" s="38">
        <v>0</v>
      </c>
      <c r="Q75" s="39">
        <v>33.771419999999999</v>
      </c>
      <c r="R75" s="38">
        <v>521.738878</v>
      </c>
      <c r="S75" s="38">
        <v>0</v>
      </c>
      <c r="T75" s="43">
        <v>521.738878</v>
      </c>
      <c r="U75" s="25">
        <f t="shared" si="6"/>
        <v>11.44384808219494</v>
      </c>
      <c r="V75" s="31">
        <f t="shared" si="7"/>
        <v>-21.31238224497427</v>
      </c>
    </row>
    <row r="76" spans="1:22" ht="15" x14ac:dyDescent="0.2">
      <c r="A76" s="40" t="s">
        <v>9</v>
      </c>
      <c r="B76" s="37" t="s">
        <v>28</v>
      </c>
      <c r="C76" s="37" t="s">
        <v>27</v>
      </c>
      <c r="D76" s="37" t="s">
        <v>271</v>
      </c>
      <c r="E76" s="37" t="s">
        <v>272</v>
      </c>
      <c r="F76" s="37" t="s">
        <v>16</v>
      </c>
      <c r="G76" s="37" t="s">
        <v>273</v>
      </c>
      <c r="H76" s="41" t="s">
        <v>274</v>
      </c>
      <c r="I76" s="42">
        <v>2.31</v>
      </c>
      <c r="J76" s="38">
        <v>0</v>
      </c>
      <c r="K76" s="39">
        <v>2.31</v>
      </c>
      <c r="L76" s="38">
        <v>4.3705600000000002</v>
      </c>
      <c r="M76" s="38">
        <v>7.0650000000000004E-2</v>
      </c>
      <c r="N76" s="43">
        <v>4.4412099999999999</v>
      </c>
      <c r="O76" s="42">
        <v>0</v>
      </c>
      <c r="P76" s="38">
        <v>0</v>
      </c>
      <c r="Q76" s="39">
        <v>0</v>
      </c>
      <c r="R76" s="38">
        <v>0</v>
      </c>
      <c r="S76" s="38">
        <v>0</v>
      </c>
      <c r="T76" s="43">
        <v>0</v>
      </c>
      <c r="U76" s="35" t="s">
        <v>24</v>
      </c>
      <c r="V76" s="36" t="s">
        <v>24</v>
      </c>
    </row>
    <row r="77" spans="1:22" ht="15" x14ac:dyDescent="0.2">
      <c r="A77" s="40" t="s">
        <v>9</v>
      </c>
      <c r="B77" s="37" t="s">
        <v>28</v>
      </c>
      <c r="C77" s="37" t="s">
        <v>27</v>
      </c>
      <c r="D77" s="37" t="s">
        <v>250</v>
      </c>
      <c r="E77" s="37" t="s">
        <v>251</v>
      </c>
      <c r="F77" s="37" t="s">
        <v>52</v>
      </c>
      <c r="G77" s="37" t="s">
        <v>252</v>
      </c>
      <c r="H77" s="41" t="s">
        <v>253</v>
      </c>
      <c r="I77" s="42">
        <v>78.321582000000006</v>
      </c>
      <c r="J77" s="38">
        <v>0</v>
      </c>
      <c r="K77" s="39">
        <v>78.321582000000006</v>
      </c>
      <c r="L77" s="38">
        <v>726.85821099999998</v>
      </c>
      <c r="M77" s="38">
        <v>0</v>
      </c>
      <c r="N77" s="43">
        <v>726.85821099999998</v>
      </c>
      <c r="O77" s="42">
        <v>90.297231999999994</v>
      </c>
      <c r="P77" s="38">
        <v>0</v>
      </c>
      <c r="Q77" s="39">
        <v>90.297231999999994</v>
      </c>
      <c r="R77" s="38">
        <v>170.04173399999999</v>
      </c>
      <c r="S77" s="38">
        <v>0</v>
      </c>
      <c r="T77" s="43">
        <v>170.04173399999999</v>
      </c>
      <c r="U77" s="25">
        <f t="shared" si="6"/>
        <v>-13.262477414590057</v>
      </c>
      <c r="V77" s="36" t="s">
        <v>24</v>
      </c>
    </row>
    <row r="78" spans="1:22" ht="15" x14ac:dyDescent="0.2">
      <c r="A78" s="40" t="s">
        <v>9</v>
      </c>
      <c r="B78" s="37" t="s">
        <v>28</v>
      </c>
      <c r="C78" s="37" t="s">
        <v>27</v>
      </c>
      <c r="D78" s="37" t="s">
        <v>234</v>
      </c>
      <c r="E78" s="37" t="s">
        <v>70</v>
      </c>
      <c r="F78" s="37" t="s">
        <v>71</v>
      </c>
      <c r="G78" s="37" t="s">
        <v>71</v>
      </c>
      <c r="H78" s="41" t="s">
        <v>72</v>
      </c>
      <c r="I78" s="42">
        <v>0</v>
      </c>
      <c r="J78" s="38">
        <v>62.500481000000001</v>
      </c>
      <c r="K78" s="39">
        <v>62.500481000000001</v>
      </c>
      <c r="L78" s="38">
        <v>41.319994000000001</v>
      </c>
      <c r="M78" s="38">
        <v>840.92622500000004</v>
      </c>
      <c r="N78" s="43">
        <v>882.246219</v>
      </c>
      <c r="O78" s="42">
        <v>6.9599200000000003</v>
      </c>
      <c r="P78" s="38">
        <v>82.379289999999997</v>
      </c>
      <c r="Q78" s="39">
        <v>89.339209999999994</v>
      </c>
      <c r="R78" s="38">
        <v>125.150648</v>
      </c>
      <c r="S78" s="38">
        <v>970.80470700000001</v>
      </c>
      <c r="T78" s="43">
        <v>1095.9553550000001</v>
      </c>
      <c r="U78" s="25">
        <f t="shared" si="6"/>
        <v>-30.04137712881051</v>
      </c>
      <c r="V78" s="31">
        <f t="shared" si="7"/>
        <v>-19.499803073638887</v>
      </c>
    </row>
    <row r="79" spans="1:22" ht="15" x14ac:dyDescent="0.2">
      <c r="A79" s="40" t="s">
        <v>9</v>
      </c>
      <c r="B79" s="37" t="s">
        <v>28</v>
      </c>
      <c r="C79" s="37" t="s">
        <v>27</v>
      </c>
      <c r="D79" s="37" t="s">
        <v>236</v>
      </c>
      <c r="E79" s="37" t="s">
        <v>147</v>
      </c>
      <c r="F79" s="37" t="s">
        <v>71</v>
      </c>
      <c r="G79" s="37" t="s">
        <v>71</v>
      </c>
      <c r="H79" s="41" t="s">
        <v>217</v>
      </c>
      <c r="I79" s="42">
        <v>52.948</v>
      </c>
      <c r="J79" s="38">
        <v>154.51</v>
      </c>
      <c r="K79" s="39">
        <v>207.458</v>
      </c>
      <c r="L79" s="38">
        <v>465.17881899999998</v>
      </c>
      <c r="M79" s="38">
        <v>1733.8808389999999</v>
      </c>
      <c r="N79" s="43">
        <v>2199.0596580000001</v>
      </c>
      <c r="O79" s="42">
        <v>42.273859999999999</v>
      </c>
      <c r="P79" s="38">
        <v>153.72625099999999</v>
      </c>
      <c r="Q79" s="39">
        <v>196.000111</v>
      </c>
      <c r="R79" s="38">
        <v>563.614555</v>
      </c>
      <c r="S79" s="38">
        <v>1706.370545</v>
      </c>
      <c r="T79" s="43">
        <v>2269.9850999999999</v>
      </c>
      <c r="U79" s="25">
        <f t="shared" si="6"/>
        <v>5.84585842402916</v>
      </c>
      <c r="V79" s="31">
        <f t="shared" si="7"/>
        <v>-3.1244893193351664</v>
      </c>
    </row>
    <row r="80" spans="1:22" ht="15" x14ac:dyDescent="0.2">
      <c r="A80" s="40" t="s">
        <v>9</v>
      </c>
      <c r="B80" s="37" t="s">
        <v>28</v>
      </c>
      <c r="C80" s="37" t="s">
        <v>27</v>
      </c>
      <c r="D80" s="37" t="s">
        <v>235</v>
      </c>
      <c r="E80" s="37" t="s">
        <v>91</v>
      </c>
      <c r="F80" s="37" t="s">
        <v>92</v>
      </c>
      <c r="G80" s="37" t="s">
        <v>93</v>
      </c>
      <c r="H80" s="41" t="s">
        <v>94</v>
      </c>
      <c r="I80" s="42">
        <v>2951.6204670000002</v>
      </c>
      <c r="J80" s="38">
        <v>130.86099100000001</v>
      </c>
      <c r="K80" s="39">
        <v>3082.4814580000002</v>
      </c>
      <c r="L80" s="38">
        <v>37677.744846000001</v>
      </c>
      <c r="M80" s="38">
        <v>1601.5023180000001</v>
      </c>
      <c r="N80" s="43">
        <v>39279.247164</v>
      </c>
      <c r="O80" s="42">
        <v>3221.6486199999999</v>
      </c>
      <c r="P80" s="38">
        <v>187.89843999999999</v>
      </c>
      <c r="Q80" s="39">
        <v>3409.5470599999999</v>
      </c>
      <c r="R80" s="38">
        <v>38338.348661000004</v>
      </c>
      <c r="S80" s="38">
        <v>1446.004606</v>
      </c>
      <c r="T80" s="43">
        <v>39784.353266999999</v>
      </c>
      <c r="U80" s="25">
        <f t="shared" si="6"/>
        <v>-9.5926407890671417</v>
      </c>
      <c r="V80" s="31">
        <f t="shared" si="7"/>
        <v>-1.2696099383849191</v>
      </c>
    </row>
    <row r="81" spans="1:22" ht="15" x14ac:dyDescent="0.2">
      <c r="A81" s="40" t="s">
        <v>9</v>
      </c>
      <c r="B81" s="37" t="s">
        <v>35</v>
      </c>
      <c r="C81" s="37" t="s">
        <v>27</v>
      </c>
      <c r="D81" s="37" t="s">
        <v>229</v>
      </c>
      <c r="E81" s="37" t="s">
        <v>230</v>
      </c>
      <c r="F81" s="37" t="s">
        <v>71</v>
      </c>
      <c r="G81" s="37" t="s">
        <v>71</v>
      </c>
      <c r="H81" s="41" t="s">
        <v>130</v>
      </c>
      <c r="I81" s="42">
        <v>0</v>
      </c>
      <c r="J81" s="38">
        <v>2.5059969999999998</v>
      </c>
      <c r="K81" s="39">
        <v>2.5059969999999998</v>
      </c>
      <c r="L81" s="38">
        <v>0</v>
      </c>
      <c r="M81" s="38">
        <v>9.4300219999999992</v>
      </c>
      <c r="N81" s="43">
        <v>9.4300219999999992</v>
      </c>
      <c r="O81" s="42">
        <v>0</v>
      </c>
      <c r="P81" s="38">
        <v>0.48899900000000002</v>
      </c>
      <c r="Q81" s="39">
        <v>0.48899900000000002</v>
      </c>
      <c r="R81" s="38">
        <v>0</v>
      </c>
      <c r="S81" s="38">
        <v>4.3860150000000004</v>
      </c>
      <c r="T81" s="43">
        <v>4.3860150000000004</v>
      </c>
      <c r="U81" s="35" t="s">
        <v>24</v>
      </c>
      <c r="V81" s="36" t="s">
        <v>24</v>
      </c>
    </row>
    <row r="82" spans="1:22" ht="15" x14ac:dyDescent="0.2">
      <c r="A82" s="40" t="s">
        <v>9</v>
      </c>
      <c r="B82" s="37" t="s">
        <v>28</v>
      </c>
      <c r="C82" s="37" t="s">
        <v>27</v>
      </c>
      <c r="D82" s="37" t="s">
        <v>177</v>
      </c>
      <c r="E82" s="37" t="s">
        <v>178</v>
      </c>
      <c r="F82" s="37" t="s">
        <v>71</v>
      </c>
      <c r="G82" s="37" t="s">
        <v>71</v>
      </c>
      <c r="H82" s="41" t="s">
        <v>76</v>
      </c>
      <c r="I82" s="42">
        <v>470.95533699999999</v>
      </c>
      <c r="J82" s="38">
        <v>112.964933</v>
      </c>
      <c r="K82" s="39">
        <v>583.92026999999996</v>
      </c>
      <c r="L82" s="38">
        <v>6079.7966299999998</v>
      </c>
      <c r="M82" s="38">
        <v>1252.7450429999999</v>
      </c>
      <c r="N82" s="43">
        <v>7332.5416729999997</v>
      </c>
      <c r="O82" s="42">
        <v>502.05071400000003</v>
      </c>
      <c r="P82" s="38">
        <v>90.403808999999995</v>
      </c>
      <c r="Q82" s="39">
        <v>592.45452299999999</v>
      </c>
      <c r="R82" s="38">
        <v>5477.690971</v>
      </c>
      <c r="S82" s="38">
        <v>984.58904900000005</v>
      </c>
      <c r="T82" s="43">
        <v>6462.2800200000001</v>
      </c>
      <c r="U82" s="25">
        <f t="shared" si="6"/>
        <v>-1.4404908172167108</v>
      </c>
      <c r="V82" s="31">
        <f t="shared" si="7"/>
        <v>13.466789589845085</v>
      </c>
    </row>
    <row r="83" spans="1:22" ht="15" x14ac:dyDescent="0.2">
      <c r="A83" s="40" t="s">
        <v>9</v>
      </c>
      <c r="B83" s="37" t="s">
        <v>35</v>
      </c>
      <c r="C83" s="37" t="s">
        <v>27</v>
      </c>
      <c r="D83" s="37" t="s">
        <v>282</v>
      </c>
      <c r="E83" s="37" t="s">
        <v>283</v>
      </c>
      <c r="F83" s="37" t="s">
        <v>150</v>
      </c>
      <c r="G83" s="37" t="s">
        <v>284</v>
      </c>
      <c r="H83" s="41" t="s">
        <v>285</v>
      </c>
      <c r="I83" s="42">
        <v>0</v>
      </c>
      <c r="J83" s="38">
        <v>0</v>
      </c>
      <c r="K83" s="39">
        <v>0</v>
      </c>
      <c r="L83" s="38">
        <v>0</v>
      </c>
      <c r="M83" s="38">
        <v>0</v>
      </c>
      <c r="N83" s="43">
        <v>0</v>
      </c>
      <c r="O83" s="42">
        <v>0</v>
      </c>
      <c r="P83" s="38">
        <v>0</v>
      </c>
      <c r="Q83" s="39">
        <v>0</v>
      </c>
      <c r="R83" s="38">
        <v>3.627945</v>
      </c>
      <c r="S83" s="38">
        <v>0</v>
      </c>
      <c r="T83" s="43">
        <v>3.627945</v>
      </c>
      <c r="U83" s="35" t="s">
        <v>24</v>
      </c>
      <c r="V83" s="36" t="s">
        <v>24</v>
      </c>
    </row>
    <row r="84" spans="1:22" ht="15" x14ac:dyDescent="0.2">
      <c r="A84" s="40" t="s">
        <v>9</v>
      </c>
      <c r="B84" s="37" t="s">
        <v>28</v>
      </c>
      <c r="C84" s="37" t="s">
        <v>29</v>
      </c>
      <c r="D84" s="37" t="s">
        <v>259</v>
      </c>
      <c r="E84" s="37" t="s">
        <v>260</v>
      </c>
      <c r="F84" s="37" t="s">
        <v>164</v>
      </c>
      <c r="G84" s="37" t="s">
        <v>261</v>
      </c>
      <c r="H84" s="41" t="s">
        <v>262</v>
      </c>
      <c r="I84" s="42">
        <v>0</v>
      </c>
      <c r="J84" s="38">
        <v>0</v>
      </c>
      <c r="K84" s="39">
        <v>0</v>
      </c>
      <c r="L84" s="38">
        <v>12.025152</v>
      </c>
      <c r="M84" s="38">
        <v>0</v>
      </c>
      <c r="N84" s="43">
        <v>12.025152</v>
      </c>
      <c r="O84" s="42">
        <v>0</v>
      </c>
      <c r="P84" s="38">
        <v>0</v>
      </c>
      <c r="Q84" s="39">
        <v>0</v>
      </c>
      <c r="R84" s="38">
        <v>0</v>
      </c>
      <c r="S84" s="38">
        <v>0</v>
      </c>
      <c r="T84" s="43">
        <v>0</v>
      </c>
      <c r="U84" s="35" t="s">
        <v>24</v>
      </c>
      <c r="V84" s="36" t="s">
        <v>24</v>
      </c>
    </row>
    <row r="85" spans="1:22" ht="15" x14ac:dyDescent="0.2">
      <c r="A85" s="40" t="s">
        <v>9</v>
      </c>
      <c r="B85" s="37" t="s">
        <v>28</v>
      </c>
      <c r="C85" s="37" t="s">
        <v>29</v>
      </c>
      <c r="D85" s="37" t="s">
        <v>179</v>
      </c>
      <c r="E85" s="37" t="s">
        <v>180</v>
      </c>
      <c r="F85" s="37" t="s">
        <v>150</v>
      </c>
      <c r="G85" s="37" t="s">
        <v>156</v>
      </c>
      <c r="H85" s="41" t="s">
        <v>181</v>
      </c>
      <c r="I85" s="42">
        <v>14.884399</v>
      </c>
      <c r="J85" s="38">
        <v>0</v>
      </c>
      <c r="K85" s="39">
        <v>14.884399</v>
      </c>
      <c r="L85" s="38">
        <v>183.80354299999999</v>
      </c>
      <c r="M85" s="38">
        <v>0</v>
      </c>
      <c r="N85" s="43">
        <v>183.80354299999999</v>
      </c>
      <c r="O85" s="42">
        <v>15.518405</v>
      </c>
      <c r="P85" s="38">
        <v>0</v>
      </c>
      <c r="Q85" s="39">
        <v>15.518405</v>
      </c>
      <c r="R85" s="38">
        <v>166.66925499999999</v>
      </c>
      <c r="S85" s="38">
        <v>0</v>
      </c>
      <c r="T85" s="43">
        <v>166.66925499999999</v>
      </c>
      <c r="U85" s="25">
        <f t="shared" si="6"/>
        <v>-4.0855100765832546</v>
      </c>
      <c r="V85" s="31">
        <f t="shared" si="7"/>
        <v>10.280413145183864</v>
      </c>
    </row>
    <row r="86" spans="1:22" ht="15" x14ac:dyDescent="0.2">
      <c r="A86" s="40" t="s">
        <v>9</v>
      </c>
      <c r="B86" s="37" t="s">
        <v>28</v>
      </c>
      <c r="C86" s="37" t="s">
        <v>27</v>
      </c>
      <c r="D86" s="37" t="s">
        <v>182</v>
      </c>
      <c r="E86" s="37" t="s">
        <v>254</v>
      </c>
      <c r="F86" s="37" t="s">
        <v>92</v>
      </c>
      <c r="G86" s="37" t="s">
        <v>145</v>
      </c>
      <c r="H86" s="41" t="s">
        <v>169</v>
      </c>
      <c r="I86" s="42">
        <v>0</v>
      </c>
      <c r="J86" s="38">
        <v>0</v>
      </c>
      <c r="K86" s="39">
        <v>0</v>
      </c>
      <c r="L86" s="38">
        <v>11.55</v>
      </c>
      <c r="M86" s="38">
        <v>0</v>
      </c>
      <c r="N86" s="43">
        <v>11.55</v>
      </c>
      <c r="O86" s="42">
        <v>0</v>
      </c>
      <c r="P86" s="38">
        <v>0</v>
      </c>
      <c r="Q86" s="39">
        <v>0</v>
      </c>
      <c r="R86" s="38">
        <v>0</v>
      </c>
      <c r="S86" s="38">
        <v>0</v>
      </c>
      <c r="T86" s="43">
        <v>0</v>
      </c>
      <c r="U86" s="35" t="s">
        <v>24</v>
      </c>
      <c r="V86" s="36" t="s">
        <v>24</v>
      </c>
    </row>
    <row r="87" spans="1:22" ht="15" x14ac:dyDescent="0.2">
      <c r="A87" s="40" t="s">
        <v>9</v>
      </c>
      <c r="B87" s="37" t="s">
        <v>28</v>
      </c>
      <c r="C87" s="37" t="s">
        <v>27</v>
      </c>
      <c r="D87" s="37" t="s">
        <v>182</v>
      </c>
      <c r="E87" s="37" t="s">
        <v>183</v>
      </c>
      <c r="F87" s="37" t="s">
        <v>92</v>
      </c>
      <c r="G87" s="37" t="s">
        <v>145</v>
      </c>
      <c r="H87" s="41" t="s">
        <v>169</v>
      </c>
      <c r="I87" s="42">
        <v>0</v>
      </c>
      <c r="J87" s="38">
        <v>0</v>
      </c>
      <c r="K87" s="39">
        <v>0</v>
      </c>
      <c r="L87" s="38">
        <v>2.1</v>
      </c>
      <c r="M87" s="38">
        <v>0</v>
      </c>
      <c r="N87" s="43">
        <v>2.1</v>
      </c>
      <c r="O87" s="42">
        <v>1.4</v>
      </c>
      <c r="P87" s="38">
        <v>0</v>
      </c>
      <c r="Q87" s="39">
        <v>1.4</v>
      </c>
      <c r="R87" s="38">
        <v>16.899999999999999</v>
      </c>
      <c r="S87" s="38">
        <v>0</v>
      </c>
      <c r="T87" s="43">
        <v>16.899999999999999</v>
      </c>
      <c r="U87" s="35" t="s">
        <v>24</v>
      </c>
      <c r="V87" s="31">
        <f t="shared" si="7"/>
        <v>-87.57396449704143</v>
      </c>
    </row>
    <row r="88" spans="1:22" ht="15" x14ac:dyDescent="0.2">
      <c r="A88" s="40" t="s">
        <v>9</v>
      </c>
      <c r="B88" s="37" t="s">
        <v>28</v>
      </c>
      <c r="C88" s="37" t="s">
        <v>27</v>
      </c>
      <c r="D88" s="37" t="s">
        <v>184</v>
      </c>
      <c r="E88" s="37" t="s">
        <v>185</v>
      </c>
      <c r="F88" s="37" t="s">
        <v>92</v>
      </c>
      <c r="G88" s="37" t="s">
        <v>92</v>
      </c>
      <c r="H88" s="41" t="s">
        <v>137</v>
      </c>
      <c r="I88" s="42">
        <v>13.5898</v>
      </c>
      <c r="J88" s="38">
        <v>0</v>
      </c>
      <c r="K88" s="39">
        <v>13.5898</v>
      </c>
      <c r="L88" s="38">
        <v>94.897313999999994</v>
      </c>
      <c r="M88" s="38">
        <v>0</v>
      </c>
      <c r="N88" s="43">
        <v>94.897313999999994</v>
      </c>
      <c r="O88" s="42">
        <v>0</v>
      </c>
      <c r="P88" s="38">
        <v>0</v>
      </c>
      <c r="Q88" s="39">
        <v>0</v>
      </c>
      <c r="R88" s="38">
        <v>83.722528999999994</v>
      </c>
      <c r="S88" s="38">
        <v>0</v>
      </c>
      <c r="T88" s="43">
        <v>83.722528999999994</v>
      </c>
      <c r="U88" s="35" t="s">
        <v>24</v>
      </c>
      <c r="V88" s="31">
        <f t="shared" si="7"/>
        <v>13.347404973875076</v>
      </c>
    </row>
    <row r="89" spans="1:22" ht="15" x14ac:dyDescent="0.2">
      <c r="A89" s="40" t="s">
        <v>9</v>
      </c>
      <c r="B89" s="37" t="s">
        <v>28</v>
      </c>
      <c r="C89" s="37" t="s">
        <v>29</v>
      </c>
      <c r="D89" s="37" t="s">
        <v>290</v>
      </c>
      <c r="E89" s="37" t="s">
        <v>291</v>
      </c>
      <c r="F89" s="37" t="s">
        <v>61</v>
      </c>
      <c r="G89" s="37" t="s">
        <v>292</v>
      </c>
      <c r="H89" s="41" t="s">
        <v>293</v>
      </c>
      <c r="I89" s="42">
        <v>0</v>
      </c>
      <c r="J89" s="38">
        <v>0</v>
      </c>
      <c r="K89" s="39">
        <v>0</v>
      </c>
      <c r="L89" s="38">
        <v>0</v>
      </c>
      <c r="M89" s="38">
        <v>0</v>
      </c>
      <c r="N89" s="43">
        <v>0</v>
      </c>
      <c r="O89" s="42">
        <v>0</v>
      </c>
      <c r="P89" s="38">
        <v>0</v>
      </c>
      <c r="Q89" s="39">
        <v>0</v>
      </c>
      <c r="R89" s="38">
        <v>0</v>
      </c>
      <c r="S89" s="38">
        <v>0.52140500000000001</v>
      </c>
      <c r="T89" s="43">
        <v>0.52140500000000001</v>
      </c>
      <c r="U89" s="35" t="s">
        <v>24</v>
      </c>
      <c r="V89" s="36" t="s">
        <v>24</v>
      </c>
    </row>
    <row r="90" spans="1:22" ht="15" x14ac:dyDescent="0.2">
      <c r="A90" s="40" t="s">
        <v>9</v>
      </c>
      <c r="B90" s="37" t="s">
        <v>28</v>
      </c>
      <c r="C90" s="37" t="s">
        <v>27</v>
      </c>
      <c r="D90" s="37" t="s">
        <v>187</v>
      </c>
      <c r="E90" s="37" t="s">
        <v>188</v>
      </c>
      <c r="F90" s="37" t="s">
        <v>66</v>
      </c>
      <c r="G90" s="37" t="s">
        <v>67</v>
      </c>
      <c r="H90" s="41" t="s">
        <v>65</v>
      </c>
      <c r="I90" s="42">
        <v>187.16891699999999</v>
      </c>
      <c r="J90" s="38">
        <v>31.811579999999999</v>
      </c>
      <c r="K90" s="39">
        <v>218.98049700000001</v>
      </c>
      <c r="L90" s="38">
        <v>2510.1903950000001</v>
      </c>
      <c r="M90" s="38">
        <v>366.851564</v>
      </c>
      <c r="N90" s="43">
        <v>2877.0419590000001</v>
      </c>
      <c r="O90" s="42">
        <v>145.60218</v>
      </c>
      <c r="P90" s="38">
        <v>30.281495</v>
      </c>
      <c r="Q90" s="39">
        <v>175.88367500000001</v>
      </c>
      <c r="R90" s="38">
        <v>2034.510657</v>
      </c>
      <c r="S90" s="38">
        <v>276.88179500000001</v>
      </c>
      <c r="T90" s="43">
        <v>2311.392452</v>
      </c>
      <c r="U90" s="25">
        <f t="shared" ref="U90:U105" si="8">+((K90/Q90)-1)*100</f>
        <v>24.503025650333953</v>
      </c>
      <c r="V90" s="31">
        <f t="shared" ref="V90:V105" si="9">+((N90/T90)-1)*100</f>
        <v>24.472239948285512</v>
      </c>
    </row>
    <row r="91" spans="1:22" ht="15" x14ac:dyDescent="0.2">
      <c r="A91" s="40" t="s">
        <v>9</v>
      </c>
      <c r="B91" s="37" t="s">
        <v>28</v>
      </c>
      <c r="C91" s="37" t="s">
        <v>27</v>
      </c>
      <c r="D91" s="37" t="s">
        <v>189</v>
      </c>
      <c r="E91" s="37" t="s">
        <v>190</v>
      </c>
      <c r="F91" s="37" t="s">
        <v>150</v>
      </c>
      <c r="G91" s="37" t="s">
        <v>150</v>
      </c>
      <c r="H91" s="41" t="s">
        <v>191</v>
      </c>
      <c r="I91" s="42">
        <v>42166.771986</v>
      </c>
      <c r="J91" s="38">
        <v>0</v>
      </c>
      <c r="K91" s="39">
        <v>42166.771986</v>
      </c>
      <c r="L91" s="38">
        <v>434023.027389</v>
      </c>
      <c r="M91" s="38">
        <v>0</v>
      </c>
      <c r="N91" s="43">
        <v>434023.027389</v>
      </c>
      <c r="O91" s="42">
        <v>39632.202510000003</v>
      </c>
      <c r="P91" s="38">
        <v>0</v>
      </c>
      <c r="Q91" s="39">
        <v>39632.202510000003</v>
      </c>
      <c r="R91" s="38">
        <v>454561.41063599999</v>
      </c>
      <c r="S91" s="38">
        <v>0</v>
      </c>
      <c r="T91" s="43">
        <v>454561.41063599999</v>
      </c>
      <c r="U91" s="25">
        <f t="shared" si="8"/>
        <v>6.3952274046855662</v>
      </c>
      <c r="V91" s="31">
        <f t="shared" si="9"/>
        <v>-4.5182857071531242</v>
      </c>
    </row>
    <row r="92" spans="1:22" ht="15" x14ac:dyDescent="0.2">
      <c r="A92" s="40" t="s">
        <v>9</v>
      </c>
      <c r="B92" s="37" t="s">
        <v>35</v>
      </c>
      <c r="C92" s="37" t="s">
        <v>27</v>
      </c>
      <c r="D92" s="37" t="s">
        <v>189</v>
      </c>
      <c r="E92" s="37" t="s">
        <v>190</v>
      </c>
      <c r="F92" s="37" t="s">
        <v>150</v>
      </c>
      <c r="G92" s="37" t="s">
        <v>150</v>
      </c>
      <c r="H92" s="41" t="s">
        <v>191</v>
      </c>
      <c r="I92" s="42">
        <v>3265.983369</v>
      </c>
      <c r="J92" s="38">
        <v>0</v>
      </c>
      <c r="K92" s="39">
        <v>3265.983369</v>
      </c>
      <c r="L92" s="38">
        <v>39956.825918000002</v>
      </c>
      <c r="M92" s="38">
        <v>0</v>
      </c>
      <c r="N92" s="43">
        <v>39956.825918000002</v>
      </c>
      <c r="O92" s="42">
        <v>3438.5151139999998</v>
      </c>
      <c r="P92" s="38">
        <v>0</v>
      </c>
      <c r="Q92" s="39">
        <v>3438.5151139999998</v>
      </c>
      <c r="R92" s="38">
        <v>39723.077295000003</v>
      </c>
      <c r="S92" s="38">
        <v>0</v>
      </c>
      <c r="T92" s="43">
        <v>39723.077295000003</v>
      </c>
      <c r="U92" s="25">
        <f t="shared" si="8"/>
        <v>-5.0176235752907523</v>
      </c>
      <c r="V92" s="31">
        <f t="shared" si="9"/>
        <v>0.58844540483127261</v>
      </c>
    </row>
    <row r="93" spans="1:22" ht="15" x14ac:dyDescent="0.2">
      <c r="A93" s="40" t="s">
        <v>9</v>
      </c>
      <c r="B93" s="37" t="s">
        <v>28</v>
      </c>
      <c r="C93" s="37" t="s">
        <v>27</v>
      </c>
      <c r="D93" s="37" t="s">
        <v>192</v>
      </c>
      <c r="E93" s="37" t="s">
        <v>193</v>
      </c>
      <c r="F93" s="37" t="s">
        <v>16</v>
      </c>
      <c r="G93" s="37" t="s">
        <v>103</v>
      </c>
      <c r="H93" s="41" t="s">
        <v>104</v>
      </c>
      <c r="I93" s="42">
        <v>1039.7174199999999</v>
      </c>
      <c r="J93" s="38">
        <v>188.005393</v>
      </c>
      <c r="K93" s="39">
        <v>1227.7228130000001</v>
      </c>
      <c r="L93" s="38">
        <v>9084.7675490000001</v>
      </c>
      <c r="M93" s="38">
        <v>1848.188508</v>
      </c>
      <c r="N93" s="43">
        <v>10932.956056000001</v>
      </c>
      <c r="O93" s="42">
        <v>671.42927199999997</v>
      </c>
      <c r="P93" s="38">
        <v>146.532354</v>
      </c>
      <c r="Q93" s="39">
        <v>817.96162600000002</v>
      </c>
      <c r="R93" s="38">
        <v>7552.6842749999996</v>
      </c>
      <c r="S93" s="38">
        <v>2005.55288</v>
      </c>
      <c r="T93" s="43">
        <v>9558.2371550000007</v>
      </c>
      <c r="U93" s="25">
        <f t="shared" si="8"/>
        <v>50.095404720123149</v>
      </c>
      <c r="V93" s="31">
        <f t="shared" si="9"/>
        <v>14.382556937090364</v>
      </c>
    </row>
    <row r="94" spans="1:22" ht="15" x14ac:dyDescent="0.2">
      <c r="A94" s="40" t="s">
        <v>9</v>
      </c>
      <c r="B94" s="37" t="s">
        <v>28</v>
      </c>
      <c r="C94" s="37" t="s">
        <v>29</v>
      </c>
      <c r="D94" s="37" t="s">
        <v>194</v>
      </c>
      <c r="E94" s="37" t="s">
        <v>159</v>
      </c>
      <c r="F94" s="37" t="s">
        <v>30</v>
      </c>
      <c r="G94" s="37" t="s">
        <v>107</v>
      </c>
      <c r="H94" s="41" t="s">
        <v>159</v>
      </c>
      <c r="I94" s="42">
        <v>73.7</v>
      </c>
      <c r="J94" s="38">
        <v>0</v>
      </c>
      <c r="K94" s="39">
        <v>73.7</v>
      </c>
      <c r="L94" s="38">
        <v>352.43</v>
      </c>
      <c r="M94" s="38">
        <v>0</v>
      </c>
      <c r="N94" s="43">
        <v>352.43</v>
      </c>
      <c r="O94" s="42">
        <v>0</v>
      </c>
      <c r="P94" s="38">
        <v>0</v>
      </c>
      <c r="Q94" s="39">
        <v>0</v>
      </c>
      <c r="R94" s="38">
        <v>105.35</v>
      </c>
      <c r="S94" s="38">
        <v>0</v>
      </c>
      <c r="T94" s="43">
        <v>105.35</v>
      </c>
      <c r="U94" s="35" t="s">
        <v>24</v>
      </c>
      <c r="V94" s="36" t="s">
        <v>24</v>
      </c>
    </row>
    <row r="95" spans="1:22" ht="15" x14ac:dyDescent="0.2">
      <c r="A95" s="40" t="s">
        <v>9</v>
      </c>
      <c r="B95" s="37" t="s">
        <v>28</v>
      </c>
      <c r="C95" s="37" t="s">
        <v>27</v>
      </c>
      <c r="D95" s="37" t="s">
        <v>195</v>
      </c>
      <c r="E95" s="37" t="s">
        <v>196</v>
      </c>
      <c r="F95" s="37" t="s">
        <v>71</v>
      </c>
      <c r="G95" s="37" t="s">
        <v>71</v>
      </c>
      <c r="H95" s="41" t="s">
        <v>130</v>
      </c>
      <c r="I95" s="42">
        <v>4604.95</v>
      </c>
      <c r="J95" s="38">
        <v>0</v>
      </c>
      <c r="K95" s="39">
        <v>4604.95</v>
      </c>
      <c r="L95" s="38">
        <v>43618.564661999997</v>
      </c>
      <c r="M95" s="38">
        <v>0</v>
      </c>
      <c r="N95" s="43">
        <v>43618.564661999997</v>
      </c>
      <c r="O95" s="42">
        <v>4992.5559999999996</v>
      </c>
      <c r="P95" s="38">
        <v>0</v>
      </c>
      <c r="Q95" s="39">
        <v>4992.5559999999996</v>
      </c>
      <c r="R95" s="38">
        <v>46253.379654999997</v>
      </c>
      <c r="S95" s="38">
        <v>0</v>
      </c>
      <c r="T95" s="43">
        <v>46253.379654999997</v>
      </c>
      <c r="U95" s="25">
        <f t="shared" si="8"/>
        <v>-7.7636785646470479</v>
      </c>
      <c r="V95" s="31">
        <f t="shared" si="9"/>
        <v>-5.6964810196635574</v>
      </c>
    </row>
    <row r="96" spans="1:22" ht="15" x14ac:dyDescent="0.2">
      <c r="A96" s="40" t="s">
        <v>9</v>
      </c>
      <c r="B96" s="37" t="s">
        <v>28</v>
      </c>
      <c r="C96" s="37" t="s">
        <v>27</v>
      </c>
      <c r="D96" s="37" t="s">
        <v>195</v>
      </c>
      <c r="E96" s="37" t="s">
        <v>197</v>
      </c>
      <c r="F96" s="37" t="s">
        <v>71</v>
      </c>
      <c r="G96" s="37" t="s">
        <v>71</v>
      </c>
      <c r="H96" s="41" t="s">
        <v>198</v>
      </c>
      <c r="I96" s="42">
        <v>0</v>
      </c>
      <c r="J96" s="38">
        <v>45.381214999999997</v>
      </c>
      <c r="K96" s="39">
        <v>45.381214999999997</v>
      </c>
      <c r="L96" s="38">
        <v>0</v>
      </c>
      <c r="M96" s="38">
        <v>45.381214999999997</v>
      </c>
      <c r="N96" s="43">
        <v>45.381214999999997</v>
      </c>
      <c r="O96" s="42">
        <v>0</v>
      </c>
      <c r="P96" s="38">
        <v>156.80260000000001</v>
      </c>
      <c r="Q96" s="39">
        <v>156.80260000000001</v>
      </c>
      <c r="R96" s="38">
        <v>0</v>
      </c>
      <c r="S96" s="38">
        <v>1026.483127</v>
      </c>
      <c r="T96" s="43">
        <v>1026.483127</v>
      </c>
      <c r="U96" s="25">
        <f t="shared" si="8"/>
        <v>-71.058378496274941</v>
      </c>
      <c r="V96" s="31">
        <f t="shared" si="9"/>
        <v>-95.578961426026439</v>
      </c>
    </row>
    <row r="97" spans="1:23" ht="15" x14ac:dyDescent="0.2">
      <c r="A97" s="40" t="s">
        <v>9</v>
      </c>
      <c r="B97" s="37" t="s">
        <v>28</v>
      </c>
      <c r="C97" s="37" t="s">
        <v>27</v>
      </c>
      <c r="D97" s="37" t="s">
        <v>26</v>
      </c>
      <c r="E97" s="37" t="s">
        <v>215</v>
      </c>
      <c r="F97" s="37" t="s">
        <v>202</v>
      </c>
      <c r="G97" s="37" t="s">
        <v>203</v>
      </c>
      <c r="H97" s="41" t="s">
        <v>204</v>
      </c>
      <c r="I97" s="42">
        <v>20841.552615000001</v>
      </c>
      <c r="J97" s="38">
        <v>0</v>
      </c>
      <c r="K97" s="39">
        <v>20841.552615000001</v>
      </c>
      <c r="L97" s="38">
        <v>231660.08156399999</v>
      </c>
      <c r="M97" s="38">
        <v>0</v>
      </c>
      <c r="N97" s="43">
        <v>231660.08156399999</v>
      </c>
      <c r="O97" s="42">
        <v>15805.117224</v>
      </c>
      <c r="P97" s="38">
        <v>0</v>
      </c>
      <c r="Q97" s="39">
        <v>15805.117224</v>
      </c>
      <c r="R97" s="38">
        <v>143719.54350999999</v>
      </c>
      <c r="S97" s="38">
        <v>0</v>
      </c>
      <c r="T97" s="43">
        <v>143719.54350999999</v>
      </c>
      <c r="U97" s="25">
        <f t="shared" si="8"/>
        <v>31.865852809697582</v>
      </c>
      <c r="V97" s="31">
        <f t="shared" si="9"/>
        <v>61.188990659353927</v>
      </c>
    </row>
    <row r="98" spans="1:23" ht="15" x14ac:dyDescent="0.2">
      <c r="A98" s="40" t="s">
        <v>9</v>
      </c>
      <c r="B98" s="37" t="s">
        <v>28</v>
      </c>
      <c r="C98" s="37" t="s">
        <v>27</v>
      </c>
      <c r="D98" s="37" t="s">
        <v>26</v>
      </c>
      <c r="E98" s="37" t="s">
        <v>199</v>
      </c>
      <c r="F98" s="37" t="s">
        <v>17</v>
      </c>
      <c r="G98" s="37" t="s">
        <v>200</v>
      </c>
      <c r="H98" s="41" t="s">
        <v>201</v>
      </c>
      <c r="I98" s="42">
        <v>14512.302449999999</v>
      </c>
      <c r="J98" s="38">
        <v>0</v>
      </c>
      <c r="K98" s="39">
        <v>14512.302449999999</v>
      </c>
      <c r="L98" s="38">
        <v>156405.060322</v>
      </c>
      <c r="M98" s="38">
        <v>0</v>
      </c>
      <c r="N98" s="43">
        <v>156405.060322</v>
      </c>
      <c r="O98" s="42">
        <v>15358.87248</v>
      </c>
      <c r="P98" s="38">
        <v>0</v>
      </c>
      <c r="Q98" s="39">
        <v>15358.87248</v>
      </c>
      <c r="R98" s="38">
        <v>160591.537194</v>
      </c>
      <c r="S98" s="38">
        <v>0</v>
      </c>
      <c r="T98" s="43">
        <v>160591.537194</v>
      </c>
      <c r="U98" s="25">
        <f t="shared" si="8"/>
        <v>-5.5119282427950722</v>
      </c>
      <c r="V98" s="31">
        <f t="shared" si="9"/>
        <v>-2.6069100185164729</v>
      </c>
    </row>
    <row r="99" spans="1:23" ht="15" x14ac:dyDescent="0.2">
      <c r="A99" s="40" t="s">
        <v>9</v>
      </c>
      <c r="B99" s="37" t="s">
        <v>35</v>
      </c>
      <c r="C99" s="37" t="s">
        <v>27</v>
      </c>
      <c r="D99" s="37" t="s">
        <v>26</v>
      </c>
      <c r="E99" s="37" t="s">
        <v>215</v>
      </c>
      <c r="F99" s="37" t="s">
        <v>202</v>
      </c>
      <c r="G99" s="37" t="s">
        <v>203</v>
      </c>
      <c r="H99" s="41" t="s">
        <v>204</v>
      </c>
      <c r="I99" s="42">
        <v>2077.0558460000002</v>
      </c>
      <c r="J99" s="38">
        <v>0</v>
      </c>
      <c r="K99" s="39">
        <v>2077.0558460000002</v>
      </c>
      <c r="L99" s="38">
        <v>24146.023635000001</v>
      </c>
      <c r="M99" s="38">
        <v>0</v>
      </c>
      <c r="N99" s="43">
        <v>24146.023635000001</v>
      </c>
      <c r="O99" s="42">
        <v>2035.1959300000001</v>
      </c>
      <c r="P99" s="38">
        <v>0</v>
      </c>
      <c r="Q99" s="39">
        <v>2035.1959300000001</v>
      </c>
      <c r="R99" s="38">
        <v>24323.229268999999</v>
      </c>
      <c r="S99" s="38">
        <v>0</v>
      </c>
      <c r="T99" s="43">
        <v>24323.229268999999</v>
      </c>
      <c r="U99" s="25">
        <f t="shared" si="8"/>
        <v>2.0568003003032853</v>
      </c>
      <c r="V99" s="31">
        <f t="shared" si="9"/>
        <v>-0.72854484920654716</v>
      </c>
    </row>
    <row r="100" spans="1:23" ht="15" x14ac:dyDescent="0.2">
      <c r="A100" s="40" t="s">
        <v>9</v>
      </c>
      <c r="B100" s="37" t="s">
        <v>35</v>
      </c>
      <c r="C100" s="37" t="s">
        <v>27</v>
      </c>
      <c r="D100" s="37" t="s">
        <v>26</v>
      </c>
      <c r="E100" s="37" t="s">
        <v>199</v>
      </c>
      <c r="F100" s="37" t="s">
        <v>17</v>
      </c>
      <c r="G100" s="37" t="s">
        <v>200</v>
      </c>
      <c r="H100" s="41" t="s">
        <v>201</v>
      </c>
      <c r="I100" s="42">
        <v>195.87960799999999</v>
      </c>
      <c r="J100" s="38">
        <v>0</v>
      </c>
      <c r="K100" s="39">
        <v>195.87960799999999</v>
      </c>
      <c r="L100" s="38">
        <v>2182.844881</v>
      </c>
      <c r="M100" s="38">
        <v>0</v>
      </c>
      <c r="N100" s="43">
        <v>2182.844881</v>
      </c>
      <c r="O100" s="42">
        <v>102.589795</v>
      </c>
      <c r="P100" s="38">
        <v>0</v>
      </c>
      <c r="Q100" s="39">
        <v>102.589795</v>
      </c>
      <c r="R100" s="38">
        <v>2202.974561</v>
      </c>
      <c r="S100" s="38">
        <v>0</v>
      </c>
      <c r="T100" s="43">
        <v>2202.974561</v>
      </c>
      <c r="U100" s="25">
        <f t="shared" si="8"/>
        <v>90.934788396838101</v>
      </c>
      <c r="V100" s="31">
        <f t="shared" si="9"/>
        <v>-0.91374999767870335</v>
      </c>
    </row>
    <row r="101" spans="1:23" ht="15" x14ac:dyDescent="0.2">
      <c r="A101" s="40" t="s">
        <v>9</v>
      </c>
      <c r="B101" s="37" t="s">
        <v>28</v>
      </c>
      <c r="C101" s="37" t="s">
        <v>27</v>
      </c>
      <c r="D101" s="37" t="s">
        <v>205</v>
      </c>
      <c r="E101" s="37" t="s">
        <v>206</v>
      </c>
      <c r="F101" s="37" t="s">
        <v>16</v>
      </c>
      <c r="G101" s="37" t="s">
        <v>155</v>
      </c>
      <c r="H101" s="41" t="s">
        <v>207</v>
      </c>
      <c r="I101" s="42">
        <v>0</v>
      </c>
      <c r="J101" s="38">
        <v>48.173000000000002</v>
      </c>
      <c r="K101" s="39">
        <v>48.173000000000002</v>
      </c>
      <c r="L101" s="38">
        <v>0</v>
      </c>
      <c r="M101" s="38">
        <v>562.44899699999996</v>
      </c>
      <c r="N101" s="43">
        <v>562.44899699999996</v>
      </c>
      <c r="O101" s="42">
        <v>0</v>
      </c>
      <c r="P101" s="38">
        <v>52.588099999999997</v>
      </c>
      <c r="Q101" s="39">
        <v>52.588099999999997</v>
      </c>
      <c r="R101" s="38">
        <v>0</v>
      </c>
      <c r="S101" s="38">
        <v>532.43089999999995</v>
      </c>
      <c r="T101" s="43">
        <v>532.43089999999995</v>
      </c>
      <c r="U101" s="25">
        <f t="shared" si="8"/>
        <v>-8.3956256263299061</v>
      </c>
      <c r="V101" s="31">
        <f t="shared" si="9"/>
        <v>5.6379329223754659</v>
      </c>
    </row>
    <row r="102" spans="1:23" ht="15" x14ac:dyDescent="0.2">
      <c r="A102" s="40" t="s">
        <v>9</v>
      </c>
      <c r="B102" s="37" t="s">
        <v>28</v>
      </c>
      <c r="C102" s="37" t="s">
        <v>27</v>
      </c>
      <c r="D102" s="37" t="s">
        <v>208</v>
      </c>
      <c r="E102" s="37" t="s">
        <v>149</v>
      </c>
      <c r="F102" s="37" t="s">
        <v>66</v>
      </c>
      <c r="G102" s="37" t="s">
        <v>67</v>
      </c>
      <c r="H102" s="41" t="s">
        <v>67</v>
      </c>
      <c r="I102" s="42">
        <v>121.07619800000001</v>
      </c>
      <c r="J102" s="38">
        <v>74.222239999999999</v>
      </c>
      <c r="K102" s="39">
        <v>195.298438</v>
      </c>
      <c r="L102" s="38">
        <v>1591.12021</v>
      </c>
      <c r="M102" s="38">
        <v>922.60179900000003</v>
      </c>
      <c r="N102" s="43">
        <v>2513.7220090000001</v>
      </c>
      <c r="O102" s="42">
        <v>182.773383</v>
      </c>
      <c r="P102" s="38">
        <v>72.094139999999996</v>
      </c>
      <c r="Q102" s="39">
        <v>254.86752300000001</v>
      </c>
      <c r="R102" s="38">
        <v>1472.1159359999999</v>
      </c>
      <c r="S102" s="38">
        <v>852.28486199999998</v>
      </c>
      <c r="T102" s="43">
        <v>2324.4007980000001</v>
      </c>
      <c r="U102" s="25">
        <f t="shared" si="8"/>
        <v>-23.37256795170407</v>
      </c>
      <c r="V102" s="31">
        <f t="shared" si="9"/>
        <v>8.1449469111738004</v>
      </c>
    </row>
    <row r="103" spans="1:23" ht="15" x14ac:dyDescent="0.2">
      <c r="A103" s="40" t="s">
        <v>9</v>
      </c>
      <c r="B103" s="37" t="s">
        <v>28</v>
      </c>
      <c r="C103" s="37" t="s">
        <v>27</v>
      </c>
      <c r="D103" s="37" t="s">
        <v>208</v>
      </c>
      <c r="E103" s="37" t="s">
        <v>209</v>
      </c>
      <c r="F103" s="37" t="s">
        <v>66</v>
      </c>
      <c r="G103" s="37" t="s">
        <v>67</v>
      </c>
      <c r="H103" s="41" t="s">
        <v>65</v>
      </c>
      <c r="I103" s="42">
        <v>35.582774999999998</v>
      </c>
      <c r="J103" s="38">
        <v>8.7088490000000007</v>
      </c>
      <c r="K103" s="39">
        <v>44.291623999999999</v>
      </c>
      <c r="L103" s="38">
        <v>945.69705699999997</v>
      </c>
      <c r="M103" s="38">
        <v>174.54706100000001</v>
      </c>
      <c r="N103" s="43">
        <v>1120.2441180000001</v>
      </c>
      <c r="O103" s="42">
        <v>49.081518000000003</v>
      </c>
      <c r="P103" s="38">
        <v>24.479291</v>
      </c>
      <c r="Q103" s="39">
        <v>73.560809000000006</v>
      </c>
      <c r="R103" s="38">
        <v>780.49895400000003</v>
      </c>
      <c r="S103" s="38">
        <v>285.28590000000003</v>
      </c>
      <c r="T103" s="43">
        <v>1065.784854</v>
      </c>
      <c r="U103" s="25">
        <f t="shared" si="8"/>
        <v>-39.789101558140835</v>
      </c>
      <c r="V103" s="31">
        <f t="shared" si="9"/>
        <v>5.1097802521408386</v>
      </c>
    </row>
    <row r="104" spans="1:23" ht="15" x14ac:dyDescent="0.2">
      <c r="A104" s="40" t="s">
        <v>9</v>
      </c>
      <c r="B104" s="37" t="s">
        <v>28</v>
      </c>
      <c r="C104" s="37" t="s">
        <v>27</v>
      </c>
      <c r="D104" s="37" t="s">
        <v>208</v>
      </c>
      <c r="E104" s="37" t="s">
        <v>210</v>
      </c>
      <c r="F104" s="37" t="s">
        <v>66</v>
      </c>
      <c r="G104" s="37" t="s">
        <v>67</v>
      </c>
      <c r="H104" s="41" t="s">
        <v>211</v>
      </c>
      <c r="I104" s="42">
        <v>0</v>
      </c>
      <c r="J104" s="38">
        <v>79.041224</v>
      </c>
      <c r="K104" s="39">
        <v>79.041224</v>
      </c>
      <c r="L104" s="38">
        <v>14.279004</v>
      </c>
      <c r="M104" s="38">
        <v>779.470054</v>
      </c>
      <c r="N104" s="43">
        <v>793.74905799999999</v>
      </c>
      <c r="O104" s="42">
        <v>14.758812000000001</v>
      </c>
      <c r="P104" s="38">
        <v>79.811732000000006</v>
      </c>
      <c r="Q104" s="39">
        <v>94.570543999999998</v>
      </c>
      <c r="R104" s="38">
        <v>103.513206</v>
      </c>
      <c r="S104" s="38">
        <v>837.12108000000001</v>
      </c>
      <c r="T104" s="43">
        <v>940.63428599999997</v>
      </c>
      <c r="U104" s="25">
        <f t="shared" si="8"/>
        <v>-16.420884710148222</v>
      </c>
      <c r="V104" s="31">
        <f t="shared" si="9"/>
        <v>-15.615551143114503</v>
      </c>
    </row>
    <row r="105" spans="1:23" ht="15" x14ac:dyDescent="0.2">
      <c r="A105" s="40" t="s">
        <v>9</v>
      </c>
      <c r="B105" s="37" t="s">
        <v>28</v>
      </c>
      <c r="C105" s="37" t="s">
        <v>27</v>
      </c>
      <c r="D105" s="37" t="s">
        <v>208</v>
      </c>
      <c r="E105" s="37" t="s">
        <v>212</v>
      </c>
      <c r="F105" s="37" t="s">
        <v>66</v>
      </c>
      <c r="G105" s="37" t="s">
        <v>67</v>
      </c>
      <c r="H105" s="41" t="s">
        <v>67</v>
      </c>
      <c r="I105" s="42">
        <v>29.441651</v>
      </c>
      <c r="J105" s="38">
        <v>33.736052999999998</v>
      </c>
      <c r="K105" s="39">
        <v>63.177705000000003</v>
      </c>
      <c r="L105" s="38">
        <v>383.697968</v>
      </c>
      <c r="M105" s="38">
        <v>345.96231</v>
      </c>
      <c r="N105" s="43">
        <v>729.66027799999995</v>
      </c>
      <c r="O105" s="42">
        <v>87.049289000000002</v>
      </c>
      <c r="P105" s="38">
        <v>32.295157000000003</v>
      </c>
      <c r="Q105" s="39">
        <v>119.34444499999999</v>
      </c>
      <c r="R105" s="38">
        <v>576.988473</v>
      </c>
      <c r="S105" s="38">
        <v>528.17363699999999</v>
      </c>
      <c r="T105" s="43">
        <v>1105.16211</v>
      </c>
      <c r="U105" s="25">
        <f t="shared" si="8"/>
        <v>-47.062718335989572</v>
      </c>
      <c r="V105" s="31">
        <f t="shared" si="9"/>
        <v>-33.977081606607015</v>
      </c>
    </row>
    <row r="106" spans="1:23" ht="15" x14ac:dyDescent="0.2">
      <c r="A106" s="40"/>
      <c r="B106" s="37"/>
      <c r="C106" s="37"/>
      <c r="D106" s="37"/>
      <c r="E106" s="37"/>
      <c r="F106" s="37"/>
      <c r="G106" s="37"/>
      <c r="H106" s="41"/>
      <c r="I106" s="42"/>
      <c r="J106" s="38"/>
      <c r="K106" s="39"/>
      <c r="L106" s="38"/>
      <c r="M106" s="38"/>
      <c r="N106" s="43"/>
      <c r="O106" s="42"/>
      <c r="P106" s="38"/>
      <c r="Q106" s="39"/>
      <c r="R106" s="38"/>
      <c r="S106" s="38"/>
      <c r="T106" s="43"/>
      <c r="U106" s="26"/>
      <c r="V106" s="32"/>
    </row>
    <row r="107" spans="1:23" ht="20.25" x14ac:dyDescent="0.3">
      <c r="A107" s="64" t="s">
        <v>9</v>
      </c>
      <c r="B107" s="65"/>
      <c r="C107" s="65"/>
      <c r="D107" s="65"/>
      <c r="E107" s="65"/>
      <c r="F107" s="65"/>
      <c r="G107" s="65"/>
      <c r="H107" s="66"/>
      <c r="I107" s="20">
        <f>SUM(I6:I105)</f>
        <v>221996.27866099996</v>
      </c>
      <c r="J107" s="13">
        <f>SUM(J6:J105)</f>
        <v>3499.7319540000003</v>
      </c>
      <c r="K107" s="13">
        <f>SUM(K6:K105)</f>
        <v>225496.01061500006</v>
      </c>
      <c r="L107" s="13">
        <f>SUM(L6:L105)</f>
        <v>2419656.7838880001</v>
      </c>
      <c r="M107" s="13">
        <f>SUM(M6:M105)</f>
        <v>35783.124597000002</v>
      </c>
      <c r="N107" s="21">
        <f>SUM(N6:N105)</f>
        <v>2455439.9084819998</v>
      </c>
      <c r="O107" s="20">
        <f>SUM(O6:O105)</f>
        <v>227457.86161099994</v>
      </c>
      <c r="P107" s="13">
        <f>SUM(P6:P105)</f>
        <v>2929.8828920000005</v>
      </c>
      <c r="Q107" s="13">
        <f>SUM(Q6:Q105)</f>
        <v>230387.74450099995</v>
      </c>
      <c r="R107" s="13">
        <f>SUM(R6:R105)</f>
        <v>2399916.2161839991</v>
      </c>
      <c r="S107" s="13">
        <f>SUM(S6:S105)</f>
        <v>37118.673107000002</v>
      </c>
      <c r="T107" s="21">
        <f>SUM(T6:T105)</f>
        <v>2437034.8892909992</v>
      </c>
      <c r="U107" s="27">
        <f>+((K107/Q107)-1)*100</f>
        <v>-2.1232613291106039</v>
      </c>
      <c r="V107" s="33">
        <f>+((N107/T107)-1)*100</f>
        <v>0.75522181778673314</v>
      </c>
      <c r="W107" s="2"/>
    </row>
    <row r="108" spans="1:23" ht="15.75" x14ac:dyDescent="0.2">
      <c r="A108" s="16"/>
      <c r="B108" s="9"/>
      <c r="C108" s="9"/>
      <c r="D108" s="9"/>
      <c r="E108" s="9"/>
      <c r="F108" s="9"/>
      <c r="G108" s="9"/>
      <c r="H108" s="14"/>
      <c r="I108" s="18"/>
      <c r="J108" s="11"/>
      <c r="K108" s="12"/>
      <c r="L108" s="11"/>
      <c r="M108" s="11"/>
      <c r="N108" s="19"/>
      <c r="O108" s="18"/>
      <c r="P108" s="11"/>
      <c r="Q108" s="12"/>
      <c r="R108" s="11"/>
      <c r="S108" s="11"/>
      <c r="T108" s="19"/>
      <c r="U108" s="26"/>
      <c r="V108" s="32"/>
    </row>
    <row r="109" spans="1:23" ht="15" x14ac:dyDescent="0.2">
      <c r="A109" s="40" t="s">
        <v>10</v>
      </c>
      <c r="B109" s="37"/>
      <c r="C109" s="37" t="s">
        <v>27</v>
      </c>
      <c r="D109" s="37" t="s">
        <v>26</v>
      </c>
      <c r="E109" s="37" t="s">
        <v>22</v>
      </c>
      <c r="F109" s="37" t="s">
        <v>17</v>
      </c>
      <c r="G109" s="37" t="s">
        <v>19</v>
      </c>
      <c r="H109" s="41" t="s">
        <v>20</v>
      </c>
      <c r="I109" s="42">
        <v>33283.391724000001</v>
      </c>
      <c r="J109" s="38">
        <v>0</v>
      </c>
      <c r="K109" s="39">
        <v>33283.391724000001</v>
      </c>
      <c r="L109" s="38">
        <v>294315.34228600003</v>
      </c>
      <c r="M109" s="38">
        <v>0</v>
      </c>
      <c r="N109" s="43">
        <v>294315.34228600003</v>
      </c>
      <c r="O109" s="42">
        <v>27416.580534000001</v>
      </c>
      <c r="P109" s="38">
        <v>0</v>
      </c>
      <c r="Q109" s="39">
        <v>27416.580534000001</v>
      </c>
      <c r="R109" s="38">
        <v>327821.11083100003</v>
      </c>
      <c r="S109" s="38">
        <v>0</v>
      </c>
      <c r="T109" s="43">
        <v>327821.11083100003</v>
      </c>
      <c r="U109" s="25">
        <f>+((K109/Q109)-1)*100</f>
        <v>21.398770655313548</v>
      </c>
      <c r="V109" s="31">
        <f>+((N109/T109)-1)*100</f>
        <v>-10.220747669381502</v>
      </c>
    </row>
    <row r="110" spans="1:23" ht="15.75" x14ac:dyDescent="0.2">
      <c r="A110" s="16"/>
      <c r="B110" s="9"/>
      <c r="C110" s="9"/>
      <c r="D110" s="9"/>
      <c r="E110" s="9"/>
      <c r="F110" s="9"/>
      <c r="G110" s="9"/>
      <c r="H110" s="14"/>
      <c r="I110" s="18"/>
      <c r="J110" s="11"/>
      <c r="K110" s="12"/>
      <c r="L110" s="11"/>
      <c r="M110" s="11"/>
      <c r="N110" s="19"/>
      <c r="O110" s="18"/>
      <c r="P110" s="11"/>
      <c r="Q110" s="12"/>
      <c r="R110" s="11"/>
      <c r="S110" s="11"/>
      <c r="T110" s="19"/>
      <c r="U110" s="26"/>
      <c r="V110" s="32"/>
    </row>
    <row r="111" spans="1:23" ht="20.25" x14ac:dyDescent="0.3">
      <c r="A111" s="61" t="s">
        <v>10</v>
      </c>
      <c r="B111" s="62"/>
      <c r="C111" s="62"/>
      <c r="D111" s="62"/>
      <c r="E111" s="62"/>
      <c r="F111" s="62"/>
      <c r="G111" s="62"/>
      <c r="H111" s="63"/>
      <c r="I111" s="20">
        <f>SUM(I109)</f>
        <v>33283.391724000001</v>
      </c>
      <c r="J111" s="13">
        <f t="shared" ref="J111:T111" si="10">SUM(J109)</f>
        <v>0</v>
      </c>
      <c r="K111" s="13">
        <f t="shared" si="10"/>
        <v>33283.391724000001</v>
      </c>
      <c r="L111" s="13">
        <f t="shared" si="10"/>
        <v>294315.34228600003</v>
      </c>
      <c r="M111" s="13">
        <f t="shared" si="10"/>
        <v>0</v>
      </c>
      <c r="N111" s="21">
        <f t="shared" si="10"/>
        <v>294315.34228600003</v>
      </c>
      <c r="O111" s="20">
        <f t="shared" si="10"/>
        <v>27416.580534000001</v>
      </c>
      <c r="P111" s="13">
        <f t="shared" si="10"/>
        <v>0</v>
      </c>
      <c r="Q111" s="13">
        <f t="shared" si="10"/>
        <v>27416.580534000001</v>
      </c>
      <c r="R111" s="13">
        <f t="shared" si="10"/>
        <v>327821.11083100003</v>
      </c>
      <c r="S111" s="13">
        <f t="shared" si="10"/>
        <v>0</v>
      </c>
      <c r="T111" s="21">
        <f t="shared" si="10"/>
        <v>327821.11083100003</v>
      </c>
      <c r="U111" s="27">
        <f>+((K111/Q111)-1)*100</f>
        <v>21.398770655313548</v>
      </c>
      <c r="V111" s="33">
        <f>+((N111/T111)-1)*100</f>
        <v>-10.220747669381502</v>
      </c>
    </row>
    <row r="112" spans="1:23" ht="15.75" x14ac:dyDescent="0.2">
      <c r="A112" s="16"/>
      <c r="B112" s="9"/>
      <c r="C112" s="9"/>
      <c r="D112" s="9"/>
      <c r="E112" s="9"/>
      <c r="F112" s="9"/>
      <c r="G112" s="9"/>
      <c r="H112" s="14"/>
      <c r="I112" s="18"/>
      <c r="J112" s="11"/>
      <c r="K112" s="12"/>
      <c r="L112" s="11"/>
      <c r="M112" s="11"/>
      <c r="N112" s="19"/>
      <c r="O112" s="18"/>
      <c r="P112" s="11"/>
      <c r="Q112" s="12"/>
      <c r="R112" s="11"/>
      <c r="S112" s="11"/>
      <c r="T112" s="19"/>
      <c r="U112" s="26"/>
      <c r="V112" s="32"/>
    </row>
    <row r="113" spans="1:22" ht="15" x14ac:dyDescent="0.2">
      <c r="A113" s="40" t="s">
        <v>18</v>
      </c>
      <c r="B113" s="37"/>
      <c r="C113" s="37" t="s">
        <v>27</v>
      </c>
      <c r="D113" s="37" t="s">
        <v>26</v>
      </c>
      <c r="E113" s="37" t="s">
        <v>25</v>
      </c>
      <c r="F113" s="37" t="s">
        <v>17</v>
      </c>
      <c r="G113" s="37" t="s">
        <v>19</v>
      </c>
      <c r="H113" s="41" t="s">
        <v>20</v>
      </c>
      <c r="I113" s="42">
        <v>21668.993308000001</v>
      </c>
      <c r="J113" s="38">
        <v>0</v>
      </c>
      <c r="K113" s="39">
        <v>21668.993308000001</v>
      </c>
      <c r="L113" s="38">
        <v>237270.10208800001</v>
      </c>
      <c r="M113" s="38">
        <v>0</v>
      </c>
      <c r="N113" s="43">
        <v>237270.10208800001</v>
      </c>
      <c r="O113" s="42">
        <v>24657.916831999999</v>
      </c>
      <c r="P113" s="38">
        <v>0</v>
      </c>
      <c r="Q113" s="39">
        <v>24657.916831999999</v>
      </c>
      <c r="R113" s="38">
        <v>266359.673725</v>
      </c>
      <c r="S113" s="38">
        <v>0</v>
      </c>
      <c r="T113" s="43">
        <v>266359.673725</v>
      </c>
      <c r="U113" s="25">
        <f>+((K113/Q113)-1)*100</f>
        <v>-12.121557325236409</v>
      </c>
      <c r="V113" s="31">
        <f>+((N113/T113)-1)*100</f>
        <v>-10.921162062630085</v>
      </c>
    </row>
    <row r="114" spans="1:22" ht="15" x14ac:dyDescent="0.2">
      <c r="A114" s="40" t="s">
        <v>18</v>
      </c>
      <c r="B114" s="37"/>
      <c r="C114" s="37" t="s">
        <v>27</v>
      </c>
      <c r="D114" s="37" t="s">
        <v>231</v>
      </c>
      <c r="E114" s="37" t="s">
        <v>23</v>
      </c>
      <c r="F114" s="37" t="s">
        <v>16</v>
      </c>
      <c r="G114" s="37" t="s">
        <v>16</v>
      </c>
      <c r="H114" s="41" t="s">
        <v>21</v>
      </c>
      <c r="I114" s="42">
        <v>448.48358500000001</v>
      </c>
      <c r="J114" s="38">
        <v>0</v>
      </c>
      <c r="K114" s="39">
        <v>448.48358500000001</v>
      </c>
      <c r="L114" s="38">
        <v>4296.4361049999998</v>
      </c>
      <c r="M114" s="38">
        <v>0</v>
      </c>
      <c r="N114" s="43">
        <v>4296.4361049999998</v>
      </c>
      <c r="O114" s="42">
        <v>343.67320000000001</v>
      </c>
      <c r="P114" s="38">
        <v>0</v>
      </c>
      <c r="Q114" s="39">
        <v>343.67320000000001</v>
      </c>
      <c r="R114" s="38">
        <v>4181.7733609999996</v>
      </c>
      <c r="S114" s="38">
        <v>0</v>
      </c>
      <c r="T114" s="43">
        <v>4181.7733609999996</v>
      </c>
      <c r="U114" s="25">
        <f>+((K114/Q114)-1)*100</f>
        <v>30.497107426473757</v>
      </c>
      <c r="V114" s="31">
        <f>+((N114/T114)-1)*100</f>
        <v>2.7419645710445861</v>
      </c>
    </row>
    <row r="115" spans="1:22" ht="15.75" x14ac:dyDescent="0.2">
      <c r="A115" s="16"/>
      <c r="B115" s="9"/>
      <c r="C115" s="9"/>
      <c r="D115" s="9"/>
      <c r="E115" s="9"/>
      <c r="F115" s="9"/>
      <c r="G115" s="9"/>
      <c r="H115" s="14"/>
      <c r="I115" s="18"/>
      <c r="J115" s="11"/>
      <c r="K115" s="12"/>
      <c r="L115" s="11"/>
      <c r="M115" s="11"/>
      <c r="N115" s="19"/>
      <c r="O115" s="18"/>
      <c r="P115" s="11"/>
      <c r="Q115" s="12"/>
      <c r="R115" s="11"/>
      <c r="S115" s="11"/>
      <c r="T115" s="19"/>
      <c r="U115" s="50"/>
      <c r="V115" s="32"/>
    </row>
    <row r="116" spans="1:22" ht="21" thickBot="1" x14ac:dyDescent="0.35">
      <c r="A116" s="55" t="s">
        <v>14</v>
      </c>
      <c r="B116" s="56"/>
      <c r="C116" s="56"/>
      <c r="D116" s="56"/>
      <c r="E116" s="56"/>
      <c r="F116" s="56"/>
      <c r="G116" s="56"/>
      <c r="H116" s="57"/>
      <c r="I116" s="22">
        <f t="shared" ref="I116:T116" si="11">SUM(I113:I114)</f>
        <v>22117.476893000003</v>
      </c>
      <c r="J116" s="23">
        <f t="shared" si="11"/>
        <v>0</v>
      </c>
      <c r="K116" s="23">
        <f t="shared" si="11"/>
        <v>22117.476893000003</v>
      </c>
      <c r="L116" s="23">
        <f t="shared" si="11"/>
        <v>241566.53819300001</v>
      </c>
      <c r="M116" s="23">
        <f t="shared" si="11"/>
        <v>0</v>
      </c>
      <c r="N116" s="24">
        <f t="shared" si="11"/>
        <v>241566.53819300001</v>
      </c>
      <c r="O116" s="22">
        <f t="shared" si="11"/>
        <v>25001.590032</v>
      </c>
      <c r="P116" s="23">
        <f t="shared" si="11"/>
        <v>0</v>
      </c>
      <c r="Q116" s="23">
        <f t="shared" si="11"/>
        <v>25001.590032</v>
      </c>
      <c r="R116" s="23">
        <f t="shared" si="11"/>
        <v>270541.447086</v>
      </c>
      <c r="S116" s="23">
        <f t="shared" si="11"/>
        <v>0</v>
      </c>
      <c r="T116" s="24">
        <f t="shared" si="11"/>
        <v>270541.447086</v>
      </c>
      <c r="U116" s="51">
        <f>+((K116/Q116)-1)*100</f>
        <v>-11.535718869514167</v>
      </c>
      <c r="V116" s="34">
        <f>+((N116/T116)-1)*100</f>
        <v>-10.709970396435931</v>
      </c>
    </row>
    <row r="117" spans="1:22" ht="15" x14ac:dyDescent="0.2">
      <c r="A117" s="54"/>
      <c r="B117" s="54"/>
      <c r="C117" s="54"/>
      <c r="D117" s="54"/>
      <c r="E117" s="54"/>
      <c r="F117" s="54"/>
      <c r="G117" s="54"/>
      <c r="H117" s="54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</row>
    <row r="118" spans="1:22" ht="15" x14ac:dyDescent="0.2">
      <c r="A118" s="54" t="s">
        <v>300</v>
      </c>
      <c r="B118" s="54"/>
      <c r="C118" s="54"/>
      <c r="D118" s="54"/>
      <c r="E118" s="54"/>
      <c r="F118" s="54"/>
      <c r="G118" s="54"/>
      <c r="H118" s="54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</row>
    <row r="119" spans="1:22" x14ac:dyDescent="0.2">
      <c r="A119" s="6" t="s">
        <v>15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2" x14ac:dyDescent="0.2">
      <c r="A120" s="49" t="s">
        <v>237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2" ht="15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"/>
      <c r="T121" s="3"/>
      <c r="U121" s="3"/>
      <c r="V121" s="3"/>
    </row>
    <row r="122" spans="1:22" ht="12.95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1:22" ht="12.95" customHeight="1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95" customHeight="1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95" customHeight="1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95" customHeight="1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95" customHeight="1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95" customHeight="1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95" customHeight="1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95" customHeight="1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95" customHeight="1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95" customHeight="1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95" customHeight="1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95" customHeight="1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95" customHeight="1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95" customHeight="1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95" customHeight="1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95" customHeight="1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95" customHeight="1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95" customHeight="1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95" customHeight="1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95" customHeight="1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95" customHeight="1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95" customHeight="1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95" customHeight="1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95" customHeight="1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95" customHeight="1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95" customHeight="1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95" customHeight="1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95" customHeight="1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95" customHeight="1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95" customHeight="1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95" customHeight="1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95" customHeight="1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95" customHeight="1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95" customHeight="1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95" customHeight="1" x14ac:dyDescent="0.2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95" customHeight="1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95" customHeight="1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95" customHeight="1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95" customHeight="1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95" customHeight="1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95" customHeight="1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95" customHeight="1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95" customHeight="1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95" customHeight="1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95" customHeight="1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95" customHeight="1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95" customHeight="1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95" customHeight="1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95" customHeight="1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95" customHeight="1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95" customHeight="1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95" customHeight="1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95" customHeight="1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95" customHeight="1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95" customHeight="1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95" customHeight="1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95" customHeight="1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95" customHeight="1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95" customHeight="1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95" customHeight="1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95" customHeight="1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95" customHeight="1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95" customHeight="1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95" customHeight="1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95" customHeight="1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95" customHeight="1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95" customHeight="1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95" customHeight="1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95" customHeight="1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95" customHeight="1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95" customHeight="1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95" customHeight="1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95" customHeight="1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95" customHeight="1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95" customHeight="1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95" customHeight="1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95" customHeight="1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95" customHeight="1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95" customHeight="1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</sheetData>
  <sortState ref="A7:V94">
    <sortCondition ref="D7:D94"/>
  </sortState>
  <mergeCells count="7">
    <mergeCell ref="A118:H118"/>
    <mergeCell ref="A117:H117"/>
    <mergeCell ref="A116:H116"/>
    <mergeCell ref="I3:N3"/>
    <mergeCell ref="O3:T3"/>
    <mergeCell ref="A111:H111"/>
    <mergeCell ref="A107:H107"/>
  </mergeCells>
  <phoneticPr fontId="7" type="noConversion"/>
  <printOptions horizontalCentered="1"/>
  <pageMargins left="0" right="0" top="0.39370078740157483" bottom="0.19685039370078741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2018-10-18T18:51:14Z</cp:lastPrinted>
  <dcterms:created xsi:type="dcterms:W3CDTF">2007-03-24T16:51:44Z</dcterms:created>
  <dcterms:modified xsi:type="dcterms:W3CDTF">2020-01-22T14:04:33Z</dcterms:modified>
</cp:coreProperties>
</file>