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9" i="1" l="1"/>
  <c r="V9" i="1" l="1"/>
  <c r="V10" i="1" l="1"/>
  <c r="S12" i="1" l="1"/>
  <c r="R12" i="1"/>
  <c r="Q12" i="1"/>
  <c r="P12" i="1"/>
  <c r="O12" i="1"/>
  <c r="V8" i="1" l="1"/>
  <c r="V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<sst xmlns="http://schemas.openxmlformats.org/spreadsheetml/2006/main" count="70" uniqueCount="47">
  <si>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</si>
  <si>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</si>
  <si>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</si>
  <si>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</si>
  <si>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</si>
  <si>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</si>
  <si>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</si>
  <si>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</si>
  <si>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</si>
  <si>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</si>
  <si>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</si>
  <si>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</si>
  <si>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</si>
  <si>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</si>
  <si>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</si>
  <si>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</si>
  <si>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</si>
  <si>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</si>
  <si>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</si>
  <si>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</si>
  <si>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</si>
  <si>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</si>
  <si>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</si>
  <si>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</si>
  <si>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</si>
  <si>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</si>
  <si>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</si>
  <si>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</si>
  <si>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</si>
  <si>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</si>
  <si>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</si>
  <si>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</si>
  <si>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</si>
  <si>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</si>
  <si>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</si>
  <si>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</si>
  <si>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AC AGREGADOS S.A.</t>
  </si>
  <si>
    <t>AREQUIPA-M</t>
  </si>
  <si>
    <t>CARHUAZ</t>
  </si>
  <si>
    <t>SAN MIGUEL DE ACO</t>
  </si>
  <si>
    <t>PRODUCCIÓN MINERA METÁLICA DE ARSENICO (TMF) - 2019/2018</t>
  </si>
  <si>
    <t>PEQUEÑO PRODUCTOR MINERO</t>
  </si>
  <si>
    <t>TOTAL - DICIEMBRE</t>
  </si>
  <si>
    <t>TOTAL ACUMULADO ENERO - DICIEMBRE</t>
  </si>
  <si>
    <t>Var. % 2019/2018 - DICIEMBRE</t>
  </si>
  <si>
    <t>Var. % 2019/2018 - ENERO - DICIEMBRE</t>
  </si>
  <si>
    <t>Cifras Ajustadas (ene-dic-2018-2019)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</si>
</sst>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3.5703125" style="1" bestFit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40</v>
      </c>
    </row>
    <row r="2" spans="1:23" ht="13.5" thickBot="1" x14ac:dyDescent="0.25">
      <c r="A2" s="56"/>
    </row>
    <row r="3" spans="1:23" customFormat="1" ht="13.5" thickBot="1" x14ac:dyDescent="0.25">
      <c r="A3" s="37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42</v>
      </c>
      <c r="L4" s="9" t="s">
        <v>11</v>
      </c>
      <c r="M4" s="9" t="s">
        <v>8</v>
      </c>
      <c r="N4" s="41" t="s">
        <v>43</v>
      </c>
      <c r="O4" s="40" t="s">
        <v>10</v>
      </c>
      <c r="P4" s="9" t="s">
        <v>7</v>
      </c>
      <c r="Q4" s="9" t="s">
        <v>42</v>
      </c>
      <c r="R4" s="9" t="s">
        <v>11</v>
      </c>
      <c r="S4" s="9" t="s">
        <v>8</v>
      </c>
      <c r="T4" s="41" t="s">
        <v>43</v>
      </c>
      <c r="U4" s="42" t="s">
        <v>44</v>
      </c>
      <c r="V4" s="41" t="s">
        <v>45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16</v>
      </c>
      <c r="E6" s="31" t="s">
        <v>17</v>
      </c>
      <c r="F6" s="31" t="s">
        <v>18</v>
      </c>
      <c r="G6" s="31" t="s">
        <v>18</v>
      </c>
      <c r="H6" s="32" t="s">
        <v>19</v>
      </c>
      <c r="I6" s="33">
        <v>0</v>
      </c>
      <c r="J6" s="34">
        <v>1536.2113199999999</v>
      </c>
      <c r="K6" s="35">
        <v>1536.2113199999999</v>
      </c>
      <c r="L6" s="34">
        <v>0</v>
      </c>
      <c r="M6" s="34">
        <v>14525.024221</v>
      </c>
      <c r="N6" s="36">
        <v>14525.024221</v>
      </c>
      <c r="O6" s="33">
        <v>0</v>
      </c>
      <c r="P6" s="34">
        <v>1642.7788</v>
      </c>
      <c r="Q6" s="35">
        <v>1642.7788</v>
      </c>
      <c r="R6" s="34">
        <v>0</v>
      </c>
      <c r="S6" s="34">
        <v>14788.899590999999</v>
      </c>
      <c r="T6" s="36">
        <v>14788.899590999999</v>
      </c>
      <c r="U6" s="38">
        <f>+((K6/Q6)-1)*100</f>
        <v>-6.4870255204170002</v>
      </c>
      <c r="V6" s="43">
        <f>+((N6/T6)-1)*100</f>
        <v>-1.7842799484593441</v>
      </c>
    </row>
    <row r="7" spans="1:23" ht="15" x14ac:dyDescent="0.2">
      <c r="A7" s="11" t="s">
        <v>14</v>
      </c>
      <c r="B7" s="49" t="s">
        <v>15</v>
      </c>
      <c r="C7" s="49" t="s">
        <v>13</v>
      </c>
      <c r="D7" s="49" t="s">
        <v>27</v>
      </c>
      <c r="E7" s="49" t="s">
        <v>20</v>
      </c>
      <c r="F7" s="49" t="s">
        <v>21</v>
      </c>
      <c r="G7" s="49" t="s">
        <v>22</v>
      </c>
      <c r="H7" s="50" t="s">
        <v>23</v>
      </c>
      <c r="I7" s="51">
        <v>0</v>
      </c>
      <c r="J7" s="52">
        <v>998.64940000000001</v>
      </c>
      <c r="K7" s="53">
        <v>998.64940000000001</v>
      </c>
      <c r="L7" s="52">
        <v>0</v>
      </c>
      <c r="M7" s="52">
        <v>9303.8871039999995</v>
      </c>
      <c r="N7" s="54">
        <v>9303.8871039999995</v>
      </c>
      <c r="O7" s="51">
        <v>0</v>
      </c>
      <c r="P7" s="52">
        <v>369.57119999999998</v>
      </c>
      <c r="Q7" s="53">
        <v>369.57119999999998</v>
      </c>
      <c r="R7" s="52">
        <v>0</v>
      </c>
      <c r="S7" s="52">
        <v>4803.4618190000001</v>
      </c>
      <c r="T7" s="54">
        <v>4803.4618190000001</v>
      </c>
      <c r="U7" s="55" t="s">
        <v>33</v>
      </c>
      <c r="V7" s="43">
        <f t="shared" ref="V7:V9" si="0">+((N7/T7)-1)*100</f>
        <v>93.69128879506556</v>
      </c>
    </row>
    <row r="8" spans="1:23" ht="15" x14ac:dyDescent="0.2">
      <c r="A8" s="11" t="s">
        <v>14</v>
      </c>
      <c r="B8" s="49" t="s">
        <v>15</v>
      </c>
      <c r="C8" s="49" t="s">
        <v>13</v>
      </c>
      <c r="D8" s="49" t="s">
        <v>34</v>
      </c>
      <c r="E8" s="49" t="s">
        <v>24</v>
      </c>
      <c r="F8" s="49" t="s">
        <v>25</v>
      </c>
      <c r="G8" s="49" t="s">
        <v>26</v>
      </c>
      <c r="H8" s="50" t="s">
        <v>26</v>
      </c>
      <c r="I8" s="51">
        <v>0</v>
      </c>
      <c r="J8" s="52">
        <v>99.132283000000001</v>
      </c>
      <c r="K8" s="53">
        <v>99.132283000000001</v>
      </c>
      <c r="L8" s="52">
        <v>0</v>
      </c>
      <c r="M8" s="52">
        <v>829.45065299999999</v>
      </c>
      <c r="N8" s="54">
        <v>829.45065299999999</v>
      </c>
      <c r="O8" s="51">
        <v>0</v>
      </c>
      <c r="P8" s="52">
        <v>45.749949999999998</v>
      </c>
      <c r="Q8" s="53">
        <v>45.749949999999998</v>
      </c>
      <c r="R8" s="52">
        <v>0</v>
      </c>
      <c r="S8" s="52">
        <v>579.67670999999996</v>
      </c>
      <c r="T8" s="54">
        <v>579.67670999999996</v>
      </c>
      <c r="U8" s="55" t="s">
        <v>33</v>
      </c>
      <c r="V8" s="43">
        <f t="shared" si="0"/>
        <v>43.08849030695059</v>
      </c>
    </row>
    <row r="9" spans="1:23" ht="15" x14ac:dyDescent="0.2">
      <c r="A9" s="11" t="s">
        <v>14</v>
      </c>
      <c r="B9" s="49" t="s">
        <v>15</v>
      </c>
      <c r="C9" s="49" t="s">
        <v>13</v>
      </c>
      <c r="D9" s="49" t="s">
        <v>28</v>
      </c>
      <c r="E9" s="49" t="s">
        <v>29</v>
      </c>
      <c r="F9" s="49" t="s">
        <v>30</v>
      </c>
      <c r="G9" s="49" t="s">
        <v>31</v>
      </c>
      <c r="H9" s="50" t="s">
        <v>32</v>
      </c>
      <c r="I9" s="51">
        <v>0</v>
      </c>
      <c r="J9" s="52">
        <v>13.527839999999999</v>
      </c>
      <c r="K9" s="53">
        <v>13.527839999999999</v>
      </c>
      <c r="L9" s="52">
        <v>0</v>
      </c>
      <c r="M9" s="52">
        <v>168.11281099999999</v>
      </c>
      <c r="N9" s="54">
        <v>168.11281099999999</v>
      </c>
      <c r="O9" s="51">
        <v>0</v>
      </c>
      <c r="P9" s="52">
        <v>11.808519</v>
      </c>
      <c r="Q9" s="53">
        <v>11.808519</v>
      </c>
      <c r="R9" s="52">
        <v>0</v>
      </c>
      <c r="S9" s="52">
        <v>135.97006200000001</v>
      </c>
      <c r="T9" s="54">
        <v>135.97006200000001</v>
      </c>
      <c r="U9" s="38">
        <f t="shared" ref="U8:U10" si="1">+((K9/Q9)-1)*100</f>
        <v>14.560005365617812</v>
      </c>
      <c r="V9" s="43">
        <f t="shared" si="0"/>
        <v>23.63957810065569</v>
      </c>
    </row>
    <row r="10" spans="1:23" ht="15" x14ac:dyDescent="0.2">
      <c r="A10" s="11" t="s">
        <v>14</v>
      </c>
      <c r="B10" s="49" t="s">
        <v>15</v>
      </c>
      <c r="C10" s="49" t="s">
        <v>41</v>
      </c>
      <c r="D10" s="49" t="s">
        <v>36</v>
      </c>
      <c r="E10" s="49" t="s">
        <v>37</v>
      </c>
      <c r="F10" s="49" t="s">
        <v>25</v>
      </c>
      <c r="G10" s="49" t="s">
        <v>38</v>
      </c>
      <c r="H10" s="50" t="s">
        <v>39</v>
      </c>
      <c r="I10" s="51">
        <v>0</v>
      </c>
      <c r="J10" s="52">
        <v>5.0944900000000004</v>
      </c>
      <c r="K10" s="53">
        <v>5.0944900000000004</v>
      </c>
      <c r="L10" s="52">
        <v>0</v>
      </c>
      <c r="M10" s="52">
        <v>88.259280000000004</v>
      </c>
      <c r="N10" s="54">
        <v>88.259280000000004</v>
      </c>
      <c r="O10" s="51">
        <v>0</v>
      </c>
      <c r="P10" s="52">
        <v>0</v>
      </c>
      <c r="Q10" s="53">
        <v>0</v>
      </c>
      <c r="R10" s="52">
        <v>0</v>
      </c>
      <c r="S10" s="52">
        <v>99.590210999999996</v>
      </c>
      <c r="T10" s="54">
        <v>99.590210999999996</v>
      </c>
      <c r="U10" s="55" t="s">
        <v>33</v>
      </c>
      <c r="V10" s="43">
        <f t="shared" ref="V10" si="2">+((N10/T10)-1)*100</f>
        <v>-11.377554968730808</v>
      </c>
    </row>
    <row r="11" spans="1:23" ht="15.75" x14ac:dyDescent="0.2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35">
      <c r="A12" s="60" t="s">
        <v>14</v>
      </c>
      <c r="B12" s="61"/>
      <c r="C12" s="61"/>
      <c r="D12" s="61"/>
      <c r="E12" s="61"/>
      <c r="F12" s="61"/>
      <c r="G12" s="61"/>
      <c r="H12" s="62"/>
      <c r="I12" s="6">
        <f t="shared" ref="I12:T12" si="3">SUM(I6:I10)</f>
        <v>0</v>
      </c>
      <c r="J12" s="7">
        <f t="shared" si="3"/>
        <v>2652.6153329999997</v>
      </c>
      <c r="K12" s="7">
        <f t="shared" si="3"/>
        <v>2652.6153329999997</v>
      </c>
      <c r="L12" s="7">
        <f t="shared" si="3"/>
        <v>0</v>
      </c>
      <c r="M12" s="7">
        <f t="shared" si="3"/>
        <v>24914.734068999998</v>
      </c>
      <c r="N12" s="8">
        <f t="shared" si="3"/>
        <v>24914.734068999998</v>
      </c>
      <c r="O12" s="6">
        <f t="shared" si="3"/>
        <v>0</v>
      </c>
      <c r="P12" s="7">
        <f t="shared" si="3"/>
        <v>2069.908469</v>
      </c>
      <c r="Q12" s="7">
        <f t="shared" si="3"/>
        <v>2069.908469</v>
      </c>
      <c r="R12" s="7">
        <f t="shared" si="3"/>
        <v>0</v>
      </c>
      <c r="S12" s="7">
        <f t="shared" si="3"/>
        <v>20407.598392999997</v>
      </c>
      <c r="T12" s="8">
        <f t="shared" si="3"/>
        <v>20407.598392999997</v>
      </c>
      <c r="U12" s="39">
        <f>+((K12/Q12)-1)*100</f>
        <v>28.151334840497235</v>
      </c>
      <c r="V12" s="44">
        <f>+((N12/T12)-1)*100</f>
        <v>22.085576113385265</v>
      </c>
    </row>
    <row r="13" spans="1:23" s="5" customFormat="1" ht="19.5" customHeight="1" x14ac:dyDescent="0.25">
      <c r="A13" s="63"/>
      <c r="B13" s="63"/>
      <c r="C13" s="63"/>
      <c r="D13" s="63"/>
      <c r="E13" s="63"/>
      <c r="F13" s="63"/>
      <c r="G13" s="63"/>
      <c r="H13" s="63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s="5" customFormat="1" ht="19.5" customHeight="1" x14ac:dyDescent="0.25">
      <c r="A14" s="63" t="s">
        <v>46</v>
      </c>
      <c r="B14" s="63"/>
      <c r="C14" s="63"/>
      <c r="D14" s="63"/>
      <c r="E14" s="63"/>
      <c r="F14" s="63"/>
      <c r="G14" s="63"/>
      <c r="H14" s="63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6"/>
      <c r="V14" s="46"/>
      <c r="W14" s="47"/>
    </row>
    <row r="15" spans="1:23" x14ac:dyDescent="0.2">
      <c r="A15" s="4" t="s">
        <v>12</v>
      </c>
      <c r="W15" s="2"/>
    </row>
    <row r="16" spans="1:23" x14ac:dyDescent="0.2">
      <c r="A16" s="48" t="s">
        <v>35</v>
      </c>
      <c r="W16" s="2"/>
    </row>
    <row r="17" spans="23:23" x14ac:dyDescent="0.2">
      <c r="W17" s="2"/>
    </row>
  </sheetData>
  <mergeCells count="5">
    <mergeCell ref="I3:N3"/>
    <mergeCell ref="O3:T3"/>
    <mergeCell ref="A12:H12"/>
    <mergeCell ref="A13:H13"/>
    <mergeCell ref="A14:H14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2020-01-22T13:26:42Z</dcterms:modified>
</cp:coreProperties>
</file>